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Financial-Performance-Analysis\"/>
    </mc:Choice>
  </mc:AlternateContent>
  <bookViews>
    <workbookView xWindow="-120" yWindow="-120" windowWidth="29040" windowHeight="15720" activeTab="1"/>
  </bookViews>
  <sheets>
    <sheet name="Financial Overview" sheetId="12" r:id="rId1"/>
    <sheet name="Expense Analysis" sheetId="14" r:id="rId2"/>
    <sheet name="Insights" sheetId="17" r:id="rId3"/>
    <sheet name="pivot_table" sheetId="7" r:id="rId4"/>
    <sheet name="TRANSACTION" sheetId="2" r:id="rId5"/>
    <sheet name="BUDGET" sheetId="1" r:id="rId6"/>
    <sheet name="ACCOUNTS" sheetId="4" r:id="rId7"/>
    <sheet name="dim-category" sheetId="8" r:id="rId8"/>
    <sheet name="dim_RevenueSource" sheetId="9" r:id="rId9"/>
    <sheet name="date_table" sheetId="10" r:id="rId10"/>
    <sheet name="DICTIONARY" sheetId="3" state="hidden" r:id="rId11"/>
  </sheets>
  <definedNames>
    <definedName name="_xlnm._FilterDatabase" localSheetId="10" hidden="1">DICTIONARY!$A$1:$C$1</definedName>
    <definedName name="_xlcn.LinkedTable_Table81" hidden="1">Table8[]</definedName>
    <definedName name="_xlcn.LinkedTable_tlbAccounts1" hidden="1">tlbAccounts[]</definedName>
    <definedName name="_xlcn.LinkedTable_tlbBudget1" hidden="1">tlbBudget[]</definedName>
    <definedName name="_xlcn.LinkedTable_tlbBudget61" hidden="1">tlbBudget6[]</definedName>
    <definedName name="_xlcn.LinkedTable_tlbBudget71" hidden="1">tlbBudget7[]</definedName>
    <definedName name="_xlcn.LinkedTable_tlbTransaction1" hidden="1">tlbTransaction[]</definedName>
    <definedName name="Slicer_MONTH">#N/A</definedName>
    <definedName name="Slicer_YEAR">#N/A</definedName>
  </definedNames>
  <calcPr calcId="152511"/>
  <pivotCaches>
    <pivotCache cacheId="0" r:id="rId12"/>
    <pivotCache cacheId="1" r:id="rId13"/>
    <pivotCache cacheId="2" r:id="rId14"/>
    <pivotCache cacheId="120" r:id="rId15"/>
    <pivotCache cacheId="114" r:id="rId16"/>
    <pivotCache cacheId="118" r:id="rId17"/>
    <pivotCache cacheId="116" r:id="rId18"/>
    <pivotCache cacheId="173" r:id="rId19"/>
    <pivotCache cacheId="171" r:id="rId20"/>
    <pivotCache cacheId="178" r:id="rId21"/>
    <pivotCache cacheId="180" r:id="rId22"/>
    <pivotCache cacheId="169" r:id="rId23"/>
    <pivotCache cacheId="176" r:id="rId24"/>
  </pivotCaches>
  <extLst>
    <ext xmlns:x14="http://schemas.microsoft.com/office/spreadsheetml/2009/9/main" uri="{876F7934-8845-4945-9796-88D515C7AA90}">
      <x14:pivotCaches>
        <pivotCache cacheId="13"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841E416B-1EF1-43b6-AB56-02D37102CBD5}">
      <x15:pivotCaches>
        <pivotCache cacheId="125" r:id="rId28"/>
        <pivotCache cacheId="128" r:id="rId29"/>
        <pivotCache cacheId="131" r:id="rId30"/>
        <pivotCache cacheId="134" r:id="rId31"/>
        <pivotCache cacheId="183" r:id="rId32"/>
        <pivotCache cacheId="186" r:id="rId33"/>
        <pivotCache cacheId="189" r:id="rId34"/>
        <pivotCache cacheId="192" r:id="rId35"/>
        <pivotCache cacheId="195" r:id="rId36"/>
      </x15:pivotCaches>
    </ext>
    <ext xmlns:x15="http://schemas.microsoft.com/office/spreadsheetml/2010/11/main" uri="{983426D0-5260-488c-9760-48F4B6AC55F4}">
      <x15:pivotTableReferences>
        <x15:pivotTableReference r:id="rId37"/>
        <x15:pivotTableReference r:id="rId38"/>
        <x15:pivotTableReference r:id="rId39"/>
        <x15:pivotTableReference r:id="rId40"/>
        <x15:pivotTableReference r:id="rId41"/>
        <x15:pivotTableReference r:id="rId42"/>
        <x15:pivotTableReference r:id="rId43"/>
        <x15:pivotTableReference r:id="rId44"/>
        <x15:pivotTableReference r:id="rId45"/>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lbTransaction-a60cc762-f6c2-40ad-aacf-e3191f146a6c" name="tlbTransaction" connection="LinkedTable_tlbTransaction"/>
          <x15:modelTable id="tlbBudget7-77f68857-fb78-4f60-b5b3-772bbda05954" name="dim_category" connection="LinkedTable_tlbBudget7"/>
          <x15:modelTable id="tlbBudget6-07eb8ee0-1fc8-41bc-8c6c-8d4e52aa47b8" name="dim_RevenueSource" connection="LinkedTable_tlbBudget6"/>
          <x15:modelTable id="tlbBudget-97e8a796-dfe6-443b-9258-1035e8cc6634" name="tlbBudget" connection="LinkedTable_tlbBudget"/>
          <x15:modelTable id="tlbAccounts-a6173859-636b-4b1d-a3e8-25c3e022c0b9" name="tlbAccounts" connection="LinkedTable_tlbAccounts"/>
          <x15:modelTable id="Table8-cb0c77b9-d442-4f34-b909-5762c70e98f5" name="Date_table" connection="LinkedTable_Table8"/>
        </x15:modelTables>
        <x15:modelRelationships>
          <x15:modelRelationship fromTable="tlbAccounts" fromColumn="ID" toTable="tlbBudget" toColumn="ID"/>
          <x15:modelRelationship fromTable="tlbTransaction" fromColumn="DATE" toTable="Date_table" toColumn="DATE"/>
          <x15:modelRelationship fromTable="tlbTransaction" fromColumn="CLASS" toTable="dim_category" toColumn="CLASS"/>
          <x15:modelRelationship fromTable="tlbTransaction" fromColumn="ACCOUNT" toTable="dim_RevenueSource" toColumn="ACCOUNT"/>
          <x15:modelRelationship fromTable="tlbBudget" fromColumn="DATE" toTable="Date_table" toColumn="DATE"/>
          <x15:modelRelationship fromTable="tlbBudget" fromColumn="CLASS" toTable="dim_category" toColumn="CLASS"/>
          <x15:modelRelationship fromTable="tlbBudget" fromColumn="ACCOUNT" toTable="dim_RevenueSource" toColumn="ACCOUNT"/>
        </x15:modelRelationships>
      </x15:dataModel>
    </ext>
  </extLst>
</workbook>
</file>

<file path=xl/calcChain.xml><?xml version="1.0" encoding="utf-8"?>
<calcChain xmlns="http://schemas.openxmlformats.org/spreadsheetml/2006/main">
  <c r="AH25" i="12" l="1"/>
  <c r="AH8" i="12"/>
  <c r="AH4" i="12"/>
  <c r="D16" i="7" l="1"/>
  <c r="D17" i="7" s="1"/>
  <c r="AI18" i="12" s="1"/>
  <c r="AJ18" i="12" s="1"/>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C2" i="9"/>
  <c r="C3" i="9" l="1"/>
  <c r="C4" i="9"/>
  <c r="AH14" i="12"/>
  <c r="O19" i="7"/>
  <c r="AH21" i="12"/>
  <c r="AH28" i="12"/>
  <c r="AH19" i="12"/>
  <c r="AH23" i="12"/>
  <c r="AH7" i="12"/>
  <c r="AH12" i="12"/>
  <c r="B22" i="7"/>
  <c r="AH26" i="12" l="1"/>
  <c r="AH9" i="12"/>
  <c r="AH6" i="12"/>
  <c r="AK24" i="12"/>
  <c r="AH16" i="12"/>
  <c r="A2" i="10"/>
  <c r="B2" i="10"/>
  <c r="C2" i="10"/>
  <c r="D2" i="10"/>
  <c r="A3" i="10"/>
  <c r="D3" i="10" s="1"/>
  <c r="O21" i="7"/>
  <c r="AH2" i="12"/>
  <c r="AH29" i="12" l="1"/>
  <c r="C3" i="10"/>
  <c r="B3" i="10"/>
  <c r="A4" i="10"/>
  <c r="D4" i="10" s="1"/>
  <c r="AH30" i="12" l="1"/>
  <c r="C4" i="10"/>
  <c r="B4" i="10"/>
  <c r="A5" i="10"/>
  <c r="D5" i="10" s="1"/>
  <c r="C5" i="10" l="1"/>
  <c r="B5" i="10"/>
  <c r="A6" i="10"/>
  <c r="D6" i="10" s="1"/>
  <c r="C6" i="10" l="1"/>
  <c r="B6" i="10"/>
  <c r="A7" i="10"/>
  <c r="D7" i="10" s="1"/>
  <c r="A8" i="10" l="1"/>
  <c r="D8" i="10" s="1"/>
  <c r="C7" i="10"/>
  <c r="B7" i="10"/>
  <c r="A9" i="10" l="1"/>
  <c r="D9" i="10" s="1"/>
  <c r="C8" i="10"/>
  <c r="B8" i="10"/>
  <c r="A10" i="10" l="1"/>
  <c r="D10" i="10" s="1"/>
  <c r="C9" i="10"/>
  <c r="B9" i="10"/>
  <c r="A11" i="10" l="1"/>
  <c r="D11" i="10" s="1"/>
  <c r="C10" i="10"/>
  <c r="B10" i="10"/>
  <c r="A12" i="10" l="1"/>
  <c r="D12" i="10" s="1"/>
  <c r="C11" i="10"/>
  <c r="B11" i="10"/>
  <c r="A13" i="10" l="1"/>
  <c r="D13" i="10" s="1"/>
  <c r="C12" i="10"/>
  <c r="B12" i="10"/>
  <c r="A14" i="10" l="1"/>
  <c r="D14" i="10" s="1"/>
  <c r="C13" i="10"/>
  <c r="B13" i="10"/>
  <c r="A15" i="10" l="1"/>
  <c r="D15" i="10" s="1"/>
  <c r="C14" i="10"/>
  <c r="B14" i="10"/>
  <c r="A16" i="10" l="1"/>
  <c r="D16" i="10" s="1"/>
  <c r="C15" i="10"/>
  <c r="B15" i="10"/>
  <c r="A17" i="10" l="1"/>
  <c r="D17" i="10" s="1"/>
  <c r="C16" i="10"/>
  <c r="B16" i="10"/>
  <c r="A18" i="10" l="1"/>
  <c r="D18" i="10" s="1"/>
  <c r="C17" i="10"/>
  <c r="B17" i="10"/>
  <c r="A19" i="10" l="1"/>
  <c r="D19" i="10" s="1"/>
  <c r="C18" i="10"/>
  <c r="B18" i="10"/>
  <c r="A20" i="10" l="1"/>
  <c r="D20" i="10" s="1"/>
  <c r="C19" i="10"/>
  <c r="B19" i="10"/>
  <c r="A21" i="10" l="1"/>
  <c r="D21" i="10" s="1"/>
  <c r="C20" i="10"/>
  <c r="B20" i="10"/>
  <c r="A22" i="10" l="1"/>
  <c r="D22" i="10" s="1"/>
  <c r="C21" i="10"/>
  <c r="B21" i="10"/>
  <c r="A23" i="10" l="1"/>
  <c r="D23" i="10" s="1"/>
  <c r="C22" i="10"/>
  <c r="B22" i="10"/>
  <c r="A24" i="10" l="1"/>
  <c r="D24" i="10" s="1"/>
  <c r="C23" i="10"/>
  <c r="B23" i="10"/>
  <c r="A25" i="10" l="1"/>
  <c r="D25" i="10" s="1"/>
  <c r="C24" i="10"/>
  <c r="B24" i="10"/>
  <c r="A26" i="10" l="1"/>
  <c r="D26" i="10" s="1"/>
  <c r="C25" i="10"/>
  <c r="B25" i="10"/>
  <c r="A27" i="10" l="1"/>
  <c r="D27" i="10" s="1"/>
  <c r="C26" i="10"/>
  <c r="B26" i="10"/>
  <c r="A28" i="10" l="1"/>
  <c r="D28" i="10" s="1"/>
  <c r="C27" i="10"/>
  <c r="B27" i="10"/>
  <c r="A29" i="10" l="1"/>
  <c r="D29" i="10" s="1"/>
  <c r="C28" i="10"/>
  <c r="B28" i="10"/>
  <c r="A30" i="10" l="1"/>
  <c r="D30" i="10" s="1"/>
  <c r="C29" i="10"/>
  <c r="B29" i="10"/>
  <c r="A31" i="10" l="1"/>
  <c r="D31" i="10" s="1"/>
  <c r="C30" i="10"/>
  <c r="B30" i="10"/>
  <c r="A32" i="10" l="1"/>
  <c r="D32" i="10" s="1"/>
  <c r="C31" i="10"/>
  <c r="B31" i="10"/>
  <c r="A33" i="10" l="1"/>
  <c r="D33" i="10" s="1"/>
  <c r="C32" i="10"/>
  <c r="B32" i="10"/>
  <c r="A34" i="10" l="1"/>
  <c r="D34" i="10" s="1"/>
  <c r="C33" i="10"/>
  <c r="B33" i="10"/>
  <c r="A35" i="10" l="1"/>
  <c r="D35" i="10" s="1"/>
  <c r="C34" i="10"/>
  <c r="B34" i="10"/>
  <c r="A36" i="10" l="1"/>
  <c r="D36" i="10" s="1"/>
  <c r="C35" i="10"/>
  <c r="B35" i="10"/>
  <c r="A37" i="10" l="1"/>
  <c r="D37" i="10" s="1"/>
  <c r="C36" i="10"/>
  <c r="B36" i="10"/>
  <c r="A38" i="10" l="1"/>
  <c r="D38" i="10" s="1"/>
  <c r="C37" i="10"/>
  <c r="B37" i="10"/>
  <c r="A39" i="10" l="1"/>
  <c r="D39" i="10" s="1"/>
  <c r="C38" i="10"/>
  <c r="B38" i="10"/>
  <c r="A40" i="10" l="1"/>
  <c r="D40" i="10" s="1"/>
  <c r="C39" i="10"/>
  <c r="B39" i="10"/>
  <c r="A41" i="10" l="1"/>
  <c r="D41" i="10" s="1"/>
  <c r="B40" i="10"/>
  <c r="C40" i="10"/>
  <c r="A42" i="10" l="1"/>
  <c r="D42" i="10" s="1"/>
  <c r="C41" i="10"/>
  <c r="B41" i="10"/>
  <c r="A43" i="10" l="1"/>
  <c r="D43" i="10" s="1"/>
  <c r="C42" i="10"/>
  <c r="B42" i="10"/>
  <c r="A44" i="10" l="1"/>
  <c r="D44" i="10" s="1"/>
  <c r="C43" i="10"/>
  <c r="B43" i="10"/>
  <c r="A45" i="10" l="1"/>
  <c r="D45" i="10" s="1"/>
  <c r="C44" i="10"/>
  <c r="B44" i="10"/>
  <c r="A46" i="10" l="1"/>
  <c r="D46" i="10" s="1"/>
  <c r="C45" i="10"/>
  <c r="B45" i="10"/>
  <c r="A47" i="10" l="1"/>
  <c r="D47" i="10" s="1"/>
  <c r="C46" i="10"/>
  <c r="B46" i="10"/>
  <c r="A48" i="10" l="1"/>
  <c r="D48" i="10" s="1"/>
  <c r="C47" i="10"/>
  <c r="B47" i="10"/>
  <c r="A49" i="10" l="1"/>
  <c r="D49" i="10" s="1"/>
  <c r="C48" i="10"/>
  <c r="B48" i="10"/>
  <c r="A50" i="10" l="1"/>
  <c r="D50" i="10" s="1"/>
  <c r="C49" i="10"/>
  <c r="B49" i="10"/>
  <c r="A51" i="10" l="1"/>
  <c r="D51" i="10" s="1"/>
  <c r="C50" i="10"/>
  <c r="B50" i="10"/>
  <c r="A52" i="10" l="1"/>
  <c r="D52" i="10" s="1"/>
  <c r="C51" i="10"/>
  <c r="B51" i="10"/>
  <c r="A53" i="10" l="1"/>
  <c r="D53" i="10" s="1"/>
  <c r="C52" i="10"/>
  <c r="B52" i="10"/>
  <c r="A54" i="10" l="1"/>
  <c r="D54" i="10" s="1"/>
  <c r="C53" i="10"/>
  <c r="B53" i="10"/>
  <c r="A55" i="10" l="1"/>
  <c r="D55" i="10" s="1"/>
  <c r="C54" i="10"/>
  <c r="B54" i="10"/>
  <c r="A56" i="10" l="1"/>
  <c r="D56" i="10" s="1"/>
  <c r="C55" i="10"/>
  <c r="B55" i="10"/>
  <c r="A57" i="10" l="1"/>
  <c r="D57" i="10" s="1"/>
  <c r="C56" i="10"/>
  <c r="B56" i="10"/>
  <c r="A58" i="10" l="1"/>
  <c r="D58" i="10" s="1"/>
  <c r="C57" i="10"/>
  <c r="B57" i="10"/>
  <c r="A59" i="10" l="1"/>
  <c r="D59" i="10" s="1"/>
  <c r="C58" i="10"/>
  <c r="B58" i="10"/>
  <c r="A60" i="10" l="1"/>
  <c r="D60" i="10" s="1"/>
  <c r="C59" i="10"/>
  <c r="B59" i="10"/>
  <c r="A61" i="10" l="1"/>
  <c r="D61" i="10" s="1"/>
  <c r="C60" i="10"/>
  <c r="B60" i="10"/>
  <c r="A62" i="10" l="1"/>
  <c r="D62" i="10" s="1"/>
  <c r="C61" i="10"/>
  <c r="B61" i="10"/>
  <c r="A63" i="10" l="1"/>
  <c r="D63" i="10" s="1"/>
  <c r="C62" i="10"/>
  <c r="B62" i="10"/>
  <c r="A64" i="10" l="1"/>
  <c r="D64" i="10" s="1"/>
  <c r="C63" i="10"/>
  <c r="B63" i="10"/>
  <c r="A65" i="10" l="1"/>
  <c r="D65" i="10" s="1"/>
  <c r="C64" i="10"/>
  <c r="B64" i="10"/>
  <c r="A66" i="10" l="1"/>
  <c r="D66" i="10" s="1"/>
  <c r="C65" i="10"/>
  <c r="B65" i="10"/>
  <c r="A67" i="10" l="1"/>
  <c r="D67" i="10" s="1"/>
  <c r="C66" i="10"/>
  <c r="B66" i="10"/>
  <c r="A68" i="10" l="1"/>
  <c r="D68" i="10" s="1"/>
  <c r="C67" i="10"/>
  <c r="B67" i="10"/>
  <c r="A69" i="10" l="1"/>
  <c r="D69" i="10" s="1"/>
  <c r="C68" i="10"/>
  <c r="B68" i="10"/>
  <c r="A70" i="10" l="1"/>
  <c r="D70" i="10" s="1"/>
  <c r="C69" i="10"/>
  <c r="B69" i="10"/>
  <c r="A71" i="10" l="1"/>
  <c r="D71" i="10" s="1"/>
  <c r="C70" i="10"/>
  <c r="B70" i="10"/>
  <c r="A72" i="10" l="1"/>
  <c r="D72" i="10" s="1"/>
  <c r="C71" i="10"/>
  <c r="B71" i="10"/>
  <c r="A73" i="10" l="1"/>
  <c r="D73" i="10" s="1"/>
  <c r="C72" i="10"/>
  <c r="B72" i="10"/>
  <c r="A74" i="10" l="1"/>
  <c r="D74" i="10" s="1"/>
  <c r="C73" i="10"/>
  <c r="B73" i="10"/>
  <c r="A75" i="10" l="1"/>
  <c r="D75" i="10" s="1"/>
  <c r="C74" i="10"/>
  <c r="B74" i="10"/>
  <c r="A76" i="10" l="1"/>
  <c r="D76" i="10" s="1"/>
  <c r="C75" i="10"/>
  <c r="B75" i="10"/>
  <c r="A77" i="10" l="1"/>
  <c r="D77" i="10" s="1"/>
  <c r="C76" i="10"/>
  <c r="B76" i="10"/>
  <c r="A78" i="10" l="1"/>
  <c r="D78" i="10" s="1"/>
  <c r="B77" i="10"/>
  <c r="C77" i="10"/>
  <c r="A79" i="10" l="1"/>
  <c r="D79" i="10" s="1"/>
  <c r="C78" i="10"/>
  <c r="B78" i="10"/>
  <c r="A80" i="10" l="1"/>
  <c r="D80" i="10" s="1"/>
  <c r="C79" i="10"/>
  <c r="B79" i="10"/>
  <c r="A81" i="10" l="1"/>
  <c r="D81" i="10" s="1"/>
  <c r="C80" i="10"/>
  <c r="B80" i="10"/>
  <c r="A82" i="10" l="1"/>
  <c r="D82" i="10" s="1"/>
  <c r="C81" i="10"/>
  <c r="B81" i="10"/>
  <c r="A83" i="10" l="1"/>
  <c r="D83" i="10" s="1"/>
  <c r="C82" i="10"/>
  <c r="B82" i="10"/>
  <c r="A84" i="10" l="1"/>
  <c r="D84" i="10" s="1"/>
  <c r="C83" i="10"/>
  <c r="B83" i="10"/>
  <c r="A85" i="10" l="1"/>
  <c r="D85" i="10" s="1"/>
  <c r="C84" i="10"/>
  <c r="B84" i="10"/>
  <c r="A86" i="10" l="1"/>
  <c r="D86" i="10" s="1"/>
  <c r="C85" i="10"/>
  <c r="B85" i="10"/>
  <c r="A87" i="10" l="1"/>
  <c r="D87" i="10" s="1"/>
  <c r="C86" i="10"/>
  <c r="B86" i="10"/>
  <c r="A88" i="10" l="1"/>
  <c r="D88" i="10" s="1"/>
  <c r="C87" i="10"/>
  <c r="B87" i="10"/>
  <c r="A89" i="10" l="1"/>
  <c r="D89" i="10" s="1"/>
  <c r="C88" i="10"/>
  <c r="B88" i="10"/>
  <c r="A90" i="10" l="1"/>
  <c r="D90" i="10" s="1"/>
  <c r="C89" i="10"/>
  <c r="B89" i="10"/>
  <c r="A91" i="10" l="1"/>
  <c r="D91" i="10" s="1"/>
  <c r="C90" i="10"/>
  <c r="B90" i="10"/>
  <c r="A92" i="10" l="1"/>
  <c r="D92" i="10" s="1"/>
  <c r="C91" i="10"/>
  <c r="B91" i="10"/>
  <c r="A93" i="10" l="1"/>
  <c r="D93" i="10" s="1"/>
  <c r="C92" i="10"/>
  <c r="B92" i="10"/>
  <c r="A94" i="10" l="1"/>
  <c r="D94" i="10" s="1"/>
  <c r="C93" i="10"/>
  <c r="B93" i="10"/>
  <c r="A95" i="10" l="1"/>
  <c r="D95" i="10" s="1"/>
  <c r="C94" i="10"/>
  <c r="B94" i="10"/>
  <c r="A96" i="10" l="1"/>
  <c r="D96" i="10" s="1"/>
  <c r="C95" i="10"/>
  <c r="B95" i="10"/>
  <c r="A97" i="10" l="1"/>
  <c r="D97" i="10" s="1"/>
  <c r="C96" i="10"/>
  <c r="B96" i="10"/>
  <c r="A98" i="10" l="1"/>
  <c r="D98" i="10" s="1"/>
  <c r="C97" i="10"/>
  <c r="B97" i="10"/>
  <c r="A99" i="10" l="1"/>
  <c r="D99" i="10" s="1"/>
  <c r="C98" i="10"/>
  <c r="B98" i="10"/>
  <c r="A100" i="10" l="1"/>
  <c r="D100" i="10" s="1"/>
  <c r="C99" i="10"/>
  <c r="B99" i="10"/>
  <c r="A101" i="10" l="1"/>
  <c r="D101" i="10" s="1"/>
  <c r="C100" i="10"/>
  <c r="B100" i="10"/>
  <c r="A102" i="10" l="1"/>
  <c r="D102" i="10" s="1"/>
  <c r="C101" i="10"/>
  <c r="B101" i="10"/>
  <c r="A103" i="10" l="1"/>
  <c r="D103" i="10" s="1"/>
  <c r="C102" i="10"/>
  <c r="B102" i="10"/>
  <c r="A104" i="10" l="1"/>
  <c r="D104" i="10" s="1"/>
  <c r="C103" i="10"/>
  <c r="B103" i="10"/>
  <c r="A105" i="10" l="1"/>
  <c r="D105" i="10" s="1"/>
  <c r="C104" i="10"/>
  <c r="B104" i="10"/>
  <c r="A106" i="10" l="1"/>
  <c r="D106" i="10" s="1"/>
  <c r="C105" i="10"/>
  <c r="B105" i="10"/>
  <c r="A107" i="10" l="1"/>
  <c r="D107" i="10" s="1"/>
  <c r="C106" i="10"/>
  <c r="B106" i="10"/>
  <c r="A108" i="10" l="1"/>
  <c r="D108" i="10" s="1"/>
  <c r="C107" i="10"/>
  <c r="B107" i="10"/>
  <c r="A109" i="10" l="1"/>
  <c r="D109" i="10" s="1"/>
  <c r="C108" i="10"/>
  <c r="B108" i="10"/>
  <c r="A110" i="10" l="1"/>
  <c r="D110" i="10" s="1"/>
  <c r="C109" i="10"/>
  <c r="B109" i="10"/>
  <c r="A111" i="10" l="1"/>
  <c r="D111" i="10" s="1"/>
  <c r="C110" i="10"/>
  <c r="B110" i="10"/>
  <c r="A112" i="10" l="1"/>
  <c r="D112" i="10" s="1"/>
  <c r="C111" i="10"/>
  <c r="B111" i="10"/>
  <c r="A113" i="10" l="1"/>
  <c r="D113" i="10" s="1"/>
  <c r="C112" i="10"/>
  <c r="B112" i="10"/>
  <c r="A114" i="10" l="1"/>
  <c r="D114" i="10" s="1"/>
  <c r="C113" i="10"/>
  <c r="B113" i="10"/>
  <c r="A115" i="10" l="1"/>
  <c r="D115" i="10" s="1"/>
  <c r="B114" i="10"/>
  <c r="C114" i="10"/>
  <c r="A116" i="10" l="1"/>
  <c r="D116" i="10" s="1"/>
  <c r="C115" i="10"/>
  <c r="B115" i="10"/>
  <c r="A117" i="10" l="1"/>
  <c r="D117" i="10" s="1"/>
  <c r="C116" i="10"/>
  <c r="B116" i="10"/>
  <c r="A118" i="10" l="1"/>
  <c r="D118" i="10" s="1"/>
  <c r="C117" i="10"/>
  <c r="B117" i="10"/>
  <c r="A119" i="10" l="1"/>
  <c r="D119" i="10" s="1"/>
  <c r="C118" i="10"/>
  <c r="B118" i="10"/>
  <c r="A120" i="10" l="1"/>
  <c r="D120" i="10" s="1"/>
  <c r="C119" i="10"/>
  <c r="B119" i="10"/>
  <c r="A121" i="10" l="1"/>
  <c r="D121" i="10" s="1"/>
  <c r="C120" i="10"/>
  <c r="B120" i="10"/>
  <c r="A122" i="10" l="1"/>
  <c r="D122" i="10" s="1"/>
  <c r="C121" i="10"/>
  <c r="B121" i="10"/>
  <c r="A123" i="10" l="1"/>
  <c r="D123" i="10" s="1"/>
  <c r="C122" i="10"/>
  <c r="B122" i="10"/>
  <c r="A124" i="10" l="1"/>
  <c r="D124" i="10" s="1"/>
  <c r="C123" i="10"/>
  <c r="B123" i="10"/>
  <c r="A125" i="10" l="1"/>
  <c r="D125" i="10" s="1"/>
  <c r="C124" i="10"/>
  <c r="B124" i="10"/>
  <c r="A126" i="10" l="1"/>
  <c r="D126" i="10" s="1"/>
  <c r="C125" i="10"/>
  <c r="B125" i="10"/>
  <c r="A127" i="10" l="1"/>
  <c r="D127" i="10" s="1"/>
  <c r="C126" i="10"/>
  <c r="B126" i="10"/>
  <c r="A128" i="10" l="1"/>
  <c r="D128" i="10" s="1"/>
  <c r="C127" i="10"/>
  <c r="B127" i="10"/>
  <c r="A129" i="10" l="1"/>
  <c r="D129" i="10" s="1"/>
  <c r="C128" i="10"/>
  <c r="B128" i="10"/>
  <c r="A130" i="10" l="1"/>
  <c r="D130" i="10" s="1"/>
  <c r="C129" i="10"/>
  <c r="B129" i="10"/>
  <c r="A131" i="10" l="1"/>
  <c r="D131" i="10" s="1"/>
  <c r="C130" i="10"/>
  <c r="B130" i="10"/>
  <c r="A132" i="10" l="1"/>
  <c r="D132" i="10" s="1"/>
  <c r="C131" i="10"/>
  <c r="B131" i="10"/>
  <c r="A133" i="10" l="1"/>
  <c r="D133" i="10" s="1"/>
  <c r="C132" i="10"/>
  <c r="B132" i="10"/>
  <c r="A134" i="10" l="1"/>
  <c r="D134" i="10" s="1"/>
  <c r="C133" i="10"/>
  <c r="B133" i="10"/>
  <c r="A135" i="10" l="1"/>
  <c r="D135" i="10" s="1"/>
  <c r="B134" i="10"/>
  <c r="C134" i="10"/>
  <c r="A136" i="10" l="1"/>
  <c r="D136" i="10" s="1"/>
  <c r="C135" i="10"/>
  <c r="B135" i="10"/>
  <c r="A137" i="10" l="1"/>
  <c r="D137" i="10" s="1"/>
  <c r="C136" i="10"/>
  <c r="B136" i="10"/>
  <c r="A138" i="10" l="1"/>
  <c r="D138" i="10" s="1"/>
  <c r="C137" i="10"/>
  <c r="B137" i="10"/>
  <c r="A139" i="10" l="1"/>
  <c r="D139" i="10" s="1"/>
  <c r="C138" i="10"/>
  <c r="B138" i="10"/>
  <c r="A140" i="10" l="1"/>
  <c r="D140" i="10" s="1"/>
  <c r="C139" i="10"/>
  <c r="B139" i="10"/>
  <c r="A141" i="10" l="1"/>
  <c r="D141" i="10" s="1"/>
  <c r="C140" i="10"/>
  <c r="B140" i="10"/>
  <c r="A142" i="10" l="1"/>
  <c r="D142" i="10" s="1"/>
  <c r="C141" i="10"/>
  <c r="B141" i="10"/>
  <c r="A143" i="10" l="1"/>
  <c r="D143" i="10" s="1"/>
  <c r="C142" i="10"/>
  <c r="B142" i="10"/>
  <c r="A144" i="10" l="1"/>
  <c r="D144" i="10" s="1"/>
  <c r="C143" i="10"/>
  <c r="B143" i="10"/>
  <c r="A145" i="10" l="1"/>
  <c r="D145" i="10" s="1"/>
  <c r="C144" i="10"/>
  <c r="B144" i="10"/>
  <c r="A146" i="10" l="1"/>
  <c r="D146" i="10" s="1"/>
  <c r="C145" i="10"/>
  <c r="B145" i="10"/>
  <c r="A147" i="10" l="1"/>
  <c r="D147" i="10" s="1"/>
  <c r="C146" i="10"/>
  <c r="B146" i="10"/>
  <c r="A148" i="10" l="1"/>
  <c r="D148" i="10" s="1"/>
  <c r="C147" i="10"/>
  <c r="B147" i="10"/>
  <c r="A149" i="10" l="1"/>
  <c r="D149" i="10" s="1"/>
  <c r="C148" i="10"/>
  <c r="B148" i="10"/>
  <c r="A150" i="10" l="1"/>
  <c r="D150" i="10" s="1"/>
  <c r="C149" i="10"/>
  <c r="B149" i="10"/>
  <c r="A151" i="10" l="1"/>
  <c r="D151" i="10" s="1"/>
  <c r="B150" i="10"/>
  <c r="C150" i="10"/>
  <c r="A152" i="10" l="1"/>
  <c r="D152" i="10" s="1"/>
  <c r="C151" i="10"/>
  <c r="B151" i="10"/>
  <c r="A153" i="10" l="1"/>
  <c r="D153" i="10" s="1"/>
  <c r="C152" i="10"/>
  <c r="B152" i="10"/>
  <c r="A154" i="10" l="1"/>
  <c r="D154" i="10" s="1"/>
  <c r="C153" i="10"/>
  <c r="B153" i="10"/>
  <c r="A155" i="10" l="1"/>
  <c r="D155" i="10" s="1"/>
  <c r="B154" i="10"/>
  <c r="C154" i="10"/>
  <c r="A156" i="10" l="1"/>
  <c r="D156" i="10" s="1"/>
  <c r="C155" i="10"/>
  <c r="B155" i="10"/>
  <c r="A157" i="10" l="1"/>
  <c r="D157" i="10" s="1"/>
  <c r="C156" i="10"/>
  <c r="B156" i="10"/>
  <c r="A158" i="10" l="1"/>
  <c r="D158" i="10" s="1"/>
  <c r="C157" i="10"/>
  <c r="B157" i="10"/>
  <c r="A159" i="10" l="1"/>
  <c r="D159" i="10" s="1"/>
  <c r="C158" i="10"/>
  <c r="B158" i="10"/>
  <c r="A160" i="10" l="1"/>
  <c r="D160" i="10" s="1"/>
  <c r="C159" i="10"/>
  <c r="B159" i="10"/>
  <c r="A161" i="10" l="1"/>
  <c r="D161" i="10" s="1"/>
  <c r="C160" i="10"/>
  <c r="B160" i="10"/>
  <c r="A162" i="10" l="1"/>
  <c r="D162" i="10" s="1"/>
  <c r="C161" i="10"/>
  <c r="B161" i="10"/>
  <c r="C162" i="10" l="1"/>
  <c r="B162" i="10"/>
  <c r="A163" i="10"/>
  <c r="D163" i="10" s="1"/>
  <c r="C163" i="10" l="1"/>
  <c r="B163" i="10"/>
  <c r="A164" i="10"/>
  <c r="D164" i="10" s="1"/>
  <c r="C164" i="10" l="1"/>
  <c r="B164" i="10"/>
  <c r="A165" i="10"/>
  <c r="D165" i="10" s="1"/>
  <c r="C165" i="10" l="1"/>
  <c r="B165" i="10"/>
  <c r="A166" i="10"/>
  <c r="D166" i="10" s="1"/>
  <c r="A167" i="10" l="1"/>
  <c r="D167" i="10" s="1"/>
  <c r="C166" i="10"/>
  <c r="B166" i="10"/>
  <c r="A168" i="10" l="1"/>
  <c r="D168" i="10" s="1"/>
  <c r="C167" i="10"/>
  <c r="B167" i="10"/>
  <c r="A169" i="10" l="1"/>
  <c r="D169" i="10" s="1"/>
  <c r="C168" i="10"/>
  <c r="B168" i="10"/>
  <c r="A170" i="10" l="1"/>
  <c r="D170" i="10" s="1"/>
  <c r="C169" i="10"/>
  <c r="B169" i="10"/>
  <c r="A171" i="10" l="1"/>
  <c r="D171" i="10" s="1"/>
  <c r="C170" i="10"/>
  <c r="B170" i="10"/>
  <c r="A172" i="10" l="1"/>
  <c r="D172" i="10" s="1"/>
  <c r="C171" i="10"/>
  <c r="B171" i="10"/>
  <c r="A173" i="10" l="1"/>
  <c r="D173" i="10" s="1"/>
  <c r="C172" i="10"/>
  <c r="B172" i="10"/>
  <c r="A174" i="10" l="1"/>
  <c r="D174" i="10" s="1"/>
  <c r="C173" i="10"/>
  <c r="B173" i="10"/>
  <c r="A175" i="10" l="1"/>
  <c r="D175" i="10" s="1"/>
  <c r="C174" i="10"/>
  <c r="B174" i="10"/>
  <c r="A176" i="10" l="1"/>
  <c r="D176" i="10" s="1"/>
  <c r="C175" i="10"/>
  <c r="B175" i="10"/>
  <c r="A177" i="10" l="1"/>
  <c r="D177" i="10" s="1"/>
  <c r="C176" i="10"/>
  <c r="B176" i="10"/>
  <c r="A178" i="10" l="1"/>
  <c r="D178" i="10" s="1"/>
  <c r="C177" i="10"/>
  <c r="B177" i="10"/>
  <c r="A179" i="10" l="1"/>
  <c r="D179" i="10" s="1"/>
  <c r="C178" i="10"/>
  <c r="B178" i="10"/>
  <c r="A180" i="10" l="1"/>
  <c r="D180" i="10" s="1"/>
  <c r="C179" i="10"/>
  <c r="B179" i="10"/>
  <c r="A181" i="10" l="1"/>
  <c r="D181" i="10" s="1"/>
  <c r="C180" i="10"/>
  <c r="B180" i="10"/>
  <c r="A182" i="10" l="1"/>
  <c r="D182" i="10" s="1"/>
  <c r="C181" i="10"/>
  <c r="B181" i="10"/>
  <c r="A183" i="10" l="1"/>
  <c r="D183" i="10" s="1"/>
  <c r="C182" i="10"/>
  <c r="B182" i="10"/>
  <c r="A184" i="10" l="1"/>
  <c r="D184" i="10" s="1"/>
  <c r="C183" i="10"/>
  <c r="B183" i="10"/>
  <c r="A185" i="10" l="1"/>
  <c r="D185" i="10" s="1"/>
  <c r="C184" i="10"/>
  <c r="B184" i="10"/>
  <c r="A186" i="10" l="1"/>
  <c r="D186" i="10" s="1"/>
  <c r="C185" i="10"/>
  <c r="B185" i="10"/>
  <c r="A187" i="10" l="1"/>
  <c r="D187" i="10" s="1"/>
  <c r="C186" i="10"/>
  <c r="B186" i="10"/>
  <c r="A188" i="10" l="1"/>
  <c r="D188" i="10" s="1"/>
  <c r="C187" i="10"/>
  <c r="B187" i="10"/>
  <c r="A189" i="10" l="1"/>
  <c r="D189" i="10" s="1"/>
  <c r="C188" i="10"/>
  <c r="B188" i="10"/>
  <c r="A190" i="10" l="1"/>
  <c r="D190" i="10" s="1"/>
  <c r="C189" i="10"/>
  <c r="B189" i="10"/>
  <c r="A191" i="10" l="1"/>
  <c r="D191" i="10" s="1"/>
  <c r="C190" i="10"/>
  <c r="B190" i="10"/>
  <c r="A192" i="10" l="1"/>
  <c r="D192" i="10" s="1"/>
  <c r="C191" i="10"/>
  <c r="B191" i="10"/>
  <c r="A193" i="10" l="1"/>
  <c r="D193" i="10" s="1"/>
  <c r="C192" i="10"/>
  <c r="B192" i="10"/>
  <c r="A194" i="10" l="1"/>
  <c r="D194" i="10" s="1"/>
  <c r="C193" i="10"/>
  <c r="B193" i="10"/>
  <c r="A195" i="10" l="1"/>
  <c r="D195" i="10" s="1"/>
  <c r="C194" i="10"/>
  <c r="B194" i="10"/>
  <c r="A196" i="10" l="1"/>
  <c r="D196" i="10" s="1"/>
  <c r="C195" i="10"/>
  <c r="B195" i="10"/>
  <c r="A197" i="10" l="1"/>
  <c r="D197" i="10" s="1"/>
  <c r="C196" i="10"/>
  <c r="B196" i="10"/>
  <c r="A198" i="10" l="1"/>
  <c r="D198" i="10" s="1"/>
  <c r="C197" i="10"/>
  <c r="B197" i="10"/>
  <c r="A199" i="10" l="1"/>
  <c r="D199" i="10" s="1"/>
  <c r="C198" i="10"/>
  <c r="B198" i="10"/>
  <c r="A200" i="10" l="1"/>
  <c r="D200" i="10" s="1"/>
  <c r="C199" i="10"/>
  <c r="B199" i="10"/>
  <c r="A201" i="10" l="1"/>
  <c r="D201" i="10" s="1"/>
  <c r="C200" i="10"/>
  <c r="B200" i="10"/>
  <c r="A202" i="10" l="1"/>
  <c r="D202" i="10" s="1"/>
  <c r="C201" i="10"/>
  <c r="B201" i="10"/>
  <c r="A203" i="10" l="1"/>
  <c r="D203" i="10" s="1"/>
  <c r="C202" i="10"/>
  <c r="B202" i="10"/>
  <c r="A204" i="10" l="1"/>
  <c r="D204" i="10" s="1"/>
  <c r="C203" i="10"/>
  <c r="B203" i="10"/>
  <c r="A205" i="10" l="1"/>
  <c r="D205" i="10" s="1"/>
  <c r="C204" i="10"/>
  <c r="B204" i="10"/>
  <c r="A206" i="10" l="1"/>
  <c r="D206" i="10" s="1"/>
  <c r="C205" i="10"/>
  <c r="B205" i="10"/>
  <c r="A207" i="10" l="1"/>
  <c r="D207" i="10" s="1"/>
  <c r="C206" i="10"/>
  <c r="B206" i="10"/>
  <c r="A208" i="10" l="1"/>
  <c r="D208" i="10" s="1"/>
  <c r="C207" i="10"/>
  <c r="B207" i="10"/>
  <c r="A209" i="10" l="1"/>
  <c r="D209" i="10" s="1"/>
  <c r="C208" i="10"/>
  <c r="B208" i="10"/>
  <c r="A210" i="10" l="1"/>
  <c r="D210" i="10" s="1"/>
  <c r="C209" i="10"/>
  <c r="B209" i="10"/>
  <c r="A211" i="10" l="1"/>
  <c r="D211" i="10" s="1"/>
  <c r="B210" i="10"/>
  <c r="C210" i="10"/>
  <c r="A212" i="10" l="1"/>
  <c r="D212" i="10" s="1"/>
  <c r="C211" i="10"/>
  <c r="B211" i="10"/>
  <c r="A213" i="10" l="1"/>
  <c r="D213" i="10" s="1"/>
  <c r="C212" i="10"/>
  <c r="B212" i="10"/>
  <c r="A214" i="10" l="1"/>
  <c r="D214" i="10" s="1"/>
  <c r="C213" i="10"/>
  <c r="B213" i="10"/>
  <c r="A215" i="10" l="1"/>
  <c r="D215" i="10" s="1"/>
  <c r="C214" i="10"/>
  <c r="B214" i="10"/>
  <c r="A216" i="10" l="1"/>
  <c r="D216" i="10" s="1"/>
  <c r="C215" i="10"/>
  <c r="B215" i="10"/>
  <c r="A217" i="10" l="1"/>
  <c r="D217" i="10" s="1"/>
  <c r="C216" i="10"/>
  <c r="B216" i="10"/>
  <c r="A218" i="10" l="1"/>
  <c r="D218" i="10" s="1"/>
  <c r="C217" i="10"/>
  <c r="B217" i="10"/>
  <c r="A219" i="10" l="1"/>
  <c r="D219" i="10" s="1"/>
  <c r="C218" i="10"/>
  <c r="B218" i="10"/>
  <c r="A220" i="10" l="1"/>
  <c r="D220" i="10" s="1"/>
  <c r="C219" i="10"/>
  <c r="B219" i="10"/>
  <c r="A221" i="10" l="1"/>
  <c r="D221" i="10" s="1"/>
  <c r="C220" i="10"/>
  <c r="B220" i="10"/>
  <c r="A222" i="10" l="1"/>
  <c r="D222" i="10" s="1"/>
  <c r="C221" i="10"/>
  <c r="B221" i="10"/>
  <c r="A223" i="10" l="1"/>
  <c r="D223" i="10" s="1"/>
  <c r="C222" i="10"/>
  <c r="B222" i="10"/>
  <c r="A224" i="10" l="1"/>
  <c r="D224" i="10" s="1"/>
  <c r="C223" i="10"/>
  <c r="B223" i="10"/>
  <c r="A225" i="10" l="1"/>
  <c r="D225" i="10" s="1"/>
  <c r="C224" i="10"/>
  <c r="B224" i="10"/>
  <c r="A226" i="10" l="1"/>
  <c r="D226" i="10" s="1"/>
  <c r="C225" i="10"/>
  <c r="B225" i="10"/>
  <c r="A227" i="10" l="1"/>
  <c r="D227" i="10" s="1"/>
  <c r="B226" i="10"/>
  <c r="C226" i="10"/>
  <c r="A228" i="10" l="1"/>
  <c r="D228" i="10" s="1"/>
  <c r="C227" i="10"/>
  <c r="B227" i="10"/>
  <c r="A229" i="10" l="1"/>
  <c r="D229" i="10" s="1"/>
  <c r="C228" i="10"/>
  <c r="B228" i="10"/>
  <c r="A230" i="10" l="1"/>
  <c r="D230" i="10" s="1"/>
  <c r="C229" i="10"/>
  <c r="B229" i="10"/>
  <c r="A231" i="10" l="1"/>
  <c r="D231" i="10" s="1"/>
  <c r="C230" i="10"/>
  <c r="B230" i="10"/>
  <c r="A232" i="10" l="1"/>
  <c r="D232" i="10" s="1"/>
  <c r="C231" i="10"/>
  <c r="B231" i="10"/>
  <c r="A233" i="10" l="1"/>
  <c r="D233" i="10" s="1"/>
  <c r="C232" i="10"/>
  <c r="B232" i="10"/>
  <c r="A234" i="10" l="1"/>
  <c r="D234" i="10" s="1"/>
  <c r="C233" i="10"/>
  <c r="B233" i="10"/>
  <c r="A235" i="10" l="1"/>
  <c r="D235" i="10" s="1"/>
  <c r="C234" i="10"/>
  <c r="B234" i="10"/>
  <c r="A236" i="10" l="1"/>
  <c r="D236" i="10" s="1"/>
  <c r="C235" i="10"/>
  <c r="B235" i="10"/>
  <c r="A237" i="10" l="1"/>
  <c r="D237" i="10" s="1"/>
  <c r="C236" i="10"/>
  <c r="B236" i="10"/>
  <c r="A238" i="10" l="1"/>
  <c r="D238" i="10" s="1"/>
  <c r="C237" i="10"/>
  <c r="B237" i="10"/>
  <c r="A239" i="10" l="1"/>
  <c r="D239" i="10" s="1"/>
  <c r="C238" i="10"/>
  <c r="B238" i="10"/>
  <c r="A240" i="10" l="1"/>
  <c r="D240" i="10" s="1"/>
  <c r="C239" i="10"/>
  <c r="B239" i="10"/>
  <c r="A241" i="10" l="1"/>
  <c r="D241" i="10" s="1"/>
  <c r="C240" i="10"/>
  <c r="B240" i="10"/>
  <c r="A242" i="10" l="1"/>
  <c r="D242" i="10" s="1"/>
  <c r="C241" i="10"/>
  <c r="B241" i="10"/>
  <c r="A243" i="10" l="1"/>
  <c r="D243" i="10" s="1"/>
  <c r="C242" i="10"/>
  <c r="B242" i="10"/>
  <c r="A244" i="10" l="1"/>
  <c r="D244" i="10" s="1"/>
  <c r="C243" i="10"/>
  <c r="B243" i="10"/>
  <c r="A245" i="10" l="1"/>
  <c r="D245" i="10" s="1"/>
  <c r="C244" i="10"/>
  <c r="B244" i="10"/>
  <c r="A246" i="10" l="1"/>
  <c r="D246" i="10" s="1"/>
  <c r="C245" i="10"/>
  <c r="B245" i="10"/>
  <c r="A247" i="10" l="1"/>
  <c r="D247" i="10" s="1"/>
  <c r="C246" i="10"/>
  <c r="B246" i="10"/>
  <c r="A248" i="10" l="1"/>
  <c r="D248" i="10" s="1"/>
  <c r="C247" i="10"/>
  <c r="B247" i="10"/>
  <c r="A249" i="10" l="1"/>
  <c r="D249" i="10" s="1"/>
  <c r="C248" i="10"/>
  <c r="B248" i="10"/>
  <c r="A250" i="10" l="1"/>
  <c r="D250" i="10" s="1"/>
  <c r="C249" i="10"/>
  <c r="B249" i="10"/>
  <c r="A251" i="10" l="1"/>
  <c r="D251" i="10" s="1"/>
  <c r="C250" i="10"/>
  <c r="B250" i="10"/>
  <c r="A252" i="10" l="1"/>
  <c r="D252" i="10" s="1"/>
  <c r="C251" i="10"/>
  <c r="B251" i="10"/>
  <c r="A253" i="10" l="1"/>
  <c r="D253" i="10" s="1"/>
  <c r="C252" i="10"/>
  <c r="B252" i="10"/>
  <c r="A254" i="10" l="1"/>
  <c r="D254" i="10" s="1"/>
  <c r="C253" i="10"/>
  <c r="B253" i="10"/>
  <c r="A255" i="10" l="1"/>
  <c r="D255" i="10" s="1"/>
  <c r="C254" i="10"/>
  <c r="B254" i="10"/>
  <c r="A256" i="10" l="1"/>
  <c r="D256" i="10" s="1"/>
  <c r="C255" i="10"/>
  <c r="B255" i="10"/>
  <c r="A257" i="10" l="1"/>
  <c r="D257" i="10" s="1"/>
  <c r="C256" i="10"/>
  <c r="B256" i="10"/>
  <c r="A258" i="10" l="1"/>
  <c r="D258" i="10" s="1"/>
  <c r="C257" i="10"/>
  <c r="B257" i="10"/>
  <c r="A259" i="10" l="1"/>
  <c r="D259" i="10" s="1"/>
  <c r="C258" i="10"/>
  <c r="B258" i="10"/>
  <c r="A260" i="10" l="1"/>
  <c r="D260" i="10" s="1"/>
  <c r="C259" i="10"/>
  <c r="B259" i="10"/>
  <c r="A261" i="10" l="1"/>
  <c r="D261" i="10" s="1"/>
  <c r="C260" i="10"/>
  <c r="B260" i="10"/>
  <c r="A262" i="10" l="1"/>
  <c r="D262" i="10" s="1"/>
  <c r="C261" i="10"/>
  <c r="B261" i="10"/>
  <c r="A263" i="10" l="1"/>
  <c r="D263" i="10" s="1"/>
  <c r="C262" i="10"/>
  <c r="B262" i="10"/>
  <c r="A264" i="10" l="1"/>
  <c r="D264" i="10" s="1"/>
  <c r="C263" i="10"/>
  <c r="B263" i="10"/>
  <c r="A265" i="10" l="1"/>
  <c r="D265" i="10" s="1"/>
  <c r="C264" i="10"/>
  <c r="B264" i="10"/>
  <c r="A266" i="10" l="1"/>
  <c r="D266" i="10" s="1"/>
  <c r="C265" i="10"/>
  <c r="B265" i="10"/>
  <c r="A267" i="10" l="1"/>
  <c r="D267" i="10" s="1"/>
  <c r="C266" i="10"/>
  <c r="B266" i="10"/>
  <c r="A268" i="10" l="1"/>
  <c r="D268" i="10" s="1"/>
  <c r="C267" i="10"/>
  <c r="B267" i="10"/>
  <c r="A269" i="10" l="1"/>
  <c r="D269" i="10" s="1"/>
  <c r="C268" i="10"/>
  <c r="B268" i="10"/>
  <c r="A270" i="10" l="1"/>
  <c r="D270" i="10" s="1"/>
  <c r="C269" i="10"/>
  <c r="B269" i="10"/>
  <c r="A271" i="10" l="1"/>
  <c r="D271" i="10" s="1"/>
  <c r="C270" i="10"/>
  <c r="B270" i="10"/>
  <c r="A272" i="10" l="1"/>
  <c r="D272" i="10" s="1"/>
  <c r="C271" i="10"/>
  <c r="B271" i="10"/>
  <c r="A273" i="10" l="1"/>
  <c r="D273" i="10" s="1"/>
  <c r="C272" i="10"/>
  <c r="B272" i="10"/>
  <c r="A274" i="10" l="1"/>
  <c r="D274" i="10" s="1"/>
  <c r="C273" i="10"/>
  <c r="B273" i="10"/>
  <c r="A275" i="10" l="1"/>
  <c r="D275" i="10" s="1"/>
  <c r="C274" i="10"/>
  <c r="B274" i="10"/>
  <c r="A276" i="10" l="1"/>
  <c r="D276" i="10" s="1"/>
  <c r="C275" i="10"/>
  <c r="B275" i="10"/>
  <c r="A277" i="10" l="1"/>
  <c r="D277" i="10" s="1"/>
  <c r="C276" i="10"/>
  <c r="B276" i="10"/>
  <c r="A278" i="10" l="1"/>
  <c r="D278" i="10" s="1"/>
  <c r="C277" i="10"/>
  <c r="B277" i="10"/>
  <c r="A279" i="10" l="1"/>
  <c r="D279" i="10" s="1"/>
  <c r="C278" i="10"/>
  <c r="B278" i="10"/>
  <c r="A280" i="10" l="1"/>
  <c r="D280" i="10" s="1"/>
  <c r="C279" i="10"/>
  <c r="B279" i="10"/>
  <c r="A281" i="10" l="1"/>
  <c r="D281" i="10" s="1"/>
  <c r="C280" i="10"/>
  <c r="B280" i="10"/>
  <c r="A282" i="10" l="1"/>
  <c r="D282" i="10" s="1"/>
  <c r="C281" i="10"/>
  <c r="B281" i="10"/>
  <c r="A283" i="10" l="1"/>
  <c r="D283" i="10" s="1"/>
  <c r="C282" i="10"/>
  <c r="B282" i="10"/>
  <c r="A284" i="10" l="1"/>
  <c r="D284" i="10" s="1"/>
  <c r="C283" i="10"/>
  <c r="B283" i="10"/>
  <c r="A285" i="10" l="1"/>
  <c r="D285" i="10" s="1"/>
  <c r="C284" i="10"/>
  <c r="B284" i="10"/>
  <c r="A286" i="10" l="1"/>
  <c r="D286" i="10" s="1"/>
  <c r="C285" i="10"/>
  <c r="B285" i="10"/>
  <c r="A287" i="10" l="1"/>
  <c r="D287" i="10" s="1"/>
  <c r="C286" i="10"/>
  <c r="B286" i="10"/>
  <c r="A288" i="10" l="1"/>
  <c r="D288" i="10" s="1"/>
  <c r="C287" i="10"/>
  <c r="B287" i="10"/>
  <c r="A289" i="10" l="1"/>
  <c r="D289" i="10" s="1"/>
  <c r="C288" i="10"/>
  <c r="B288" i="10"/>
  <c r="A290" i="10" l="1"/>
  <c r="D290" i="10" s="1"/>
  <c r="C289" i="10"/>
  <c r="B289" i="10"/>
  <c r="A291" i="10" l="1"/>
  <c r="D291" i="10" s="1"/>
  <c r="C290" i="10"/>
  <c r="B290" i="10"/>
  <c r="A292" i="10" l="1"/>
  <c r="D292" i="10" s="1"/>
  <c r="C291" i="10"/>
  <c r="B291" i="10"/>
  <c r="A293" i="10" l="1"/>
  <c r="D293" i="10" s="1"/>
  <c r="C292" i="10"/>
  <c r="B292" i="10"/>
  <c r="A294" i="10" l="1"/>
  <c r="D294" i="10" s="1"/>
  <c r="C293" i="10"/>
  <c r="B293" i="10"/>
  <c r="A295" i="10" l="1"/>
  <c r="D295" i="10" s="1"/>
  <c r="C294" i="10"/>
  <c r="B294" i="10"/>
  <c r="A296" i="10" l="1"/>
  <c r="D296" i="10" s="1"/>
  <c r="C295" i="10"/>
  <c r="B295" i="10"/>
  <c r="A297" i="10" l="1"/>
  <c r="D297" i="10" s="1"/>
  <c r="C296" i="10"/>
  <c r="B296" i="10"/>
  <c r="A298" i="10" l="1"/>
  <c r="D298" i="10" s="1"/>
  <c r="C297" i="10"/>
  <c r="B297" i="10"/>
  <c r="A299" i="10" l="1"/>
  <c r="D299" i="10" s="1"/>
  <c r="C298" i="10"/>
  <c r="B298" i="10"/>
  <c r="A300" i="10" l="1"/>
  <c r="D300" i="10" s="1"/>
  <c r="C299" i="10"/>
  <c r="B299" i="10"/>
  <c r="A301" i="10" l="1"/>
  <c r="D301" i="10" s="1"/>
  <c r="C300" i="10"/>
  <c r="B300" i="10"/>
  <c r="A302" i="10" l="1"/>
  <c r="D302" i="10" s="1"/>
  <c r="C301" i="10"/>
  <c r="B301" i="10"/>
  <c r="A303" i="10" l="1"/>
  <c r="D303" i="10" s="1"/>
  <c r="C302" i="10"/>
  <c r="B302" i="10"/>
  <c r="A304" i="10" l="1"/>
  <c r="D304" i="10" s="1"/>
  <c r="C303" i="10"/>
  <c r="B303" i="10"/>
  <c r="A305" i="10" l="1"/>
  <c r="D305" i="10" s="1"/>
  <c r="C304" i="10"/>
  <c r="B304" i="10"/>
  <c r="A306" i="10" l="1"/>
  <c r="D306" i="10" s="1"/>
  <c r="B305" i="10"/>
  <c r="C305" i="10"/>
  <c r="A307" i="10" l="1"/>
  <c r="D307" i="10" s="1"/>
  <c r="C306" i="10"/>
  <c r="B306" i="10"/>
  <c r="A308" i="10" l="1"/>
  <c r="D308" i="10" s="1"/>
  <c r="C307" i="10"/>
  <c r="B307" i="10"/>
  <c r="A309" i="10" l="1"/>
  <c r="D309" i="10" s="1"/>
  <c r="C308" i="10"/>
  <c r="B308" i="10"/>
  <c r="A310" i="10" l="1"/>
  <c r="D310" i="10" s="1"/>
  <c r="C309" i="10"/>
  <c r="B309" i="10"/>
  <c r="A311" i="10" l="1"/>
  <c r="D311" i="10" s="1"/>
  <c r="C310" i="10"/>
  <c r="B310" i="10"/>
  <c r="A312" i="10" l="1"/>
  <c r="D312" i="10" s="1"/>
  <c r="C311" i="10"/>
  <c r="B311" i="10"/>
  <c r="A313" i="10" l="1"/>
  <c r="D313" i="10" s="1"/>
  <c r="C312" i="10"/>
  <c r="B312" i="10"/>
  <c r="A314" i="10" l="1"/>
  <c r="D314" i="10" s="1"/>
  <c r="C313" i="10"/>
  <c r="B313" i="10"/>
  <c r="A315" i="10" l="1"/>
  <c r="D315" i="10" s="1"/>
  <c r="C314" i="10"/>
  <c r="B314" i="10"/>
  <c r="A316" i="10" l="1"/>
  <c r="D316" i="10" s="1"/>
  <c r="C315" i="10"/>
  <c r="B315" i="10"/>
  <c r="A317" i="10" l="1"/>
  <c r="D317" i="10" s="1"/>
  <c r="C316" i="10"/>
  <c r="B316" i="10"/>
  <c r="A318" i="10" l="1"/>
  <c r="D318" i="10" s="1"/>
  <c r="C317" i="10"/>
  <c r="B317" i="10"/>
  <c r="A319" i="10" l="1"/>
  <c r="D319" i="10" s="1"/>
  <c r="C318" i="10"/>
  <c r="B318" i="10"/>
  <c r="A320" i="10" l="1"/>
  <c r="D320" i="10" s="1"/>
  <c r="C319" i="10"/>
  <c r="B319" i="10"/>
  <c r="A321" i="10" l="1"/>
  <c r="D321" i="10" s="1"/>
  <c r="C320" i="10"/>
  <c r="B320" i="10"/>
  <c r="A322" i="10" l="1"/>
  <c r="D322" i="10" s="1"/>
  <c r="C321" i="10"/>
  <c r="B321" i="10"/>
  <c r="A323" i="10" l="1"/>
  <c r="D323" i="10" s="1"/>
  <c r="C322" i="10"/>
  <c r="B322" i="10"/>
  <c r="A324" i="10" l="1"/>
  <c r="D324" i="10" s="1"/>
  <c r="C323" i="10"/>
  <c r="B323" i="10"/>
  <c r="A325" i="10" l="1"/>
  <c r="D325" i="10" s="1"/>
  <c r="C324" i="10"/>
  <c r="B324" i="10"/>
  <c r="A326" i="10" l="1"/>
  <c r="D326" i="10" s="1"/>
  <c r="C325" i="10"/>
  <c r="B325" i="10"/>
  <c r="A327" i="10" l="1"/>
  <c r="D327" i="10" s="1"/>
  <c r="C326" i="10"/>
  <c r="B326" i="10"/>
  <c r="A328" i="10" l="1"/>
  <c r="D328" i="10" s="1"/>
  <c r="C327" i="10"/>
  <c r="B327" i="10"/>
  <c r="A329" i="10" l="1"/>
  <c r="D329" i="10" s="1"/>
  <c r="C328" i="10"/>
  <c r="B328" i="10"/>
  <c r="A330" i="10" l="1"/>
  <c r="D330" i="10" s="1"/>
  <c r="C329" i="10"/>
  <c r="B329" i="10"/>
  <c r="A331" i="10" l="1"/>
  <c r="D331" i="10" s="1"/>
  <c r="C330" i="10"/>
  <c r="B330" i="10"/>
  <c r="A332" i="10" l="1"/>
  <c r="D332" i="10" s="1"/>
  <c r="C331" i="10"/>
  <c r="B331" i="10"/>
  <c r="A333" i="10" l="1"/>
  <c r="D333" i="10" s="1"/>
  <c r="C332" i="10"/>
  <c r="B332" i="10"/>
  <c r="A334" i="10" l="1"/>
  <c r="D334" i="10" s="1"/>
  <c r="C333" i="10"/>
  <c r="B333" i="10"/>
  <c r="A335" i="10" l="1"/>
  <c r="D335" i="10" s="1"/>
  <c r="C334" i="10"/>
  <c r="B334" i="10"/>
  <c r="A336" i="10" l="1"/>
  <c r="D336" i="10" s="1"/>
  <c r="C335" i="10"/>
  <c r="B335" i="10"/>
  <c r="A337" i="10" l="1"/>
  <c r="D337" i="10" s="1"/>
  <c r="C336" i="10"/>
  <c r="B336" i="10"/>
  <c r="A338" i="10" l="1"/>
  <c r="D338" i="10" s="1"/>
  <c r="C337" i="10"/>
  <c r="B337" i="10"/>
  <c r="A339" i="10" l="1"/>
  <c r="D339" i="10" s="1"/>
  <c r="C338" i="10"/>
  <c r="B338" i="10"/>
  <c r="A340" i="10" l="1"/>
  <c r="D340" i="10" s="1"/>
  <c r="C339" i="10"/>
  <c r="B339" i="10"/>
  <c r="A341" i="10" l="1"/>
  <c r="D341" i="10" s="1"/>
  <c r="C340" i="10"/>
  <c r="B340" i="10"/>
  <c r="A342" i="10" l="1"/>
  <c r="D342" i="10" s="1"/>
  <c r="C341" i="10"/>
  <c r="B341" i="10"/>
  <c r="A343" i="10" l="1"/>
  <c r="D343" i="10" s="1"/>
  <c r="C342" i="10"/>
  <c r="B342" i="10"/>
  <c r="A344" i="10" l="1"/>
  <c r="D344" i="10" s="1"/>
  <c r="C343" i="10"/>
  <c r="B343" i="10"/>
  <c r="A345" i="10" l="1"/>
  <c r="D345" i="10" s="1"/>
  <c r="C344" i="10"/>
  <c r="B344" i="10"/>
  <c r="A346" i="10" l="1"/>
  <c r="D346" i="10" s="1"/>
  <c r="C345" i="10"/>
  <c r="B345" i="10"/>
  <c r="A347" i="10" l="1"/>
  <c r="D347" i="10" s="1"/>
  <c r="C346" i="10"/>
  <c r="B346" i="10"/>
  <c r="A348" i="10" l="1"/>
  <c r="D348" i="10" s="1"/>
  <c r="C347" i="10"/>
  <c r="B347" i="10"/>
  <c r="A349" i="10" l="1"/>
  <c r="D349" i="10" s="1"/>
  <c r="C348" i="10"/>
  <c r="B348" i="10"/>
  <c r="A350" i="10" l="1"/>
  <c r="D350" i="10" s="1"/>
  <c r="C349" i="10"/>
  <c r="B349" i="10"/>
  <c r="A351" i="10" l="1"/>
  <c r="D351" i="10" s="1"/>
  <c r="C350" i="10"/>
  <c r="B350" i="10"/>
  <c r="A352" i="10" l="1"/>
  <c r="D352" i="10" s="1"/>
  <c r="C351" i="10"/>
  <c r="B351" i="10"/>
  <c r="A353" i="10" l="1"/>
  <c r="D353" i="10" s="1"/>
  <c r="C352" i="10"/>
  <c r="B352" i="10"/>
  <c r="A354" i="10" l="1"/>
  <c r="D354" i="10" s="1"/>
  <c r="C353" i="10"/>
  <c r="B353" i="10"/>
  <c r="A355" i="10" l="1"/>
  <c r="D355" i="10" s="1"/>
  <c r="C354" i="10"/>
  <c r="B354" i="10"/>
  <c r="A356" i="10" l="1"/>
  <c r="D356" i="10" s="1"/>
  <c r="C355" i="10"/>
  <c r="B355" i="10"/>
  <c r="A357" i="10" l="1"/>
  <c r="D357" i="10" s="1"/>
  <c r="C356" i="10"/>
  <c r="B356" i="10"/>
  <c r="A358" i="10" l="1"/>
  <c r="D358" i="10" s="1"/>
  <c r="C357" i="10"/>
  <c r="B357" i="10"/>
  <c r="A359" i="10" l="1"/>
  <c r="D359" i="10" s="1"/>
  <c r="C358" i="10"/>
  <c r="B358" i="10"/>
  <c r="A360" i="10" l="1"/>
  <c r="D360" i="10" s="1"/>
  <c r="C359" i="10"/>
  <c r="B359" i="10"/>
  <c r="A361" i="10" l="1"/>
  <c r="D361" i="10" s="1"/>
  <c r="C360" i="10"/>
  <c r="B360" i="10"/>
  <c r="A362" i="10" l="1"/>
  <c r="D362" i="10" s="1"/>
  <c r="C361" i="10"/>
  <c r="B361" i="10"/>
  <c r="A363" i="10" l="1"/>
  <c r="D363" i="10" s="1"/>
  <c r="C362" i="10"/>
  <c r="B362" i="10"/>
  <c r="A364" i="10" l="1"/>
  <c r="D364" i="10" s="1"/>
  <c r="C363" i="10"/>
  <c r="B363" i="10"/>
  <c r="A365" i="10" l="1"/>
  <c r="D365" i="10" s="1"/>
  <c r="C364" i="10"/>
  <c r="B364" i="10"/>
  <c r="A366" i="10" l="1"/>
  <c r="D366" i="10" s="1"/>
  <c r="C365" i="10"/>
  <c r="B365" i="10"/>
  <c r="A367" i="10" l="1"/>
  <c r="D367" i="10" s="1"/>
  <c r="C366" i="10"/>
  <c r="B366" i="10"/>
  <c r="A368" i="10" l="1"/>
  <c r="D368" i="10" s="1"/>
  <c r="C367" i="10"/>
  <c r="B367" i="10"/>
  <c r="A369" i="10" l="1"/>
  <c r="D369" i="10" s="1"/>
  <c r="C368" i="10"/>
  <c r="B368" i="10"/>
  <c r="A370" i="10" l="1"/>
  <c r="D370" i="10" s="1"/>
  <c r="C369" i="10"/>
  <c r="B369" i="10"/>
  <c r="A371" i="10" l="1"/>
  <c r="D371" i="10" s="1"/>
  <c r="C370" i="10"/>
  <c r="B370" i="10"/>
  <c r="A372" i="10" l="1"/>
  <c r="D372" i="10" s="1"/>
  <c r="C371" i="10"/>
  <c r="B371" i="10"/>
  <c r="A373" i="10" l="1"/>
  <c r="D373" i="10" s="1"/>
  <c r="C372" i="10"/>
  <c r="B372" i="10"/>
  <c r="A374" i="10" l="1"/>
  <c r="D374" i="10" s="1"/>
  <c r="C373" i="10"/>
  <c r="B373" i="10"/>
  <c r="A375" i="10" l="1"/>
  <c r="D375" i="10" s="1"/>
  <c r="C374" i="10"/>
  <c r="B374" i="10"/>
  <c r="A376" i="10" l="1"/>
  <c r="D376" i="10" s="1"/>
  <c r="C375" i="10"/>
  <c r="B375" i="10"/>
  <c r="A377" i="10" l="1"/>
  <c r="D377" i="10" s="1"/>
  <c r="C376" i="10"/>
  <c r="B376" i="10"/>
  <c r="A378" i="10" l="1"/>
  <c r="D378" i="10" s="1"/>
  <c r="C377" i="10"/>
  <c r="B377" i="10"/>
  <c r="A379" i="10" l="1"/>
  <c r="D379" i="10" s="1"/>
  <c r="C378" i="10"/>
  <c r="B378" i="10"/>
  <c r="A380" i="10" l="1"/>
  <c r="D380" i="10" s="1"/>
  <c r="C379" i="10"/>
  <c r="B379" i="10"/>
  <c r="A381" i="10" l="1"/>
  <c r="D381" i="10" s="1"/>
  <c r="C380" i="10"/>
  <c r="B380" i="10"/>
  <c r="A382" i="10" l="1"/>
  <c r="D382" i="10" s="1"/>
  <c r="C381" i="10"/>
  <c r="B381" i="10"/>
  <c r="A383" i="10" l="1"/>
  <c r="D383" i="10" s="1"/>
  <c r="C382" i="10"/>
  <c r="B382" i="10"/>
  <c r="A384" i="10" l="1"/>
  <c r="D384" i="10" s="1"/>
  <c r="C383" i="10"/>
  <c r="B383" i="10"/>
  <c r="A385" i="10" l="1"/>
  <c r="D385" i="10" s="1"/>
  <c r="C384" i="10"/>
  <c r="B384" i="10"/>
  <c r="A386" i="10" l="1"/>
  <c r="D386" i="10" s="1"/>
  <c r="C385" i="10"/>
  <c r="B385" i="10"/>
  <c r="A387" i="10" l="1"/>
  <c r="D387" i="10" s="1"/>
  <c r="C386" i="10"/>
  <c r="B386" i="10"/>
  <c r="A388" i="10" l="1"/>
  <c r="D388" i="10" s="1"/>
  <c r="C387" i="10"/>
  <c r="B387" i="10"/>
  <c r="A389" i="10" l="1"/>
  <c r="D389" i="10" s="1"/>
  <c r="C388" i="10"/>
  <c r="B388" i="10"/>
  <c r="A390" i="10" l="1"/>
  <c r="D390" i="10" s="1"/>
  <c r="C389" i="10"/>
  <c r="B389" i="10"/>
  <c r="A391" i="10" l="1"/>
  <c r="D391" i="10" s="1"/>
  <c r="C390" i="10"/>
  <c r="B390" i="10"/>
  <c r="A392" i="10" l="1"/>
  <c r="D392" i="10" s="1"/>
  <c r="C391" i="10"/>
  <c r="B391" i="10"/>
  <c r="A393" i="10" l="1"/>
  <c r="D393" i="10" s="1"/>
  <c r="C392" i="10"/>
  <c r="B392" i="10"/>
  <c r="A394" i="10" l="1"/>
  <c r="D394" i="10" s="1"/>
  <c r="C393" i="10"/>
  <c r="B393" i="10"/>
  <c r="A395" i="10" l="1"/>
  <c r="D395" i="10" s="1"/>
  <c r="C394" i="10"/>
  <c r="B394" i="10"/>
  <c r="A396" i="10" l="1"/>
  <c r="D396" i="10" s="1"/>
  <c r="C395" i="10"/>
  <c r="B395" i="10"/>
  <c r="A397" i="10" l="1"/>
  <c r="D397" i="10" s="1"/>
  <c r="C396" i="10"/>
  <c r="B396" i="10"/>
  <c r="A398" i="10" l="1"/>
  <c r="D398" i="10" s="1"/>
  <c r="C397" i="10"/>
  <c r="B397" i="10"/>
  <c r="A399" i="10" l="1"/>
  <c r="D399" i="10" s="1"/>
  <c r="C398" i="10"/>
  <c r="B398" i="10"/>
  <c r="A400" i="10" l="1"/>
  <c r="D400" i="10" s="1"/>
  <c r="C399" i="10"/>
  <c r="B399" i="10"/>
  <c r="A401" i="10" l="1"/>
  <c r="D401" i="10" s="1"/>
  <c r="C400" i="10"/>
  <c r="B400" i="10"/>
  <c r="A402" i="10" l="1"/>
  <c r="D402" i="10" s="1"/>
  <c r="C401" i="10"/>
  <c r="B401" i="10"/>
  <c r="A403" i="10" l="1"/>
  <c r="D403" i="10" s="1"/>
  <c r="C402" i="10"/>
  <c r="B402" i="10"/>
  <c r="A404" i="10" l="1"/>
  <c r="D404" i="10" s="1"/>
  <c r="C403" i="10"/>
  <c r="B403" i="10"/>
  <c r="A405" i="10" l="1"/>
  <c r="D405" i="10" s="1"/>
  <c r="C404" i="10"/>
  <c r="B404" i="10"/>
  <c r="A406" i="10" l="1"/>
  <c r="D406" i="10" s="1"/>
  <c r="C405" i="10"/>
  <c r="B405" i="10"/>
  <c r="A407" i="10" l="1"/>
  <c r="D407" i="10" s="1"/>
  <c r="C406" i="10"/>
  <c r="B406" i="10"/>
  <c r="A408" i="10" l="1"/>
  <c r="D408" i="10" s="1"/>
  <c r="C407" i="10"/>
  <c r="B407" i="10"/>
  <c r="A409" i="10" l="1"/>
  <c r="D409" i="10" s="1"/>
  <c r="C408" i="10"/>
  <c r="B408" i="10"/>
  <c r="A410" i="10" l="1"/>
  <c r="D410" i="10" s="1"/>
  <c r="C409" i="10"/>
  <c r="B409" i="10"/>
  <c r="A411" i="10" l="1"/>
  <c r="D411" i="10" s="1"/>
  <c r="C410" i="10"/>
  <c r="B410" i="10"/>
  <c r="A412" i="10" l="1"/>
  <c r="D412" i="10" s="1"/>
  <c r="C411" i="10"/>
  <c r="B411" i="10"/>
  <c r="A413" i="10" l="1"/>
  <c r="D413" i="10" s="1"/>
  <c r="C412" i="10"/>
  <c r="B412" i="10"/>
  <c r="A414" i="10" l="1"/>
  <c r="D414" i="10" s="1"/>
  <c r="C413" i="10"/>
  <c r="B413" i="10"/>
  <c r="A415" i="10" l="1"/>
  <c r="D415" i="10" s="1"/>
  <c r="C414" i="10"/>
  <c r="B414" i="10"/>
  <c r="A416" i="10" l="1"/>
  <c r="D416" i="10" s="1"/>
  <c r="C415" i="10"/>
  <c r="B415" i="10"/>
  <c r="A417" i="10" l="1"/>
  <c r="D417" i="10" s="1"/>
  <c r="C416" i="10"/>
  <c r="B416" i="10"/>
  <c r="A418" i="10" l="1"/>
  <c r="D418" i="10" s="1"/>
  <c r="C417" i="10"/>
  <c r="B417" i="10"/>
  <c r="A419" i="10" l="1"/>
  <c r="D419" i="10" s="1"/>
  <c r="C418" i="10"/>
  <c r="B418" i="10"/>
  <c r="A420" i="10" l="1"/>
  <c r="D420" i="10" s="1"/>
  <c r="C419" i="10"/>
  <c r="B419" i="10"/>
  <c r="A421" i="10" l="1"/>
  <c r="D421" i="10" s="1"/>
  <c r="C420" i="10"/>
  <c r="B420" i="10"/>
  <c r="A422" i="10" l="1"/>
  <c r="D422" i="10" s="1"/>
  <c r="C421" i="10"/>
  <c r="B421" i="10"/>
  <c r="A423" i="10" l="1"/>
  <c r="D423" i="10" s="1"/>
  <c r="C422" i="10"/>
  <c r="B422" i="10"/>
  <c r="A424" i="10" l="1"/>
  <c r="D424" i="10" s="1"/>
  <c r="C423" i="10"/>
  <c r="B423" i="10"/>
  <c r="A425" i="10" l="1"/>
  <c r="D425" i="10" s="1"/>
  <c r="C424" i="10"/>
  <c r="B424" i="10"/>
  <c r="A426" i="10" l="1"/>
  <c r="D426" i="10" s="1"/>
  <c r="C425" i="10"/>
  <c r="B425" i="10"/>
  <c r="A427" i="10" l="1"/>
  <c r="D427" i="10" s="1"/>
  <c r="C426" i="10"/>
  <c r="B426" i="10"/>
  <c r="A428" i="10" l="1"/>
  <c r="D428" i="10" s="1"/>
  <c r="B427" i="10"/>
  <c r="C427" i="10"/>
  <c r="A429" i="10" l="1"/>
  <c r="D429" i="10" s="1"/>
  <c r="C428" i="10"/>
  <c r="B428" i="10"/>
  <c r="A430" i="10" l="1"/>
  <c r="D430" i="10" s="1"/>
  <c r="C429" i="10"/>
  <c r="B429" i="10"/>
  <c r="A431" i="10" l="1"/>
  <c r="D431" i="10" s="1"/>
  <c r="C430" i="10"/>
  <c r="B430" i="10"/>
  <c r="A432" i="10" l="1"/>
  <c r="D432" i="10" s="1"/>
  <c r="C431" i="10"/>
  <c r="B431" i="10"/>
  <c r="A433" i="10" l="1"/>
  <c r="D433" i="10" s="1"/>
  <c r="C432" i="10"/>
  <c r="B432" i="10"/>
  <c r="A434" i="10" l="1"/>
  <c r="D434" i="10" s="1"/>
  <c r="C433" i="10"/>
  <c r="B433" i="10"/>
  <c r="A435" i="10" l="1"/>
  <c r="D435" i="10" s="1"/>
  <c r="C434" i="10"/>
  <c r="B434" i="10"/>
  <c r="A436" i="10" l="1"/>
  <c r="D436" i="10" s="1"/>
  <c r="C435" i="10"/>
  <c r="B435" i="10"/>
  <c r="A437" i="10" l="1"/>
  <c r="D437" i="10" s="1"/>
  <c r="C436" i="10"/>
  <c r="B436" i="10"/>
  <c r="A438" i="10" l="1"/>
  <c r="D438" i="10" s="1"/>
  <c r="C437" i="10"/>
  <c r="B437" i="10"/>
  <c r="A439" i="10" l="1"/>
  <c r="D439" i="10" s="1"/>
  <c r="C438" i="10"/>
  <c r="B438" i="10"/>
  <c r="A440" i="10" l="1"/>
  <c r="D440" i="10" s="1"/>
  <c r="C439" i="10"/>
  <c r="B439" i="10"/>
  <c r="A441" i="10" l="1"/>
  <c r="D441" i="10" s="1"/>
  <c r="C440" i="10"/>
  <c r="B440" i="10"/>
  <c r="A442" i="10" l="1"/>
  <c r="D442" i="10" s="1"/>
  <c r="C441" i="10"/>
  <c r="B441" i="10"/>
  <c r="A443" i="10" l="1"/>
  <c r="D443" i="10" s="1"/>
  <c r="C442" i="10"/>
  <c r="B442" i="10"/>
  <c r="A444" i="10" l="1"/>
  <c r="D444" i="10" s="1"/>
  <c r="C443" i="10"/>
  <c r="B443" i="10"/>
  <c r="A445" i="10" l="1"/>
  <c r="D445" i="10" s="1"/>
  <c r="C444" i="10"/>
  <c r="B444" i="10"/>
  <c r="A446" i="10" l="1"/>
  <c r="D446" i="10" s="1"/>
  <c r="C445" i="10"/>
  <c r="B445" i="10"/>
  <c r="A447" i="10" l="1"/>
  <c r="D447" i="10" s="1"/>
  <c r="C446" i="10"/>
  <c r="B446" i="10"/>
  <c r="A448" i="10" l="1"/>
  <c r="D448" i="10" s="1"/>
  <c r="C447" i="10"/>
  <c r="B447" i="10"/>
  <c r="A449" i="10" l="1"/>
  <c r="D449" i="10" s="1"/>
  <c r="C448" i="10"/>
  <c r="B448" i="10"/>
  <c r="A450" i="10" l="1"/>
  <c r="D450" i="10" s="1"/>
  <c r="C449" i="10"/>
  <c r="B449" i="10"/>
  <c r="A451" i="10" l="1"/>
  <c r="D451" i="10" s="1"/>
  <c r="C450" i="10"/>
  <c r="B450" i="10"/>
  <c r="A452" i="10" l="1"/>
  <c r="D452" i="10" s="1"/>
  <c r="C451" i="10"/>
  <c r="B451" i="10"/>
  <c r="A453" i="10" l="1"/>
  <c r="D453" i="10" s="1"/>
  <c r="C452" i="10"/>
  <c r="B452" i="10"/>
  <c r="A454" i="10" l="1"/>
  <c r="D454" i="10" s="1"/>
  <c r="C453" i="10"/>
  <c r="B453" i="10"/>
  <c r="A455" i="10" l="1"/>
  <c r="D455" i="10" s="1"/>
  <c r="C454" i="10"/>
  <c r="B454" i="10"/>
  <c r="A456" i="10" l="1"/>
  <c r="D456" i="10" s="1"/>
  <c r="C455" i="10"/>
  <c r="B455" i="10"/>
  <c r="A457" i="10" l="1"/>
  <c r="D457" i="10" s="1"/>
  <c r="C456" i="10"/>
  <c r="B456" i="10"/>
  <c r="A458" i="10" l="1"/>
  <c r="D458" i="10" s="1"/>
  <c r="C457" i="10"/>
  <c r="B457" i="10"/>
  <c r="A459" i="10" l="1"/>
  <c r="D459" i="10" s="1"/>
  <c r="C458" i="10"/>
  <c r="B458" i="10"/>
  <c r="A460" i="10" l="1"/>
  <c r="D460" i="10" s="1"/>
  <c r="C459" i="10"/>
  <c r="B459" i="10"/>
  <c r="A461" i="10" l="1"/>
  <c r="D461" i="10" s="1"/>
  <c r="C460" i="10"/>
  <c r="B460" i="10"/>
  <c r="A462" i="10" l="1"/>
  <c r="D462" i="10" s="1"/>
  <c r="C461" i="10"/>
  <c r="B461" i="10"/>
  <c r="A463" i="10" l="1"/>
  <c r="D463" i="10" s="1"/>
  <c r="C462" i="10"/>
  <c r="B462" i="10"/>
  <c r="A464" i="10" l="1"/>
  <c r="D464" i="10" s="1"/>
  <c r="C463" i="10"/>
  <c r="B463" i="10"/>
  <c r="A465" i="10" l="1"/>
  <c r="D465" i="10" s="1"/>
  <c r="C464" i="10"/>
  <c r="B464" i="10"/>
  <c r="A466" i="10" l="1"/>
  <c r="D466" i="10" s="1"/>
  <c r="C465" i="10"/>
  <c r="B465" i="10"/>
  <c r="A467" i="10" l="1"/>
  <c r="D467" i="10" s="1"/>
  <c r="C466" i="10"/>
  <c r="B466" i="10"/>
  <c r="A468" i="10" l="1"/>
  <c r="D468" i="10" s="1"/>
  <c r="C467" i="10"/>
  <c r="B467" i="10"/>
  <c r="A469" i="10" l="1"/>
  <c r="D469" i="10" s="1"/>
  <c r="C468" i="10"/>
  <c r="B468" i="10"/>
  <c r="A470" i="10" l="1"/>
  <c r="D470" i="10" s="1"/>
  <c r="C469" i="10"/>
  <c r="B469" i="10"/>
  <c r="A471" i="10" l="1"/>
  <c r="D471" i="10" s="1"/>
  <c r="C470" i="10"/>
  <c r="B470" i="10"/>
  <c r="A472" i="10" l="1"/>
  <c r="D472" i="10" s="1"/>
  <c r="C471" i="10"/>
  <c r="B471" i="10"/>
  <c r="A473" i="10" l="1"/>
  <c r="D473" i="10" s="1"/>
  <c r="C472" i="10"/>
  <c r="B472" i="10"/>
  <c r="A474" i="10" l="1"/>
  <c r="D474" i="10" s="1"/>
  <c r="C473" i="10"/>
  <c r="B473" i="10"/>
  <c r="A475" i="10" l="1"/>
  <c r="D475" i="10" s="1"/>
  <c r="C474" i="10"/>
  <c r="B474" i="10"/>
  <c r="A476" i="10" l="1"/>
  <c r="D476" i="10" s="1"/>
  <c r="C475" i="10"/>
  <c r="B475" i="10"/>
  <c r="A477" i="10" l="1"/>
  <c r="D477" i="10" s="1"/>
  <c r="C476" i="10"/>
  <c r="B476" i="10"/>
  <c r="A478" i="10" l="1"/>
  <c r="D478" i="10" s="1"/>
  <c r="C477" i="10"/>
  <c r="B477" i="10"/>
  <c r="A479" i="10" l="1"/>
  <c r="D479" i="10" s="1"/>
  <c r="C478" i="10"/>
  <c r="B478" i="10"/>
  <c r="A480" i="10" l="1"/>
  <c r="D480" i="10" s="1"/>
  <c r="C479" i="10"/>
  <c r="B479" i="10"/>
  <c r="A481" i="10" l="1"/>
  <c r="D481" i="10" s="1"/>
  <c r="C480" i="10"/>
  <c r="B480" i="10"/>
  <c r="A482" i="10" l="1"/>
  <c r="D482" i="10" s="1"/>
  <c r="C481" i="10"/>
  <c r="B481" i="10"/>
  <c r="A483" i="10" l="1"/>
  <c r="D483" i="10" s="1"/>
  <c r="C482" i="10"/>
  <c r="B482" i="10"/>
  <c r="A484" i="10" l="1"/>
  <c r="D484" i="10" s="1"/>
  <c r="C483" i="10"/>
  <c r="B483" i="10"/>
  <c r="A485" i="10" l="1"/>
  <c r="D485" i="10" s="1"/>
  <c r="C484" i="10"/>
  <c r="B484" i="10"/>
  <c r="A486" i="10" l="1"/>
  <c r="D486" i="10" s="1"/>
  <c r="B485" i="10"/>
  <c r="C485" i="10"/>
  <c r="A487" i="10" l="1"/>
  <c r="D487" i="10" s="1"/>
  <c r="C486" i="10"/>
  <c r="B486" i="10"/>
  <c r="A488" i="10" l="1"/>
  <c r="D488" i="10" s="1"/>
  <c r="C487" i="10"/>
  <c r="B487" i="10"/>
  <c r="A489" i="10" l="1"/>
  <c r="D489" i="10" s="1"/>
  <c r="C488" i="10"/>
  <c r="B488" i="10"/>
  <c r="A490" i="10" l="1"/>
  <c r="D490" i="10" s="1"/>
  <c r="C489" i="10"/>
  <c r="B489" i="10"/>
  <c r="A491" i="10" l="1"/>
  <c r="D491" i="10" s="1"/>
  <c r="C490" i="10"/>
  <c r="B490" i="10"/>
  <c r="A492" i="10" l="1"/>
  <c r="D492" i="10" s="1"/>
  <c r="C491" i="10"/>
  <c r="B491" i="10"/>
  <c r="A493" i="10" l="1"/>
  <c r="D493" i="10" s="1"/>
  <c r="C492" i="10"/>
  <c r="B492" i="10"/>
  <c r="A494" i="10" l="1"/>
  <c r="D494" i="10" s="1"/>
  <c r="C493" i="10"/>
  <c r="B493" i="10"/>
  <c r="A495" i="10" l="1"/>
  <c r="D495" i="10" s="1"/>
  <c r="C494" i="10"/>
  <c r="B494" i="10"/>
  <c r="A496" i="10" l="1"/>
  <c r="D496" i="10" s="1"/>
  <c r="C495" i="10"/>
  <c r="B495" i="10"/>
  <c r="A497" i="10" l="1"/>
  <c r="D497" i="10" s="1"/>
  <c r="C496" i="10"/>
  <c r="B496" i="10"/>
  <c r="A498" i="10" l="1"/>
  <c r="D498" i="10" s="1"/>
  <c r="C497" i="10"/>
  <c r="B497" i="10"/>
  <c r="A499" i="10" l="1"/>
  <c r="D499" i="10" s="1"/>
  <c r="C498" i="10"/>
  <c r="B498" i="10"/>
  <c r="A500" i="10" l="1"/>
  <c r="D500" i="10" s="1"/>
  <c r="C499" i="10"/>
  <c r="B499" i="10"/>
  <c r="A501" i="10" l="1"/>
  <c r="D501" i="10" s="1"/>
  <c r="C500" i="10"/>
  <c r="B500" i="10"/>
  <c r="A502" i="10" l="1"/>
  <c r="D502" i="10" s="1"/>
  <c r="C501" i="10"/>
  <c r="B501" i="10"/>
  <c r="A503" i="10" l="1"/>
  <c r="D503" i="10" s="1"/>
  <c r="C502" i="10"/>
  <c r="B502" i="10"/>
  <c r="A504" i="10" l="1"/>
  <c r="D504" i="10" s="1"/>
  <c r="C503" i="10"/>
  <c r="B503" i="10"/>
  <c r="A505" i="10" l="1"/>
  <c r="D505" i="10" s="1"/>
  <c r="C504" i="10"/>
  <c r="B504" i="10"/>
  <c r="A506" i="10" l="1"/>
  <c r="D506" i="10" s="1"/>
  <c r="C505" i="10"/>
  <c r="B505" i="10"/>
  <c r="A507" i="10" l="1"/>
  <c r="D507" i="10" s="1"/>
  <c r="C506" i="10"/>
  <c r="B506" i="10"/>
  <c r="A508" i="10" l="1"/>
  <c r="D508" i="10" s="1"/>
  <c r="C507" i="10"/>
  <c r="B507" i="10"/>
  <c r="A509" i="10" l="1"/>
  <c r="D509" i="10" s="1"/>
  <c r="C508" i="10"/>
  <c r="B508" i="10"/>
  <c r="A510" i="10" l="1"/>
  <c r="D510" i="10" s="1"/>
  <c r="C509" i="10"/>
  <c r="B509" i="10"/>
  <c r="A511" i="10" l="1"/>
  <c r="D511" i="10" s="1"/>
  <c r="C510" i="10"/>
  <c r="B510" i="10"/>
  <c r="A512" i="10" l="1"/>
  <c r="D512" i="10" s="1"/>
  <c r="C511" i="10"/>
  <c r="B511" i="10"/>
  <c r="A513" i="10" l="1"/>
  <c r="D513" i="10" s="1"/>
  <c r="C512" i="10"/>
  <c r="B512" i="10"/>
  <c r="A514" i="10" l="1"/>
  <c r="D514" i="10" s="1"/>
  <c r="B513" i="10"/>
  <c r="C513" i="10"/>
  <c r="A515" i="10" l="1"/>
  <c r="D515" i="10" s="1"/>
  <c r="C514" i="10"/>
  <c r="B514" i="10"/>
  <c r="A516" i="10" l="1"/>
  <c r="D516" i="10" s="1"/>
  <c r="C515" i="10"/>
  <c r="B515" i="10"/>
  <c r="A517" i="10" l="1"/>
  <c r="D517" i="10" s="1"/>
  <c r="C516" i="10"/>
  <c r="B516" i="10"/>
  <c r="A518" i="10" l="1"/>
  <c r="D518" i="10" s="1"/>
  <c r="C517" i="10"/>
  <c r="B517" i="10"/>
  <c r="A519" i="10" l="1"/>
  <c r="D519" i="10" s="1"/>
  <c r="C518" i="10"/>
  <c r="B518" i="10"/>
  <c r="A520" i="10" l="1"/>
  <c r="D520" i="10" s="1"/>
  <c r="C519" i="10"/>
  <c r="B519" i="10"/>
  <c r="A521" i="10" l="1"/>
  <c r="D521" i="10" s="1"/>
  <c r="C520" i="10"/>
  <c r="B520" i="10"/>
  <c r="A522" i="10" l="1"/>
  <c r="D522" i="10" s="1"/>
  <c r="C521" i="10"/>
  <c r="B521" i="10"/>
  <c r="A523" i="10" l="1"/>
  <c r="D523" i="10" s="1"/>
  <c r="C522" i="10"/>
  <c r="B522" i="10"/>
  <c r="A524" i="10" l="1"/>
  <c r="D524" i="10" s="1"/>
  <c r="C523" i="10"/>
  <c r="B523" i="10"/>
  <c r="A525" i="10" l="1"/>
  <c r="D525" i="10" s="1"/>
  <c r="C524" i="10"/>
  <c r="B524" i="10"/>
  <c r="A526" i="10" l="1"/>
  <c r="D526" i="10" s="1"/>
  <c r="C525" i="10"/>
  <c r="B525" i="10"/>
  <c r="A527" i="10" l="1"/>
  <c r="D527" i="10" s="1"/>
  <c r="C526" i="10"/>
  <c r="B526" i="10"/>
  <c r="A528" i="10" l="1"/>
  <c r="D528" i="10" s="1"/>
  <c r="C527" i="10"/>
  <c r="B527" i="10"/>
  <c r="A529" i="10" l="1"/>
  <c r="D529" i="10" s="1"/>
  <c r="C528" i="10"/>
  <c r="B528" i="10"/>
  <c r="A530" i="10" l="1"/>
  <c r="D530" i="10" s="1"/>
  <c r="C529" i="10"/>
  <c r="B529" i="10"/>
  <c r="A531" i="10" l="1"/>
  <c r="D531" i="10" s="1"/>
  <c r="C530" i="10"/>
  <c r="B530" i="10"/>
  <c r="A532" i="10" l="1"/>
  <c r="D532" i="10" s="1"/>
  <c r="C531" i="10"/>
  <c r="B531" i="10"/>
  <c r="A533" i="10" l="1"/>
  <c r="D533" i="10" s="1"/>
  <c r="C532" i="10"/>
  <c r="B532" i="10"/>
  <c r="A534" i="10" l="1"/>
  <c r="D534" i="10" s="1"/>
  <c r="C533" i="10"/>
  <c r="B533" i="10"/>
  <c r="A535" i="10" l="1"/>
  <c r="D535" i="10" s="1"/>
  <c r="C534" i="10"/>
  <c r="B534" i="10"/>
  <c r="A536" i="10" l="1"/>
  <c r="D536" i="10" s="1"/>
  <c r="C535" i="10"/>
  <c r="B535" i="10"/>
  <c r="A537" i="10" l="1"/>
  <c r="D537" i="10" s="1"/>
  <c r="C536" i="10"/>
  <c r="B536" i="10"/>
  <c r="A538" i="10" l="1"/>
  <c r="D538" i="10" s="1"/>
  <c r="C537" i="10"/>
  <c r="B537" i="10"/>
  <c r="A539" i="10" l="1"/>
  <c r="D539" i="10" s="1"/>
  <c r="C538" i="10"/>
  <c r="B538" i="10"/>
  <c r="A540" i="10" l="1"/>
  <c r="D540" i="10" s="1"/>
  <c r="C539" i="10"/>
  <c r="B539" i="10"/>
  <c r="A541" i="10" l="1"/>
  <c r="D541" i="10" s="1"/>
  <c r="C540" i="10"/>
  <c r="B540" i="10"/>
  <c r="A542" i="10" l="1"/>
  <c r="D542" i="10" s="1"/>
  <c r="C541" i="10"/>
  <c r="B541" i="10"/>
  <c r="A543" i="10" l="1"/>
  <c r="D543" i="10" s="1"/>
  <c r="B542" i="10"/>
  <c r="C542" i="10"/>
  <c r="A544" i="10" l="1"/>
  <c r="D544" i="10" s="1"/>
  <c r="C543" i="10"/>
  <c r="B543" i="10"/>
  <c r="A545" i="10" l="1"/>
  <c r="D545" i="10" s="1"/>
  <c r="C544" i="10"/>
  <c r="B544" i="10"/>
  <c r="A546" i="10" l="1"/>
  <c r="D546" i="10" s="1"/>
  <c r="C545" i="10"/>
  <c r="B545" i="10"/>
  <c r="A547" i="10" l="1"/>
  <c r="D547" i="10" s="1"/>
  <c r="C546" i="10"/>
  <c r="B546" i="10"/>
  <c r="A548" i="10" l="1"/>
  <c r="D548" i="10" s="1"/>
  <c r="C547" i="10"/>
  <c r="B547" i="10"/>
  <c r="A549" i="10" l="1"/>
  <c r="D549" i="10" s="1"/>
  <c r="C548" i="10"/>
  <c r="B548" i="10"/>
  <c r="A550" i="10" l="1"/>
  <c r="D550" i="10" s="1"/>
  <c r="C549" i="10"/>
  <c r="B549" i="10"/>
  <c r="A551" i="10" l="1"/>
  <c r="D551" i="10" s="1"/>
  <c r="C550" i="10"/>
  <c r="B550" i="10"/>
  <c r="A552" i="10" l="1"/>
  <c r="D552" i="10" s="1"/>
  <c r="C551" i="10"/>
  <c r="B551" i="10"/>
  <c r="A553" i="10" l="1"/>
  <c r="D553" i="10" s="1"/>
  <c r="C552" i="10"/>
  <c r="B552" i="10"/>
  <c r="A554" i="10" l="1"/>
  <c r="D554" i="10" s="1"/>
  <c r="C553" i="10"/>
  <c r="B553" i="10"/>
  <c r="A555" i="10" l="1"/>
  <c r="D555" i="10" s="1"/>
  <c r="C554" i="10"/>
  <c r="B554" i="10"/>
  <c r="A556" i="10" l="1"/>
  <c r="D556" i="10" s="1"/>
  <c r="C555" i="10"/>
  <c r="B555" i="10"/>
  <c r="A557" i="10" l="1"/>
  <c r="D557" i="10" s="1"/>
  <c r="C556" i="10"/>
  <c r="B556" i="10"/>
  <c r="A558" i="10" l="1"/>
  <c r="D558" i="10" s="1"/>
  <c r="C557" i="10"/>
  <c r="B557" i="10"/>
  <c r="A559" i="10" l="1"/>
  <c r="D559" i="10" s="1"/>
  <c r="C558" i="10"/>
  <c r="B558" i="10"/>
  <c r="A560" i="10" l="1"/>
  <c r="D560" i="10" s="1"/>
  <c r="C559" i="10"/>
  <c r="B559" i="10"/>
  <c r="A561" i="10" l="1"/>
  <c r="D561" i="10" s="1"/>
  <c r="C560" i="10"/>
  <c r="B560" i="10"/>
  <c r="A562" i="10" l="1"/>
  <c r="D562" i="10" s="1"/>
  <c r="C561" i="10"/>
  <c r="B561" i="10"/>
  <c r="A563" i="10" l="1"/>
  <c r="D563" i="10" s="1"/>
  <c r="C562" i="10"/>
  <c r="B562" i="10"/>
  <c r="A564" i="10" l="1"/>
  <c r="D564" i="10" s="1"/>
  <c r="C563" i="10"/>
  <c r="B563" i="10"/>
  <c r="A565" i="10" l="1"/>
  <c r="D565" i="10" s="1"/>
  <c r="C564" i="10"/>
  <c r="B564" i="10"/>
  <c r="A566" i="10" l="1"/>
  <c r="D566" i="10" s="1"/>
  <c r="C565" i="10"/>
  <c r="B565" i="10"/>
  <c r="A567" i="10" l="1"/>
  <c r="D567" i="10" s="1"/>
  <c r="C566" i="10"/>
  <c r="B566" i="10"/>
  <c r="A568" i="10" l="1"/>
  <c r="D568" i="10" s="1"/>
  <c r="C567" i="10"/>
  <c r="B567" i="10"/>
  <c r="A569" i="10" l="1"/>
  <c r="D569" i="10" s="1"/>
  <c r="C568" i="10"/>
  <c r="B568" i="10"/>
  <c r="A570" i="10" l="1"/>
  <c r="D570" i="10" s="1"/>
  <c r="C569" i="10"/>
  <c r="B569" i="10"/>
  <c r="A571" i="10" l="1"/>
  <c r="D571" i="10" s="1"/>
  <c r="C570" i="10"/>
  <c r="B570" i="10"/>
  <c r="A572" i="10" l="1"/>
  <c r="D572" i="10" s="1"/>
  <c r="C571" i="10"/>
  <c r="B571" i="10"/>
  <c r="A573" i="10" l="1"/>
  <c r="D573" i="10" s="1"/>
  <c r="C572" i="10"/>
  <c r="B572" i="10"/>
  <c r="A574" i="10" l="1"/>
  <c r="D574" i="10" s="1"/>
  <c r="C573" i="10"/>
  <c r="B573" i="10"/>
  <c r="A575" i="10" l="1"/>
  <c r="D575" i="10" s="1"/>
  <c r="C574" i="10"/>
  <c r="B574" i="10"/>
  <c r="A576" i="10" l="1"/>
  <c r="D576" i="10" s="1"/>
  <c r="C575" i="10"/>
  <c r="B575" i="10"/>
  <c r="A577" i="10" l="1"/>
  <c r="D577" i="10" s="1"/>
  <c r="C576" i="10"/>
  <c r="B576" i="10"/>
  <c r="A578" i="10" l="1"/>
  <c r="D578" i="10" s="1"/>
  <c r="C577" i="10"/>
  <c r="B577" i="10"/>
  <c r="A579" i="10" l="1"/>
  <c r="D579" i="10" s="1"/>
  <c r="C578" i="10"/>
  <c r="B578" i="10"/>
  <c r="A580" i="10" l="1"/>
  <c r="D580" i="10" s="1"/>
  <c r="C579" i="10"/>
  <c r="B579" i="10"/>
  <c r="A581" i="10" l="1"/>
  <c r="D581" i="10" s="1"/>
  <c r="C580" i="10"/>
  <c r="B580" i="10"/>
  <c r="A582" i="10" l="1"/>
  <c r="D582" i="10" s="1"/>
  <c r="C581" i="10"/>
  <c r="B581" i="10"/>
  <c r="A583" i="10" l="1"/>
  <c r="D583" i="10" s="1"/>
  <c r="C582" i="10"/>
  <c r="B582" i="10"/>
  <c r="A584" i="10" l="1"/>
  <c r="D584" i="10" s="1"/>
  <c r="C583" i="10"/>
  <c r="B583" i="10"/>
  <c r="A585" i="10" l="1"/>
  <c r="D585" i="10" s="1"/>
  <c r="C584" i="10"/>
  <c r="B584" i="10"/>
  <c r="A586" i="10" l="1"/>
  <c r="D586" i="10" s="1"/>
  <c r="B585" i="10"/>
  <c r="C585" i="10"/>
  <c r="A587" i="10" l="1"/>
  <c r="D587" i="10" s="1"/>
  <c r="C586" i="10"/>
  <c r="B586" i="10"/>
  <c r="A588" i="10" l="1"/>
  <c r="D588" i="10" s="1"/>
  <c r="C587" i="10"/>
  <c r="B587" i="10"/>
  <c r="A589" i="10" l="1"/>
  <c r="D589" i="10" s="1"/>
  <c r="C588" i="10"/>
  <c r="B588" i="10"/>
  <c r="A590" i="10" l="1"/>
  <c r="D590" i="10" s="1"/>
  <c r="C589" i="10"/>
  <c r="B589" i="10"/>
  <c r="A591" i="10" l="1"/>
  <c r="D591" i="10" s="1"/>
  <c r="C590" i="10"/>
  <c r="B590" i="10"/>
  <c r="A592" i="10" l="1"/>
  <c r="D592" i="10" s="1"/>
  <c r="C591" i="10"/>
  <c r="B591" i="10"/>
  <c r="A593" i="10" l="1"/>
  <c r="D593" i="10" s="1"/>
  <c r="C592" i="10"/>
  <c r="B592" i="10"/>
  <c r="A594" i="10" l="1"/>
  <c r="D594" i="10" s="1"/>
  <c r="C593" i="10"/>
  <c r="B593" i="10"/>
  <c r="A595" i="10" l="1"/>
  <c r="D595" i="10" s="1"/>
  <c r="C594" i="10"/>
  <c r="B594" i="10"/>
  <c r="A596" i="10" l="1"/>
  <c r="D596" i="10" s="1"/>
  <c r="C595" i="10"/>
  <c r="B595" i="10"/>
  <c r="A597" i="10" l="1"/>
  <c r="D597" i="10" s="1"/>
  <c r="C596" i="10"/>
  <c r="B596" i="10"/>
  <c r="A598" i="10" l="1"/>
  <c r="D598" i="10" s="1"/>
  <c r="C597" i="10"/>
  <c r="B597" i="10"/>
  <c r="A599" i="10" l="1"/>
  <c r="D599" i="10" s="1"/>
  <c r="C598" i="10"/>
  <c r="B598" i="10"/>
  <c r="A600" i="10" l="1"/>
  <c r="D600" i="10" s="1"/>
  <c r="C599" i="10"/>
  <c r="B599" i="10"/>
  <c r="A601" i="10" l="1"/>
  <c r="D601" i="10" s="1"/>
  <c r="C600" i="10"/>
  <c r="B600" i="10"/>
  <c r="A602" i="10" l="1"/>
  <c r="D602" i="10" s="1"/>
  <c r="C601" i="10"/>
  <c r="B601" i="10"/>
  <c r="A603" i="10" l="1"/>
  <c r="D603" i="10" s="1"/>
  <c r="C602" i="10"/>
  <c r="B602" i="10"/>
  <c r="A604" i="10" l="1"/>
  <c r="D604" i="10" s="1"/>
  <c r="C603" i="10"/>
  <c r="B603" i="10"/>
  <c r="A605" i="10" l="1"/>
  <c r="D605" i="10" s="1"/>
  <c r="C604" i="10"/>
  <c r="B604" i="10"/>
  <c r="A606" i="10" l="1"/>
  <c r="D606" i="10" s="1"/>
  <c r="C605" i="10"/>
  <c r="B605" i="10"/>
  <c r="A607" i="10" l="1"/>
  <c r="D607" i="10" s="1"/>
  <c r="B606" i="10"/>
  <c r="C606" i="10"/>
  <c r="A608" i="10" l="1"/>
  <c r="D608" i="10" s="1"/>
  <c r="C607" i="10"/>
  <c r="B607" i="10"/>
  <c r="A609" i="10" l="1"/>
  <c r="D609" i="10" s="1"/>
  <c r="C608" i="10"/>
  <c r="B608" i="10"/>
  <c r="A610" i="10" l="1"/>
  <c r="D610" i="10" s="1"/>
  <c r="C609" i="10"/>
  <c r="B609" i="10"/>
  <c r="A611" i="10" l="1"/>
  <c r="D611" i="10" s="1"/>
  <c r="C610" i="10"/>
  <c r="B610" i="10"/>
  <c r="A612" i="10" l="1"/>
  <c r="D612" i="10" s="1"/>
  <c r="C611" i="10"/>
  <c r="B611" i="10"/>
  <c r="A613" i="10" l="1"/>
  <c r="D613" i="10" s="1"/>
  <c r="C612" i="10"/>
  <c r="B612" i="10"/>
  <c r="A614" i="10" l="1"/>
  <c r="D614" i="10" s="1"/>
  <c r="C613" i="10"/>
  <c r="B613" i="10"/>
  <c r="A615" i="10" l="1"/>
  <c r="D615" i="10" s="1"/>
  <c r="C614" i="10"/>
  <c r="B614" i="10"/>
  <c r="A616" i="10" l="1"/>
  <c r="D616" i="10" s="1"/>
  <c r="C615" i="10"/>
  <c r="B615" i="10"/>
  <c r="A617" i="10" l="1"/>
  <c r="D617" i="10" s="1"/>
  <c r="C616" i="10"/>
  <c r="B616" i="10"/>
  <c r="A618" i="10" l="1"/>
  <c r="D618" i="10" s="1"/>
  <c r="C617" i="10"/>
  <c r="B617" i="10"/>
  <c r="A619" i="10" l="1"/>
  <c r="D619" i="10" s="1"/>
  <c r="C618" i="10"/>
  <c r="B618" i="10"/>
  <c r="A620" i="10" l="1"/>
  <c r="D620" i="10" s="1"/>
  <c r="C619" i="10"/>
  <c r="B619" i="10"/>
  <c r="A621" i="10" l="1"/>
  <c r="D621" i="10" s="1"/>
  <c r="C620" i="10"/>
  <c r="B620" i="10"/>
  <c r="A622" i="10" l="1"/>
  <c r="D622" i="10" s="1"/>
  <c r="C621" i="10"/>
  <c r="B621" i="10"/>
  <c r="A623" i="10" l="1"/>
  <c r="D623" i="10" s="1"/>
  <c r="C622" i="10"/>
  <c r="B622" i="10"/>
  <c r="A624" i="10" l="1"/>
  <c r="D624" i="10" s="1"/>
  <c r="C623" i="10"/>
  <c r="B623" i="10"/>
  <c r="A625" i="10" l="1"/>
  <c r="D625" i="10" s="1"/>
  <c r="C624" i="10"/>
  <c r="B624" i="10"/>
  <c r="A626" i="10" l="1"/>
  <c r="D626" i="10" s="1"/>
  <c r="C625" i="10"/>
  <c r="B625" i="10"/>
  <c r="A627" i="10" l="1"/>
  <c r="D627" i="10" s="1"/>
  <c r="C626" i="10"/>
  <c r="B626" i="10"/>
  <c r="A628" i="10" l="1"/>
  <c r="D628" i="10" s="1"/>
  <c r="B627" i="10"/>
  <c r="C627" i="10"/>
  <c r="A629" i="10" l="1"/>
  <c r="D629" i="10" s="1"/>
  <c r="C628" i="10"/>
  <c r="B628" i="10"/>
  <c r="A630" i="10" l="1"/>
  <c r="D630" i="10" s="1"/>
  <c r="C629" i="10"/>
  <c r="B629" i="10"/>
  <c r="A631" i="10" l="1"/>
  <c r="D631" i="10" s="1"/>
  <c r="C630" i="10"/>
  <c r="B630" i="10"/>
  <c r="A632" i="10" l="1"/>
  <c r="D632" i="10" s="1"/>
  <c r="C631" i="10"/>
  <c r="B631" i="10"/>
  <c r="A633" i="10" l="1"/>
  <c r="D633" i="10" s="1"/>
  <c r="C632" i="10"/>
  <c r="B632" i="10"/>
  <c r="A634" i="10" l="1"/>
  <c r="D634" i="10" s="1"/>
  <c r="C633" i="10"/>
  <c r="B633" i="10"/>
  <c r="A635" i="10" l="1"/>
  <c r="D635" i="10" s="1"/>
  <c r="C634" i="10"/>
  <c r="B634" i="10"/>
  <c r="A636" i="10" l="1"/>
  <c r="D636" i="10" s="1"/>
  <c r="C635" i="10"/>
  <c r="B635" i="10"/>
  <c r="A637" i="10" l="1"/>
  <c r="D637" i="10" s="1"/>
  <c r="C636" i="10"/>
  <c r="B636" i="10"/>
  <c r="A638" i="10" l="1"/>
  <c r="D638" i="10" s="1"/>
  <c r="C637" i="10"/>
  <c r="B637" i="10"/>
  <c r="A639" i="10" l="1"/>
  <c r="D639" i="10" s="1"/>
  <c r="C638" i="10"/>
  <c r="B638" i="10"/>
  <c r="A640" i="10" l="1"/>
  <c r="D640" i="10" s="1"/>
  <c r="C639" i="10"/>
  <c r="B639" i="10"/>
  <c r="A641" i="10" l="1"/>
  <c r="D641" i="10" s="1"/>
  <c r="C640" i="10"/>
  <c r="B640" i="10"/>
  <c r="A642" i="10" l="1"/>
  <c r="D642" i="10" s="1"/>
  <c r="C641" i="10"/>
  <c r="B641" i="10"/>
  <c r="A643" i="10" l="1"/>
  <c r="D643" i="10" s="1"/>
  <c r="C642" i="10"/>
  <c r="B642" i="10"/>
  <c r="A644" i="10" l="1"/>
  <c r="D644" i="10" s="1"/>
  <c r="C643" i="10"/>
  <c r="B643" i="10"/>
  <c r="A645" i="10" l="1"/>
  <c r="D645" i="10" s="1"/>
  <c r="C644" i="10"/>
  <c r="B644" i="10"/>
  <c r="A646" i="10" l="1"/>
  <c r="D646" i="10" s="1"/>
  <c r="C645" i="10"/>
  <c r="B645" i="10"/>
  <c r="A647" i="10" l="1"/>
  <c r="D647" i="10" s="1"/>
  <c r="C646" i="10"/>
  <c r="B646" i="10"/>
  <c r="A648" i="10" l="1"/>
  <c r="D648" i="10" s="1"/>
  <c r="C647" i="10"/>
  <c r="B647" i="10"/>
  <c r="A649" i="10" l="1"/>
  <c r="D649" i="10" s="1"/>
  <c r="C648" i="10"/>
  <c r="B648" i="10"/>
  <c r="A650" i="10" l="1"/>
  <c r="D650" i="10" s="1"/>
  <c r="C649" i="10"/>
  <c r="B649" i="10"/>
  <c r="C650" i="10" l="1"/>
  <c r="B650" i="10"/>
  <c r="A651" i="10"/>
  <c r="D651" i="10" s="1"/>
  <c r="A652" i="10" l="1"/>
  <c r="D652" i="10" s="1"/>
  <c r="C651" i="10"/>
  <c r="B651" i="10"/>
  <c r="A653" i="10" l="1"/>
  <c r="D653" i="10" s="1"/>
  <c r="C652" i="10"/>
  <c r="B652" i="10"/>
  <c r="A654" i="10" l="1"/>
  <c r="D654" i="10" s="1"/>
  <c r="C653" i="10"/>
  <c r="B653" i="10"/>
  <c r="A655" i="10" l="1"/>
  <c r="D655" i="10" s="1"/>
  <c r="C654" i="10"/>
  <c r="B654" i="10"/>
  <c r="A656" i="10" l="1"/>
  <c r="D656" i="10" s="1"/>
  <c r="C655" i="10"/>
  <c r="B655" i="10"/>
  <c r="A657" i="10" l="1"/>
  <c r="D657" i="10" s="1"/>
  <c r="C656" i="10"/>
  <c r="B656" i="10"/>
  <c r="A658" i="10" l="1"/>
  <c r="D658" i="10" s="1"/>
  <c r="C657" i="10"/>
  <c r="B657" i="10"/>
  <c r="A659" i="10" l="1"/>
  <c r="D659" i="10" s="1"/>
  <c r="C658" i="10"/>
  <c r="B658" i="10"/>
  <c r="A660" i="10" l="1"/>
  <c r="D660" i="10" s="1"/>
  <c r="C659" i="10"/>
  <c r="B659" i="10"/>
  <c r="A661" i="10" l="1"/>
  <c r="D661" i="10" s="1"/>
  <c r="C660" i="10"/>
  <c r="B660" i="10"/>
  <c r="A662" i="10" l="1"/>
  <c r="D662" i="10" s="1"/>
  <c r="C661" i="10"/>
  <c r="B661" i="10"/>
  <c r="A663" i="10" l="1"/>
  <c r="D663" i="10" s="1"/>
  <c r="C662" i="10"/>
  <c r="B662" i="10"/>
  <c r="A664" i="10" l="1"/>
  <c r="D664" i="10" s="1"/>
  <c r="C663" i="10"/>
  <c r="B663" i="10"/>
  <c r="A665" i="10" l="1"/>
  <c r="D665" i="10" s="1"/>
  <c r="C664" i="10"/>
  <c r="B664" i="10"/>
  <c r="A666" i="10" l="1"/>
  <c r="D666" i="10" s="1"/>
  <c r="C665" i="10"/>
  <c r="B665" i="10"/>
  <c r="A667" i="10" l="1"/>
  <c r="D667" i="10" s="1"/>
  <c r="C666" i="10"/>
  <c r="B666" i="10"/>
  <c r="A668" i="10" l="1"/>
  <c r="D668" i="10" s="1"/>
  <c r="C667" i="10"/>
  <c r="B667" i="10"/>
  <c r="A669" i="10" l="1"/>
  <c r="D669" i="10" s="1"/>
  <c r="C668" i="10"/>
  <c r="B668" i="10"/>
  <c r="C669" i="10" l="1"/>
  <c r="B669" i="10"/>
  <c r="A670" i="10"/>
  <c r="D670" i="10" s="1"/>
  <c r="C670" i="10" l="1"/>
  <c r="B670" i="10"/>
  <c r="A671" i="10"/>
  <c r="D671" i="10" s="1"/>
  <c r="C671" i="10" l="1"/>
  <c r="B671" i="10"/>
  <c r="A672" i="10"/>
  <c r="D672" i="10" s="1"/>
  <c r="C672" i="10" l="1"/>
  <c r="B672" i="10"/>
  <c r="A673" i="10"/>
  <c r="D673" i="10" s="1"/>
  <c r="A674" i="10" l="1"/>
  <c r="D674" i="10" s="1"/>
  <c r="C673" i="10"/>
  <c r="B673" i="10"/>
  <c r="A675" i="10" l="1"/>
  <c r="D675" i="10" s="1"/>
  <c r="B674" i="10"/>
  <c r="C674" i="10"/>
  <c r="A676" i="10" l="1"/>
  <c r="D676" i="10" s="1"/>
  <c r="C675" i="10"/>
  <c r="B675" i="10"/>
  <c r="A677" i="10" l="1"/>
  <c r="D677" i="10" s="1"/>
  <c r="C676" i="10"/>
  <c r="B676" i="10"/>
  <c r="A678" i="10" l="1"/>
  <c r="D678" i="10" s="1"/>
  <c r="C677" i="10"/>
  <c r="B677" i="10"/>
  <c r="A679" i="10" l="1"/>
  <c r="D679" i="10" s="1"/>
  <c r="C678" i="10"/>
  <c r="B678" i="10"/>
  <c r="A680" i="10" l="1"/>
  <c r="D680" i="10" s="1"/>
  <c r="C679" i="10"/>
  <c r="B679" i="10"/>
  <c r="A681" i="10" l="1"/>
  <c r="D681" i="10" s="1"/>
  <c r="C680" i="10"/>
  <c r="B680" i="10"/>
  <c r="A682" i="10" l="1"/>
  <c r="D682" i="10" s="1"/>
  <c r="C681" i="10"/>
  <c r="B681" i="10"/>
  <c r="A683" i="10" l="1"/>
  <c r="D683" i="10" s="1"/>
  <c r="C682" i="10"/>
  <c r="B682" i="10"/>
  <c r="A684" i="10" l="1"/>
  <c r="D684" i="10" s="1"/>
  <c r="C683" i="10"/>
  <c r="B683" i="10"/>
  <c r="A685" i="10" l="1"/>
  <c r="D685" i="10" s="1"/>
  <c r="C684" i="10"/>
  <c r="B684" i="10"/>
  <c r="A686" i="10" l="1"/>
  <c r="D686" i="10" s="1"/>
  <c r="B685" i="10"/>
  <c r="C685" i="10"/>
  <c r="A687" i="10" l="1"/>
  <c r="D687" i="10" s="1"/>
  <c r="C686" i="10"/>
  <c r="B686" i="10"/>
  <c r="A688" i="10" l="1"/>
  <c r="D688" i="10" s="1"/>
  <c r="C687" i="10"/>
  <c r="B687" i="10"/>
  <c r="A689" i="10" l="1"/>
  <c r="D689" i="10" s="1"/>
  <c r="C688" i="10"/>
  <c r="B688" i="10"/>
  <c r="A690" i="10" l="1"/>
  <c r="D690" i="10" s="1"/>
  <c r="C689" i="10"/>
  <c r="B689" i="10"/>
  <c r="A691" i="10" l="1"/>
  <c r="D691" i="10" s="1"/>
  <c r="C690" i="10"/>
  <c r="B690" i="10"/>
  <c r="A692" i="10" l="1"/>
  <c r="D692" i="10" s="1"/>
  <c r="C691" i="10"/>
  <c r="B691" i="10"/>
  <c r="A693" i="10" l="1"/>
  <c r="D693" i="10" s="1"/>
  <c r="C692" i="10"/>
  <c r="B692" i="10"/>
  <c r="A694" i="10" l="1"/>
  <c r="D694" i="10" s="1"/>
  <c r="C693" i="10"/>
  <c r="B693" i="10"/>
  <c r="A695" i="10" l="1"/>
  <c r="D695" i="10" s="1"/>
  <c r="C694" i="10"/>
  <c r="B694" i="10"/>
  <c r="A696" i="10" l="1"/>
  <c r="D696" i="10" s="1"/>
  <c r="C695" i="10"/>
  <c r="B695" i="10"/>
  <c r="A697" i="10" l="1"/>
  <c r="D697" i="10" s="1"/>
  <c r="C696" i="10"/>
  <c r="B696" i="10"/>
  <c r="A698" i="10" l="1"/>
  <c r="D698" i="10" s="1"/>
  <c r="C697" i="10"/>
  <c r="B697" i="10"/>
  <c r="A699" i="10" l="1"/>
  <c r="D699" i="10" s="1"/>
  <c r="C698" i="10"/>
  <c r="B698" i="10"/>
  <c r="A700" i="10" l="1"/>
  <c r="D700" i="10" s="1"/>
  <c r="C699" i="10"/>
  <c r="B699" i="10"/>
  <c r="C700" i="10" l="1"/>
  <c r="B700" i="10"/>
  <c r="A701" i="10"/>
  <c r="D701" i="10" s="1"/>
  <c r="C701" i="10" l="1"/>
  <c r="B701" i="10"/>
  <c r="A702" i="10"/>
  <c r="D702" i="10" s="1"/>
  <c r="C702" i="10" l="1"/>
  <c r="B702" i="10"/>
  <c r="A703" i="10"/>
  <c r="D703" i="10" s="1"/>
  <c r="C703" i="10" l="1"/>
  <c r="B703" i="10"/>
  <c r="A704" i="10"/>
  <c r="D704" i="10" s="1"/>
  <c r="A705" i="10" l="1"/>
  <c r="D705" i="10" s="1"/>
  <c r="C704" i="10"/>
  <c r="B704" i="10"/>
  <c r="A706" i="10" l="1"/>
  <c r="D706" i="10" s="1"/>
  <c r="C705" i="10"/>
  <c r="B705" i="10"/>
  <c r="A707" i="10" l="1"/>
  <c r="D707" i="10" s="1"/>
  <c r="C706" i="10"/>
  <c r="B706" i="10"/>
  <c r="A708" i="10" l="1"/>
  <c r="D708" i="10" s="1"/>
  <c r="C707" i="10"/>
  <c r="B707" i="10"/>
  <c r="A709" i="10" l="1"/>
  <c r="D709" i="10" s="1"/>
  <c r="C708" i="10"/>
  <c r="B708" i="10"/>
  <c r="A710" i="10" l="1"/>
  <c r="D710" i="10" s="1"/>
  <c r="C709" i="10"/>
  <c r="B709" i="10"/>
  <c r="A711" i="10" l="1"/>
  <c r="D711" i="10" s="1"/>
  <c r="C710" i="10"/>
  <c r="B710" i="10"/>
  <c r="A712" i="10" l="1"/>
  <c r="D712" i="10" s="1"/>
  <c r="C711" i="10"/>
  <c r="B711" i="10"/>
  <c r="A713" i="10" l="1"/>
  <c r="D713" i="10" s="1"/>
  <c r="C712" i="10"/>
  <c r="B712" i="10"/>
  <c r="A714" i="10" l="1"/>
  <c r="D714" i="10" s="1"/>
  <c r="C713" i="10"/>
  <c r="B713" i="10"/>
  <c r="A715" i="10" l="1"/>
  <c r="D715" i="10" s="1"/>
  <c r="C714" i="10"/>
  <c r="B714" i="10"/>
  <c r="A716" i="10" l="1"/>
  <c r="D716" i="10" s="1"/>
  <c r="C715" i="10"/>
  <c r="B715" i="10"/>
  <c r="A717" i="10" l="1"/>
  <c r="D717" i="10" s="1"/>
  <c r="C716" i="10"/>
  <c r="B716" i="10"/>
  <c r="A718" i="10" l="1"/>
  <c r="D718" i="10" s="1"/>
  <c r="B717" i="10"/>
  <c r="C717" i="10"/>
  <c r="A719" i="10" l="1"/>
  <c r="D719" i="10" s="1"/>
  <c r="C718" i="10"/>
  <c r="B718" i="10"/>
  <c r="A720" i="10" l="1"/>
  <c r="D720" i="10" s="1"/>
  <c r="C719" i="10"/>
  <c r="B719" i="10"/>
  <c r="A721" i="10" l="1"/>
  <c r="D721" i="10" s="1"/>
  <c r="C720" i="10"/>
  <c r="B720" i="10"/>
  <c r="A722" i="10" l="1"/>
  <c r="D722" i="10" s="1"/>
  <c r="C721" i="10"/>
  <c r="B721" i="10"/>
  <c r="A723" i="10" l="1"/>
  <c r="D723" i="10" s="1"/>
  <c r="C722" i="10"/>
  <c r="B722" i="10"/>
  <c r="A724" i="10" l="1"/>
  <c r="D724" i="10" s="1"/>
  <c r="C723" i="10"/>
  <c r="B723" i="10"/>
  <c r="A725" i="10" l="1"/>
  <c r="D725" i="10" s="1"/>
  <c r="C724" i="10"/>
  <c r="B724" i="10"/>
  <c r="A726" i="10" l="1"/>
  <c r="D726" i="10" s="1"/>
  <c r="C725" i="10"/>
  <c r="B725" i="10"/>
  <c r="A727" i="10" l="1"/>
  <c r="D727" i="10" s="1"/>
  <c r="C726" i="10"/>
  <c r="B726" i="10"/>
  <c r="A728" i="10" l="1"/>
  <c r="D728" i="10" s="1"/>
  <c r="B727" i="10"/>
  <c r="C727" i="10"/>
  <c r="A729" i="10" l="1"/>
  <c r="D729" i="10" s="1"/>
  <c r="C728" i="10"/>
  <c r="B728" i="10"/>
  <c r="A730" i="10" l="1"/>
  <c r="D730" i="10" s="1"/>
  <c r="C729" i="10"/>
  <c r="B729" i="10"/>
  <c r="A731" i="10" l="1"/>
  <c r="D731" i="10" s="1"/>
  <c r="C730" i="10"/>
  <c r="B730" i="10"/>
  <c r="A732" i="10" l="1"/>
  <c r="D732" i="10" s="1"/>
  <c r="C731" i="10"/>
  <c r="B731" i="10"/>
  <c r="A733" i="10" l="1"/>
  <c r="D733" i="10" s="1"/>
  <c r="C732" i="10"/>
  <c r="B732" i="10"/>
  <c r="A734" i="10" l="1"/>
  <c r="D734" i="10" s="1"/>
  <c r="C733" i="10"/>
  <c r="B733" i="10"/>
  <c r="A735" i="10" l="1"/>
  <c r="D735" i="10" s="1"/>
  <c r="C734" i="10"/>
  <c r="B734" i="10"/>
  <c r="A736" i="10" l="1"/>
  <c r="D736" i="10" s="1"/>
  <c r="C735" i="10"/>
  <c r="B735" i="10"/>
  <c r="A737" i="10" l="1"/>
  <c r="D737" i="10" s="1"/>
  <c r="C736" i="10"/>
  <c r="B736" i="10"/>
  <c r="A738" i="10" l="1"/>
  <c r="D738" i="10" s="1"/>
  <c r="C737" i="10"/>
  <c r="B737" i="10"/>
  <c r="A739" i="10" l="1"/>
  <c r="D739" i="10" s="1"/>
  <c r="C738" i="10"/>
  <c r="B738" i="10"/>
  <c r="A740" i="10" l="1"/>
  <c r="D740" i="10" s="1"/>
  <c r="C739" i="10"/>
  <c r="B739" i="10"/>
  <c r="A741" i="10" l="1"/>
  <c r="D741" i="10" s="1"/>
  <c r="C740" i="10"/>
  <c r="B740" i="10"/>
  <c r="A742" i="10" l="1"/>
  <c r="D742" i="10" s="1"/>
  <c r="C741" i="10"/>
  <c r="B741" i="10"/>
  <c r="A743" i="10" l="1"/>
  <c r="D743" i="10" s="1"/>
  <c r="C742" i="10"/>
  <c r="B742" i="10"/>
  <c r="A744" i="10" l="1"/>
  <c r="D744" i="10" s="1"/>
  <c r="C743" i="10"/>
  <c r="B743" i="10"/>
  <c r="A745" i="10" l="1"/>
  <c r="D745" i="10" s="1"/>
  <c r="C744" i="10"/>
  <c r="B744" i="10"/>
  <c r="A746" i="10" l="1"/>
  <c r="D746" i="10" s="1"/>
  <c r="C745" i="10"/>
  <c r="B745" i="10"/>
  <c r="A747" i="10" l="1"/>
  <c r="D747" i="10" s="1"/>
  <c r="C746" i="10"/>
  <c r="B746" i="10"/>
  <c r="A748" i="10" l="1"/>
  <c r="D748" i="10" s="1"/>
  <c r="C747" i="10"/>
  <c r="B747" i="10"/>
  <c r="A749" i="10" l="1"/>
  <c r="D749" i="10" s="1"/>
  <c r="C748" i="10"/>
  <c r="B748" i="10"/>
  <c r="A750" i="10" l="1"/>
  <c r="D750" i="10" s="1"/>
  <c r="B749" i="10"/>
  <c r="C749" i="10"/>
  <c r="A751" i="10" l="1"/>
  <c r="D751" i="10" s="1"/>
  <c r="C750" i="10"/>
  <c r="B750" i="10"/>
  <c r="A752" i="10" l="1"/>
  <c r="D752" i="10" s="1"/>
  <c r="C751" i="10"/>
  <c r="B751" i="10"/>
  <c r="A753" i="10" l="1"/>
  <c r="D753" i="10" s="1"/>
  <c r="C752" i="10"/>
  <c r="B752" i="10"/>
  <c r="A754" i="10" l="1"/>
  <c r="D754" i="10" s="1"/>
  <c r="C753" i="10"/>
  <c r="B753" i="10"/>
  <c r="A755" i="10" l="1"/>
  <c r="D755" i="10" s="1"/>
  <c r="C754" i="10"/>
  <c r="B754" i="10"/>
  <c r="A756" i="10" l="1"/>
  <c r="D756" i="10" s="1"/>
  <c r="C755" i="10"/>
  <c r="B755" i="10"/>
  <c r="A757" i="10" l="1"/>
  <c r="D757" i="10" s="1"/>
  <c r="C756" i="10"/>
  <c r="B756" i="10"/>
  <c r="A758" i="10" l="1"/>
  <c r="D758" i="10" s="1"/>
  <c r="C757" i="10"/>
  <c r="B757" i="10"/>
  <c r="A759" i="10" l="1"/>
  <c r="D759" i="10" s="1"/>
  <c r="C758" i="10"/>
  <c r="B758" i="10"/>
  <c r="A760" i="10" l="1"/>
  <c r="D760" i="10" s="1"/>
  <c r="C759" i="10"/>
  <c r="B759" i="10"/>
  <c r="A761" i="10" l="1"/>
  <c r="D761" i="10" s="1"/>
  <c r="C760" i="10"/>
  <c r="B760" i="10"/>
  <c r="A762" i="10" l="1"/>
  <c r="D762" i="10" s="1"/>
  <c r="C761" i="10"/>
  <c r="B761" i="10"/>
  <c r="A763" i="10" l="1"/>
  <c r="D763" i="10" s="1"/>
  <c r="C762" i="10"/>
  <c r="B762" i="10"/>
  <c r="A764" i="10" l="1"/>
  <c r="D764" i="10" s="1"/>
  <c r="C763" i="10"/>
  <c r="B763" i="10"/>
  <c r="A765" i="10" l="1"/>
  <c r="D765" i="10" s="1"/>
  <c r="C764" i="10"/>
  <c r="B764" i="10"/>
  <c r="A766" i="10" l="1"/>
  <c r="D766" i="10" s="1"/>
  <c r="C765" i="10"/>
  <c r="B765" i="10"/>
  <c r="A767" i="10" l="1"/>
  <c r="D767" i="10" s="1"/>
  <c r="C766" i="10"/>
  <c r="B766" i="10"/>
  <c r="A768" i="10" l="1"/>
  <c r="D768" i="10" s="1"/>
  <c r="C767" i="10"/>
  <c r="B767" i="10"/>
  <c r="A769" i="10" l="1"/>
  <c r="D769" i="10" s="1"/>
  <c r="C768" i="10"/>
  <c r="B768" i="10"/>
  <c r="A770" i="10" l="1"/>
  <c r="D770" i="10" s="1"/>
  <c r="B769" i="10"/>
  <c r="C769" i="10"/>
  <c r="A771" i="10" l="1"/>
  <c r="D771" i="10" s="1"/>
  <c r="C770" i="10"/>
  <c r="B770" i="10"/>
  <c r="A772" i="10" l="1"/>
  <c r="D772" i="10" s="1"/>
  <c r="C771" i="10"/>
  <c r="B771" i="10"/>
  <c r="A773" i="10" l="1"/>
  <c r="D773" i="10" s="1"/>
  <c r="C772" i="10"/>
  <c r="B772" i="10"/>
  <c r="A774" i="10" l="1"/>
  <c r="D774" i="10" s="1"/>
  <c r="C773" i="10"/>
  <c r="B773" i="10"/>
  <c r="A775" i="10" l="1"/>
  <c r="D775" i="10" s="1"/>
  <c r="C774" i="10"/>
  <c r="B774" i="10"/>
  <c r="C775" i="10" l="1"/>
  <c r="B775" i="10"/>
  <c r="A776" i="10"/>
  <c r="D776" i="10" s="1"/>
  <c r="C776" i="10" l="1"/>
  <c r="B776" i="10"/>
  <c r="A777" i="10"/>
  <c r="D777" i="10" s="1"/>
  <c r="C777" i="10" l="1"/>
  <c r="B777" i="10"/>
  <c r="A778" i="10"/>
  <c r="D778" i="10" s="1"/>
  <c r="C778" i="10" l="1"/>
  <c r="B778" i="10"/>
  <c r="A779" i="10"/>
  <c r="D779" i="10" s="1"/>
  <c r="A780" i="10" l="1"/>
  <c r="D780" i="10" s="1"/>
  <c r="C779" i="10"/>
  <c r="B779" i="10"/>
  <c r="A781" i="10" l="1"/>
  <c r="D781" i="10" s="1"/>
  <c r="C780" i="10"/>
  <c r="B780" i="10"/>
  <c r="A782" i="10" l="1"/>
  <c r="D782" i="10" s="1"/>
  <c r="C781" i="10"/>
  <c r="B781" i="10"/>
  <c r="A783" i="10" l="1"/>
  <c r="D783" i="10" s="1"/>
  <c r="C782" i="10"/>
  <c r="B782" i="10"/>
  <c r="A784" i="10" l="1"/>
  <c r="D784" i="10" s="1"/>
  <c r="C783" i="10"/>
  <c r="B783" i="10"/>
  <c r="A785" i="10" l="1"/>
  <c r="D785" i="10" s="1"/>
  <c r="C784" i="10"/>
  <c r="B784" i="10"/>
  <c r="A786" i="10" l="1"/>
  <c r="D786" i="10" s="1"/>
  <c r="B785" i="10"/>
  <c r="C785" i="10"/>
  <c r="A787" i="10" l="1"/>
  <c r="D787" i="10" s="1"/>
  <c r="C786" i="10"/>
  <c r="B786" i="10"/>
  <c r="A788" i="10" l="1"/>
  <c r="D788" i="10" s="1"/>
  <c r="C787" i="10"/>
  <c r="B787" i="10"/>
  <c r="A789" i="10" l="1"/>
  <c r="D789" i="10" s="1"/>
  <c r="C788" i="10"/>
  <c r="B788" i="10"/>
  <c r="A790" i="10" l="1"/>
  <c r="D790" i="10" s="1"/>
  <c r="C789" i="10"/>
  <c r="B789" i="10"/>
  <c r="A791" i="10" l="1"/>
  <c r="D791" i="10" s="1"/>
  <c r="C790" i="10"/>
  <c r="B790" i="10"/>
  <c r="A792" i="10" l="1"/>
  <c r="D792" i="10" s="1"/>
  <c r="C791" i="10"/>
  <c r="B791" i="10"/>
  <c r="A793" i="10" l="1"/>
  <c r="D793" i="10" s="1"/>
  <c r="C792" i="10"/>
  <c r="B792" i="10"/>
  <c r="A794" i="10" l="1"/>
  <c r="D794" i="10" s="1"/>
  <c r="B793" i="10"/>
  <c r="C793" i="10"/>
  <c r="A795" i="10" l="1"/>
  <c r="D795" i="10" s="1"/>
  <c r="C794" i="10"/>
  <c r="B794" i="10"/>
  <c r="A796" i="10" l="1"/>
  <c r="D796" i="10" s="1"/>
  <c r="C795" i="10"/>
  <c r="B795" i="10"/>
  <c r="A797" i="10" l="1"/>
  <c r="D797" i="10" s="1"/>
  <c r="C796" i="10"/>
  <c r="B796" i="10"/>
  <c r="A798" i="10" l="1"/>
  <c r="D798" i="10" s="1"/>
  <c r="C797" i="10"/>
  <c r="B797" i="10"/>
  <c r="A799" i="10" l="1"/>
  <c r="D799" i="10" s="1"/>
  <c r="C798" i="10"/>
  <c r="B798" i="10"/>
  <c r="A800" i="10" l="1"/>
  <c r="D800" i="10" s="1"/>
  <c r="C799" i="10"/>
  <c r="B799" i="10"/>
  <c r="A801" i="10" l="1"/>
  <c r="D801" i="10" s="1"/>
  <c r="C800" i="10"/>
  <c r="B800" i="10"/>
  <c r="A802" i="10" l="1"/>
  <c r="D802" i="10" s="1"/>
  <c r="C801" i="10"/>
  <c r="B801" i="10"/>
  <c r="A803" i="10" l="1"/>
  <c r="D803" i="10" s="1"/>
  <c r="C802" i="10"/>
  <c r="B802" i="10"/>
  <c r="A804" i="10" l="1"/>
  <c r="D804" i="10" s="1"/>
  <c r="C803" i="10"/>
  <c r="B803" i="10"/>
  <c r="A805" i="10" l="1"/>
  <c r="D805" i="10" s="1"/>
  <c r="C804" i="10"/>
  <c r="B804" i="10"/>
  <c r="A806" i="10" l="1"/>
  <c r="D806" i="10" s="1"/>
  <c r="C805" i="10"/>
  <c r="B805" i="10"/>
  <c r="A807" i="10" l="1"/>
  <c r="D807" i="10" s="1"/>
  <c r="C806" i="10"/>
  <c r="B806" i="10"/>
  <c r="A808" i="10" l="1"/>
  <c r="D808" i="10" s="1"/>
  <c r="C807" i="10"/>
  <c r="B807" i="10"/>
  <c r="A809" i="10" l="1"/>
  <c r="D809" i="10" s="1"/>
  <c r="C808" i="10"/>
  <c r="B808" i="10"/>
  <c r="A810" i="10" l="1"/>
  <c r="D810" i="10" s="1"/>
  <c r="C809" i="10"/>
  <c r="B809" i="10"/>
  <c r="A811" i="10" l="1"/>
  <c r="D811" i="10" s="1"/>
  <c r="C810" i="10"/>
  <c r="B810" i="10"/>
  <c r="A812" i="10" l="1"/>
  <c r="D812" i="10" s="1"/>
  <c r="C811" i="10"/>
  <c r="B811" i="10"/>
  <c r="A813" i="10" l="1"/>
  <c r="D813" i="10" s="1"/>
  <c r="C812" i="10"/>
  <c r="B812" i="10"/>
  <c r="A814" i="10" l="1"/>
  <c r="D814" i="10" s="1"/>
  <c r="C813" i="10"/>
  <c r="B813" i="10"/>
  <c r="A815" i="10" l="1"/>
  <c r="D815" i="10" s="1"/>
  <c r="C814" i="10"/>
  <c r="B814" i="10"/>
  <c r="A816" i="10" l="1"/>
  <c r="D816" i="10" s="1"/>
  <c r="C815" i="10"/>
  <c r="B815" i="10"/>
  <c r="A817" i="10" l="1"/>
  <c r="D817" i="10" s="1"/>
  <c r="C816" i="10"/>
  <c r="B816" i="10"/>
  <c r="A818" i="10" l="1"/>
  <c r="D818" i="10" s="1"/>
  <c r="C817" i="10"/>
  <c r="B817" i="10"/>
  <c r="A819" i="10" l="1"/>
  <c r="D819" i="10" s="1"/>
  <c r="C818" i="10"/>
  <c r="B818" i="10"/>
  <c r="A820" i="10" l="1"/>
  <c r="D820" i="10" s="1"/>
  <c r="C819" i="10"/>
  <c r="B819" i="10"/>
  <c r="A821" i="10" l="1"/>
  <c r="D821" i="10" s="1"/>
  <c r="C820" i="10"/>
  <c r="B820" i="10"/>
  <c r="A822" i="10" l="1"/>
  <c r="D822" i="10" s="1"/>
  <c r="C821" i="10"/>
  <c r="B821" i="10"/>
  <c r="A823" i="10" l="1"/>
  <c r="D823" i="10" s="1"/>
  <c r="C822" i="10"/>
  <c r="B822" i="10"/>
  <c r="A824" i="10" l="1"/>
  <c r="D824" i="10" s="1"/>
  <c r="C823" i="10"/>
  <c r="B823" i="10"/>
  <c r="A825" i="10" l="1"/>
  <c r="D825" i="10" s="1"/>
  <c r="C824" i="10"/>
  <c r="B824" i="10"/>
  <c r="A826" i="10" l="1"/>
  <c r="D826" i="10" s="1"/>
  <c r="C825" i="10"/>
  <c r="B825" i="10"/>
  <c r="A827" i="10" l="1"/>
  <c r="D827" i="10" s="1"/>
  <c r="C826" i="10"/>
  <c r="B826" i="10"/>
  <c r="A828" i="10" l="1"/>
  <c r="D828" i="10" s="1"/>
  <c r="C827" i="10"/>
  <c r="B827" i="10"/>
  <c r="A829" i="10" l="1"/>
  <c r="D829" i="10" s="1"/>
  <c r="C828" i="10"/>
  <c r="B828" i="10"/>
  <c r="A830" i="10" l="1"/>
  <c r="D830" i="10" s="1"/>
  <c r="C829" i="10"/>
  <c r="B829" i="10"/>
  <c r="A831" i="10" l="1"/>
  <c r="D831" i="10" s="1"/>
  <c r="C830" i="10"/>
  <c r="B830" i="10"/>
  <c r="A832" i="10" l="1"/>
  <c r="D832" i="10" s="1"/>
  <c r="C831" i="10"/>
  <c r="B831" i="10"/>
  <c r="A833" i="10" l="1"/>
  <c r="D833" i="10" s="1"/>
  <c r="C832" i="10"/>
  <c r="B832" i="10"/>
  <c r="A834" i="10" l="1"/>
  <c r="D834" i="10" s="1"/>
  <c r="C833" i="10"/>
  <c r="B833" i="10"/>
  <c r="A835" i="10" l="1"/>
  <c r="D835" i="10" s="1"/>
  <c r="C834" i="10"/>
  <c r="B834" i="10"/>
  <c r="A836" i="10" l="1"/>
  <c r="D836" i="10" s="1"/>
  <c r="C835" i="10"/>
  <c r="B835" i="10"/>
  <c r="C836" i="10" l="1"/>
  <c r="B836" i="10"/>
  <c r="A837" i="10"/>
  <c r="D837" i="10" s="1"/>
  <c r="C837" i="10" l="1"/>
  <c r="A838" i="10"/>
  <c r="D838" i="10" s="1"/>
  <c r="B837" i="10"/>
  <c r="C838" i="10" l="1"/>
  <c r="A839" i="10"/>
  <c r="D839" i="10" s="1"/>
  <c r="B838" i="10"/>
  <c r="C839" i="10" l="1"/>
  <c r="A840" i="10"/>
  <c r="D840" i="10" s="1"/>
  <c r="B839" i="10"/>
  <c r="A841" i="10" l="1"/>
  <c r="D841" i="10" s="1"/>
  <c r="C840" i="10"/>
  <c r="B840" i="10"/>
  <c r="A842" i="10" l="1"/>
  <c r="D842" i="10" s="1"/>
  <c r="C841" i="10"/>
  <c r="B841" i="10"/>
  <c r="A843" i="10" l="1"/>
  <c r="D843" i="10" s="1"/>
  <c r="C842" i="10"/>
  <c r="B842" i="10"/>
  <c r="A844" i="10" l="1"/>
  <c r="D844" i="10" s="1"/>
  <c r="C843" i="10"/>
  <c r="B843" i="10"/>
  <c r="A845" i="10" l="1"/>
  <c r="D845" i="10" s="1"/>
  <c r="C844" i="10"/>
  <c r="B844" i="10"/>
  <c r="A846" i="10" l="1"/>
  <c r="D846" i="10" s="1"/>
  <c r="C845" i="10"/>
  <c r="B845" i="10"/>
  <c r="A847" i="10" l="1"/>
  <c r="D847" i="10" s="1"/>
  <c r="C846" i="10"/>
  <c r="B846" i="10"/>
  <c r="A848" i="10" l="1"/>
  <c r="D848" i="10" s="1"/>
  <c r="C847" i="10"/>
  <c r="B847" i="10"/>
  <c r="A849" i="10" l="1"/>
  <c r="D849" i="10" s="1"/>
  <c r="C848" i="10"/>
  <c r="B848" i="10"/>
  <c r="A850" i="10" l="1"/>
  <c r="D850" i="10" s="1"/>
  <c r="C849" i="10"/>
  <c r="B849" i="10"/>
  <c r="A851" i="10" l="1"/>
  <c r="D851" i="10" s="1"/>
  <c r="C850" i="10"/>
  <c r="B850" i="10"/>
  <c r="A852" i="10" l="1"/>
  <c r="D852" i="10" s="1"/>
  <c r="C851" i="10"/>
  <c r="B851" i="10"/>
  <c r="A853" i="10" l="1"/>
  <c r="D853" i="10" s="1"/>
  <c r="C852" i="10"/>
  <c r="B852" i="10"/>
  <c r="A854" i="10" l="1"/>
  <c r="D854" i="10" s="1"/>
  <c r="C853" i="10"/>
  <c r="B853" i="10"/>
  <c r="A855" i="10" l="1"/>
  <c r="D855" i="10" s="1"/>
  <c r="C854" i="10"/>
  <c r="B854" i="10"/>
  <c r="A856" i="10" l="1"/>
  <c r="D856" i="10" s="1"/>
  <c r="C855" i="10"/>
  <c r="B855" i="10"/>
  <c r="A857" i="10" l="1"/>
  <c r="D857" i="10" s="1"/>
  <c r="C856" i="10"/>
  <c r="B856" i="10"/>
  <c r="A858" i="10" l="1"/>
  <c r="D858" i="10" s="1"/>
  <c r="C857" i="10"/>
  <c r="B857" i="10"/>
  <c r="A859" i="10" l="1"/>
  <c r="D859" i="10" s="1"/>
  <c r="C858" i="10"/>
  <c r="B858" i="10"/>
  <c r="A860" i="10" l="1"/>
  <c r="D860" i="10" s="1"/>
  <c r="C859" i="10"/>
  <c r="B859" i="10"/>
  <c r="A861" i="10" l="1"/>
  <c r="D861" i="10" s="1"/>
  <c r="C860" i="10"/>
  <c r="B860" i="10"/>
  <c r="A862" i="10" l="1"/>
  <c r="D862" i="10" s="1"/>
  <c r="C861" i="10"/>
  <c r="B861" i="10"/>
  <c r="A863" i="10" l="1"/>
  <c r="D863" i="10" s="1"/>
  <c r="C862" i="10"/>
  <c r="B862" i="10"/>
  <c r="A864" i="10" l="1"/>
  <c r="D864" i="10" s="1"/>
  <c r="C863" i="10"/>
  <c r="B863" i="10"/>
  <c r="A865" i="10" l="1"/>
  <c r="D865" i="10" s="1"/>
  <c r="C864" i="10"/>
  <c r="B864" i="10"/>
  <c r="A866" i="10" l="1"/>
  <c r="D866" i="10" s="1"/>
  <c r="B865" i="10"/>
  <c r="C865" i="10"/>
  <c r="A867" i="10" l="1"/>
  <c r="D867" i="10" s="1"/>
  <c r="C866" i="10"/>
  <c r="B866" i="10"/>
  <c r="A868" i="10" l="1"/>
  <c r="D868" i="10" s="1"/>
  <c r="C867" i="10"/>
  <c r="B867" i="10"/>
  <c r="A869" i="10" l="1"/>
  <c r="D869" i="10" s="1"/>
  <c r="C868" i="10"/>
  <c r="B868" i="10"/>
  <c r="A870" i="10" l="1"/>
  <c r="D870" i="10" s="1"/>
  <c r="C869" i="10"/>
  <c r="B869" i="10"/>
  <c r="A871" i="10" l="1"/>
  <c r="D871" i="10" s="1"/>
  <c r="C870" i="10"/>
  <c r="B870" i="10"/>
  <c r="A872" i="10" l="1"/>
  <c r="D872" i="10" s="1"/>
  <c r="C871" i="10"/>
  <c r="B871" i="10"/>
  <c r="A873" i="10" l="1"/>
  <c r="D873" i="10" s="1"/>
  <c r="C872" i="10"/>
  <c r="B872" i="10"/>
  <c r="A874" i="10" l="1"/>
  <c r="D874" i="10" s="1"/>
  <c r="C873" i="10"/>
  <c r="B873" i="10"/>
  <c r="A875" i="10" l="1"/>
  <c r="D875" i="10" s="1"/>
  <c r="C874" i="10"/>
  <c r="B874" i="10"/>
  <c r="A876" i="10" l="1"/>
  <c r="D876" i="10" s="1"/>
  <c r="C875" i="10"/>
  <c r="B875" i="10"/>
  <c r="A877" i="10" l="1"/>
  <c r="D877" i="10" s="1"/>
  <c r="C876" i="10"/>
  <c r="B876" i="10"/>
  <c r="A878" i="10" l="1"/>
  <c r="D878" i="10" s="1"/>
  <c r="C877" i="10"/>
  <c r="B877" i="10"/>
  <c r="A879" i="10" l="1"/>
  <c r="D879" i="10" s="1"/>
  <c r="C878" i="10"/>
  <c r="B878" i="10"/>
  <c r="A880" i="10" l="1"/>
  <c r="D880" i="10" s="1"/>
  <c r="C879" i="10"/>
  <c r="B879" i="10"/>
  <c r="A881" i="10" l="1"/>
  <c r="D881" i="10" s="1"/>
  <c r="C880" i="10"/>
  <c r="B880" i="10"/>
  <c r="A882" i="10" l="1"/>
  <c r="D882" i="10" s="1"/>
  <c r="C881" i="10"/>
  <c r="B881" i="10"/>
  <c r="A883" i="10" l="1"/>
  <c r="D883" i="10" s="1"/>
  <c r="C882" i="10"/>
  <c r="B882" i="10"/>
  <c r="A884" i="10" l="1"/>
  <c r="D884" i="10" s="1"/>
  <c r="C883" i="10"/>
  <c r="B883" i="10"/>
  <c r="A885" i="10" l="1"/>
  <c r="D885" i="10" s="1"/>
  <c r="C884" i="10"/>
  <c r="B884" i="10"/>
  <c r="A886" i="10" l="1"/>
  <c r="D886" i="10" s="1"/>
  <c r="C885" i="10"/>
  <c r="B885" i="10"/>
  <c r="A887" i="10" l="1"/>
  <c r="D887" i="10" s="1"/>
  <c r="C886" i="10"/>
  <c r="B886" i="10"/>
  <c r="A888" i="10" l="1"/>
  <c r="D888" i="10" s="1"/>
  <c r="C887" i="10"/>
  <c r="B887" i="10"/>
  <c r="A889" i="10" l="1"/>
  <c r="D889" i="10" s="1"/>
  <c r="C888" i="10"/>
  <c r="B888" i="10"/>
  <c r="A890" i="10" l="1"/>
  <c r="D890" i="10" s="1"/>
  <c r="C889" i="10"/>
  <c r="B889" i="10"/>
  <c r="A891" i="10" l="1"/>
  <c r="D891" i="10" s="1"/>
  <c r="C890" i="10"/>
  <c r="B890" i="10"/>
  <c r="A892" i="10" l="1"/>
  <c r="D892" i="10" s="1"/>
  <c r="C891" i="10"/>
  <c r="B891" i="10"/>
  <c r="A893" i="10" l="1"/>
  <c r="D893" i="10" s="1"/>
  <c r="C892" i="10"/>
  <c r="B892" i="10"/>
  <c r="A894" i="10" l="1"/>
  <c r="D894" i="10" s="1"/>
  <c r="C893" i="10"/>
  <c r="B893" i="10"/>
  <c r="A895" i="10" l="1"/>
  <c r="D895" i="10" s="1"/>
  <c r="C894" i="10"/>
  <c r="B894" i="10"/>
  <c r="A896" i="10" l="1"/>
  <c r="D896" i="10" s="1"/>
  <c r="C895" i="10"/>
  <c r="B895" i="10"/>
  <c r="A897" i="10" l="1"/>
  <c r="D897" i="10" s="1"/>
  <c r="C896" i="10"/>
  <c r="B896" i="10"/>
  <c r="A898" i="10" l="1"/>
  <c r="D898" i="10" s="1"/>
  <c r="C897" i="10"/>
  <c r="B897" i="10"/>
  <c r="A899" i="10" l="1"/>
  <c r="D899" i="10" s="1"/>
  <c r="C898" i="10"/>
  <c r="B898" i="10"/>
  <c r="A900" i="10" l="1"/>
  <c r="D900" i="10" s="1"/>
  <c r="C899" i="10"/>
  <c r="B899" i="10"/>
  <c r="A901" i="10" l="1"/>
  <c r="D901" i="10" s="1"/>
  <c r="C900" i="10"/>
  <c r="B900" i="10"/>
  <c r="C901" i="10" l="1"/>
  <c r="B901" i="10"/>
  <c r="A902" i="10"/>
  <c r="D902" i="10" s="1"/>
  <c r="C902" i="10" l="1"/>
  <c r="A903" i="10"/>
  <c r="D903" i="10" s="1"/>
  <c r="B902" i="10"/>
  <c r="C903" i="10" l="1"/>
  <c r="B903" i="10"/>
  <c r="A904" i="10"/>
  <c r="D904" i="10" s="1"/>
  <c r="C904" i="10" l="1"/>
  <c r="B904" i="10"/>
  <c r="A905" i="10"/>
  <c r="D905" i="10" s="1"/>
  <c r="A906" i="10" l="1"/>
  <c r="D906" i="10" s="1"/>
  <c r="C905" i="10"/>
  <c r="B905" i="10"/>
  <c r="A907" i="10" l="1"/>
  <c r="D907" i="10" s="1"/>
  <c r="C906" i="10"/>
  <c r="B906" i="10"/>
  <c r="A908" i="10" l="1"/>
  <c r="D908" i="10" s="1"/>
  <c r="C907" i="10"/>
  <c r="B907" i="10"/>
  <c r="A909" i="10" l="1"/>
  <c r="D909" i="10" s="1"/>
  <c r="C908" i="10"/>
  <c r="B908" i="10"/>
  <c r="A910" i="10" l="1"/>
  <c r="D910" i="10" s="1"/>
  <c r="C909" i="10"/>
  <c r="B909" i="10"/>
  <c r="A911" i="10" l="1"/>
  <c r="D911" i="10" s="1"/>
  <c r="C910" i="10"/>
  <c r="B910" i="10"/>
  <c r="A912" i="10" l="1"/>
  <c r="D912" i="10" s="1"/>
  <c r="C911" i="10"/>
  <c r="B911" i="10"/>
  <c r="A913" i="10" l="1"/>
  <c r="D913" i="10" s="1"/>
  <c r="C912" i="10"/>
  <c r="B912" i="10"/>
  <c r="A914" i="10" l="1"/>
  <c r="D914" i="10" s="1"/>
  <c r="C913" i="10"/>
  <c r="B913" i="10"/>
  <c r="A915" i="10" l="1"/>
  <c r="D915" i="10" s="1"/>
  <c r="C914" i="10"/>
  <c r="B914" i="10"/>
  <c r="A916" i="10" l="1"/>
  <c r="D916" i="10" s="1"/>
  <c r="C915" i="10"/>
  <c r="B915" i="10"/>
  <c r="A917" i="10" l="1"/>
  <c r="D917" i="10" s="1"/>
  <c r="C916" i="10"/>
  <c r="B916" i="10"/>
  <c r="A918" i="10" l="1"/>
  <c r="D918" i="10" s="1"/>
  <c r="C917" i="10"/>
  <c r="B917" i="10"/>
  <c r="A919" i="10" l="1"/>
  <c r="D919" i="10" s="1"/>
  <c r="C918" i="10"/>
  <c r="B918" i="10"/>
  <c r="A920" i="10" l="1"/>
  <c r="D920" i="10" s="1"/>
  <c r="C919" i="10"/>
  <c r="B919" i="10"/>
  <c r="A921" i="10" l="1"/>
  <c r="D921" i="10" s="1"/>
  <c r="C920" i="10"/>
  <c r="B920" i="10"/>
  <c r="A922" i="10" l="1"/>
  <c r="D922" i="10" s="1"/>
  <c r="C921" i="10"/>
  <c r="B921" i="10"/>
  <c r="A923" i="10" l="1"/>
  <c r="D923" i="10" s="1"/>
  <c r="C922" i="10"/>
  <c r="B922" i="10"/>
  <c r="A924" i="10" l="1"/>
  <c r="D924" i="10" s="1"/>
  <c r="C923" i="10"/>
  <c r="B923" i="10"/>
  <c r="A925" i="10" l="1"/>
  <c r="D925" i="10" s="1"/>
  <c r="C924" i="10"/>
  <c r="B924" i="10"/>
  <c r="A926" i="10" l="1"/>
  <c r="D926" i="10" s="1"/>
  <c r="C925" i="10"/>
  <c r="B925" i="10"/>
  <c r="A927" i="10" l="1"/>
  <c r="D927" i="10" s="1"/>
  <c r="C926" i="10"/>
  <c r="B926" i="10"/>
  <c r="A928" i="10" l="1"/>
  <c r="D928" i="10" s="1"/>
  <c r="C927" i="10"/>
  <c r="B927" i="10"/>
  <c r="A929" i="10" l="1"/>
  <c r="D929" i="10" s="1"/>
  <c r="C928" i="10"/>
  <c r="B928" i="10"/>
  <c r="A930" i="10" l="1"/>
  <c r="D930" i="10" s="1"/>
  <c r="C929" i="10"/>
  <c r="B929" i="10"/>
  <c r="A931" i="10" l="1"/>
  <c r="D931" i="10" s="1"/>
  <c r="C930" i="10"/>
  <c r="B930" i="10"/>
  <c r="A932" i="10" l="1"/>
  <c r="D932" i="10" s="1"/>
  <c r="C931" i="10"/>
  <c r="B931" i="10"/>
  <c r="A933" i="10" l="1"/>
  <c r="D933" i="10" s="1"/>
  <c r="C932" i="10"/>
  <c r="B932" i="10"/>
  <c r="A934" i="10" l="1"/>
  <c r="D934" i="10" s="1"/>
  <c r="C933" i="10"/>
  <c r="B933" i="10"/>
  <c r="A935" i="10" l="1"/>
  <c r="D935" i="10" s="1"/>
  <c r="C934" i="10"/>
  <c r="B934" i="10"/>
  <c r="A936" i="10" l="1"/>
  <c r="D936" i="10" s="1"/>
  <c r="C935" i="10"/>
  <c r="B935" i="10"/>
  <c r="A937" i="10" l="1"/>
  <c r="D937" i="10" s="1"/>
  <c r="C936" i="10"/>
  <c r="B936" i="10"/>
  <c r="A938" i="10" l="1"/>
  <c r="D938" i="10" s="1"/>
  <c r="C937" i="10"/>
  <c r="B937" i="10"/>
  <c r="A939" i="10" l="1"/>
  <c r="D939" i="10" s="1"/>
  <c r="C938" i="10"/>
  <c r="B938" i="10"/>
  <c r="A940" i="10" l="1"/>
  <c r="D940" i="10" s="1"/>
  <c r="C939" i="10"/>
  <c r="B939" i="10"/>
  <c r="A941" i="10" l="1"/>
  <c r="D941" i="10" s="1"/>
  <c r="C940" i="10"/>
  <c r="B940" i="10"/>
  <c r="A942" i="10" l="1"/>
  <c r="D942" i="10" s="1"/>
  <c r="C941" i="10"/>
  <c r="B941" i="10"/>
  <c r="A943" i="10" l="1"/>
  <c r="D943" i="10" s="1"/>
  <c r="C942" i="10"/>
  <c r="B942" i="10"/>
  <c r="A944" i="10" l="1"/>
  <c r="D944" i="10" s="1"/>
  <c r="C943" i="10"/>
  <c r="B943" i="10"/>
  <c r="A945" i="10" l="1"/>
  <c r="D945" i="10" s="1"/>
  <c r="C944" i="10"/>
  <c r="B944" i="10"/>
  <c r="A946" i="10" l="1"/>
  <c r="D946" i="10" s="1"/>
  <c r="C945" i="10"/>
  <c r="B945" i="10"/>
  <c r="A947" i="10" l="1"/>
  <c r="D947" i="10" s="1"/>
  <c r="C946" i="10"/>
  <c r="B946" i="10"/>
  <c r="A948" i="10" l="1"/>
  <c r="D948" i="10" s="1"/>
  <c r="C947" i="10"/>
  <c r="B947" i="10"/>
  <c r="A949" i="10" l="1"/>
  <c r="D949" i="10" s="1"/>
  <c r="C948" i="10"/>
  <c r="B948" i="10"/>
  <c r="A950" i="10" l="1"/>
  <c r="D950" i="10" s="1"/>
  <c r="C949" i="10"/>
  <c r="B949" i="10"/>
  <c r="A951" i="10" l="1"/>
  <c r="D951" i="10" s="1"/>
  <c r="C950" i="10"/>
  <c r="B950" i="10"/>
  <c r="A952" i="10" l="1"/>
  <c r="D952" i="10" s="1"/>
  <c r="C951" i="10"/>
  <c r="B951" i="10"/>
  <c r="A953" i="10" l="1"/>
  <c r="D953" i="10" s="1"/>
  <c r="C952" i="10"/>
  <c r="B952" i="10"/>
  <c r="A954" i="10" l="1"/>
  <c r="D954" i="10" s="1"/>
  <c r="C953" i="10"/>
  <c r="B953" i="10"/>
  <c r="A955" i="10" l="1"/>
  <c r="D955" i="10" s="1"/>
  <c r="C954" i="10"/>
  <c r="B954" i="10"/>
  <c r="A956" i="10" l="1"/>
  <c r="D956" i="10" s="1"/>
  <c r="C955" i="10"/>
  <c r="B955" i="10"/>
  <c r="A957" i="10" l="1"/>
  <c r="D957" i="10" s="1"/>
  <c r="C956" i="10"/>
  <c r="B956" i="10"/>
  <c r="A958" i="10" l="1"/>
  <c r="D958" i="10" s="1"/>
  <c r="C957" i="10"/>
  <c r="B957" i="10"/>
  <c r="A959" i="10" l="1"/>
  <c r="D959" i="10" s="1"/>
  <c r="C958" i="10"/>
  <c r="B958" i="10"/>
  <c r="A960" i="10" l="1"/>
  <c r="D960" i="10" s="1"/>
  <c r="C959" i="10"/>
  <c r="B959" i="10"/>
  <c r="A961" i="10" l="1"/>
  <c r="D961" i="10" s="1"/>
  <c r="C960" i="10"/>
  <c r="B960" i="10"/>
  <c r="A962" i="10" l="1"/>
  <c r="D962" i="10" s="1"/>
  <c r="C961" i="10"/>
  <c r="B961" i="10"/>
  <c r="A963" i="10" l="1"/>
  <c r="D963" i="10" s="1"/>
  <c r="C962" i="10"/>
  <c r="B962" i="10"/>
  <c r="A964" i="10" l="1"/>
  <c r="D964" i="10" s="1"/>
  <c r="C963" i="10"/>
  <c r="B963" i="10"/>
  <c r="A965" i="10" l="1"/>
  <c r="D965" i="10" s="1"/>
  <c r="C964" i="10"/>
  <c r="B964" i="10"/>
  <c r="A966" i="10" l="1"/>
  <c r="D966" i="10" s="1"/>
  <c r="C965" i="10"/>
  <c r="B965" i="10"/>
  <c r="A967" i="10" l="1"/>
  <c r="D967" i="10" s="1"/>
  <c r="C966" i="10"/>
  <c r="B966" i="10"/>
  <c r="A968" i="10" l="1"/>
  <c r="D968" i="10" s="1"/>
  <c r="C967" i="10"/>
  <c r="B967" i="10"/>
  <c r="A969" i="10" l="1"/>
  <c r="D969" i="10" s="1"/>
  <c r="C968" i="10"/>
  <c r="B968" i="10"/>
  <c r="A970" i="10" l="1"/>
  <c r="D970" i="10" s="1"/>
  <c r="C969" i="10"/>
  <c r="B969" i="10"/>
  <c r="A971" i="10" l="1"/>
  <c r="D971" i="10" s="1"/>
  <c r="C970" i="10"/>
  <c r="B970" i="10"/>
  <c r="A972" i="10" l="1"/>
  <c r="D972" i="10" s="1"/>
  <c r="C971" i="10"/>
  <c r="B971" i="10"/>
  <c r="A973" i="10" l="1"/>
  <c r="D973" i="10" s="1"/>
  <c r="C972" i="10"/>
  <c r="B972" i="10"/>
  <c r="A974" i="10" l="1"/>
  <c r="D974" i="10" s="1"/>
  <c r="C973" i="10"/>
  <c r="B973" i="10"/>
  <c r="A975" i="10" l="1"/>
  <c r="D975" i="10" s="1"/>
  <c r="C974" i="10"/>
  <c r="B974" i="10"/>
  <c r="A976" i="10" l="1"/>
  <c r="D976" i="10" s="1"/>
  <c r="C975" i="10"/>
  <c r="B975" i="10"/>
  <c r="A977" i="10" l="1"/>
  <c r="D977" i="10" s="1"/>
  <c r="C976" i="10"/>
  <c r="B976" i="10"/>
  <c r="A978" i="10" l="1"/>
  <c r="D978" i="10" s="1"/>
  <c r="C977" i="10"/>
  <c r="B977" i="10"/>
  <c r="A979" i="10" l="1"/>
  <c r="D979" i="10" s="1"/>
  <c r="C978" i="10"/>
  <c r="B978" i="10"/>
  <c r="A980" i="10" l="1"/>
  <c r="D980" i="10" s="1"/>
  <c r="C979" i="10"/>
  <c r="B979" i="10"/>
  <c r="A981" i="10" l="1"/>
  <c r="D981" i="10" s="1"/>
  <c r="C980" i="10"/>
  <c r="B980" i="10"/>
  <c r="A982" i="10" l="1"/>
  <c r="D982" i="10" s="1"/>
  <c r="C981" i="10"/>
  <c r="B981" i="10"/>
  <c r="A983" i="10" l="1"/>
  <c r="D983" i="10" s="1"/>
  <c r="C982" i="10"/>
  <c r="B982" i="10"/>
  <c r="A984" i="10" l="1"/>
  <c r="D984" i="10" s="1"/>
  <c r="C983" i="10"/>
  <c r="B983" i="10"/>
  <c r="A985" i="10" l="1"/>
  <c r="D985" i="10" s="1"/>
  <c r="C984" i="10"/>
  <c r="B984" i="10"/>
  <c r="A986" i="10" l="1"/>
  <c r="D986" i="10" s="1"/>
  <c r="C985" i="10"/>
  <c r="B985" i="10"/>
  <c r="A987" i="10" l="1"/>
  <c r="D987" i="10" s="1"/>
  <c r="C986" i="10"/>
  <c r="B986" i="10"/>
  <c r="A988" i="10" l="1"/>
  <c r="D988" i="10" s="1"/>
  <c r="C987" i="10"/>
  <c r="B987" i="10"/>
  <c r="A989" i="10" l="1"/>
  <c r="D989" i="10" s="1"/>
  <c r="C988" i="10"/>
  <c r="B988" i="10"/>
  <c r="A990" i="10" l="1"/>
  <c r="D990" i="10" s="1"/>
  <c r="C989" i="10"/>
  <c r="B989" i="10"/>
  <c r="A991" i="10" l="1"/>
  <c r="D991" i="10" s="1"/>
  <c r="C990" i="10"/>
  <c r="B990" i="10"/>
  <c r="A992" i="10" l="1"/>
  <c r="D992" i="10" s="1"/>
  <c r="C991" i="10"/>
  <c r="B991" i="10"/>
  <c r="A993" i="10" l="1"/>
  <c r="D993" i="10" s="1"/>
  <c r="C992" i="10"/>
  <c r="B992" i="10"/>
  <c r="A994" i="10" l="1"/>
  <c r="D994" i="10" s="1"/>
  <c r="B993" i="10"/>
  <c r="C993" i="10"/>
  <c r="A995" i="10" l="1"/>
  <c r="D995" i="10" s="1"/>
  <c r="C994" i="10"/>
  <c r="B994" i="10"/>
  <c r="A996" i="10" l="1"/>
  <c r="D996" i="10" s="1"/>
  <c r="C995" i="10"/>
  <c r="B995" i="10"/>
  <c r="A997" i="10" l="1"/>
  <c r="D997" i="10" s="1"/>
  <c r="C996" i="10"/>
  <c r="B996" i="10"/>
  <c r="A998" i="10" l="1"/>
  <c r="D998" i="10" s="1"/>
  <c r="C997" i="10"/>
  <c r="B997" i="10"/>
  <c r="A999" i="10" l="1"/>
  <c r="D999" i="10" s="1"/>
  <c r="C998" i="10"/>
  <c r="B998" i="10"/>
  <c r="A1000" i="10" l="1"/>
  <c r="D1000" i="10" s="1"/>
  <c r="C999" i="10"/>
  <c r="B999" i="10"/>
  <c r="A1001" i="10" l="1"/>
  <c r="D1001" i="10" s="1"/>
  <c r="C1000" i="10"/>
  <c r="B1000" i="10"/>
  <c r="A1002" i="10" l="1"/>
  <c r="D1002" i="10" s="1"/>
  <c r="C1001" i="10"/>
  <c r="B1001" i="10"/>
  <c r="A1003" i="10" l="1"/>
  <c r="D1003" i="10" s="1"/>
  <c r="C1002" i="10"/>
  <c r="B1002" i="10"/>
  <c r="A1004" i="10" l="1"/>
  <c r="D1004" i="10" s="1"/>
  <c r="C1003" i="10"/>
  <c r="B1003" i="10"/>
  <c r="A1005" i="10" l="1"/>
  <c r="D1005" i="10" s="1"/>
  <c r="C1004" i="10"/>
  <c r="B1004" i="10"/>
  <c r="A1006" i="10" l="1"/>
  <c r="D1006" i="10" s="1"/>
  <c r="C1005" i="10"/>
  <c r="B1005" i="10"/>
  <c r="A1007" i="10" l="1"/>
  <c r="D1007" i="10" s="1"/>
  <c r="C1006" i="10"/>
  <c r="B1006" i="10"/>
  <c r="A1008" i="10" l="1"/>
  <c r="D1008" i="10" s="1"/>
  <c r="C1007" i="10"/>
  <c r="B1007" i="10"/>
  <c r="A1009" i="10" l="1"/>
  <c r="D1009" i="10" s="1"/>
  <c r="C1008" i="10"/>
  <c r="B1008" i="10"/>
  <c r="A1010" i="10" l="1"/>
  <c r="D1010" i="10" s="1"/>
  <c r="C1009" i="10"/>
  <c r="B1009" i="10"/>
  <c r="A1011" i="10" l="1"/>
  <c r="D1011" i="10" s="1"/>
  <c r="C1010" i="10"/>
  <c r="B1010" i="10"/>
  <c r="A1012" i="10" l="1"/>
  <c r="D1012" i="10" s="1"/>
  <c r="C1011" i="10"/>
  <c r="B1011" i="10"/>
  <c r="A1013" i="10" l="1"/>
  <c r="D1013" i="10" s="1"/>
  <c r="C1012" i="10"/>
  <c r="B1012" i="10"/>
  <c r="A1014" i="10" l="1"/>
  <c r="D1014" i="10" s="1"/>
  <c r="C1013" i="10"/>
  <c r="B1013" i="10"/>
  <c r="A1015" i="10" l="1"/>
  <c r="D1015" i="10" s="1"/>
  <c r="C1014" i="10"/>
  <c r="B1014" i="10"/>
  <c r="A1016" i="10" l="1"/>
  <c r="D1016" i="10" s="1"/>
  <c r="C1015" i="10"/>
  <c r="B1015" i="10"/>
  <c r="A1017" i="10" l="1"/>
  <c r="D1017" i="10" s="1"/>
  <c r="C1016" i="10"/>
  <c r="B1016" i="10"/>
  <c r="A1018" i="10" l="1"/>
  <c r="D1018" i="10" s="1"/>
  <c r="C1017" i="10"/>
  <c r="B1017" i="10"/>
  <c r="A1019" i="10" l="1"/>
  <c r="D1019" i="10" s="1"/>
  <c r="C1018" i="10"/>
  <c r="B1018" i="10"/>
  <c r="A1020" i="10" l="1"/>
  <c r="D1020" i="10" s="1"/>
  <c r="C1019" i="10"/>
  <c r="B1019" i="10"/>
  <c r="A1021" i="10" l="1"/>
  <c r="D1021" i="10" s="1"/>
  <c r="C1020" i="10"/>
  <c r="B1020" i="10"/>
  <c r="A1022" i="10" l="1"/>
  <c r="D1022" i="10" s="1"/>
  <c r="C1021" i="10"/>
  <c r="B1021" i="10"/>
  <c r="A1023" i="10" l="1"/>
  <c r="D1023" i="10" s="1"/>
  <c r="C1022" i="10"/>
  <c r="B1022" i="10"/>
  <c r="A1024" i="10" l="1"/>
  <c r="D1024" i="10" s="1"/>
  <c r="C1023" i="10"/>
  <c r="B1023" i="10"/>
  <c r="A1025" i="10" l="1"/>
  <c r="D1025" i="10" s="1"/>
  <c r="C1024" i="10"/>
  <c r="B1024" i="10"/>
  <c r="A1026" i="10" l="1"/>
  <c r="D1026" i="10" s="1"/>
  <c r="B1025" i="10"/>
  <c r="C1025" i="10"/>
  <c r="A1027" i="10" l="1"/>
  <c r="D1027" i="10" s="1"/>
  <c r="C1026" i="10"/>
  <c r="B1026" i="10"/>
  <c r="A1028" i="10" l="1"/>
  <c r="D1028" i="10" s="1"/>
  <c r="C1027" i="10"/>
  <c r="B1027" i="10"/>
  <c r="A1029" i="10" l="1"/>
  <c r="D1029" i="10" s="1"/>
  <c r="C1028" i="10"/>
  <c r="B1028" i="10"/>
  <c r="A1030" i="10" l="1"/>
  <c r="D1030" i="10" s="1"/>
  <c r="C1029" i="10"/>
  <c r="B1029" i="10"/>
  <c r="A1031" i="10" l="1"/>
  <c r="D1031" i="10" s="1"/>
  <c r="C1030" i="10"/>
  <c r="B1030" i="10"/>
  <c r="A1032" i="10" l="1"/>
  <c r="D1032" i="10" s="1"/>
  <c r="C1031" i="10"/>
  <c r="B1031" i="10"/>
  <c r="A1033" i="10" l="1"/>
  <c r="D1033" i="10" s="1"/>
  <c r="C1032" i="10"/>
  <c r="B1032" i="10"/>
  <c r="A1034" i="10" l="1"/>
  <c r="D1034" i="10" s="1"/>
  <c r="C1033" i="10"/>
  <c r="B1033" i="10"/>
  <c r="A1035" i="10" l="1"/>
  <c r="D1035" i="10" s="1"/>
  <c r="C1034" i="10"/>
  <c r="B1034" i="10"/>
  <c r="A1036" i="10" l="1"/>
  <c r="D1036" i="10" s="1"/>
  <c r="C1035" i="10"/>
  <c r="B1035" i="10"/>
  <c r="A1037" i="10" l="1"/>
  <c r="D1037" i="10" s="1"/>
  <c r="C1036" i="10"/>
  <c r="B1036" i="10"/>
  <c r="A1038" i="10" l="1"/>
  <c r="D1038" i="10" s="1"/>
  <c r="C1037" i="10"/>
  <c r="B1037" i="10"/>
  <c r="A1039" i="10" l="1"/>
  <c r="D1039" i="10" s="1"/>
  <c r="C1038" i="10"/>
  <c r="B1038" i="10"/>
  <c r="A1040" i="10" l="1"/>
  <c r="D1040" i="10" s="1"/>
  <c r="C1039" i="10"/>
  <c r="B1039" i="10"/>
  <c r="A1041" i="10" l="1"/>
  <c r="D1041" i="10" s="1"/>
  <c r="C1040" i="10"/>
  <c r="B1040" i="10"/>
  <c r="A1042" i="10" l="1"/>
  <c r="D1042" i="10" s="1"/>
  <c r="C1041" i="10"/>
  <c r="B1041" i="10"/>
  <c r="A1043" i="10" l="1"/>
  <c r="D1043" i="10" s="1"/>
  <c r="C1042" i="10"/>
  <c r="B1042" i="10"/>
  <c r="A1044" i="10" l="1"/>
  <c r="D1044" i="10" s="1"/>
  <c r="C1043" i="10"/>
  <c r="B1043" i="10"/>
  <c r="A1045" i="10" l="1"/>
  <c r="D1045" i="10" s="1"/>
  <c r="C1044" i="10"/>
  <c r="B1044" i="10"/>
  <c r="A1046" i="10" l="1"/>
  <c r="D1046" i="10" s="1"/>
  <c r="C1045" i="10"/>
  <c r="B1045" i="10"/>
  <c r="A1047" i="10" l="1"/>
  <c r="D1047" i="10" s="1"/>
  <c r="C1046" i="10"/>
  <c r="B1046" i="10"/>
  <c r="A1048" i="10" l="1"/>
  <c r="D1048" i="10" s="1"/>
  <c r="C1047" i="10"/>
  <c r="B1047" i="10"/>
  <c r="A1049" i="10" l="1"/>
  <c r="D1049" i="10" s="1"/>
  <c r="C1048" i="10"/>
  <c r="B1048" i="10"/>
  <c r="A1050" i="10" l="1"/>
  <c r="D1050" i="10" s="1"/>
  <c r="C1049" i="10"/>
  <c r="B1049" i="10"/>
  <c r="A1051" i="10" l="1"/>
  <c r="D1051" i="10" s="1"/>
  <c r="C1050" i="10"/>
  <c r="B1050" i="10"/>
  <c r="A1052" i="10" l="1"/>
  <c r="D1052" i="10" s="1"/>
  <c r="C1051" i="10"/>
  <c r="B1051" i="10"/>
  <c r="A1053" i="10" l="1"/>
  <c r="D1053" i="10" s="1"/>
  <c r="C1052" i="10"/>
  <c r="B1052" i="10"/>
  <c r="A1054" i="10" l="1"/>
  <c r="D1054" i="10" s="1"/>
  <c r="C1053" i="10"/>
  <c r="B1053" i="10"/>
  <c r="A1055" i="10" l="1"/>
  <c r="D1055" i="10" s="1"/>
  <c r="C1054" i="10"/>
  <c r="B1054" i="10"/>
  <c r="A1056" i="10" l="1"/>
  <c r="D1056" i="10" s="1"/>
  <c r="C1055" i="10"/>
  <c r="B1055" i="10"/>
  <c r="A1057" i="10" l="1"/>
  <c r="D1057" i="10" s="1"/>
  <c r="C1056" i="10"/>
  <c r="B1056" i="10"/>
  <c r="A1058" i="10" l="1"/>
  <c r="D1058" i="10" s="1"/>
  <c r="C1057" i="10"/>
  <c r="B1057" i="10"/>
  <c r="A1059" i="10" l="1"/>
  <c r="D1059" i="10" s="1"/>
  <c r="C1058" i="10"/>
  <c r="B1058" i="10"/>
  <c r="A1060" i="10" l="1"/>
  <c r="D1060" i="10" s="1"/>
  <c r="C1059" i="10"/>
  <c r="B1059" i="10"/>
  <c r="C1060" i="10" l="1"/>
  <c r="B1060" i="10"/>
  <c r="A1061" i="10"/>
  <c r="D1061" i="10" s="1"/>
  <c r="C1061" i="10" l="1"/>
  <c r="A1062" i="10"/>
  <c r="D1062" i="10" s="1"/>
  <c r="B1061" i="10"/>
  <c r="C1062" i="10" l="1"/>
  <c r="A1063" i="10"/>
  <c r="D1063" i="10" s="1"/>
  <c r="B1062" i="10"/>
  <c r="C1063" i="10" l="1"/>
  <c r="B1063" i="10"/>
  <c r="A1064" i="10"/>
  <c r="D1064" i="10" s="1"/>
  <c r="A1065" i="10" l="1"/>
  <c r="D1065" i="10" s="1"/>
  <c r="C1064" i="10"/>
  <c r="B1064" i="10"/>
  <c r="A1066" i="10" l="1"/>
  <c r="D1066" i="10" s="1"/>
  <c r="C1065" i="10"/>
  <c r="B1065" i="10"/>
  <c r="A1067" i="10" l="1"/>
  <c r="D1067" i="10" s="1"/>
  <c r="C1066" i="10"/>
  <c r="B1066" i="10"/>
  <c r="A1068" i="10" l="1"/>
  <c r="D1068" i="10" s="1"/>
  <c r="C1067" i="10"/>
  <c r="B1067" i="10"/>
  <c r="A1069" i="10" l="1"/>
  <c r="D1069" i="10" s="1"/>
  <c r="C1068" i="10"/>
  <c r="B1068" i="10"/>
  <c r="A1070" i="10" l="1"/>
  <c r="D1070" i="10" s="1"/>
  <c r="C1069" i="10"/>
  <c r="B1069" i="10"/>
  <c r="A1071" i="10" l="1"/>
  <c r="D1071" i="10" s="1"/>
  <c r="C1070" i="10"/>
  <c r="B1070" i="10"/>
  <c r="A1072" i="10" l="1"/>
  <c r="D1072" i="10" s="1"/>
  <c r="C1071" i="10"/>
  <c r="B1071" i="10"/>
  <c r="A1073" i="10" l="1"/>
  <c r="D1073" i="10" s="1"/>
  <c r="C1072" i="10"/>
  <c r="B1072" i="10"/>
  <c r="A1074" i="10" l="1"/>
  <c r="D1074" i="10" s="1"/>
  <c r="C1073" i="10"/>
  <c r="B1073" i="10"/>
  <c r="A1075" i="10" l="1"/>
  <c r="D1075" i="10" s="1"/>
  <c r="C1074" i="10"/>
  <c r="B1074" i="10"/>
  <c r="A1076" i="10" l="1"/>
  <c r="D1076" i="10" s="1"/>
  <c r="C1075" i="10"/>
  <c r="B1075" i="10"/>
  <c r="A1077" i="10" l="1"/>
  <c r="D1077" i="10" s="1"/>
  <c r="C1076" i="10"/>
  <c r="B1076" i="10"/>
  <c r="A1078" i="10" l="1"/>
  <c r="D1078" i="10" s="1"/>
  <c r="C1077" i="10"/>
  <c r="B1077" i="10"/>
  <c r="A1079" i="10" l="1"/>
  <c r="D1079" i="10" s="1"/>
  <c r="C1078" i="10"/>
  <c r="B1078" i="10"/>
  <c r="A1080" i="10" l="1"/>
  <c r="D1080" i="10" s="1"/>
  <c r="C1079" i="10"/>
  <c r="B1079" i="10"/>
  <c r="A1081" i="10" l="1"/>
  <c r="D1081" i="10" s="1"/>
  <c r="C1080" i="10"/>
  <c r="B1080" i="10"/>
  <c r="A1082" i="10" l="1"/>
  <c r="D1082" i="10" s="1"/>
  <c r="C1081" i="10"/>
  <c r="B1081" i="10"/>
  <c r="A1083" i="10" l="1"/>
  <c r="D1083" i="10" s="1"/>
  <c r="C1082" i="10"/>
  <c r="B1082" i="10"/>
  <c r="A1084" i="10" l="1"/>
  <c r="D1084" i="10" s="1"/>
  <c r="C1083" i="10"/>
  <c r="B1083" i="10"/>
  <c r="A1085" i="10" l="1"/>
  <c r="D1085" i="10" s="1"/>
  <c r="C1084" i="10"/>
  <c r="B1084" i="10"/>
  <c r="A1086" i="10" l="1"/>
  <c r="D1086" i="10" s="1"/>
  <c r="C1085" i="10"/>
  <c r="B1085" i="10"/>
  <c r="A1087" i="10" l="1"/>
  <c r="D1087" i="10" s="1"/>
  <c r="C1086" i="10"/>
  <c r="B1086" i="10"/>
  <c r="A1088" i="10" l="1"/>
  <c r="D1088" i="10" s="1"/>
  <c r="C1087" i="10"/>
  <c r="B1087" i="10"/>
  <c r="A1089" i="10" l="1"/>
  <c r="D1089" i="10" s="1"/>
  <c r="C1088" i="10"/>
  <c r="B1088" i="10"/>
  <c r="A1090" i="10" l="1"/>
  <c r="D1090" i="10" s="1"/>
  <c r="C1089" i="10"/>
  <c r="B1089" i="10"/>
  <c r="A1091" i="10" l="1"/>
  <c r="D1091" i="10" s="1"/>
  <c r="C1090" i="10"/>
  <c r="B1090" i="10"/>
  <c r="A1092" i="10" l="1"/>
  <c r="D1092" i="10" s="1"/>
  <c r="C1091" i="10"/>
  <c r="B1091" i="10"/>
  <c r="A1093" i="10" l="1"/>
  <c r="D1093" i="10" s="1"/>
  <c r="C1092" i="10"/>
  <c r="B1092" i="10"/>
  <c r="A1094" i="10" l="1"/>
  <c r="D1094" i="10" s="1"/>
  <c r="C1093" i="10"/>
  <c r="B1093" i="10"/>
  <c r="A1095" i="10" l="1"/>
  <c r="D1095" i="10" s="1"/>
  <c r="C1094" i="10"/>
  <c r="B1094" i="10"/>
  <c r="A1096" i="10" l="1"/>
  <c r="D1096" i="10" s="1"/>
  <c r="C1095" i="10"/>
  <c r="B1095" i="10"/>
  <c r="A1097" i="10" l="1"/>
  <c r="D1097" i="10" s="1"/>
  <c r="C1096" i="10"/>
  <c r="B1096" i="10"/>
  <c r="C1097" i="10" l="1"/>
  <c r="B1097" i="10"/>
</calcChain>
</file>

<file path=xl/connections.xml><?xml version="1.0" encoding="utf-8"?>
<connections xmlns="http://schemas.openxmlformats.org/spreadsheetml/2006/main">
  <connection id="1" name="LinkedTable_Table8" type="102" refreshedVersion="5" minRefreshableVersion="5">
    <extLst>
      <ext xmlns:x15="http://schemas.microsoft.com/office/spreadsheetml/2010/11/main" uri="{DE250136-89BD-433C-8126-D09CA5730AF9}">
        <x15:connection id="Table8-cb0c77b9-d442-4f34-b909-5762c70e98f5">
          <x15:rangePr sourceName="_xlcn.LinkedTable_Table81"/>
        </x15:connection>
      </ext>
    </extLst>
  </connection>
  <connection id="2" name="LinkedTable_tlbAccounts" type="102" refreshedVersion="5" minRefreshableVersion="5">
    <extLst>
      <ext xmlns:x15="http://schemas.microsoft.com/office/spreadsheetml/2010/11/main" uri="{DE250136-89BD-433C-8126-D09CA5730AF9}">
        <x15:connection id="tlbAccounts-a6173859-636b-4b1d-a3e8-25c3e022c0b9">
          <x15:rangePr sourceName="_xlcn.LinkedTable_tlbAccounts1"/>
        </x15:connection>
      </ext>
    </extLst>
  </connection>
  <connection id="3" name="LinkedTable_tlbBudget" type="102" refreshedVersion="5" minRefreshableVersion="5">
    <extLst>
      <ext xmlns:x15="http://schemas.microsoft.com/office/spreadsheetml/2010/11/main" uri="{DE250136-89BD-433C-8126-D09CA5730AF9}">
        <x15:connection id="tlbBudget-97e8a796-dfe6-443b-9258-1035e8cc6634">
          <x15:rangePr sourceName="_xlcn.LinkedTable_tlbBudget1"/>
        </x15:connection>
      </ext>
    </extLst>
  </connection>
  <connection id="4" name="LinkedTable_tlbBudget6" type="102" refreshedVersion="5" minRefreshableVersion="5">
    <extLst>
      <ext xmlns:x15="http://schemas.microsoft.com/office/spreadsheetml/2010/11/main" uri="{DE250136-89BD-433C-8126-D09CA5730AF9}">
        <x15:connection id="tlbBudget6-07eb8ee0-1fc8-41bc-8c6c-8d4e52aa47b8">
          <x15:rangePr sourceName="_xlcn.LinkedTable_tlbBudget61"/>
        </x15:connection>
      </ext>
    </extLst>
  </connection>
  <connection id="5" name="LinkedTable_tlbBudget7" type="102" refreshedVersion="5" minRefreshableVersion="5">
    <extLst>
      <ext xmlns:x15="http://schemas.microsoft.com/office/spreadsheetml/2010/11/main" uri="{DE250136-89BD-433C-8126-D09CA5730AF9}">
        <x15:connection id="tlbBudget7-77f68857-fb78-4f60-b5b3-772bbda05954">
          <x15:rangePr sourceName="_xlcn.LinkedTable_tlbBudget71"/>
        </x15:connection>
      </ext>
    </extLst>
  </connection>
  <connection id="6" name="LinkedTable_tlbTransaction" type="102" refreshedVersion="5" minRefreshableVersion="5">
    <extLst>
      <ext xmlns:x15="http://schemas.microsoft.com/office/spreadsheetml/2010/11/main" uri="{DE250136-89BD-433C-8126-D09CA5730AF9}">
        <x15:connection id="tlbTransaction-a60cc762-f6c2-40ad-aacf-e3191f146a6c">
          <x15:rangePr sourceName="_xlcn.LinkedTable_tlbTransaction1"/>
        </x15:connection>
      </ext>
    </extLst>
  </connection>
  <connection id="7"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<sst xmlns="http://schemas.openxmlformats.org/spreadsheetml/2006/main" count="14907" uniqueCount="214">
  <si>
    <t>Id</t>
  </si>
  <si>
    <t>Date</t>
  </si>
  <si>
    <t>COD_ACCOUNT</t>
  </si>
  <si>
    <t>ACCOUNT</t>
  </si>
  <si>
    <t>Short_CLASS</t>
  </si>
  <si>
    <t>CLASS</t>
  </si>
  <si>
    <t>REVENUE/EXPENSES</t>
  </si>
  <si>
    <t>BUDGET</t>
  </si>
  <si>
    <t>40200 Product Revenue</t>
  </si>
  <si>
    <t>G&amp;A</t>
  </si>
  <si>
    <t>General &amp; Administrative</t>
  </si>
  <si>
    <t>REVENUE</t>
  </si>
  <si>
    <t>40100 SaaS Revenue</t>
  </si>
  <si>
    <t>50100 Web Domain &amp; Hosting Fees</t>
  </si>
  <si>
    <t>EXPENSES</t>
  </si>
  <si>
    <t>50200 Merchant Account Fees</t>
  </si>
  <si>
    <t>60100 Advertising &amp; Marketing</t>
  </si>
  <si>
    <t>60810 Salary &amp; Wages</t>
  </si>
  <si>
    <t>60820 Payroll Taxes</t>
  </si>
  <si>
    <t>60830 Health Insurance</t>
  </si>
  <si>
    <t>60840 Payroll Processing Fees</t>
  </si>
  <si>
    <t>60710 Accounting Fees</t>
  </si>
  <si>
    <t>60720 Consulting Fees</t>
  </si>
  <si>
    <t>60730 Legal Fees</t>
  </si>
  <si>
    <t>60740 Recruiting Fees</t>
  </si>
  <si>
    <t>61010 Lodging</t>
  </si>
  <si>
    <t>70100 Interest Income</t>
  </si>
  <si>
    <t>80100 Depreciation Expense</t>
  </si>
  <si>
    <t>80200 Interest Expense</t>
  </si>
  <si>
    <t>60400 Dues &amp; Subscriptions</t>
  </si>
  <si>
    <t>R&amp;D</t>
  </si>
  <si>
    <t>Research &amp; Development</t>
  </si>
  <si>
    <t>S&amp;M</t>
  </si>
  <si>
    <t>Sales &amp; Marketing</t>
  </si>
  <si>
    <t>61020 Meals &amp; Entertainment</t>
  </si>
  <si>
    <t>61030 Travel</t>
  </si>
  <si>
    <t>CS</t>
  </si>
  <si>
    <t>Customer Support</t>
  </si>
  <si>
    <t>50210 Product Costs</t>
  </si>
  <si>
    <t>60500 Insurance</t>
  </si>
  <si>
    <t>60620 Rent &amp; Lease</t>
  </si>
  <si>
    <t>60630 Utilities</t>
  </si>
  <si>
    <t>60850 Commissions Expense</t>
  </si>
  <si>
    <t>DATE</t>
  </si>
  <si>
    <t>TRANSACTION_TYPE</t>
  </si>
  <si>
    <t>NAME</t>
  </si>
  <si>
    <t>MEMO/DESCRIPTION</t>
  </si>
  <si>
    <t>AMOUNT</t>
  </si>
  <si>
    <t>Invoice</t>
  </si>
  <si>
    <t>TechCorp Inc</t>
  </si>
  <si>
    <t>January SaaS Subscription</t>
  </si>
  <si>
    <t>DataFlow Ltd</t>
  </si>
  <si>
    <t>GlobalTech</t>
  </si>
  <si>
    <t>Product License - Enterprise</t>
  </si>
  <si>
    <t>Bill</t>
  </si>
  <si>
    <t>AWS</t>
  </si>
  <si>
    <t>Cloud Hosting - January</t>
  </si>
  <si>
    <t>Stripe</t>
  </si>
  <si>
    <t>Payment Processing Fees</t>
  </si>
  <si>
    <t>Google Ads</t>
  </si>
  <si>
    <t>Monthly Ad Spend</t>
  </si>
  <si>
    <t>LinkedIn Ads</t>
  </si>
  <si>
    <t>Premium Advertising</t>
  </si>
  <si>
    <t>60800 Payroll Expenses</t>
  </si>
  <si>
    <t>ADP</t>
  </si>
  <si>
    <t>Payroll - Sales Team</t>
  </si>
  <si>
    <t>Payroll - G&amp;A Team</t>
  </si>
  <si>
    <t>61000 Travel, Meals &amp; Entertainment</t>
  </si>
  <si>
    <t>Expense</t>
  </si>
  <si>
    <t>Marriott</t>
  </si>
  <si>
    <t>Client Meeting Hotel Stay</t>
  </si>
  <si>
    <t>60700 Professional Services</t>
  </si>
  <si>
    <t>Deloitte</t>
  </si>
  <si>
    <t>Monthly Accounting Services</t>
  </si>
  <si>
    <t>Deposit</t>
  </si>
  <si>
    <t>Bank</t>
  </si>
  <si>
    <t>Interest Income</t>
  </si>
  <si>
    <t>Journal Entry</t>
  </si>
  <si>
    <t>Monthly Depreciation</t>
  </si>
  <si>
    <t>Depreciation Expense</t>
  </si>
  <si>
    <t>February SaaS Subscription</t>
  </si>
  <si>
    <t>Cloud Hosting - February</t>
  </si>
  <si>
    <t>March SaaS Subscription</t>
  </si>
  <si>
    <t>Cloud Hosting - March</t>
  </si>
  <si>
    <t>April SaaS Subscription</t>
  </si>
  <si>
    <t>Cloud Hosting - April</t>
  </si>
  <si>
    <t>May SaaS Subscription</t>
  </si>
  <si>
    <t>Cloud Hosting - May</t>
  </si>
  <si>
    <t>June SaaS Subscription</t>
  </si>
  <si>
    <t>Cloud Hosting - June</t>
  </si>
  <si>
    <t>July SaaS Subscription</t>
  </si>
  <si>
    <t>CloudServe Pro</t>
  </si>
  <si>
    <t>Various SMB</t>
  </si>
  <si>
    <t>Monthly SaaS Subscriptions</t>
  </si>
  <si>
    <t>Cloud Hosting - July</t>
  </si>
  <si>
    <t>LinkedIn</t>
  </si>
  <si>
    <t>Slack</t>
  </si>
  <si>
    <t>Monthly Subscription</t>
  </si>
  <si>
    <t>GitHub</t>
  </si>
  <si>
    <t>Enterprise License</t>
  </si>
  <si>
    <t>Hartford</t>
  </si>
  <si>
    <t>Business Insurance</t>
  </si>
  <si>
    <t>WeWork</t>
  </si>
  <si>
    <t>Office Rent</t>
  </si>
  <si>
    <t>Utility Co</t>
  </si>
  <si>
    <t>Office Utilities</t>
  </si>
  <si>
    <t>Hardware Inc</t>
  </si>
  <si>
    <t>Product Manufacturing Costs</t>
  </si>
  <si>
    <t>TechConsult</t>
  </si>
  <si>
    <t>IT Consulting</t>
  </si>
  <si>
    <t>AgileTech Solutions</t>
  </si>
  <si>
    <t>Legal Corp</t>
  </si>
  <si>
    <t>Legal Services</t>
  </si>
  <si>
    <t>TalentCo</t>
  </si>
  <si>
    <t>Recruiting Services</t>
  </si>
  <si>
    <t>Payroll - R&amp;D Team</t>
  </si>
  <si>
    <t>Payroll - Support Team</t>
  </si>
  <si>
    <t>Payroll Taxes - G&amp;A</t>
  </si>
  <si>
    <t>Payroll Taxes - R&amp;D</t>
  </si>
  <si>
    <t>Payroll Taxes - Sales</t>
  </si>
  <si>
    <t>Payroll Taxes - Support</t>
  </si>
  <si>
    <t>UnitedHealth</t>
  </si>
  <si>
    <t>Health Insurance - G&amp;A</t>
  </si>
  <si>
    <t>Health Insurance - R&amp;D</t>
  </si>
  <si>
    <t>Health Insurance - Sales</t>
  </si>
  <si>
    <t>Health Insurance - Support</t>
  </si>
  <si>
    <t>Payroll Processing Fees</t>
  </si>
  <si>
    <t>Sales Commissions</t>
  </si>
  <si>
    <t>Loan Interest</t>
  </si>
  <si>
    <t>August SaaS Subscription</t>
  </si>
  <si>
    <t>Digital Dynamics</t>
  </si>
  <si>
    <t>Cloud Hosting - August</t>
  </si>
  <si>
    <t>September SaaS Subscription</t>
  </si>
  <si>
    <t>InnovateX Corp</t>
  </si>
  <si>
    <t>Cloud Hosting - September</t>
  </si>
  <si>
    <t>October SaaS Subscription</t>
  </si>
  <si>
    <t>Cloud Hosting - October</t>
  </si>
  <si>
    <t>November SaaS Subscription</t>
  </si>
  <si>
    <t>Cloud Hosting - November</t>
  </si>
  <si>
    <t>December SaaS Subscription</t>
  </si>
  <si>
    <t>Cloud Hosting - December</t>
  </si>
  <si>
    <t>Sales Team Travel</t>
  </si>
  <si>
    <t>Various</t>
  </si>
  <si>
    <t>Client Meetings</t>
  </si>
  <si>
    <t>United</t>
  </si>
  <si>
    <t>Flights - Sales Team</t>
  </si>
  <si>
    <t>TechMatrix Solutions</t>
  </si>
  <si>
    <t>Quantum Systems</t>
  </si>
  <si>
    <t>60300 Conferences &amp; Events</t>
  </si>
  <si>
    <t>TechConf</t>
  </si>
  <si>
    <t>Conference Registration</t>
  </si>
  <si>
    <t>DataVision Corp</t>
  </si>
  <si>
    <t>CloudScale Tech</t>
  </si>
  <si>
    <t>SynergySoft Inc</t>
  </si>
  <si>
    <t>Sheet</t>
  </si>
  <si>
    <t>Column</t>
  </si>
  <si>
    <t>Description</t>
  </si>
  <si>
    <t>TRANSACTION</t>
  </si>
  <si>
    <t>Unique identifier for the transaction record</t>
  </si>
  <si>
    <t>Date of the transaction</t>
  </si>
  <si>
    <t>Code representing the financial account</t>
  </si>
  <si>
    <t>Description of the financial account</t>
  </si>
  <si>
    <t>Short classification label (e.g., G&amp;A)</t>
  </si>
  <si>
    <t>Full classification category (e.g., General &amp; Administrative)</t>
  </si>
  <si>
    <t>Type of transaction (e.g., Invoice, Bill)</t>
  </si>
  <si>
    <t>Name of the client or vendor</t>
  </si>
  <si>
    <t>Description or memo for the transaction</t>
  </si>
  <si>
    <t>Indicates if the transaction is revenue or expense</t>
  </si>
  <si>
    <t>Monetary value of the transaction</t>
  </si>
  <si>
    <t>Unique identifier for the budget record</t>
  </si>
  <si>
    <t>Date of the budget entry (typically month-end)</t>
  </si>
  <si>
    <t>Indicates if the budget item is for revenue or expense</t>
  </si>
  <si>
    <t>Planned or estimated monetary amount for the account</t>
  </si>
  <si>
    <t>ID</t>
  </si>
  <si>
    <t>LEVEL_01</t>
  </si>
  <si>
    <t>LEVEL_02</t>
  </si>
  <si>
    <t>Income</t>
  </si>
  <si>
    <t>Non Recurring Income</t>
  </si>
  <si>
    <t>Recurring Income</t>
  </si>
  <si>
    <t>Cost of Goods Sold</t>
  </si>
  <si>
    <t>Product COGS</t>
  </si>
  <si>
    <t>SaaS COGS</t>
  </si>
  <si>
    <t>Operating Expenses</t>
  </si>
  <si>
    <t>Advertising &amp; Marketing</t>
  </si>
  <si>
    <t>60200 Bank Charges &amp; Fees</t>
  </si>
  <si>
    <t>Other G&amp;A</t>
  </si>
  <si>
    <t>60450 Merchant Account Fees</t>
  </si>
  <si>
    <t>60600 Office Expenses</t>
  </si>
  <si>
    <t>60610 Office Supplies &amp; Software</t>
  </si>
  <si>
    <t>60900 Taxes &amp; Licenses</t>
  </si>
  <si>
    <t>Payroll</t>
  </si>
  <si>
    <t>Professional Fees</t>
  </si>
  <si>
    <t>Travel &amp; Entertainment</t>
  </si>
  <si>
    <t>Other Income</t>
  </si>
  <si>
    <t>70200 Other Income</t>
  </si>
  <si>
    <t>Other Expense</t>
  </si>
  <si>
    <t>Total Transactions</t>
  </si>
  <si>
    <t xml:space="preserve">                        </t>
  </si>
  <si>
    <t>Actual Revenue</t>
  </si>
  <si>
    <t>MONTH_NUMBER</t>
  </si>
  <si>
    <t>MONTH</t>
  </si>
  <si>
    <t>Profit</t>
  </si>
  <si>
    <t>Total Budget</t>
  </si>
  <si>
    <t>Account_name</t>
  </si>
  <si>
    <t>Actual Expenses</t>
  </si>
  <si>
    <t>Budgeted Expenses</t>
  </si>
  <si>
    <t>Total Variance</t>
  </si>
  <si>
    <t>Expense Variance</t>
  </si>
  <si>
    <t>Year</t>
  </si>
  <si>
    <t>▼ +2.7%</t>
  </si>
  <si>
    <t>Row Labels</t>
  </si>
  <si>
    <t>Grand Total</t>
  </si>
  <si>
    <t>REVENUE_SOURCE</t>
  </si>
  <si>
    <t>Budget Variance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</si>
</sst>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_ ;\-#,##0\ "/>
    <numFmt numFmtId="165" formatCode="\$#,##0.00;\(\$#,##0.00\);\$#,##0.00"/>
    <numFmt numFmtId="166" formatCode="0.00,,&quot;M&quot;"/>
    <numFmt numFmtId="167" formatCode="&quot;$&quot;#,##0.00,,&quot;M&quot;"/>
    <numFmt numFmtId="168" formatCode="&quot;$&quot;#,##0.00,&quot;K&quot;"/>
    <numFmt numFmtId="169" formatCode="0.0%"/>
    <numFmt numFmtId="170" formatCode="0.0"/>
  </numFmts>
  <fonts count="7">
    <font>
      <sz val="11"/>
      <color theme="1"/>
      <name val="Aptos Narrow"/>
      <family val="2"/>
      <scheme val="minor"/>
    </font>
    <font>
      <sz val="12"/>
      <color theme="1"/>
      <name val="Aptos Narrow"/>
      <family val="2"/>
      <scheme val="minor"/>
    </font>
    <font>
      <b/>
      <sz val="12"/>
      <color theme="0"/>
      <name val="Calibri"/>
      <family val="2"/>
    </font>
    <font>
      <sz val="12"/>
      <color theme="1"/>
      <name val="Calibri"/>
      <family val="2"/>
    </font>
    <font>
      <sz val="11"/>
      <color theme="1"/>
      <name val="Aptos Narrow"/>
      <family val="2"/>
      <scheme val="minor"/>
    </font>
    <font>
      <sz val="14"/>
      <color theme="1"/>
      <name val="Aptos Narrow"/>
      <family val="2"/>
      <scheme val="minor"/>
    </font>
    <font>
      <sz val="11.5"/>
      <color rgb="FFFFFFFF"/>
      <name val="Calibri"/>
      <family val="2"/>
    </font>
  </fonts>
  <fills count="4">
    <fill>
      <patternFill patternType="none"/>
    </fill>
    <fill>
      <patternFill patternType="gray125"/>
    </fill>
    <fill>
      <patternFill patternType="solid">
        <fgColor theme="3" tint="9.9978637043366805E-2"/>
        <bgColor indexed="64"/>
      </patternFill>
    </fill>
    <fill>
      <patternFill patternType="solid">
        <fgColor theme="3" tint="9.9978637043366805E-2"/>
        <bgColor theme="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34">
    <xf numFmtId="0" fontId="0" fillId="0" borderId="0" xfId="0"/>
    <xf numFmtId="0" fontId="0" fillId="0" borderId="0" xfId="0" applyAlignment="1">
      <alignment horizontal="center"/>
    </xf>
    <xf numFmtId="0" fontId="1" fillId="0" borderId="0" xfId="0" applyFont="1"/>
    <xf numFmtId="0" fontId="2" fillId="2" borderId="0" xfId="0" applyFont="1" applyFill="1" applyAlignment="1">
      <alignment horizontal="center"/>
    </xf>
    <xf numFmtId="0" fontId="3" fillId="0" borderId="0" xfId="0" applyFont="1"/>
    <xf numFmtId="14" fontId="3" fillId="0" borderId="0" xfId="0" applyNumberFormat="1" applyFont="1"/>
    <xf numFmtId="164" fontId="3" fillId="0" borderId="0" xfId="0" applyNumberFormat="1" applyFont="1"/>
    <xf numFmtId="1" fontId="3" fillId="0" borderId="0" xfId="0" applyNumberFormat="1" applyFont="1"/>
    <xf numFmtId="1" fontId="2" fillId="2" borderId="0" xfId="0" applyNumberFormat="1" applyFont="1" applyFill="1" applyAlignment="1">
      <alignment horizontal="center"/>
    </xf>
    <xf numFmtId="0" fontId="2" fillId="3" borderId="0" xfId="0" applyFont="1" applyFill="1" applyAlignment="1">
      <alignment horizontal="center"/>
    </xf>
    <xf numFmtId="164" fontId="2" fillId="2" borderId="0" xfId="0" applyNumberFormat="1" applyFont="1" applyFill="1" applyAlignment="1">
      <alignment horizontal="center"/>
    </xf>
    <xf numFmtId="1" fontId="2" fillId="3" borderId="0" xfId="0" applyNumberFormat="1" applyFont="1" applyFill="1" applyAlignment="1">
      <alignment horizontal="center"/>
    </xf>
    <xf numFmtId="14" fontId="0" fillId="0" borderId="0" xfId="0" applyNumberFormat="1"/>
    <xf numFmtId="165" fontId="0" fillId="0" borderId="0" xfId="0" applyNumberFormat="1"/>
    <xf numFmtId="0" fontId="0" fillId="0" borderId="0" xfId="0" applyAlignment="1">
      <alignment horizontal="left"/>
    </xf>
    <xf numFmtId="0" fontId="0" fillId="0" borderId="0" xfId="0" applyNumberFormat="1"/>
    <xf numFmtId="14" fontId="2" fillId="2" borderId="0" xfId="0" applyNumberFormat="1" applyFont="1" applyFill="1" applyAlignment="1">
      <alignment horizontal="center"/>
    </xf>
    <xf numFmtId="14" fontId="1" fillId="0" borderId="0" xfId="0" applyNumberFormat="1" applyFont="1"/>
    <xf numFmtId="10" fontId="0" fillId="0" borderId="0" xfId="0" applyNumberFormat="1"/>
    <xf numFmtId="9" fontId="0" fillId="0" borderId="0" xfId="1" applyFont="1"/>
    <xf numFmtId="9" fontId="0" fillId="0" borderId="0" xfId="1" applyFont="1" applyAlignment="1">
      <alignment horizontal="center"/>
    </xf>
    <xf numFmtId="0" fontId="5" fillId="0" borderId="0" xfId="0" applyFont="1"/>
    <xf numFmtId="2" fontId="0" fillId="0" borderId="0" xfId="1" applyNumberFormat="1" applyFont="1"/>
    <xf numFmtId="166" fontId="0" fillId="0" borderId="0" xfId="0" applyNumberFormat="1"/>
    <xf numFmtId="167" fontId="0" fillId="0" borderId="0" xfId="0" applyNumberFormat="1"/>
    <xf numFmtId="168" fontId="0" fillId="0" borderId="0" xfId="0" applyNumberFormat="1"/>
    <xf numFmtId="9" fontId="0" fillId="0" borderId="0" xfId="0" applyNumberFormat="1"/>
    <xf numFmtId="169" fontId="0" fillId="0" borderId="0" xfId="1" applyNumberFormat="1" applyFont="1"/>
    <xf numFmtId="169" fontId="0" fillId="0" borderId="0" xfId="0" applyNumberFormat="1"/>
    <xf numFmtId="0" fontId="6" fillId="0" borderId="0" xfId="0" applyFont="1" applyAlignment="1">
      <alignment horizontal="center" vertical="center"/>
    </xf>
    <xf numFmtId="0" fontId="3" fillId="0" borderId="0" xfId="0" applyNumberFormat="1" applyFont="1"/>
    <xf numFmtId="0" fontId="2" fillId="2" borderId="0" xfId="0" applyNumberFormat="1" applyFont="1" applyFill="1" applyAlignment="1">
      <alignment horizontal="center"/>
    </xf>
    <xf numFmtId="170" fontId="0" fillId="0" borderId="0" xfId="0" applyNumberFormat="1"/>
    <xf numFmtId="0" fontId="0" fillId="0" borderId="0" xfId="0" pivotButton="1"/>
  </cellXfs>
  <cellStyles count="2">
    <cellStyle name="Normal" xfId="0" builtinId="0"/>
    <cellStyle name="Percent" xfId="1" builtinId="5"/>
  </cellStyles>
  <dxfs count="66">
    <dxf>
      <font>
        <color rgb="FF00A44A"/>
      </font>
    </dxf>
    <dxf>
      <font>
        <color rgb="FFBD0808"/>
      </font>
    </dxf>
    <dxf>
      <font>
        <color rgb="FF00A44A"/>
      </font>
    </dxf>
    <dxf>
      <font>
        <color rgb="FF00A44A"/>
      </font>
    </dxf>
    <dxf>
      <font>
        <color rgb="FFBD0808"/>
      </font>
    </dxf>
    <dxf>
      <font>
        <color rgb="FFBD0808"/>
      </font>
    </dxf>
    <dxf>
      <numFmt numFmtId="166" formatCode="0.00,,&quot;M&quot;"/>
    </dxf>
    <dxf>
      <numFmt numFmtId="166" formatCode="0.00,,&quot;M&quot;"/>
    </dxf>
    <dxf>
      <numFmt numFmtId="168" formatCode="&quot;$&quot;#,##0.00,&quot;K&quot;"/>
    </dxf>
    <dxf>
      <numFmt numFmtId="166" formatCode="0.00,,&quot;M&quot;"/>
    </dxf>
    <dxf>
      <font>
        <strike val="0"/>
        <outline val="0"/>
        <shadow val="0"/>
        <u val="none"/>
        <vertAlign val="baseline"/>
        <sz val="12"/>
        <color theme="1"/>
        <name val="Aptos Narrow"/>
        <scheme val="minor"/>
      </font>
    </dxf>
    <dxf>
      <font>
        <strike val="0"/>
        <outline val="0"/>
        <shadow val="0"/>
        <u val="none"/>
        <vertAlign val="baseline"/>
        <sz val="12"/>
        <color theme="1"/>
        <name val="Aptos Narrow"/>
        <scheme val="minor"/>
      </font>
    </dxf>
    <dxf>
      <font>
        <strike val="0"/>
        <outline val="0"/>
        <shadow val="0"/>
        <u val="none"/>
        <vertAlign val="baseline"/>
        <sz val="12"/>
        <color theme="1"/>
        <name val="Aptos Narrow"/>
        <scheme val="minor"/>
      </font>
    </dxf>
    <dxf>
      <border outline="0">
        <top style="thin">
          <color auto="1"/>
        </top>
      </border>
    </dxf>
    <dxf>
      <font>
        <strike val="0"/>
        <outline val="0"/>
        <shadow val="0"/>
        <u val="none"/>
        <vertAlign val="baseline"/>
        <sz val="12"/>
        <color theme="1"/>
        <name val="Aptos Narrow"/>
        <scheme val="minor"/>
      </font>
    </dxf>
    <dxf>
      <border outline="0">
        <bottom style="thin">
          <color auto="1"/>
        </bottom>
      </border>
    </dxf>
    <dxf>
      <font>
        <b/>
        <i val="0"/>
        <strike val="0"/>
        <condense val="0"/>
        <extend val="0"/>
        <outline val="0"/>
        <shadow val="0"/>
        <u val="none"/>
        <vertAlign val="baseline"/>
        <sz val="12"/>
        <color theme="0"/>
        <name val="Calibri"/>
        <scheme val="none"/>
      </font>
      <fill>
        <patternFill patternType="solid">
          <fgColor indexed="64"/>
          <bgColor theme="3" tint="9.9978637043366805E-2"/>
        </patternFill>
      </fill>
      <alignment horizontal="center" vertical="bottom" textRotation="0" wrapText="0" indent="0" justifyLastLine="0" shrinkToFit="0" readingOrder="0"/>
    </dxf>
    <dxf>
      <numFmt numFmtId="0" formatCode="General"/>
    </dxf>
    <dxf>
      <numFmt numFmtId="19" formatCode="m/d/yyyy"/>
    </dxf>
    <dxf>
      <font>
        <b val="0"/>
        <i val="0"/>
        <strike val="0"/>
        <condense val="0"/>
        <extend val="0"/>
        <outline val="0"/>
        <shadow val="0"/>
        <u val="none"/>
        <vertAlign val="baseline"/>
        <sz val="12"/>
        <color theme="1"/>
        <name val="Calibri"/>
        <scheme val="none"/>
      </font>
      <numFmt numFmtId="0" formatCode="General"/>
    </dxf>
    <dxf>
      <font>
        <b val="0"/>
        <i val="0"/>
        <strike val="0"/>
        <condense val="0"/>
        <extend val="0"/>
        <outline val="0"/>
        <shadow val="0"/>
        <u val="none"/>
        <vertAlign val="baseline"/>
        <sz val="12"/>
        <color theme="1"/>
        <name val="Calibri"/>
        <scheme val="none"/>
      </font>
      <numFmt numFmtId="0" formatCode="General"/>
    </dxf>
    <dxf>
      <font>
        <b val="0"/>
        <i val="0"/>
        <strike val="0"/>
        <condense val="0"/>
        <extend val="0"/>
        <outline val="0"/>
        <shadow val="0"/>
        <u val="none"/>
        <vertAlign val="baseline"/>
        <sz val="12"/>
        <color theme="1"/>
        <name val="Calibri"/>
        <scheme val="none"/>
      </font>
      <numFmt numFmtId="0" formatCode="General"/>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b/>
        <i val="0"/>
        <strike val="0"/>
        <condense val="0"/>
        <extend val="0"/>
        <outline val="0"/>
        <shadow val="0"/>
        <u val="none"/>
        <vertAlign val="baseline"/>
        <sz val="12"/>
        <color theme="0"/>
        <name val="Calibri"/>
        <scheme val="none"/>
      </font>
      <fill>
        <patternFill>
          <bgColor theme="3" tint="9.9978637043366805E-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0" formatCode="General"/>
    </dxf>
    <dxf>
      <font>
        <b val="0"/>
        <i val="0"/>
        <strike val="0"/>
        <condense val="0"/>
        <extend val="0"/>
        <outline val="0"/>
        <shadow val="0"/>
        <u val="none"/>
        <vertAlign val="baseline"/>
        <sz val="12"/>
        <color theme="1"/>
        <name val="Calibri"/>
        <scheme val="none"/>
      </font>
    </dxf>
    <dxf>
      <font>
        <b/>
        <i val="0"/>
        <strike val="0"/>
        <condense val="0"/>
        <extend val="0"/>
        <outline val="0"/>
        <shadow val="0"/>
        <u val="none"/>
        <vertAlign val="baseline"/>
        <sz val="12"/>
        <color theme="0"/>
        <name val="Calibri"/>
        <scheme val="none"/>
      </font>
      <fill>
        <patternFill>
          <bgColor theme="3" tint="9.9978637043366805E-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b/>
        <i val="0"/>
        <strike val="0"/>
        <condense val="0"/>
        <extend val="0"/>
        <outline val="0"/>
        <shadow val="0"/>
        <u val="none"/>
        <vertAlign val="baseline"/>
        <sz val="12"/>
        <color theme="0"/>
        <name val="Calibri"/>
        <scheme val="none"/>
      </font>
      <numFmt numFmtId="1" formatCode="0"/>
      <fill>
        <patternFill patternType="solid">
          <fgColor indexed="64"/>
          <bgColor theme="3" tint="9.9978637043366805E-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64" formatCode="#,##0_ ;\-#,##0\ "/>
    </dxf>
    <dxf>
      <font>
        <b val="0"/>
        <i val="0"/>
        <strike val="0"/>
        <condense val="0"/>
        <extend val="0"/>
        <outline val="0"/>
        <shadow val="0"/>
        <u val="none"/>
        <vertAlign val="baseline"/>
        <sz val="12"/>
        <color theme="1"/>
        <name val="Calibri"/>
        <scheme val="none"/>
      </font>
      <numFmt numFmtId="0" formatCode="General"/>
    </dxf>
    <dxf>
      <font>
        <b val="0"/>
        <i val="0"/>
        <strike val="0"/>
        <condense val="0"/>
        <extend val="0"/>
        <outline val="0"/>
        <shadow val="0"/>
        <u val="none"/>
        <vertAlign val="baseline"/>
        <sz val="12"/>
        <color theme="1"/>
        <name val="Calibri"/>
        <scheme val="none"/>
      </font>
      <numFmt numFmtId="0" formatCode="General"/>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numFmt numFmtId="0" formatCode="General"/>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numFmt numFmtId="19" formatCode="m/d/yyyy"/>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b/>
        <i val="0"/>
        <strike val="0"/>
        <condense val="0"/>
        <extend val="0"/>
        <outline val="0"/>
        <shadow val="0"/>
        <u val="none"/>
        <vertAlign val="baseline"/>
        <sz val="12"/>
        <color theme="0"/>
        <name val="Calibri"/>
        <scheme val="none"/>
      </font>
      <fill>
        <patternFill>
          <bgColor theme="3" tint="9.9978637043366805E-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0" formatCode="General"/>
    </dxf>
    <dxf>
      <font>
        <strike val="0"/>
        <outline val="0"/>
        <shadow val="0"/>
        <u val="none"/>
        <vertAlign val="baseline"/>
        <sz val="12"/>
        <name val="Calibri"/>
        <scheme val="none"/>
      </font>
      <numFmt numFmtId="164" formatCode="#,##0_ ;\-#,##0\ "/>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strike val="0"/>
        <outline val="0"/>
        <shadow val="0"/>
        <u val="none"/>
        <vertAlign val="baseline"/>
        <sz val="12"/>
        <name val="Calibri"/>
        <scheme val="none"/>
      </font>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numFmt numFmtId="0" formatCode="General"/>
    </dxf>
    <dxf>
      <font>
        <b val="0"/>
        <i val="0"/>
        <strike val="0"/>
        <condense val="0"/>
        <extend val="0"/>
        <outline val="0"/>
        <shadow val="0"/>
        <u val="none"/>
        <vertAlign val="baseline"/>
        <sz val="12"/>
        <color theme="1"/>
        <name val="Calibri"/>
        <scheme val="none"/>
      </font>
    </dxf>
    <dxf>
      <font>
        <strike val="0"/>
        <outline val="0"/>
        <shadow val="0"/>
        <u val="none"/>
        <vertAlign val="baseline"/>
        <sz val="12"/>
        <name val="Calibri"/>
        <scheme val="none"/>
      </font>
      <numFmt numFmtId="1" formatCode="0"/>
    </dxf>
    <dxf>
      <font>
        <b val="0"/>
        <i val="0"/>
        <strike val="0"/>
        <condense val="0"/>
        <extend val="0"/>
        <outline val="0"/>
        <shadow val="0"/>
        <u val="none"/>
        <vertAlign val="baseline"/>
        <sz val="12"/>
        <color theme="1"/>
        <name val="Calibri"/>
        <scheme val="none"/>
      </font>
      <numFmt numFmtId="19" formatCode="m/d/yyyy"/>
    </dxf>
    <dxf>
      <font>
        <strike val="0"/>
        <outline val="0"/>
        <shadow val="0"/>
        <u val="none"/>
        <vertAlign val="baseline"/>
        <sz val="12"/>
        <name val="Calibri"/>
        <scheme val="none"/>
      </font>
      <numFmt numFmtId="1" formatCode="0"/>
    </dxf>
    <dxf>
      <font>
        <strike val="0"/>
        <outline val="0"/>
        <shadow val="0"/>
        <u val="none"/>
        <vertAlign val="baseline"/>
        <sz val="12"/>
        <name val="Calibri"/>
        <scheme val="none"/>
      </font>
    </dxf>
    <dxf>
      <font>
        <b/>
        <strike val="0"/>
        <outline val="0"/>
        <shadow val="0"/>
        <u val="none"/>
        <vertAlign val="baseline"/>
        <sz val="12"/>
        <color theme="0"/>
        <name val="Calibri"/>
        <scheme val="none"/>
      </font>
      <fill>
        <patternFill patternType="solid">
          <fgColor indexed="64"/>
          <bgColor theme="3" tint="9.9978637043366805E-2"/>
        </patternFill>
      </fill>
      <alignment horizontal="center" vertical="bottom" textRotation="0" wrapText="0" indent="0" justifyLastLine="0" shrinkToFit="0" readingOrder="0"/>
    </dxf>
    <dxf>
      <numFmt numFmtId="166" formatCode="0.00,,&quot;M&quot;"/>
    </dxf>
    <dxf>
      <font>
        <sz val="9"/>
        <name val="Segoe UI"/>
        <scheme val="none"/>
      </font>
    </dxf>
    <dxf>
      <font>
        <b val="0"/>
        <i val="0"/>
        <strike val="0"/>
        <sz val="9"/>
        <color theme="0"/>
        <name val="Segoe UI Semibold"/>
        <scheme val="none"/>
      </font>
      <fill>
        <patternFill>
          <bgColor rgb="FF0D0D0D"/>
        </patternFill>
      </fill>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3" defaultTableStyle="TableStyleMedium2" defaultPivotStyle="PivotStyleLight16">
    <tableStyle name="Flattened Pivot Style" table="0" count="3">
      <tableStyleElement type="headerRow" dxfId="65"/>
      <tableStyleElement type="totalRow" dxfId="64"/>
      <tableStyleElement type="secondRowStripe" dxfId="63"/>
    </tableStyle>
    <tableStyle name="Slicer Style 1" pivot="0" table="0" count="1"/>
    <tableStyle name="Slicer Style 8" pivot="0" table="0" count="4">
      <tableStyleElement type="wholeTable" dxfId="62"/>
      <tableStyleElement type="headerRow" dxfId="61"/>
    </tableStyle>
  </tableStyles>
  <colors>
    <mruColors>
      <color rgb="FFBD0808"/>
      <color rgb="FF00A44A"/>
      <color rgb="FF0D0D0D"/>
      <color rgb="FF870505"/>
      <color rgb="FFA80000"/>
      <color rgb="FFA50707"/>
      <color rgb="FFF74343"/>
      <color rgb="FFF2F2F2"/>
      <color rgb="FFFFFFFF"/>
      <color rgb="FFA40000"/>
    </mruColors>
  </colors>
  <extLst>
    <ext xmlns:x14="http://schemas.microsoft.com/office/spreadsheetml/2009/9/main" uri="{46F421CA-312F-682f-3DD2-61675219B42D}">
      <x14:dxfs count="3">
        <dxf>
          <font>
            <name val="Segoe UI"/>
            <scheme val="none"/>
          </font>
          <fill>
            <patternFill>
              <bgColor rgb="FF870505"/>
            </patternFill>
          </fill>
        </dxf>
        <dxf>
          <fill>
            <patternFill>
              <bgColor rgb="FF870505"/>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s>
        </x14:slicerStyle>
        <x14:slicerStyle name="Slicer Style 8">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0.xml"/><Relationship Id="rId42" Type="http://schemas.openxmlformats.org/officeDocument/2006/relationships/pivotTable" Target="pivotTables/pivotTable6.xml"/><Relationship Id="rId47" Type="http://schemas.openxmlformats.org/officeDocument/2006/relationships/connections" Target="connections.xml"/><Relationship Id="rId63" Type="http://schemas.openxmlformats.org/officeDocument/2006/relationships/customXml" Target="../customXml/item12.xml"/><Relationship Id="rId68" Type="http://schemas.openxmlformats.org/officeDocument/2006/relationships/customXml" Target="../customXml/item17.xml"/><Relationship Id="rId84" Type="http://schemas.openxmlformats.org/officeDocument/2006/relationships/customXml" Target="../customXml/item33.xml"/><Relationship Id="rId89" Type="http://schemas.openxmlformats.org/officeDocument/2006/relationships/customXml" Target="../customXml/item38.xml"/><Relationship Id="rId7" Type="http://schemas.openxmlformats.org/officeDocument/2006/relationships/worksheet" Target="worksheets/sheet7.xml"/><Relationship Id="rId71" Type="http://schemas.openxmlformats.org/officeDocument/2006/relationships/customXml" Target="../customXml/item20.xml"/><Relationship Id="rId92" Type="http://schemas.openxmlformats.org/officeDocument/2006/relationships/customXml" Target="../customXml/item4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19.xml"/><Relationship Id="rId37" Type="http://schemas.openxmlformats.org/officeDocument/2006/relationships/pivotTable" Target="pivotTables/pivotTable1.xml"/><Relationship Id="rId40" Type="http://schemas.openxmlformats.org/officeDocument/2006/relationships/pivotTable" Target="pivotTables/pivotTable4.xml"/><Relationship Id="rId45" Type="http://schemas.openxmlformats.org/officeDocument/2006/relationships/pivotTable" Target="pivotTables/pivotTable9.xml"/><Relationship Id="rId53" Type="http://schemas.openxmlformats.org/officeDocument/2006/relationships/customXml" Target="../customXml/item2.xml"/><Relationship Id="rId58" Type="http://schemas.openxmlformats.org/officeDocument/2006/relationships/customXml" Target="../customXml/item7.xml"/><Relationship Id="rId66" Type="http://schemas.openxmlformats.org/officeDocument/2006/relationships/customXml" Target="../customXml/item15.xml"/><Relationship Id="rId74" Type="http://schemas.openxmlformats.org/officeDocument/2006/relationships/customXml" Target="../customXml/item23.xml"/><Relationship Id="rId79" Type="http://schemas.openxmlformats.org/officeDocument/2006/relationships/customXml" Target="../customXml/item28.xml"/><Relationship Id="rId87" Type="http://schemas.openxmlformats.org/officeDocument/2006/relationships/customXml" Target="../customXml/item36.xml"/><Relationship Id="rId102" Type="http://schemas.openxmlformats.org/officeDocument/2006/relationships/customXml" Target="../customXml/item51.xml"/><Relationship Id="rId5" Type="http://schemas.openxmlformats.org/officeDocument/2006/relationships/worksheet" Target="worksheets/sheet5.xml"/><Relationship Id="rId61" Type="http://schemas.openxmlformats.org/officeDocument/2006/relationships/customXml" Target="../customXml/item10.xml"/><Relationship Id="rId82" Type="http://schemas.openxmlformats.org/officeDocument/2006/relationships/customXml" Target="../customXml/item31.xml"/><Relationship Id="rId90" Type="http://schemas.openxmlformats.org/officeDocument/2006/relationships/customXml" Target="../customXml/item39.xml"/><Relationship Id="rId95" Type="http://schemas.openxmlformats.org/officeDocument/2006/relationships/customXml" Target="../customXml/item44.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2.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43" Type="http://schemas.openxmlformats.org/officeDocument/2006/relationships/pivotTable" Target="pivotTables/pivotTable7.xml"/><Relationship Id="rId48" Type="http://schemas.openxmlformats.org/officeDocument/2006/relationships/styles" Target="styles.xml"/><Relationship Id="rId56" Type="http://schemas.openxmlformats.org/officeDocument/2006/relationships/customXml" Target="../customXml/item5.xml"/><Relationship Id="rId64" Type="http://schemas.openxmlformats.org/officeDocument/2006/relationships/customXml" Target="../customXml/item13.xml"/><Relationship Id="rId69" Type="http://schemas.openxmlformats.org/officeDocument/2006/relationships/customXml" Target="../customXml/item18.xml"/><Relationship Id="rId77" Type="http://schemas.openxmlformats.org/officeDocument/2006/relationships/customXml" Target="../customXml/item26.xml"/><Relationship Id="rId100" Type="http://schemas.openxmlformats.org/officeDocument/2006/relationships/customXml" Target="../customXml/item49.xml"/><Relationship Id="rId8" Type="http://schemas.openxmlformats.org/officeDocument/2006/relationships/worksheet" Target="worksheets/sheet8.xml"/><Relationship Id="rId51" Type="http://schemas.openxmlformats.org/officeDocument/2006/relationships/calcChain" Target="calcChain.xml"/><Relationship Id="rId72" Type="http://schemas.openxmlformats.org/officeDocument/2006/relationships/customXml" Target="../customXml/item21.xml"/><Relationship Id="rId80" Type="http://schemas.openxmlformats.org/officeDocument/2006/relationships/customXml" Target="../customXml/item29.xml"/><Relationship Id="rId85" Type="http://schemas.openxmlformats.org/officeDocument/2006/relationships/customXml" Target="../customXml/item34.xml"/><Relationship Id="rId93" Type="http://schemas.openxmlformats.org/officeDocument/2006/relationships/customXml" Target="../customXml/item42.xml"/><Relationship Id="rId98"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0.xml"/><Relationship Id="rId38" Type="http://schemas.openxmlformats.org/officeDocument/2006/relationships/pivotTable" Target="pivotTables/pivotTable2.xml"/><Relationship Id="rId46" Type="http://schemas.openxmlformats.org/officeDocument/2006/relationships/theme" Target="theme/theme1.xml"/><Relationship Id="rId59" Type="http://schemas.openxmlformats.org/officeDocument/2006/relationships/customXml" Target="../customXml/item8.xml"/><Relationship Id="rId67" Type="http://schemas.openxmlformats.org/officeDocument/2006/relationships/customXml" Target="../customXml/item16.xml"/><Relationship Id="rId103" Type="http://schemas.openxmlformats.org/officeDocument/2006/relationships/customXml" Target="../customXml/item52.xml"/><Relationship Id="rId20" Type="http://schemas.openxmlformats.org/officeDocument/2006/relationships/pivotCacheDefinition" Target="pivotCache/pivotCacheDefinition9.xml"/><Relationship Id="rId41" Type="http://schemas.openxmlformats.org/officeDocument/2006/relationships/pivotTable" Target="pivotTables/pivotTable5.xml"/><Relationship Id="rId54" Type="http://schemas.openxmlformats.org/officeDocument/2006/relationships/customXml" Target="../customXml/item3.xml"/><Relationship Id="rId62" Type="http://schemas.openxmlformats.org/officeDocument/2006/relationships/customXml" Target="../customXml/item11.xml"/><Relationship Id="rId70" Type="http://schemas.openxmlformats.org/officeDocument/2006/relationships/customXml" Target="../customXml/item19.xml"/><Relationship Id="rId75" Type="http://schemas.openxmlformats.org/officeDocument/2006/relationships/customXml" Target="../customXml/item24.xml"/><Relationship Id="rId83" Type="http://schemas.openxmlformats.org/officeDocument/2006/relationships/customXml" Target="../customXml/item32.xml"/><Relationship Id="rId88" Type="http://schemas.openxmlformats.org/officeDocument/2006/relationships/customXml" Target="../customXml/item37.xml"/><Relationship Id="rId91" Type="http://schemas.openxmlformats.org/officeDocument/2006/relationships/customXml" Target="../customXml/item40.xml"/><Relationship Id="rId96"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openxmlformats.org/officeDocument/2006/relationships/sharedStrings" Target="sharedStrings.xml"/><Relationship Id="rId57" Type="http://schemas.openxmlformats.org/officeDocument/2006/relationships/customXml" Target="../customXml/item6.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pivotTable" Target="pivotTables/pivotTable8.xml"/><Relationship Id="rId52" Type="http://schemas.openxmlformats.org/officeDocument/2006/relationships/customXml" Target="../customXml/item1.xml"/><Relationship Id="rId60" Type="http://schemas.openxmlformats.org/officeDocument/2006/relationships/customXml" Target="../customXml/item9.xml"/><Relationship Id="rId65" Type="http://schemas.openxmlformats.org/officeDocument/2006/relationships/customXml" Target="../customXml/item14.xml"/><Relationship Id="rId73" Type="http://schemas.openxmlformats.org/officeDocument/2006/relationships/customXml" Target="../customXml/item22.xml"/><Relationship Id="rId78" Type="http://schemas.openxmlformats.org/officeDocument/2006/relationships/customXml" Target="../customXml/item27.xml"/><Relationship Id="rId81" Type="http://schemas.openxmlformats.org/officeDocument/2006/relationships/customXml" Target="../customXml/item30.xml"/><Relationship Id="rId86" Type="http://schemas.openxmlformats.org/officeDocument/2006/relationships/customXml" Target="../customXml/item35.xml"/><Relationship Id="rId94" Type="http://schemas.openxmlformats.org/officeDocument/2006/relationships/customXml" Target="../customXml/item43.xml"/><Relationship Id="rId99" Type="http://schemas.openxmlformats.org/officeDocument/2006/relationships/customXml" Target="../customXml/item48.xml"/><Relationship Id="rId101" Type="http://schemas.openxmlformats.org/officeDocument/2006/relationships/customXml" Target="../customXml/item5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Table" Target="pivotTables/pivotTable3.xml"/><Relationship Id="rId34" Type="http://schemas.openxmlformats.org/officeDocument/2006/relationships/pivotCacheDefinition" Target="pivotCache/pivotCacheDefinition21.xml"/><Relationship Id="rId50" Type="http://schemas.openxmlformats.org/officeDocument/2006/relationships/powerPivotData" Target="model/item.data"/><Relationship Id="rId55" Type="http://schemas.openxmlformats.org/officeDocument/2006/relationships/customXml" Target="../customXml/item4.xml"/><Relationship Id="rId76" Type="http://schemas.openxmlformats.org/officeDocument/2006/relationships/customXml" Target="../customXml/item25.xml"/><Relationship Id="rId97" Type="http://schemas.openxmlformats.org/officeDocument/2006/relationships/customXml" Target="../customXml/item4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200">
                <a:solidFill>
                  <a:schemeClr val="bg1"/>
                </a:solidFill>
                <a:latin typeface="Calibri" panose="020F0502020204030204" pitchFamily="34" charset="0"/>
                <a:cs typeface="Calibri" panose="020F0502020204030204" pitchFamily="34" charset="0"/>
              </a:rPr>
              <a:t>Top </a:t>
            </a:r>
            <a:r>
              <a:rPr lang="en-US" sz="1200" baseline="0">
                <a:solidFill>
                  <a:schemeClr val="bg1"/>
                </a:solidFill>
                <a:latin typeface="Calibri" panose="020F0502020204030204" pitchFamily="34" charset="0"/>
                <a:cs typeface="Calibri" panose="020F0502020204030204" pitchFamily="34" charset="0"/>
              </a:rPr>
              <a:t>Revenue</a:t>
            </a:r>
            <a:r>
              <a:rPr lang="en-US" sz="1200" baseline="0">
                <a:latin typeface="Calibri" panose="020F0502020204030204" pitchFamily="34" charset="0"/>
                <a:cs typeface="Calibri" panose="020F0502020204030204" pitchFamily="34" charset="0"/>
              </a:rPr>
              <a:t> </a:t>
            </a:r>
            <a:r>
              <a:rPr lang="en-US" sz="1200" baseline="0">
                <a:solidFill>
                  <a:schemeClr val="bg1"/>
                </a:solidFill>
                <a:latin typeface="Calibri" panose="020F0502020204030204" pitchFamily="34" charset="0"/>
                <a:cs typeface="Calibri" panose="020F0502020204030204" pitchFamily="34" charset="0"/>
              </a:rPr>
              <a:t>Sources</a:t>
            </a:r>
            <a:endParaRPr lang="en-US" sz="1200">
              <a:solidFill>
                <a:schemeClr val="bg1"/>
              </a:solidFill>
              <a:latin typeface="Calibri" panose="020F0502020204030204" pitchFamily="34" charset="0"/>
              <a:cs typeface="Calibri" panose="020F0502020204030204" pitchFamily="34" charset="0"/>
            </a:endParaRPr>
          </a:p>
        </c:rich>
      </c:tx>
      <c:layout>
        <c:manualLayout>
          <c:xMode val="edge"/>
          <c:yMode val="edge"/>
          <c:x val="0.29972270619786934"/>
          <c:y val="6.4134896340614974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dLbl>
          <c:idx val="0"/>
          <c:layout>
            <c:manualLayout>
              <c:x val="4.746068639454433E-2"/>
              <c:y val="-0.4035976465541785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746068639454433E-2"/>
              <c:y val="-0.4035976465541785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D0808"/>
          </a:solidFill>
          <a:ln>
            <a:noFill/>
          </a:ln>
          <a:effectLst/>
        </c:spPr>
      </c:pivotFmt>
      <c:pivotFmt>
        <c:idx val="10"/>
        <c:spPr>
          <a:solidFill>
            <a:srgbClr val="BD0808"/>
          </a:solidFill>
          <a:ln>
            <a:noFill/>
          </a:ln>
          <a:effectLst/>
        </c:spPr>
      </c:pivotFmt>
      <c:pivotFmt>
        <c:idx val="11"/>
        <c:spPr>
          <a:solidFill>
            <a:srgbClr val="BD0808"/>
          </a:solidFill>
          <a:ln>
            <a:noFill/>
          </a:ln>
          <a:effectLst/>
        </c:spPr>
      </c:pivotFmt>
      <c:pivotFmt>
        <c:idx val="12"/>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BD0808"/>
          </a:solidFill>
          <a:ln>
            <a:noFill/>
          </a:ln>
          <a:effectLst/>
        </c:spPr>
        <c:marker>
          <c:symbol val="none"/>
        </c:marker>
        <c:dLbl>
          <c:idx val="0"/>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7515955033903439"/>
          <c:y val="0.1320458968380894"/>
          <c:w val="0.64481233776938762"/>
          <c:h val="0.79332935123990833"/>
        </c:manualLayout>
      </c:layout>
      <c:barChart>
        <c:barDir val="bar"/>
        <c:grouping val="clustered"/>
        <c:varyColors val="0"/>
        <c:ser>
          <c:idx val="0"/>
          <c:order val="0"/>
          <c:tx>
            <c:v>Total</c:v>
          </c:tx>
          <c:spPr>
            <a:solidFill>
              <a:srgbClr val="BD0808"/>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Interest Income</c:v>
              </c:pt>
              <c:pt idx="1">
                <c:v>Product Revenue</c:v>
              </c:pt>
              <c:pt idx="2">
                <c:v>SaaS Revenue</c:v>
              </c:pt>
            </c:strLit>
          </c:cat>
          <c:val>
            <c:numLit>
              <c:formatCode>\$#,##0.00;\(\$#,##0.00\);\$#,##0.00</c:formatCode>
              <c:ptCount val="3"/>
              <c:pt idx="0">
                <c:v>58870</c:v>
              </c:pt>
              <c:pt idx="1">
                <c:v>3610000</c:v>
              </c:pt>
              <c:pt idx="2">
                <c:v>14289600</c:v>
              </c:pt>
            </c:numLit>
          </c:val>
        </c:ser>
        <c:dLbls>
          <c:dLblPos val="outEnd"/>
          <c:showLegendKey val="0"/>
          <c:showVal val="1"/>
          <c:showCatName val="0"/>
          <c:showSerName val="0"/>
          <c:showPercent val="0"/>
          <c:showBubbleSize val="0"/>
        </c:dLbls>
        <c:gapWidth val="200"/>
        <c:overlap val="50"/>
        <c:axId val="325232936"/>
        <c:axId val="325220000"/>
      </c:barChart>
      <c:valAx>
        <c:axId val="325220000"/>
        <c:scaling>
          <c:orientation val="minMax"/>
        </c:scaling>
        <c:delete val="1"/>
        <c:axPos val="b"/>
        <c:numFmt formatCode="\$#,##0.00;\(\$#,##0.00\);\$#,##0.00" sourceLinked="0"/>
        <c:majorTickMark val="out"/>
        <c:minorTickMark val="none"/>
        <c:tickLblPos val="nextTo"/>
        <c:crossAx val="325232936"/>
        <c:crosses val="autoZero"/>
        <c:crossBetween val="between"/>
        <c:extLst>
          <c:ext xmlns:c15="http://schemas.microsoft.com/office/drawing/2012/chart" uri="{F40574EE-89B7-4290-83BB-5DA773EAF853}">
            <c15:numFmt c:formatCode="\$#,##0.00;\(\$#,##0.00\);\$#,##0.00" c:sourceLinked="1"/>
          </c:ext>
        </c:extLst>
      </c:valAx>
      <c:catAx>
        <c:axId val="325232936"/>
        <c:scaling>
          <c:orientation val="minMax"/>
        </c:scaling>
        <c:delete val="0"/>
        <c:axPos val="l"/>
        <c:numFmt formatCode="General"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325220000"/>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[Financial-Performance-Analysis.xlsx]PivotChartTable12</c15:name>
        <c15:fmtId val="9"/>
      </c15:pivotSource>
      <c15:pivotOptions>
        <c15:dropZoneFilter val="1"/>
        <c15:dropZoneCategories val="1"/>
        <c15:dropZoneData val="1"/>
      </c15: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200">
                <a:solidFill>
                  <a:schemeClr val="bg1"/>
                </a:solidFill>
                <a:latin typeface="Calibri" panose="020F0502020204030204" pitchFamily="34" charset="0"/>
                <a:cs typeface="Calibri" panose="020F0502020204030204" pitchFamily="34" charset="0"/>
              </a:rPr>
              <a:t>Revenue</a:t>
            </a:r>
            <a:r>
              <a:rPr lang="en-US" sz="1200" baseline="0">
                <a:solidFill>
                  <a:schemeClr val="bg1"/>
                </a:solidFill>
                <a:latin typeface="Calibri" panose="020F0502020204030204" pitchFamily="34" charset="0"/>
                <a:cs typeface="Calibri" panose="020F0502020204030204" pitchFamily="34" charset="0"/>
              </a:rPr>
              <a:t> Vs. Yearly Expenses</a:t>
            </a:r>
            <a:endParaRPr lang="en-US" sz="1200">
              <a:solidFill>
                <a:schemeClr val="bg1"/>
              </a:solidFill>
              <a:latin typeface="Calibri" panose="020F0502020204030204" pitchFamily="34" charset="0"/>
              <a:cs typeface="Calibri" panose="020F0502020204030204" pitchFamily="34" charset="0"/>
            </a:endParaRPr>
          </a:p>
        </c:rich>
      </c:tx>
      <c:layout>
        <c:manualLayout>
          <c:xMode val="edge"/>
          <c:yMode val="edge"/>
          <c:x val="9.8640007452624079E-2"/>
          <c:y val="2.395209580838323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sq">
            <a:solidFill>
              <a:schemeClr val="tx1"/>
            </a:solidFill>
            <a:round/>
          </a:ln>
          <a:effectLst/>
        </c:spPr>
        <c:marker>
          <c:symbol val="circle"/>
          <c:size val="5"/>
          <c:spPr>
            <a:noFill/>
            <a:ln w="9525">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spPr>
          <a:solidFill>
            <a:schemeClr val="accent1"/>
          </a:solidFill>
          <a:ln w="28575" cap="rnd">
            <a:solidFill>
              <a:srgbClr val="BD0808"/>
            </a:solidFill>
            <a:round/>
          </a:ln>
          <a:effectLst/>
        </c:spPr>
        <c:marker>
          <c:symbol val="circle"/>
          <c:size val="5"/>
          <c:spPr>
            <a:solidFill>
              <a:schemeClr val="bg1"/>
            </a:solidFill>
            <a:ln w="9525">
              <a:noFill/>
            </a:ln>
            <a:effectLst/>
          </c:spPr>
        </c:marker>
      </c:pivotFmt>
      <c:pivotFmt>
        <c:idx val="11"/>
        <c:spPr>
          <a:solidFill>
            <a:schemeClr val="accent1"/>
          </a:solidFill>
          <a:ln w="28575" cap="rnd">
            <a:solidFill>
              <a:schemeClr val="tx1"/>
            </a:solidFill>
            <a:round/>
          </a:ln>
          <a:effectLst/>
        </c:spPr>
        <c:marker>
          <c:symbol val="circle"/>
          <c:size val="5"/>
          <c:spPr>
            <a:solidFill>
              <a:schemeClr val="bg1"/>
            </a:solidFill>
            <a:ln w="9525">
              <a:noFill/>
            </a:ln>
            <a:effectLst/>
          </c:spPr>
        </c:marker>
        <c:dLbl>
          <c:idx val="0"/>
          <c:layout>
            <c:manualLayout>
              <c:x val="-1.4382822800198619E-2"/>
              <c:y val="4.3883651366493963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1750" cap="sq">
            <a:solidFill>
              <a:srgbClr val="BD0808"/>
            </a:solidFill>
            <a:round/>
          </a:ln>
          <a:effectLst/>
        </c:spPr>
        <c:marker>
          <c:symbol val="circle"/>
          <c:size val="5"/>
          <c:spPr>
            <a:noFill/>
            <a:ln w="9525">
              <a:noFill/>
            </a:ln>
            <a:effectLst/>
          </c:spPr>
        </c:marker>
        <c:dLbl>
          <c:idx val="0"/>
          <c:layout>
            <c:manualLayout>
              <c:x val="-3.7818188315222129E-2"/>
              <c:y val="-6.429855887460492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sq">
            <a:solidFill>
              <a:schemeClr val="tx1"/>
            </a:solidFill>
            <a:round/>
          </a:ln>
          <a:effectLst/>
        </c:spPr>
        <c:marker>
          <c:symbol val="circle"/>
          <c:size val="5"/>
          <c:spPr>
            <a:noFill/>
            <a:ln w="9525">
              <a:noFill/>
            </a:ln>
            <a:effectLst/>
          </c:spPr>
        </c:marker>
        <c:dLbl>
          <c:idx val="0"/>
          <c:layout>
            <c:manualLayout>
              <c:x val="-5.6562744376850396E-2"/>
              <c:y val="-5.988023952095808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BD0808"/>
            </a:solidFill>
            <a:round/>
          </a:ln>
          <a:effectLst/>
        </c:spPr>
        <c:marker>
          <c:symbol val="circle"/>
          <c:size val="5"/>
          <c:spPr>
            <a:solidFill>
              <a:schemeClr val="bg1"/>
            </a:solidFill>
            <a:ln w="9525">
              <a:noFill/>
            </a:ln>
            <a:effectLst/>
          </c:spPr>
        </c:marker>
      </c:pivotFmt>
      <c:pivotFmt>
        <c:idx val="16"/>
        <c:spPr>
          <a:solidFill>
            <a:schemeClr val="accent1"/>
          </a:solidFill>
          <a:ln w="31750" cap="sq">
            <a:solidFill>
              <a:schemeClr val="tx1"/>
            </a:solidFill>
            <a:round/>
          </a:ln>
          <a:effectLst/>
        </c:spPr>
        <c:marker>
          <c:symbol val="circle"/>
          <c:size val="5"/>
          <c:spPr>
            <a:noFill/>
            <a:ln w="9525">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1750" cap="sq">
            <a:solidFill>
              <a:schemeClr val="tx1"/>
            </a:solidFill>
            <a:round/>
          </a:ln>
          <a:effectLst/>
        </c:spPr>
        <c:marker>
          <c:symbol val="circle"/>
          <c:size val="5"/>
          <c:spPr>
            <a:noFill/>
            <a:ln w="9525">
              <a:noFill/>
            </a:ln>
            <a:effectLst/>
          </c:spPr>
        </c:marker>
        <c:dLbl>
          <c:idx val="0"/>
          <c:layout>
            <c:manualLayout>
              <c:x val="-5.6562744376850396E-2"/>
              <c:y val="-5.988023952095808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BD0808"/>
            </a:solidFill>
            <a:round/>
          </a:ln>
          <a:effectLst/>
        </c:spPr>
        <c:marker>
          <c:symbol val="circle"/>
          <c:size val="5"/>
          <c:spPr>
            <a:solidFill>
              <a:schemeClr val="bg1"/>
            </a:solidFill>
            <a:ln w="9525">
              <a:noFill/>
            </a:ln>
            <a:effectLst/>
          </c:spPr>
        </c:marker>
      </c:pivotFmt>
      <c:pivotFmt>
        <c:idx val="19"/>
        <c:spPr>
          <a:solidFill>
            <a:schemeClr val="accent1"/>
          </a:solidFill>
          <a:ln w="28575" cap="rnd">
            <a:solidFill>
              <a:srgbClr val="BD0808"/>
            </a:solidFill>
            <a:round/>
          </a:ln>
          <a:effectLst/>
        </c:spPr>
        <c:marker>
          <c:symbol val="circle"/>
          <c:size val="5"/>
          <c:spPr>
            <a:solidFill>
              <a:schemeClr val="bg1"/>
            </a:solidFill>
            <a:ln w="9525">
              <a:noFill/>
            </a:ln>
            <a:effectLst/>
          </c:spPr>
        </c:marker>
      </c:pivotFmt>
      <c:pivotFmt>
        <c:idx val="20"/>
        <c:spPr>
          <a:ln w="31750" cap="sq">
            <a:solidFill>
              <a:schemeClr val="tx1"/>
            </a:solidFill>
            <a:round/>
          </a:ln>
          <a:effectLst/>
        </c:spPr>
        <c:marker>
          <c:symbol val="circle"/>
          <c:size val="5"/>
          <c:spPr>
            <a:noFill/>
            <a:ln w="9525">
              <a:noFill/>
            </a:ln>
            <a:effectLst/>
          </c:spPr>
        </c:marker>
        <c:dLbl>
          <c:idx val="0"/>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ln w="31750" cap="sq">
            <a:solidFill>
              <a:schemeClr val="tx1"/>
            </a:solidFill>
            <a:round/>
          </a:ln>
          <a:effectLst/>
        </c:spPr>
        <c:marker>
          <c:symbol val="circle"/>
          <c:size val="5"/>
          <c:spPr>
            <a:noFill/>
            <a:ln w="9525">
              <a:noFill/>
            </a:ln>
            <a:effectLst/>
          </c:spPr>
        </c:marker>
        <c:dLbl>
          <c:idx val="0"/>
          <c:layout>
            <c:manualLayout>
              <c:x val="-5.6562744376850396E-2"/>
              <c:y val="-5.988023952095808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ln w="28575" cap="rnd">
            <a:solidFill>
              <a:srgbClr val="BD0808"/>
            </a:solidFill>
            <a:round/>
          </a:ln>
          <a:effectLst/>
        </c:spPr>
        <c:marker>
          <c:symbol val="circle"/>
          <c:size val="5"/>
          <c:spPr>
            <a:solidFill>
              <a:schemeClr val="bg1"/>
            </a:solidFill>
            <a:ln w="9525">
              <a:noFill/>
            </a:ln>
            <a:effectLst/>
          </c:spPr>
        </c:marker>
      </c:pivotFmt>
      <c:pivotFmt>
        <c:idx val="23"/>
        <c:spPr>
          <a:ln w="28575" cap="rnd">
            <a:solidFill>
              <a:srgbClr val="BD0808"/>
            </a:solidFill>
            <a:round/>
          </a:ln>
          <a:effectLst/>
        </c:spPr>
        <c:marker>
          <c:symbol val="circle"/>
          <c:size val="5"/>
          <c:spPr>
            <a:solidFill>
              <a:schemeClr val="bg1"/>
            </a:solidFill>
            <a:ln w="9525">
              <a:noFill/>
            </a:ln>
            <a:effectLst/>
          </c:spPr>
        </c:marker>
      </c:pivotFmt>
    </c:pivotFmts>
    <c:plotArea>
      <c:layout>
        <c:manualLayout>
          <c:layoutTarget val="inner"/>
          <c:xMode val="edge"/>
          <c:yMode val="edge"/>
          <c:x val="9.6006963131377965E-2"/>
          <c:y val="0.12765288320995805"/>
          <c:w val="0.88362234221142599"/>
          <c:h val="0.65275119053232122"/>
        </c:manualLayout>
      </c:layout>
      <c:lineChart>
        <c:grouping val="standard"/>
        <c:varyColors val="0"/>
        <c:ser>
          <c:idx val="0"/>
          <c:order val="0"/>
          <c:tx>
            <c:v>Actual Revenue</c:v>
          </c:tx>
          <c:spPr>
            <a:ln w="31750" cap="sq">
              <a:solidFill>
                <a:schemeClr val="tx1"/>
              </a:solidFill>
              <a:round/>
            </a:ln>
            <a:effectLst/>
          </c:spPr>
          <c:marker>
            <c:symbol val="circle"/>
            <c:size val="5"/>
            <c:spPr>
              <a:noFill/>
              <a:ln w="9525">
                <a:noFill/>
              </a:ln>
              <a:effectLst/>
            </c:spPr>
          </c:marker>
          <c:dPt>
            <c:idx val="2"/>
            <c:marker>
              <c:symbol val="circle"/>
              <c:size val="5"/>
              <c:spPr>
                <a:noFill/>
                <a:ln w="9525">
                  <a:noFill/>
                </a:ln>
                <a:effectLst/>
              </c:spPr>
            </c:marker>
            <c:bubble3D val="0"/>
          </c:dPt>
          <c:dLbls>
            <c:dLbl>
              <c:idx val="2"/>
              <c:layout>
                <c:manualLayout>
                  <c:x val="-5.6562744376850396E-2"/>
                  <c:y val="-5.9880239520958084E-2"/>
                </c:manualLayout>
              </c:layout>
              <c:showLegendKey val="0"/>
              <c:showVal val="1"/>
              <c:showCatName val="0"/>
              <c:showSerName val="0"/>
              <c:showPercent val="0"/>
              <c:showBubbleSize val="0"/>
              <c:extLst>
                <c:ext xmlns:c15="http://schemas.microsoft.com/office/drawing/2012/chart" uri="{CE6537A1-D6FC-4f65-9D91-7224C49458BB}">
                  <c15:layout/>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2022</c:v>
              </c:pt>
              <c:pt idx="1">
                <c:v>2023</c:v>
              </c:pt>
              <c:pt idx="2">
                <c:v>2024</c:v>
              </c:pt>
            </c:strLit>
          </c:cat>
          <c:val>
            <c:numLit>
              <c:formatCode>\$#,##0.00;\(\$#,##0.00\);\$#,##0.00</c:formatCode>
              <c:ptCount val="3"/>
              <c:pt idx="0">
                <c:v>3177870</c:v>
              </c:pt>
              <c:pt idx="1">
                <c:v>6105200</c:v>
              </c:pt>
              <c:pt idx="2">
                <c:v>8675400</c:v>
              </c:pt>
            </c:numLit>
          </c:val>
          <c:smooth val="0"/>
        </c:ser>
        <c:ser>
          <c:idx val="1"/>
          <c:order val="1"/>
          <c:tx>
            <c:v>Actual Expenses</c:v>
          </c:tx>
          <c:spPr>
            <a:ln w="28575" cap="rnd">
              <a:solidFill>
                <a:srgbClr val="BD0808"/>
              </a:solidFill>
              <a:round/>
            </a:ln>
            <a:effectLst/>
          </c:spPr>
          <c:marker>
            <c:symbol val="circle"/>
            <c:size val="5"/>
            <c:spPr>
              <a:solidFill>
                <a:schemeClr val="bg1"/>
              </a:solidFill>
              <a:ln w="9525">
                <a:noFill/>
              </a:ln>
              <a:effectLst/>
            </c:spPr>
          </c:marker>
          <c:dPt>
            <c:idx val="2"/>
            <c:marker>
              <c:symbol val="circle"/>
              <c:size val="5"/>
              <c:spPr>
                <a:solidFill>
                  <a:schemeClr val="bg1"/>
                </a:solidFill>
                <a:ln w="9525">
                  <a:noFill/>
                </a:ln>
                <a:effectLst/>
              </c:spPr>
            </c:marker>
            <c:bubble3D val="0"/>
          </c:dPt>
          <c:dLbls>
            <c:delete val="1"/>
          </c:dLbls>
          <c:cat>
            <c:strLit>
              <c:ptCount val="3"/>
              <c:pt idx="0">
                <c:v>2022</c:v>
              </c:pt>
              <c:pt idx="1">
                <c:v>2023</c:v>
              </c:pt>
              <c:pt idx="2">
                <c:v>2024</c:v>
              </c:pt>
            </c:strLit>
          </c:cat>
          <c:val>
            <c:numLit>
              <c:formatCode>\$#,##0.00;\(\$#,##0.00\);\$#,##0.00</c:formatCode>
              <c:ptCount val="3"/>
              <c:pt idx="0">
                <c:v>3563070</c:v>
              </c:pt>
              <c:pt idx="1">
                <c:v>7468400</c:v>
              </c:pt>
              <c:pt idx="2">
                <c:v>8375500</c:v>
              </c:pt>
            </c:numLit>
          </c:val>
          <c:smooth val="0"/>
        </c:ser>
        <c:dLbls>
          <c:showLegendKey val="0"/>
          <c:showVal val="1"/>
          <c:showCatName val="0"/>
          <c:showSerName val="0"/>
          <c:showPercent val="0"/>
          <c:showBubbleSize val="0"/>
        </c:dLbls>
        <c:marker val="1"/>
        <c:smooth val="0"/>
        <c:axId val="283870192"/>
        <c:axId val="283868624"/>
      </c:lineChart>
      <c:catAx>
        <c:axId val="283870192"/>
        <c:scaling>
          <c:orientation val="minMax"/>
        </c:scaling>
        <c:delete val="0"/>
        <c:axPos val="b"/>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lumMod val="95000"/>
                  </a:schemeClr>
                </a:solidFill>
                <a:latin typeface="Calibri" panose="020F0502020204030204" pitchFamily="34" charset="0"/>
                <a:ea typeface="+mn-ea"/>
                <a:cs typeface="Calibri" panose="020F0502020204030204" pitchFamily="34" charset="0"/>
              </a:defRPr>
            </a:pPr>
            <a:endParaRPr lang="en-US"/>
          </a:p>
        </c:txPr>
        <c:crossAx val="283868624"/>
        <c:crosses val="autoZero"/>
        <c:auto val="1"/>
        <c:lblAlgn val="ctr"/>
        <c:lblOffset val="100"/>
        <c:noMultiLvlLbl val="0"/>
        <c:extLst>
          <c:ext xmlns:c15="http://schemas.microsoft.com/office/drawing/2012/chart" uri="{F40574EE-89B7-4290-83BB-5DA773EAF853}">
            <c15:numFmt c:formatCode="General" c:sourceLinked="1"/>
          </c:ext>
        </c:extLst>
      </c:catAx>
      <c:valAx>
        <c:axId val="283868624"/>
        <c:scaling>
          <c:orientation val="minMax"/>
        </c:scaling>
        <c:delete val="1"/>
        <c:axPos val="l"/>
        <c:numFmt formatCode="\$#,##0.00;\(\$#,##0.00\);\$#,##0.00" sourceLinked="0"/>
        <c:majorTickMark val="none"/>
        <c:minorTickMark val="none"/>
        <c:tickLblPos val="nextTo"/>
        <c:crossAx val="283870192"/>
        <c:crosses val="autoZero"/>
        <c:crossBetween val="between"/>
        <c:extLst>
          <c:ext xmlns:c15="http://schemas.microsoft.com/office/drawing/2012/chart" uri="{F40574EE-89B7-4290-83BB-5DA773EAF853}">
            <c15:numFmt c:formatCode="\$#,##0.00;\(\$#,##0.00\);\$#,##0.00" c:sourceLinked="1"/>
          </c:ext>
        </c:extLst>
      </c:valAx>
      <c:spPr>
        <a:noFill/>
        <a:ln>
          <a:noFill/>
        </a:ln>
        <a:effectLst/>
      </c:spPr>
    </c:plotArea>
    <c:legend>
      <c:legendPos val="r"/>
      <c:layout>
        <c:manualLayout>
          <c:xMode val="edge"/>
          <c:yMode val="edge"/>
          <c:x val="5.1997558046551921E-2"/>
          <c:y val="0.85284881277796931"/>
          <c:w val="0.93561942329011827"/>
          <c:h val="0.147151209392239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[Financial-Performance-Analysis.xlsx]PivotChartTable13</c15:name>
        <c15:fmtId val="9"/>
      </c15:pivotSource>
      <c15:pivotOptions>
        <c15:dropZoneFilter val="1"/>
        <c15:dropZoneSeries val="1"/>
      </c15: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200">
                <a:solidFill>
                  <a:schemeClr val="bg1"/>
                </a:solidFill>
                <a:latin typeface="Calibri" panose="020F0502020204030204" pitchFamily="34" charset="0"/>
                <a:cs typeface="Calibri" panose="020F0502020204030204" pitchFamily="34" charset="0"/>
              </a:rPr>
              <a:t>Monthly Financial Alignment (Budget Vs. Actual)</a:t>
            </a:r>
          </a:p>
        </c:rich>
      </c:tx>
      <c:layout>
        <c:manualLayout>
          <c:xMode val="edge"/>
          <c:yMode val="edge"/>
          <c:x val="7.2179581332766737E-2"/>
          <c:y val="2.74880573779903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F74343"/>
          </a:solidFill>
          <a:ln>
            <a:noFill/>
          </a:ln>
          <a:effectLst/>
        </c:spPr>
        <c:marker>
          <c:symbol val="none"/>
        </c:marker>
      </c:pivotFmt>
      <c:pivotFmt>
        <c:idx val="6"/>
        <c:spPr>
          <a:solidFill>
            <a:srgbClr val="BD0808"/>
          </a:solidFill>
          <a:ln>
            <a:noFill/>
          </a:ln>
          <a:effectLst/>
        </c:spPr>
        <c:marker>
          <c:symbol val="none"/>
        </c:marker>
      </c:pivotFmt>
      <c:pivotFmt>
        <c:idx val="7"/>
        <c:spPr>
          <a:solidFill>
            <a:srgbClr val="F74343"/>
          </a:solidFill>
          <a:ln>
            <a:noFill/>
          </a:ln>
          <a:effectLst/>
        </c:spPr>
        <c:marker>
          <c:symbol val="none"/>
        </c:marker>
      </c:pivotFmt>
      <c:pivotFmt>
        <c:idx val="8"/>
        <c:spPr>
          <a:solidFill>
            <a:srgbClr val="BD0808"/>
          </a:solidFill>
          <a:ln>
            <a:noFill/>
          </a:ln>
          <a:effectLst/>
        </c:spPr>
        <c:marker>
          <c:symbol val="none"/>
        </c:marker>
      </c:pivotFmt>
      <c:pivotFmt>
        <c:idx val="9"/>
        <c:spPr>
          <a:solidFill>
            <a:srgbClr val="F74343"/>
          </a:solidFill>
          <a:ln>
            <a:noFill/>
          </a:ln>
          <a:effectLst/>
        </c:spPr>
        <c:marker>
          <c:symbol val="none"/>
        </c:marker>
      </c:pivotFmt>
      <c:pivotFmt>
        <c:idx val="10"/>
        <c:spPr>
          <a:solidFill>
            <a:srgbClr val="BD0808"/>
          </a:solidFill>
          <a:ln>
            <a:noFill/>
          </a:ln>
          <a:effectLst/>
        </c:spPr>
        <c:marker>
          <c:symbol val="none"/>
        </c:marker>
      </c:pivotFmt>
      <c:pivotFmt>
        <c:idx val="11"/>
        <c:spPr>
          <a:solidFill>
            <a:srgbClr val="F74343"/>
          </a:solidFill>
          <a:ln>
            <a:noFill/>
          </a:ln>
          <a:effectLst/>
        </c:spPr>
        <c:marker>
          <c:symbol val="none"/>
        </c:marker>
      </c:pivotFmt>
      <c:pivotFmt>
        <c:idx val="12"/>
        <c:spPr>
          <a:solidFill>
            <a:srgbClr val="BD0808"/>
          </a:solidFill>
          <a:ln>
            <a:noFill/>
          </a:ln>
          <a:effectLst/>
        </c:spPr>
        <c:marker>
          <c:symbol val="none"/>
        </c:marker>
      </c:pivotFmt>
      <c:pivotFmt>
        <c:idx val="13"/>
        <c:spPr>
          <a:solidFill>
            <a:srgbClr val="F74343"/>
          </a:solidFill>
          <a:ln>
            <a:noFill/>
          </a:ln>
          <a:effectLst/>
        </c:spPr>
        <c:marker>
          <c:symbol val="none"/>
        </c:marker>
      </c:pivotFmt>
      <c:pivotFmt>
        <c:idx val="14"/>
        <c:spPr>
          <a:solidFill>
            <a:srgbClr val="BD0808"/>
          </a:solidFill>
          <a:ln>
            <a:noFill/>
          </a:ln>
          <a:effectLst/>
        </c:spPr>
        <c:marker>
          <c:symbol val="none"/>
        </c:marker>
      </c:pivotFmt>
      <c:pivotFmt>
        <c:idx val="15"/>
        <c:spPr>
          <a:solidFill>
            <a:srgbClr val="BD0808"/>
          </a:solidFill>
          <a:ln>
            <a:noFill/>
          </a:ln>
          <a:effectLst/>
        </c:spPr>
        <c:marker>
          <c:symbol val="none"/>
        </c:marker>
      </c:pivotFmt>
      <c:pivotFmt>
        <c:idx val="16"/>
        <c:spPr>
          <a:solidFill>
            <a:schemeClr val="tx1">
              <a:lumMod val="95000"/>
              <a:lumOff val="5000"/>
            </a:schemeClr>
          </a:solidFill>
          <a:ln>
            <a:noFill/>
          </a:ln>
          <a:effectLst/>
        </c:spPr>
        <c:marker>
          <c:symbol val="none"/>
        </c:marker>
      </c:pivotFmt>
      <c:pivotFmt>
        <c:idx val="17"/>
        <c:spPr>
          <a:solidFill>
            <a:srgbClr val="BD0808"/>
          </a:solidFill>
          <a:ln>
            <a:noFill/>
          </a:ln>
          <a:effectLst/>
        </c:spPr>
        <c:marker>
          <c:symbol val="none"/>
        </c:marker>
      </c:pivotFmt>
      <c:pivotFmt>
        <c:idx val="18"/>
        <c:spPr>
          <a:solidFill>
            <a:schemeClr val="tx1">
              <a:lumMod val="95000"/>
              <a:lumOff val="5000"/>
            </a:schemeClr>
          </a:solidFill>
          <a:ln>
            <a:noFill/>
          </a:ln>
          <a:effectLst/>
        </c:spPr>
        <c:marker>
          <c:symbol val="none"/>
        </c:marker>
      </c:pivotFmt>
      <c:pivotFmt>
        <c:idx val="19"/>
        <c:spPr>
          <a:solidFill>
            <a:srgbClr val="BD0808"/>
          </a:solidFill>
          <a:ln>
            <a:noFill/>
          </a:ln>
          <a:effectLst/>
        </c:spPr>
        <c:marker>
          <c:symbol val="none"/>
        </c:marker>
      </c:pivotFmt>
      <c:pivotFmt>
        <c:idx val="20"/>
        <c:spPr>
          <a:solidFill>
            <a:schemeClr val="tx1">
              <a:lumMod val="95000"/>
              <a:lumOff val="5000"/>
            </a:schemeClr>
          </a:solidFill>
          <a:ln>
            <a:noFill/>
          </a:ln>
          <a:effectLst/>
        </c:spPr>
        <c:marker>
          <c:symbol val="none"/>
        </c:marker>
      </c:pivotFmt>
    </c:pivotFmts>
    <c:plotArea>
      <c:layout>
        <c:manualLayout>
          <c:layoutTarget val="inner"/>
          <c:xMode val="edge"/>
          <c:yMode val="edge"/>
          <c:x val="3.259259259259259E-2"/>
          <c:y val="0"/>
          <c:w val="0.93481481481481477"/>
          <c:h val="0.6496518208661417"/>
        </c:manualLayout>
      </c:layout>
      <c:barChart>
        <c:barDir val="col"/>
        <c:grouping val="clustered"/>
        <c:varyColors val="0"/>
        <c:ser>
          <c:idx val="0"/>
          <c:order val="0"/>
          <c:tx>
            <c:v>Total Budget</c:v>
          </c:tx>
          <c:spPr>
            <a:solidFill>
              <a:srgbClr val="BD0808"/>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\$#,##0.00;\(\$#,##0.00\);\$#,##0.00</c:formatCode>
              <c:ptCount val="12"/>
              <c:pt idx="0">
                <c:v>2478202.5</c:v>
              </c:pt>
              <c:pt idx="1">
                <c:v>2511415</c:v>
              </c:pt>
              <c:pt idx="2">
                <c:v>2545430</c:v>
              </c:pt>
              <c:pt idx="3">
                <c:v>2611300</c:v>
              </c:pt>
              <c:pt idx="4">
                <c:v>2687545</c:v>
              </c:pt>
              <c:pt idx="5">
                <c:v>2723690</c:v>
              </c:pt>
              <c:pt idx="6">
                <c:v>3142590</c:v>
              </c:pt>
              <c:pt idx="7">
                <c:v>3459310</c:v>
              </c:pt>
              <c:pt idx="8">
                <c:v>3520020</c:v>
              </c:pt>
              <c:pt idx="9">
                <c:v>3574885</c:v>
              </c:pt>
              <c:pt idx="10">
                <c:v>3815010</c:v>
              </c:pt>
              <c:pt idx="11">
                <c:v>3854460</c:v>
              </c:pt>
            </c:numLit>
          </c:val>
        </c:ser>
        <c:ser>
          <c:idx val="1"/>
          <c:order val="1"/>
          <c:tx>
            <c:v>Total Transactions</c:v>
          </c:tx>
          <c:spPr>
            <a:solidFill>
              <a:schemeClr val="tx1">
                <a:lumMod val="95000"/>
                <a:lumOff val="5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\$#,##0.00;\(\$#,##0.00\);\$#,##0.00</c:formatCode>
              <c:ptCount val="12"/>
              <c:pt idx="0">
                <c:v>2449150</c:v>
              </c:pt>
              <c:pt idx="1">
                <c:v>2476620</c:v>
              </c:pt>
              <c:pt idx="2">
                <c:v>2547920</c:v>
              </c:pt>
              <c:pt idx="3">
                <c:v>2580090</c:v>
              </c:pt>
              <c:pt idx="4">
                <c:v>2653710</c:v>
              </c:pt>
              <c:pt idx="5">
                <c:v>2751380</c:v>
              </c:pt>
              <c:pt idx="6">
                <c:v>3435150</c:v>
              </c:pt>
              <c:pt idx="7">
                <c:v>3511680</c:v>
              </c:pt>
              <c:pt idx="8">
                <c:v>3615930</c:v>
              </c:pt>
              <c:pt idx="9">
                <c:v>3694770</c:v>
              </c:pt>
              <c:pt idx="10">
                <c:v>3785670</c:v>
              </c:pt>
              <c:pt idx="11">
                <c:v>3863370</c:v>
              </c:pt>
            </c:numLit>
          </c:val>
        </c:ser>
        <c:dLbls>
          <c:showLegendKey val="0"/>
          <c:showVal val="0"/>
          <c:showCatName val="0"/>
          <c:showSerName val="0"/>
          <c:showPercent val="0"/>
          <c:showBubbleSize val="0"/>
        </c:dLbls>
        <c:gapWidth val="200"/>
        <c:overlap val="-40"/>
        <c:axId val="283873720"/>
        <c:axId val="283868232"/>
      </c:barChart>
      <c:catAx>
        <c:axId val="283873720"/>
        <c:scaling>
          <c:orientation val="minMax"/>
        </c:scaling>
        <c:delete val="0"/>
        <c:axPos val="b"/>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283868232"/>
        <c:crosses val="autoZero"/>
        <c:auto val="1"/>
        <c:lblAlgn val="ctr"/>
        <c:lblOffset val="100"/>
        <c:noMultiLvlLbl val="0"/>
        <c:extLst>
          <c:ext xmlns:c15="http://schemas.microsoft.com/office/drawing/2012/chart" uri="{F40574EE-89B7-4290-83BB-5DA773EAF853}">
            <c15:numFmt c:formatCode="General" c:sourceLinked="1"/>
          </c:ext>
        </c:extLst>
      </c:catAx>
      <c:valAx>
        <c:axId val="283868232"/>
        <c:scaling>
          <c:orientation val="minMax"/>
        </c:scaling>
        <c:delete val="1"/>
        <c:axPos val="l"/>
        <c:numFmt formatCode="\$#,##0.00;\(\$#,##0.00\);\$#,##0.00" sourceLinked="0"/>
        <c:majorTickMark val="none"/>
        <c:minorTickMark val="none"/>
        <c:tickLblPos val="nextTo"/>
        <c:crossAx val="283873720"/>
        <c:crosses val="autoZero"/>
        <c:crossBetween val="between"/>
        <c:extLst>
          <c:ext xmlns:c15="http://schemas.microsoft.com/office/drawing/2012/chart" uri="{F40574EE-89B7-4290-83BB-5DA773EAF853}">
            <c15:numFmt c:formatCode="\$#,##0.00;\(\$#,##0.00\);\$#,##0.00" c:sourceLinked="1"/>
          </c:ext>
        </c:extLst>
      </c:valAx>
      <c:spPr>
        <a:noFill/>
        <a:ln>
          <a:noFill/>
        </a:ln>
        <a:effectLst/>
      </c:spPr>
    </c:plotArea>
    <c:legend>
      <c:legendPos val="b"/>
      <c:layout>
        <c:manualLayout>
          <c:xMode val="edge"/>
          <c:yMode val="edge"/>
          <c:x val="8.554157258437578E-2"/>
          <c:y val="0.81209645669291342"/>
          <c:w val="0.75492453646726299"/>
          <c:h val="0.1040708057424086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[Financial-Performance-Analysis.xlsx]PivotChartTable14</c15:name>
        <c15:fmtId val="9"/>
      </c15:pivotSource>
      <c15:pivotOptions>
        <c15:dropZoneFilter val="1"/>
        <c15:dropZonesVisible val="1"/>
      </c15: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latin typeface="Calibri" panose="020F0502020204030204" pitchFamily="34" charset="0"/>
                <a:cs typeface="Calibri" panose="020F0502020204030204" pitchFamily="34" charset="0"/>
              </a:rPr>
              <a:t>Profit by Year</a:t>
            </a:r>
          </a:p>
        </c:rich>
      </c:tx>
      <c:layout>
        <c:manualLayout>
          <c:xMode val="edge"/>
          <c:yMode val="edge"/>
          <c:x val="0.26649290340371135"/>
          <c:y val="3.0750721377219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0060082427526376E-2"/>
              <c:y val="-8.3331062078473295E-8"/>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623911904372"/>
                  <c:h val="9.353195176978589E-2"/>
                </c:manualLayout>
              </c15:layout>
            </c:ext>
          </c:extLst>
        </c:dLbl>
      </c:pivotFmt>
      <c:pivotFmt>
        <c:idx val="2"/>
        <c:spPr>
          <a:solidFill>
            <a:schemeClr val="accent1"/>
          </a:solidFill>
          <a:ln>
            <a:noFill/>
          </a:ln>
          <a:effectLst/>
        </c:spPr>
        <c:dLbl>
          <c:idx val="0"/>
          <c:layout>
            <c:manualLayout>
              <c:x val="-3.1241310210585335E-2"/>
              <c:y val="-1.0657263667468515E-2"/>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654303231009516"/>
                  <c:h val="9.353195176978589E-2"/>
                </c:manualLayout>
              </c15:layout>
            </c:ext>
          </c:extLst>
        </c:dLbl>
      </c:pivotFmt>
      <c:pivotFmt>
        <c:idx val="3"/>
        <c:spPr>
          <a:solidFill>
            <a:schemeClr val="accent1"/>
          </a:solidFill>
          <a:ln>
            <a:noFill/>
          </a:ln>
          <a:effectLst/>
        </c:spPr>
        <c:dLbl>
          <c:idx val="0"/>
          <c:layout>
            <c:manualLayout>
              <c:x val="-4.404403015802253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12230819850686"/>
                  <c:h val="0.11484650564327771"/>
                </c:manualLayout>
              </c15:layout>
            </c:ext>
          </c:extLst>
        </c:dLbl>
      </c:pivotFmt>
      <c:pivotFmt>
        <c:idx val="4"/>
        <c:spPr>
          <a:solidFill>
            <a:schemeClr val="accent1"/>
          </a:solidFill>
          <a:ln>
            <a:noFill/>
          </a:ln>
          <a:effectLst/>
        </c:spPr>
        <c:dLbl>
          <c:idx val="0"/>
          <c:layout>
            <c:manualLayout>
              <c:x val="-5.6056038382937781E-2"/>
              <c:y val="0"/>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07181162873372"/>
                  <c:h val="0.1006369141690326"/>
                </c:manualLayout>
              </c15:layout>
            </c:ext>
          </c:extLst>
        </c:dLbl>
      </c:pivotFmt>
      <c:pivotFmt>
        <c:idx val="5"/>
        <c:spPr>
          <a:solidFill>
            <a:schemeClr val="accent1"/>
          </a:solidFill>
          <a:ln>
            <a:noFill/>
          </a:ln>
          <a:effectLst/>
        </c:spPr>
        <c:dLbl>
          <c:idx val="0"/>
          <c:layout>
            <c:manualLayout>
              <c:x val="-6.4064043866214601E-2"/>
              <c:y val="-6.95754138426899E-17"/>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49625208952627"/>
                  <c:h val="0.13623361911022222"/>
                </c:manualLayout>
              </c15:layout>
            </c:ext>
          </c:extLst>
        </c:dLbl>
      </c:pivotFmt>
      <c:pivotFmt>
        <c:idx val="6"/>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6056038382937781E-2"/>
              <c:y val="0"/>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07181162873372"/>
                  <c:h val="0.1006369141690326"/>
                </c:manualLayout>
              </c15:layout>
            </c:ext>
          </c:extLst>
        </c:dLbl>
      </c:pivotFmt>
      <c:pivotFmt>
        <c:idx val="8"/>
        <c:spPr>
          <a:solidFill>
            <a:schemeClr val="accent1"/>
          </a:solidFill>
          <a:ln>
            <a:noFill/>
          </a:ln>
          <a:effectLst/>
        </c:spPr>
        <c:dLbl>
          <c:idx val="0"/>
          <c:layout>
            <c:manualLayout>
              <c:x val="-3.1241310210585335E-2"/>
              <c:y val="-1.0657263667468515E-2"/>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654303231009516"/>
                  <c:h val="9.353195176978589E-2"/>
                </c:manualLayout>
              </c15:layout>
            </c:ext>
          </c:extLst>
        </c:dLbl>
      </c:pivotFmt>
      <c:pivotFmt>
        <c:idx val="9"/>
        <c:spPr>
          <a:solidFill>
            <a:schemeClr val="accent1"/>
          </a:solidFill>
          <a:ln>
            <a:noFill/>
          </a:ln>
          <a:effectLst/>
        </c:spPr>
        <c:dLbl>
          <c:idx val="0"/>
          <c:layout>
            <c:manualLayout>
              <c:x val="-4.404403015802253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12230819850686"/>
                  <c:h val="0.11484650564327771"/>
                </c:manualLayout>
              </c15:layout>
            </c:ext>
          </c:extLst>
        </c:dLbl>
      </c:pivotFmt>
      <c:pivotFmt>
        <c:idx val="10"/>
        <c:spPr>
          <a:solidFill>
            <a:schemeClr val="accent1"/>
          </a:solidFill>
          <a:ln>
            <a:noFill/>
          </a:ln>
          <a:effectLst/>
        </c:spPr>
        <c:dLbl>
          <c:idx val="0"/>
          <c:layout>
            <c:manualLayout>
              <c:x val="-6.0060082427526376E-2"/>
              <c:y val="-8.3331062078473295E-8"/>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623911904372"/>
                  <c:h val="9.353195176978589E-2"/>
                </c:manualLayout>
              </c15:layout>
            </c:ext>
          </c:extLst>
        </c:dLbl>
      </c:pivotFmt>
      <c:pivotFmt>
        <c:idx val="11"/>
        <c:spPr>
          <a:solidFill>
            <a:schemeClr val="accent1"/>
          </a:solidFill>
          <a:ln>
            <a:noFill/>
          </a:ln>
          <a:effectLst/>
        </c:spPr>
        <c:dLbl>
          <c:idx val="0"/>
          <c:layout>
            <c:manualLayout>
              <c:x val="-6.4064043866214601E-2"/>
              <c:y val="-6.95754138426899E-17"/>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49625208952627"/>
                  <c:h val="0.13623361911022222"/>
                </c:manualLayout>
              </c15:layout>
            </c:ext>
          </c:extLst>
        </c:dLbl>
      </c:pivotFmt>
      <c:pivotFmt>
        <c:idx val="12"/>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D0808"/>
          </a:solidFill>
          <a:ln>
            <a:noFill/>
          </a:ln>
          <a:effectLst/>
        </c:spPr>
        <c:dLbl>
          <c:idx val="0"/>
          <c:layout>
            <c:manualLayout>
              <c:x val="-5.6056038382937781E-2"/>
              <c:y val="0"/>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07181162873372"/>
                  <c:h val="0.1006369141690326"/>
                </c:manualLayout>
              </c15:layout>
            </c:ext>
          </c:extLst>
        </c:dLbl>
      </c:pivotFmt>
      <c:pivotFmt>
        <c:idx val="14"/>
        <c:spPr>
          <a:solidFill>
            <a:srgbClr val="BD0808"/>
          </a:solidFill>
          <a:ln>
            <a:noFill/>
          </a:ln>
          <a:effectLst/>
        </c:spPr>
        <c:dLbl>
          <c:idx val="0"/>
          <c:layout>
            <c:manualLayout>
              <c:x val="-3.1241310210585335E-2"/>
              <c:y val="-1.0657263667468515E-2"/>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654303231009516"/>
                  <c:h val="9.353195176978589E-2"/>
                </c:manualLayout>
              </c15:layout>
            </c:ext>
          </c:extLst>
        </c:dLbl>
      </c:pivotFmt>
      <c:pivotFmt>
        <c:idx val="15"/>
        <c:spPr>
          <a:solidFill>
            <a:srgbClr val="BD0808"/>
          </a:solidFill>
          <a:ln>
            <a:noFill/>
          </a:ln>
          <a:effectLst/>
        </c:spPr>
        <c:dLbl>
          <c:idx val="0"/>
          <c:layout>
            <c:manualLayout>
              <c:x val="-4.404403015802253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12230819850686"/>
                  <c:h val="0.11484650564327771"/>
                </c:manualLayout>
              </c15:layout>
            </c:ext>
          </c:extLst>
        </c:dLbl>
      </c:pivotFmt>
      <c:pivotFmt>
        <c:idx val="16"/>
        <c:spPr>
          <a:solidFill>
            <a:srgbClr val="BD0808"/>
          </a:solidFill>
          <a:ln>
            <a:noFill/>
          </a:ln>
          <a:effectLst/>
        </c:spPr>
        <c:dLbl>
          <c:idx val="0"/>
          <c:layout>
            <c:manualLayout>
              <c:x val="-6.0060082427526376E-2"/>
              <c:y val="-8.3331062078473295E-8"/>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623911904372"/>
                  <c:h val="9.353195176978589E-2"/>
                </c:manualLayout>
              </c15:layout>
            </c:ext>
          </c:extLst>
        </c:dLbl>
      </c:pivotFmt>
      <c:pivotFmt>
        <c:idx val="17"/>
        <c:spPr>
          <a:solidFill>
            <a:srgbClr val="BD0808"/>
          </a:solidFill>
          <a:ln>
            <a:noFill/>
          </a:ln>
          <a:effectLst/>
        </c:spPr>
        <c:dLbl>
          <c:idx val="0"/>
          <c:layout>
            <c:manualLayout>
              <c:x val="-4.419152503518782E-2"/>
              <c:y val="-3.499562554680665E-7"/>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49625208952627"/>
                  <c:h val="0.13623361911022222"/>
                </c:manualLayout>
              </c15:layout>
            </c:ext>
          </c:extLst>
        </c:dLbl>
      </c:pivotFmt>
      <c:pivotFmt>
        <c:idx val="18"/>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D0808"/>
          </a:solidFill>
          <a:ln>
            <a:noFill/>
          </a:ln>
          <a:effectLst/>
        </c:spPr>
        <c:dLbl>
          <c:idx val="0"/>
          <c:layout>
            <c:manualLayout>
              <c:x val="-5.6056038382937781E-2"/>
              <c:y val="0"/>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07181162873372"/>
                  <c:h val="0.1006369141690326"/>
                </c:manualLayout>
              </c15:layout>
            </c:ext>
          </c:extLst>
        </c:dLbl>
      </c:pivotFmt>
      <c:pivotFmt>
        <c:idx val="20"/>
        <c:spPr>
          <a:solidFill>
            <a:srgbClr val="BD0808"/>
          </a:solidFill>
          <a:ln>
            <a:noFill/>
          </a:ln>
          <a:effectLst/>
        </c:spPr>
        <c:dLbl>
          <c:idx val="0"/>
          <c:layout>
            <c:manualLayout>
              <c:x val="-3.1241310210585335E-2"/>
              <c:y val="-1.0657263667468515E-2"/>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654303231009516"/>
                  <c:h val="9.353195176978589E-2"/>
                </c:manualLayout>
              </c15:layout>
            </c:ext>
          </c:extLst>
        </c:dLbl>
      </c:pivotFmt>
      <c:pivotFmt>
        <c:idx val="21"/>
        <c:spPr>
          <a:solidFill>
            <a:srgbClr val="BD0808"/>
          </a:solidFill>
          <a:ln>
            <a:noFill/>
          </a:ln>
          <a:effectLst/>
        </c:spPr>
        <c:dLbl>
          <c:idx val="0"/>
          <c:layout>
            <c:manualLayout>
              <c:x val="-4.404403015802253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12230819850686"/>
                  <c:h val="0.11484650564327771"/>
                </c:manualLayout>
              </c15:layout>
            </c:ext>
          </c:extLst>
        </c:dLbl>
      </c:pivotFmt>
      <c:pivotFmt>
        <c:idx val="22"/>
        <c:spPr>
          <a:solidFill>
            <a:srgbClr val="BD0808"/>
          </a:solidFill>
          <a:ln>
            <a:noFill/>
          </a:ln>
          <a:effectLst/>
        </c:spPr>
        <c:dLbl>
          <c:idx val="0"/>
          <c:layout>
            <c:manualLayout>
              <c:x val="-6.0060082427526376E-2"/>
              <c:y val="-8.3331062078473295E-8"/>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623911904372"/>
                  <c:h val="9.353195176978589E-2"/>
                </c:manualLayout>
              </c15:layout>
            </c:ext>
          </c:extLst>
        </c:dLbl>
      </c:pivotFmt>
      <c:pivotFmt>
        <c:idx val="23"/>
        <c:spPr>
          <a:solidFill>
            <a:srgbClr val="BD0808"/>
          </a:solidFill>
          <a:ln>
            <a:noFill/>
          </a:ln>
          <a:effectLst/>
        </c:spPr>
        <c:dLbl>
          <c:idx val="0"/>
          <c:layout>
            <c:manualLayout>
              <c:x val="-4.419152503518782E-2"/>
              <c:y val="-3.499562554680665E-7"/>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49625208952627"/>
                  <c:h val="0.13623361911022222"/>
                </c:manualLayout>
              </c15:layout>
            </c:ext>
          </c:extLst>
        </c:dLbl>
      </c:pivotFmt>
      <c:pivotFmt>
        <c:idx val="24"/>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BD0808"/>
          </a:solidFill>
          <a:ln>
            <a:noFill/>
          </a:ln>
          <a:effectLst/>
        </c:spPr>
        <c:dLbl>
          <c:idx val="0"/>
          <c:layout>
            <c:manualLayout>
              <c:x val="-5.6056038382937781E-2"/>
              <c:y val="0"/>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07181162873372"/>
                  <c:h val="0.1006369141690326"/>
                </c:manualLayout>
              </c15:layout>
            </c:ext>
          </c:extLst>
        </c:dLbl>
      </c:pivotFmt>
      <c:pivotFmt>
        <c:idx val="26"/>
        <c:spPr>
          <a:solidFill>
            <a:srgbClr val="BD0808"/>
          </a:solidFill>
          <a:ln>
            <a:noFill/>
          </a:ln>
          <a:effectLst/>
        </c:spPr>
        <c:dLbl>
          <c:idx val="0"/>
          <c:layout>
            <c:manualLayout>
              <c:x val="-3.1241310210585335E-2"/>
              <c:y val="-1.0657263667468515E-2"/>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654303231009516"/>
                  <c:h val="9.353195176978589E-2"/>
                </c:manualLayout>
              </c15:layout>
            </c:ext>
          </c:extLst>
        </c:dLbl>
      </c:pivotFmt>
      <c:pivotFmt>
        <c:idx val="27"/>
        <c:spPr>
          <a:solidFill>
            <a:srgbClr val="BD0808"/>
          </a:solidFill>
          <a:ln>
            <a:noFill/>
          </a:ln>
          <a:effectLst/>
        </c:spPr>
        <c:dLbl>
          <c:idx val="0"/>
          <c:layout>
            <c:manualLayout>
              <c:x val="-4.404403015802253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12230819850686"/>
                  <c:h val="0.11484650564327771"/>
                </c:manualLayout>
              </c15:layout>
            </c:ext>
          </c:extLst>
        </c:dLbl>
      </c:pivotFmt>
      <c:pivotFmt>
        <c:idx val="28"/>
        <c:spPr>
          <a:solidFill>
            <a:srgbClr val="BD0808"/>
          </a:solidFill>
          <a:ln>
            <a:noFill/>
          </a:ln>
          <a:effectLst/>
        </c:spPr>
        <c:dLbl>
          <c:idx val="0"/>
          <c:layout>
            <c:manualLayout>
              <c:x val="-6.0060082427526376E-2"/>
              <c:y val="-8.3331062078473295E-8"/>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623911904372"/>
                  <c:h val="9.353195176978589E-2"/>
                </c:manualLayout>
              </c15:layout>
            </c:ext>
          </c:extLst>
        </c:dLbl>
      </c:pivotFmt>
      <c:pivotFmt>
        <c:idx val="29"/>
        <c:spPr>
          <a:solidFill>
            <a:srgbClr val="BD0808"/>
          </a:solidFill>
          <a:ln>
            <a:noFill/>
          </a:ln>
          <a:effectLst/>
        </c:spPr>
        <c:dLbl>
          <c:idx val="0"/>
          <c:layout>
            <c:manualLayout>
              <c:x val="-4.419152503518782E-2"/>
              <c:y val="-3.499562554680665E-7"/>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49625208952627"/>
                  <c:h val="0.13623361911022222"/>
                </c:manualLayout>
              </c15:layout>
            </c:ext>
          </c:extLst>
        </c:dLbl>
      </c:pivotFmt>
      <c:pivotFmt>
        <c:idx val="30"/>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BD0808"/>
          </a:solidFill>
          <a:ln>
            <a:noFill/>
          </a:ln>
          <a:effectLst/>
        </c:spPr>
        <c:dLbl>
          <c:idx val="0"/>
          <c:layout>
            <c:manualLayout>
              <c:x val="-5.6056038382937781E-2"/>
              <c:y val="0"/>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07181162873372"/>
                  <c:h val="0.1006369141690326"/>
                </c:manualLayout>
              </c15:layout>
            </c:ext>
          </c:extLst>
        </c:dLbl>
      </c:pivotFmt>
      <c:pivotFmt>
        <c:idx val="32"/>
        <c:spPr>
          <a:solidFill>
            <a:srgbClr val="BD0808"/>
          </a:solidFill>
          <a:ln>
            <a:noFill/>
          </a:ln>
          <a:effectLst/>
        </c:spPr>
        <c:dLbl>
          <c:idx val="0"/>
          <c:layout>
            <c:manualLayout>
              <c:x val="-3.1241310210585335E-2"/>
              <c:y val="-1.0657263667468515E-2"/>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654303231009516"/>
                  <c:h val="9.353195176978589E-2"/>
                </c:manualLayout>
              </c15:layout>
            </c:ext>
          </c:extLst>
        </c:dLbl>
      </c:pivotFmt>
      <c:pivotFmt>
        <c:idx val="33"/>
        <c:spPr>
          <a:solidFill>
            <a:srgbClr val="BD0808"/>
          </a:solidFill>
          <a:ln>
            <a:noFill/>
          </a:ln>
          <a:effectLst/>
        </c:spPr>
        <c:dLbl>
          <c:idx val="0"/>
          <c:layout>
            <c:manualLayout>
              <c:x val="-4.404403015802253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12230819850686"/>
                  <c:h val="0.11484650564327771"/>
                </c:manualLayout>
              </c15:layout>
            </c:ext>
          </c:extLst>
        </c:dLbl>
      </c:pivotFmt>
      <c:pivotFmt>
        <c:idx val="34"/>
        <c:spPr>
          <a:solidFill>
            <a:srgbClr val="BD0808"/>
          </a:solidFill>
          <a:ln>
            <a:noFill/>
          </a:ln>
          <a:effectLst/>
        </c:spPr>
        <c:dLbl>
          <c:idx val="0"/>
          <c:layout>
            <c:manualLayout>
              <c:x val="-6.0060082427526376E-2"/>
              <c:y val="-8.3331062078473295E-8"/>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623911904372"/>
                  <c:h val="9.353195176978589E-2"/>
                </c:manualLayout>
              </c15:layout>
            </c:ext>
          </c:extLst>
        </c:dLbl>
      </c:pivotFmt>
      <c:pivotFmt>
        <c:idx val="35"/>
        <c:spPr>
          <a:solidFill>
            <a:srgbClr val="BD0808"/>
          </a:solidFill>
          <a:ln>
            <a:noFill/>
          </a:ln>
          <a:effectLst/>
        </c:spPr>
        <c:dLbl>
          <c:idx val="0"/>
          <c:layout>
            <c:manualLayout>
              <c:x val="-4.419152503518782E-2"/>
              <c:y val="-3.499562554680665E-7"/>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49625208952627"/>
                  <c:h val="0.13623361911022222"/>
                </c:manualLayout>
              </c15:layout>
            </c:ext>
          </c:extLst>
        </c:dLbl>
      </c:pivotFmt>
      <c:pivotFmt>
        <c:idx val="36"/>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BD0808"/>
          </a:solidFill>
          <a:ln>
            <a:noFill/>
          </a:ln>
          <a:effectLst/>
        </c:spPr>
        <c:dLbl>
          <c:idx val="0"/>
          <c:layout>
            <c:manualLayout>
              <c:x val="-5.6056038382937781E-2"/>
              <c:y val="0"/>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07181162873372"/>
                  <c:h val="0.1006369141690326"/>
                </c:manualLayout>
              </c15:layout>
            </c:ext>
          </c:extLst>
        </c:dLbl>
      </c:pivotFmt>
      <c:pivotFmt>
        <c:idx val="38"/>
        <c:spPr>
          <a:solidFill>
            <a:srgbClr val="BD0808"/>
          </a:solidFill>
          <a:ln>
            <a:noFill/>
          </a:ln>
          <a:effectLst/>
        </c:spPr>
        <c:dLbl>
          <c:idx val="0"/>
          <c:layout>
            <c:manualLayout>
              <c:x val="-3.1241310210585335E-2"/>
              <c:y val="-1.0657263667468515E-2"/>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654303231009516"/>
                  <c:h val="9.353195176978589E-2"/>
                </c:manualLayout>
              </c15:layout>
            </c:ext>
          </c:extLst>
        </c:dLbl>
      </c:pivotFmt>
      <c:pivotFmt>
        <c:idx val="39"/>
        <c:spPr>
          <a:solidFill>
            <a:srgbClr val="BD0808"/>
          </a:solidFill>
          <a:ln>
            <a:noFill/>
          </a:ln>
          <a:effectLst/>
        </c:spPr>
        <c:dLbl>
          <c:idx val="0"/>
          <c:layout>
            <c:manualLayout>
              <c:x val="-4.404403015802253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12230819850686"/>
                  <c:h val="0.11484650564327771"/>
                </c:manualLayout>
              </c15:layout>
            </c:ext>
          </c:extLst>
        </c:dLbl>
      </c:pivotFmt>
      <c:pivotFmt>
        <c:idx val="40"/>
        <c:spPr>
          <a:solidFill>
            <a:srgbClr val="BD0808"/>
          </a:solidFill>
          <a:ln>
            <a:noFill/>
          </a:ln>
          <a:effectLst/>
        </c:spPr>
        <c:dLbl>
          <c:idx val="0"/>
          <c:layout>
            <c:manualLayout>
              <c:x val="-6.0060082427526376E-2"/>
              <c:y val="-8.3331062078473295E-8"/>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623911904372"/>
                  <c:h val="9.353195176978589E-2"/>
                </c:manualLayout>
              </c15:layout>
            </c:ext>
          </c:extLst>
        </c:dLbl>
      </c:pivotFmt>
      <c:pivotFmt>
        <c:idx val="41"/>
        <c:spPr>
          <a:solidFill>
            <a:srgbClr val="BD0808"/>
          </a:solidFill>
          <a:ln>
            <a:noFill/>
          </a:ln>
          <a:effectLst/>
        </c:spPr>
        <c:dLbl>
          <c:idx val="0"/>
          <c:layout>
            <c:manualLayout>
              <c:x val="-4.419152503518782E-2"/>
              <c:y val="-3.499562554680665E-7"/>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49625208952627"/>
                  <c:h val="0.13623361911022222"/>
                </c:manualLayout>
              </c15:layout>
            </c:ext>
          </c:extLst>
        </c:dLbl>
      </c:pivotFmt>
      <c:pivotFmt>
        <c:idx val="42"/>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BD0808"/>
          </a:solidFill>
          <a:ln>
            <a:noFill/>
          </a:ln>
          <a:effectLst/>
        </c:spPr>
        <c:dLbl>
          <c:idx val="0"/>
          <c:layout>
            <c:manualLayout>
              <c:x val="-5.6056038382937781E-2"/>
              <c:y val="0"/>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07181162873372"/>
                  <c:h val="0.1006369141690326"/>
                </c:manualLayout>
              </c15:layout>
            </c:ext>
          </c:extLst>
        </c:dLbl>
      </c:pivotFmt>
      <c:pivotFmt>
        <c:idx val="44"/>
        <c:spPr>
          <a:solidFill>
            <a:srgbClr val="BD0808"/>
          </a:solidFill>
          <a:ln>
            <a:noFill/>
          </a:ln>
          <a:effectLst/>
        </c:spPr>
        <c:dLbl>
          <c:idx val="0"/>
          <c:layout>
            <c:manualLayout>
              <c:x val="-3.1241310210585335E-2"/>
              <c:y val="-1.0657263667468515E-2"/>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654303231009516"/>
                  <c:h val="9.353195176978589E-2"/>
                </c:manualLayout>
              </c15:layout>
            </c:ext>
          </c:extLst>
        </c:dLbl>
      </c:pivotFmt>
      <c:pivotFmt>
        <c:idx val="45"/>
        <c:spPr>
          <a:solidFill>
            <a:srgbClr val="BD0808"/>
          </a:solidFill>
          <a:ln>
            <a:noFill/>
          </a:ln>
          <a:effectLst/>
        </c:spPr>
        <c:dLbl>
          <c:idx val="0"/>
          <c:layout>
            <c:manualLayout>
              <c:x val="-4.404403015802253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12230819850686"/>
                  <c:h val="0.11484650564327771"/>
                </c:manualLayout>
              </c15:layout>
            </c:ext>
          </c:extLst>
        </c:dLbl>
      </c:pivotFmt>
      <c:pivotFmt>
        <c:idx val="46"/>
        <c:spPr>
          <a:solidFill>
            <a:srgbClr val="BD0808"/>
          </a:solidFill>
          <a:ln>
            <a:noFill/>
          </a:ln>
          <a:effectLst/>
        </c:spPr>
        <c:dLbl>
          <c:idx val="0"/>
          <c:layout>
            <c:manualLayout>
              <c:x val="-6.0060082427526376E-2"/>
              <c:y val="-8.3331062078473295E-8"/>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10623911904372"/>
                  <c:h val="9.353195176978589E-2"/>
                </c:manualLayout>
              </c15:layout>
            </c:ext>
          </c:extLst>
        </c:dLbl>
      </c:pivotFmt>
      <c:pivotFmt>
        <c:idx val="47"/>
        <c:spPr>
          <a:solidFill>
            <a:srgbClr val="BD0808"/>
          </a:solidFill>
          <a:ln>
            <a:noFill/>
          </a:ln>
          <a:effectLst/>
        </c:spPr>
        <c:dLbl>
          <c:idx val="0"/>
          <c:layout>
            <c:manualLayout>
              <c:x val="-4.419152503518782E-2"/>
              <c:y val="-3.499562554680665E-7"/>
            </c:manualLayout>
          </c:layout>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49625208952627"/>
                  <c:h val="0.13623361911022222"/>
                </c:manualLayout>
              </c15:layout>
            </c:ext>
          </c:extLst>
        </c:dLbl>
      </c:pivotFmt>
      <c:pivotFmt>
        <c:idx val="48"/>
        <c:spPr>
          <a:solidFill>
            <a:schemeClr val="accent1"/>
          </a:solidFill>
          <a:ln w="28575" cap="rnd">
            <a:solidFill>
              <a:srgbClr val="BD0808"/>
            </a:solidFill>
            <a:round/>
          </a:ln>
          <a:effectLst/>
        </c:spPr>
        <c:marker>
          <c:symbol val="circle"/>
          <c:size val="5"/>
          <c:spPr>
            <a:solidFill>
              <a:srgbClr val="FFFFFF"/>
            </a:solidFill>
            <a:ln w="9525">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rgbClr val="BD0808"/>
            </a:solidFill>
            <a:round/>
          </a:ln>
          <a:effectLst/>
        </c:spPr>
        <c:marker>
          <c:symbol val="circle"/>
          <c:size val="5"/>
        </c:marker>
        <c:dLbl>
          <c:idx val="0"/>
          <c:layout>
            <c:manualLayout>
              <c:x val="-6.4542145894217378E-3"/>
              <c:y val="-8.000000000000008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rgbClr val="BD0808"/>
            </a:solidFill>
            <a:round/>
          </a:ln>
          <a:effectLst/>
        </c:spPr>
        <c:marker>
          <c:symbol val="circle"/>
          <c:size val="5"/>
          <c:spPr>
            <a:solidFill>
              <a:srgbClr val="FFFFFF"/>
            </a:solidFill>
            <a:ln w="9525">
              <a:noFill/>
            </a:ln>
            <a:effectLst/>
          </c:spPr>
        </c:marker>
      </c:pivotFmt>
      <c:pivotFmt>
        <c:idx val="53"/>
        <c:spPr>
          <a:solidFill>
            <a:schemeClr val="accent1"/>
          </a:solidFill>
          <a:ln w="28575" cap="rnd">
            <a:solidFill>
              <a:srgbClr val="BD0808"/>
            </a:solidFill>
            <a:round/>
          </a:ln>
          <a:effectLst/>
        </c:spPr>
        <c:marker>
          <c:symbol val="circle"/>
          <c:size val="5"/>
          <c:spPr>
            <a:solidFill>
              <a:srgbClr val="FFFFFF"/>
            </a:solidFill>
            <a:ln w="9525">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rgbClr val="BD0808"/>
            </a:solidFill>
            <a:round/>
          </a:ln>
          <a:effectLst/>
        </c:spPr>
        <c:marker>
          <c:symbol val="circle"/>
          <c:size val="5"/>
          <c:spPr>
            <a:solidFill>
              <a:srgbClr val="FFFFFF"/>
            </a:solidFill>
            <a:ln w="9525">
              <a:noFill/>
            </a:ln>
            <a:effectLst/>
          </c:spPr>
        </c:marker>
      </c:pivotFmt>
      <c:pivotFmt>
        <c:idx val="55"/>
        <c:spPr>
          <a:ln w="28575" cap="rnd">
            <a:solidFill>
              <a:srgbClr val="BD0808"/>
            </a:solidFill>
            <a:round/>
          </a:ln>
          <a:effectLst/>
        </c:spPr>
        <c:marker>
          <c:symbol val="circle"/>
          <c:size val="5"/>
          <c:spPr>
            <a:solidFill>
              <a:srgbClr val="FFFFFF"/>
            </a:solidFill>
            <a:ln w="9525">
              <a:noFill/>
            </a:ln>
            <a:effectLst/>
          </c:spPr>
        </c:marker>
        <c:dLbl>
          <c:idx val="0"/>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ln w="28575" cap="rnd">
            <a:solidFill>
              <a:srgbClr val="BD0808"/>
            </a:solidFill>
            <a:round/>
          </a:ln>
          <a:effectLst/>
        </c:spPr>
        <c:marker>
          <c:symbol val="circle"/>
          <c:size val="5"/>
          <c:spPr>
            <a:solidFill>
              <a:srgbClr val="FFFFFF"/>
            </a:solidFill>
            <a:ln w="9525">
              <a:noFill/>
            </a:ln>
            <a:effectLst/>
          </c:spPr>
        </c:marker>
      </c:pivotFmt>
    </c:pivotFmts>
    <c:plotArea>
      <c:layout>
        <c:manualLayout>
          <c:layoutTarget val="inner"/>
          <c:xMode val="edge"/>
          <c:yMode val="edge"/>
          <c:x val="2.9542760903976922E-2"/>
          <c:y val="0.11317655293088363"/>
          <c:w val="0.95386466586413499"/>
          <c:h val="0.67426001749781272"/>
        </c:manualLayout>
      </c:layout>
      <c:lineChart>
        <c:grouping val="standard"/>
        <c:varyColors val="0"/>
        <c:ser>
          <c:idx val="0"/>
          <c:order val="0"/>
          <c:tx>
            <c:v>Total</c:v>
          </c:tx>
          <c:spPr>
            <a:ln w="28575" cap="rnd">
              <a:solidFill>
                <a:srgbClr val="BD0808"/>
              </a:solidFill>
              <a:round/>
            </a:ln>
            <a:effectLst/>
          </c:spPr>
          <c:marker>
            <c:symbol val="circle"/>
            <c:size val="5"/>
            <c:spPr>
              <a:solidFill>
                <a:srgbClr val="FFFFFF"/>
              </a:solidFill>
              <a:ln w="9525">
                <a:noFill/>
              </a:ln>
              <a:effectLst/>
            </c:spPr>
          </c:marker>
          <c:dPt>
            <c:idx val="1"/>
            <c:marker>
              <c:symbol val="circle"/>
              <c:size val="5"/>
              <c:spPr>
                <a:solidFill>
                  <a:srgbClr val="FFFFFF"/>
                </a:solidFill>
                <a:ln w="9525">
                  <a:noFill/>
                </a:ln>
                <a:effectLst/>
              </c:spPr>
            </c:marker>
            <c:bubble3D val="0"/>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2022</c:v>
              </c:pt>
              <c:pt idx="1">
                <c:v>2023</c:v>
              </c:pt>
              <c:pt idx="2">
                <c:v>2024</c:v>
              </c:pt>
            </c:strLit>
          </c:cat>
          <c:val>
            <c:numLit>
              <c:formatCode>\$#,##0.00;\(\$#,##0.00\);\$#,##0.00</c:formatCode>
              <c:ptCount val="3"/>
              <c:pt idx="0">
                <c:v>-385200</c:v>
              </c:pt>
              <c:pt idx="1">
                <c:v>-1363200</c:v>
              </c:pt>
              <c:pt idx="2">
                <c:v>299900</c:v>
              </c:pt>
            </c:numLit>
          </c:val>
          <c:smooth val="1"/>
        </c:ser>
        <c:dLbls>
          <c:showLegendKey val="0"/>
          <c:showVal val="1"/>
          <c:showCatName val="0"/>
          <c:showSerName val="0"/>
          <c:showPercent val="0"/>
          <c:showBubbleSize val="0"/>
        </c:dLbls>
        <c:marker val="1"/>
        <c:smooth val="0"/>
        <c:axId val="283870584"/>
        <c:axId val="283869408"/>
      </c:lineChart>
      <c:catAx>
        <c:axId val="283870584"/>
        <c:scaling>
          <c:orientation val="minMax"/>
        </c:scaling>
        <c:delete val="0"/>
        <c:axPos val="b"/>
        <c:numFmt formatCode="General" sourceLinked="0"/>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283869408"/>
        <c:crosses val="autoZero"/>
        <c:auto val="1"/>
        <c:lblAlgn val="ctr"/>
        <c:lblOffset val="100"/>
        <c:noMultiLvlLbl val="0"/>
        <c:extLst>
          <c:ext xmlns:c15="http://schemas.microsoft.com/office/drawing/2012/chart" uri="{F40574EE-89B7-4290-83BB-5DA773EAF853}">
            <c15:numFmt c:formatCode="General" c:sourceLinked="1"/>
          </c:ext>
        </c:extLst>
      </c:catAx>
      <c:valAx>
        <c:axId val="283869408"/>
        <c:scaling>
          <c:orientation val="minMax"/>
        </c:scaling>
        <c:delete val="1"/>
        <c:axPos val="l"/>
        <c:numFmt formatCode="\$#,##0.00;\(\$#,##0.00\);\$#,##0.00" sourceLinked="0"/>
        <c:majorTickMark val="none"/>
        <c:minorTickMark val="none"/>
        <c:tickLblPos val="nextTo"/>
        <c:crossAx val="283870584"/>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[Financial-Performance-Analysis.xlsx]PivotChartTable15</c15:name>
        <c15:fmtId val="14"/>
      </c15:pivotSource>
      <c15:pivotOptions>
        <c15:dropZoneFilter val="1"/>
        <c15:dropZoneCategories val="1"/>
        <c15:dropZoneData val="1"/>
      </c15: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200">
                <a:solidFill>
                  <a:schemeClr val="bg1"/>
                </a:solidFill>
                <a:latin typeface="Calibri" panose="020F0502020204030204" pitchFamily="34" charset="0"/>
                <a:cs typeface="Calibri" panose="020F0502020204030204" pitchFamily="34" charset="0"/>
              </a:rPr>
              <a:t>Total Budget Vs. Actual Yearly</a:t>
            </a:r>
          </a:p>
        </c:rich>
      </c:tx>
      <c:layout>
        <c:manualLayout>
          <c:xMode val="edge"/>
          <c:yMode val="edge"/>
          <c:x val="0.11606831027708693"/>
          <c:y val="3.592814371257484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50800" cap="sq">
            <a:solidFill>
              <a:srgbClr val="BD0808"/>
            </a:solidFill>
            <a:round/>
          </a:ln>
          <a:effectLst/>
        </c:spPr>
        <c:marker>
          <c:symbol val="circle"/>
          <c:size val="5"/>
          <c:spPr>
            <a:solidFill>
              <a:schemeClr val="bg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sq">
            <a:solidFill>
              <a:srgbClr val="BD0808"/>
            </a:solidFill>
            <a:round/>
          </a:ln>
          <a:effectLst/>
        </c:spPr>
        <c:marker>
          <c:symbol val="circle"/>
          <c:size val="5"/>
          <c:spPr>
            <a:noFill/>
            <a:ln w="9525">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0" cap="sq">
            <a:solidFill>
              <a:srgbClr val="BD0808"/>
            </a:solidFill>
            <a:round/>
          </a:ln>
          <a:effectLst/>
        </c:spPr>
        <c:marker>
          <c:symbol val="circle"/>
          <c:size val="5"/>
          <c:spPr>
            <a:noFill/>
            <a:ln w="9525">
              <a:noFill/>
            </a:ln>
            <a:effectLst/>
          </c:spPr>
        </c:marker>
      </c:pivotFmt>
      <c:pivotFmt>
        <c:idx val="10"/>
        <c:spPr>
          <a:solidFill>
            <a:schemeClr val="accent1"/>
          </a:solidFill>
          <a:ln w="28575" cap="rnd">
            <a:solidFill>
              <a:schemeClr val="tx1"/>
            </a:solidFill>
            <a:round/>
          </a:ln>
          <a:effectLst/>
        </c:spPr>
        <c:marker>
          <c:symbol val="circle"/>
          <c:size val="5"/>
          <c:spPr>
            <a:solidFill>
              <a:schemeClr val="bg1"/>
            </a:solidFill>
            <a:ln w="9525">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1"/>
            </a:solidFill>
            <a:round/>
          </a:ln>
          <a:effectLst/>
        </c:spPr>
        <c:marker>
          <c:symbol val="circle"/>
          <c:size val="5"/>
          <c:spPr>
            <a:solidFill>
              <a:schemeClr val="bg1"/>
            </a:solidFill>
            <a:ln w="9525">
              <a:noFill/>
            </a:ln>
            <a:effectLst/>
          </c:spPr>
        </c:marker>
        <c:dLbl>
          <c:idx val="0"/>
          <c:layout>
            <c:manualLayout>
              <c:x val="-1.4382822800198619E-2"/>
              <c:y val="4.3883651366493963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1750" cap="sq">
            <a:solidFill>
              <a:srgbClr val="BD0808"/>
            </a:solidFill>
            <a:round/>
          </a:ln>
          <a:effectLst/>
        </c:spPr>
        <c:marker>
          <c:symbol val="circle"/>
          <c:size val="5"/>
          <c:spPr>
            <a:noFill/>
            <a:ln w="9525">
              <a:noFill/>
            </a:ln>
            <a:effectLst/>
          </c:spPr>
        </c:marker>
        <c:dLbl>
          <c:idx val="0"/>
          <c:layout>
            <c:manualLayout>
              <c:x val="-3.7818188315222129E-2"/>
              <c:y val="-6.429855887460492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1750" cap="sq">
            <a:solidFill>
              <a:srgbClr val="BD0808"/>
            </a:solidFill>
            <a:round/>
          </a:ln>
          <a:effectLst/>
        </c:spPr>
        <c:marker>
          <c:symbol val="circle"/>
          <c:size val="5"/>
          <c:spPr>
            <a:noFill/>
            <a:ln w="9525">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sq">
            <a:solidFill>
              <a:srgbClr val="BD0808"/>
            </a:solidFill>
            <a:round/>
          </a:ln>
          <a:effectLst/>
        </c:spPr>
        <c:marker>
          <c:symbol val="circle"/>
          <c:size val="5"/>
          <c:spPr>
            <a:noFill/>
            <a:ln w="9525">
              <a:noFill/>
            </a:ln>
            <a:effectLst/>
          </c:spPr>
        </c:marker>
        <c:dLbl>
          <c:idx val="0"/>
          <c:layout>
            <c:manualLayout>
              <c:x val="-3.7818188315222129E-2"/>
              <c:y val="-6.429855887460492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tx1"/>
            </a:solidFill>
            <a:round/>
          </a:ln>
          <a:effectLst/>
        </c:spPr>
        <c:marker>
          <c:symbol val="circle"/>
          <c:size val="5"/>
          <c:spPr>
            <a:solidFill>
              <a:schemeClr val="bg1"/>
            </a:solidFill>
            <a:ln w="9525">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tx1"/>
            </a:solidFill>
            <a:round/>
          </a:ln>
          <a:effectLst/>
        </c:spPr>
        <c:marker>
          <c:symbol val="circle"/>
          <c:size val="5"/>
          <c:spPr>
            <a:solidFill>
              <a:schemeClr val="bg1"/>
            </a:solidFill>
            <a:ln w="9525">
              <a:noFill/>
            </a:ln>
            <a:effectLst/>
          </c:spPr>
        </c:marker>
        <c:dLbl>
          <c:idx val="0"/>
          <c:layout>
            <c:manualLayout>
              <c:x val="-1.4382822800198619E-2"/>
              <c:y val="4.3883651366493963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1750" cap="sq">
            <a:solidFill>
              <a:srgbClr val="BD0808"/>
            </a:solidFill>
          </a:ln>
          <a:effectLst/>
        </c:spPr>
        <c:marker>
          <c:symbol val="circle"/>
          <c:size val="5"/>
          <c:spPr>
            <a:noFill/>
            <a:ln w="9525">
              <a:noFill/>
            </a:ln>
            <a:effectLst/>
          </c:spPr>
        </c:marker>
      </c:pivotFmt>
      <c:pivotFmt>
        <c:idx val="18"/>
        <c:spPr>
          <a:solidFill>
            <a:srgbClr val="BD0808"/>
          </a:solidFill>
          <a:ln w="31750" cap="sq">
            <a:noFill/>
          </a:ln>
          <a:effectLst/>
        </c:spPr>
      </c:pivotFmt>
      <c:pivotFmt>
        <c:idx val="19"/>
        <c:spPr>
          <a:solidFill>
            <a:schemeClr val="accent1"/>
          </a:solidFill>
          <a:ln w="28575" cap="rnd">
            <a:solidFill>
              <a:schemeClr val="tx1"/>
            </a:solidFill>
            <a:round/>
          </a:ln>
          <a:effectLst/>
        </c:spPr>
        <c:marker>
          <c:symbol val="circle"/>
          <c:size val="5"/>
          <c:spPr>
            <a:solidFill>
              <a:schemeClr val="bg1"/>
            </a:solidFill>
            <a:ln w="9525">
              <a:no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4382822800198619E-2"/>
              <c:y val="4.3883651366493963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BD0808"/>
          </a:solidFill>
          <a:ln w="31750" cap="sq">
            <a:noFill/>
          </a:ln>
          <a:effectLst/>
        </c:spPr>
      </c:pivotFmt>
      <c:pivotFmt>
        <c:idx val="22"/>
        <c:spPr>
          <a:solidFill>
            <a:srgbClr val="BD0808"/>
          </a:solidFill>
          <a:ln w="31750" cap="sq">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BD0808"/>
          </a:solidFill>
          <a:ln>
            <a:noFill/>
          </a:ln>
          <a:effectLst/>
        </c:spPr>
        <c:marker>
          <c:symbol val="none"/>
        </c:marker>
      </c:pivotFmt>
      <c:pivotFmt>
        <c:idx val="25"/>
        <c:spPr>
          <a:solidFill>
            <a:schemeClr val="tx1">
              <a:lumMod val="95000"/>
              <a:lumOff val="5000"/>
            </a:schemeClr>
          </a:solidFill>
          <a:ln>
            <a:noFill/>
          </a:ln>
          <a:effectLst/>
        </c:spPr>
        <c:marker>
          <c:symbol val="none"/>
        </c:marker>
      </c:pivotFmt>
      <c:pivotFmt>
        <c:idx val="26"/>
      </c:pivotFmt>
      <c:pivotFmt>
        <c:idx val="27"/>
      </c:pivotFmt>
      <c:pivotFmt>
        <c:idx val="28"/>
      </c:pivotFmt>
      <c:pivotFmt>
        <c:idx val="29"/>
      </c:pivotFmt>
      <c:pivotFmt>
        <c:idx val="30"/>
      </c:pivotFmt>
      <c:pivotFmt>
        <c:idx val="31"/>
        <c:spPr>
          <a:solidFill>
            <a:schemeClr val="accent1"/>
          </a:solidFill>
          <a:ln>
            <a:noFill/>
          </a:ln>
          <a:effectLst/>
        </c:spPr>
        <c:marker>
          <c:symbol val="none"/>
        </c:marker>
      </c:pivotFmt>
      <c:pivotFmt>
        <c:idx val="32"/>
        <c:spPr>
          <a:solidFill>
            <a:srgbClr val="BD0808"/>
          </a:solidFill>
          <a:ln>
            <a:noFill/>
          </a:ln>
          <a:effectLst/>
        </c:spPr>
        <c:marker>
          <c:symbol val="none"/>
        </c:marker>
      </c:pivotFmt>
      <c:pivotFmt>
        <c:idx val="33"/>
        <c:spPr>
          <a:solidFill>
            <a:schemeClr val="tx1">
              <a:lumMod val="95000"/>
              <a:lumOff val="5000"/>
            </a:schemeClr>
          </a:solidFill>
          <a:ln>
            <a:noFill/>
          </a:ln>
          <a:effectLst/>
        </c:spPr>
        <c:marker>
          <c:symbol val="none"/>
        </c:marker>
      </c:pivotFmt>
      <c:pivotFmt>
        <c:idx val="34"/>
        <c:spPr>
          <a:solidFill>
            <a:srgbClr val="BD0808"/>
          </a:solidFill>
          <a:ln>
            <a:noFill/>
          </a:ln>
          <a:effectLst/>
        </c:spPr>
        <c:marker>
          <c:symbol val="none"/>
        </c:marker>
      </c:pivotFmt>
      <c:pivotFmt>
        <c:idx val="35"/>
        <c:spPr>
          <a:solidFill>
            <a:schemeClr val="tx1">
              <a:lumMod val="95000"/>
              <a:lumOff val="5000"/>
            </a:schemeClr>
          </a:solidFill>
          <a:ln>
            <a:noFill/>
          </a:ln>
          <a:effectLst/>
        </c:spPr>
        <c:marker>
          <c:symbol val="none"/>
        </c:marker>
      </c:pivotFmt>
    </c:pivotFmts>
    <c:plotArea>
      <c:layout>
        <c:manualLayout>
          <c:layoutTarget val="inner"/>
          <c:xMode val="edge"/>
          <c:yMode val="edge"/>
          <c:x val="9.6006963131377965E-2"/>
          <c:y val="0.13364090716205385"/>
          <c:w val="0.88362234221142599"/>
          <c:h val="0.61682304681974631"/>
        </c:manualLayout>
      </c:layout>
      <c:barChart>
        <c:barDir val="col"/>
        <c:grouping val="clustered"/>
        <c:varyColors val="0"/>
        <c:ser>
          <c:idx val="0"/>
          <c:order val="0"/>
          <c:tx>
            <c:v>Total Budget</c:v>
          </c:tx>
          <c:spPr>
            <a:solidFill>
              <a:srgbClr val="BD0808"/>
            </a:solidFill>
            <a:ln>
              <a:noFill/>
            </a:ln>
            <a:effectLst/>
          </c:spPr>
          <c:invertIfNegative val="0"/>
          <c:cat>
            <c:strLit>
              <c:ptCount val="3"/>
              <c:pt idx="0">
                <c:v>2022</c:v>
              </c:pt>
              <c:pt idx="1">
                <c:v>2023</c:v>
              </c:pt>
              <c:pt idx="2">
                <c:v>2024</c:v>
              </c:pt>
            </c:strLit>
          </c:cat>
          <c:val>
            <c:numLit>
              <c:formatCode>\$#,##0.00;\(\$#,##0.00\);\$#,##0.00</c:formatCode>
              <c:ptCount val="3"/>
              <c:pt idx="0">
                <c:v>6500555</c:v>
              </c:pt>
              <c:pt idx="1">
                <c:v>13125607.5</c:v>
              </c:pt>
              <c:pt idx="2">
                <c:v>17297695</c:v>
              </c:pt>
            </c:numLit>
          </c:val>
        </c:ser>
        <c:ser>
          <c:idx val="1"/>
          <c:order val="1"/>
          <c:tx>
            <c:v>Total Transactions</c:v>
          </c:tx>
          <c:spPr>
            <a:solidFill>
              <a:schemeClr val="tx1">
                <a:lumMod val="95000"/>
                <a:lumOff val="5000"/>
              </a:schemeClr>
            </a:solidFill>
            <a:ln>
              <a:noFill/>
            </a:ln>
            <a:effectLst/>
          </c:spPr>
          <c:invertIfNegative val="0"/>
          <c:cat>
            <c:strLit>
              <c:ptCount val="3"/>
              <c:pt idx="0">
                <c:v>2022</c:v>
              </c:pt>
              <c:pt idx="1">
                <c:v>2023</c:v>
              </c:pt>
              <c:pt idx="2">
                <c:v>2024</c:v>
              </c:pt>
            </c:strLit>
          </c:cat>
          <c:val>
            <c:numLit>
              <c:formatCode>\$#,##0.00;\(\$#,##0.00\);\$#,##0.00</c:formatCode>
              <c:ptCount val="3"/>
              <c:pt idx="0">
                <c:v>6740940</c:v>
              </c:pt>
              <c:pt idx="1">
                <c:v>13573600</c:v>
              </c:pt>
              <c:pt idx="2">
                <c:v>17050900</c:v>
              </c:pt>
            </c:numLit>
          </c:val>
        </c:ser>
        <c:dLbls>
          <c:showLegendKey val="0"/>
          <c:showVal val="0"/>
          <c:showCatName val="0"/>
          <c:showSerName val="0"/>
          <c:showPercent val="0"/>
          <c:showBubbleSize val="0"/>
        </c:dLbls>
        <c:gapWidth val="200"/>
        <c:overlap val="-20"/>
        <c:axId val="283872544"/>
        <c:axId val="283871760"/>
      </c:barChart>
      <c:catAx>
        <c:axId val="283872544"/>
        <c:scaling>
          <c:orientation val="minMax"/>
        </c:scaling>
        <c:delete val="0"/>
        <c:axPos val="b"/>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lumMod val="95000"/>
                  </a:schemeClr>
                </a:solidFill>
                <a:latin typeface="Calibri" panose="020F0502020204030204" pitchFamily="34" charset="0"/>
                <a:ea typeface="+mn-ea"/>
                <a:cs typeface="Calibri" panose="020F0502020204030204" pitchFamily="34" charset="0"/>
              </a:defRPr>
            </a:pPr>
            <a:endParaRPr lang="en-US"/>
          </a:p>
        </c:txPr>
        <c:crossAx val="283871760"/>
        <c:crosses val="autoZero"/>
        <c:auto val="1"/>
        <c:lblAlgn val="ctr"/>
        <c:lblOffset val="100"/>
        <c:noMultiLvlLbl val="0"/>
        <c:extLst>
          <c:ext xmlns:c15="http://schemas.microsoft.com/office/drawing/2012/chart" uri="{F40574EE-89B7-4290-83BB-5DA773EAF853}">
            <c15:numFmt c:formatCode="General" c:sourceLinked="1"/>
          </c:ext>
        </c:extLst>
      </c:catAx>
      <c:valAx>
        <c:axId val="283871760"/>
        <c:scaling>
          <c:orientation val="minMax"/>
        </c:scaling>
        <c:delete val="1"/>
        <c:axPos val="l"/>
        <c:numFmt formatCode="\$#,##0.00;\(\$#,##0.00\);\$#,##0.00" sourceLinked="0"/>
        <c:majorTickMark val="none"/>
        <c:minorTickMark val="none"/>
        <c:tickLblPos val="nextTo"/>
        <c:crossAx val="283872544"/>
        <c:crosses val="autoZero"/>
        <c:crossBetween val="between"/>
        <c:extLst>
          <c:ext xmlns:c15="http://schemas.microsoft.com/office/drawing/2012/chart" uri="{F40574EE-89B7-4290-83BB-5DA773EAF853}">
            <c15:numFmt c:formatCode="\$#,##0.00;\(\$#,##0.00\);\$#,##0.00" c:sourceLinked="1"/>
          </c:ext>
        </c:extLst>
      </c:valAx>
      <c:spPr>
        <a:noFill/>
        <a:ln>
          <a:noFill/>
        </a:ln>
        <a:effectLst/>
      </c:spPr>
    </c:plotArea>
    <c:legend>
      <c:legendPos val="r"/>
      <c:layout>
        <c:manualLayout>
          <c:xMode val="edge"/>
          <c:yMode val="edge"/>
          <c:x val="0.108560385368955"/>
          <c:y val="0.86482483851195247"/>
          <c:w val="0.81926310323851381"/>
          <c:h val="0.135175161488047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[Financial-Performance-Analysis.xlsx]PivotChartTable16</c15:name>
        <c15:fmtId val="11"/>
      </c15:pivotSource>
      <c15:pivotOptions>
        <c15:dropZoneFilter val="1"/>
        <c15:dropZoneSeries val="1"/>
      </c15: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200">
                <a:solidFill>
                  <a:schemeClr val="bg1"/>
                </a:solidFill>
                <a:latin typeface="Calibri" panose="020F0502020204030204" pitchFamily="34" charset="0"/>
                <a:cs typeface="Calibri" panose="020F0502020204030204" pitchFamily="34" charset="0"/>
              </a:rPr>
              <a:t>Actual Expense Vs. Budgeted</a:t>
            </a:r>
            <a:r>
              <a:rPr lang="en-US" sz="1200" baseline="0">
                <a:solidFill>
                  <a:schemeClr val="bg1"/>
                </a:solidFill>
                <a:latin typeface="Calibri" panose="020F0502020204030204" pitchFamily="34" charset="0"/>
                <a:cs typeface="Calibri" panose="020F0502020204030204" pitchFamily="34" charset="0"/>
              </a:rPr>
              <a:t> Expense Over Time</a:t>
            </a:r>
          </a:p>
        </c:rich>
      </c:tx>
      <c:layout>
        <c:manualLayout>
          <c:xMode val="edge"/>
          <c:yMode val="edge"/>
          <c:x val="0.16519449175268403"/>
          <c:y val="5.6350251867877737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1"/>
          </a:solidFill>
          <a:ln>
            <a:noFill/>
          </a:ln>
          <a:effectLst/>
        </c:spPr>
        <c:marker>
          <c:symbol val="none"/>
        </c:marker>
      </c:pivotFmt>
      <c:pivotFmt>
        <c:idx val="88"/>
        <c:spPr>
          <a:solidFill>
            <a:schemeClr val="accent1"/>
          </a:solidFill>
          <a:ln>
            <a:noFill/>
          </a:ln>
          <a:effectLst/>
        </c:spPr>
        <c:marker>
          <c:symbol val="none"/>
        </c:marker>
      </c:pivotFmt>
      <c:pivotFmt>
        <c:idx val="89"/>
        <c:spPr>
          <a:solidFill>
            <a:schemeClr val="accent1"/>
          </a:solidFill>
          <a:ln>
            <a:noFill/>
          </a:ln>
          <a:effectLst/>
        </c:spPr>
        <c:marker>
          <c:symbol val="none"/>
        </c:marker>
      </c:pivotFmt>
      <c:pivotFmt>
        <c:idx val="90"/>
        <c:spPr>
          <a:solidFill>
            <a:schemeClr val="accent1"/>
          </a:solidFill>
          <a:ln>
            <a:noFill/>
          </a:ln>
          <a:effectLst/>
        </c:spPr>
        <c:marker>
          <c:symbol val="none"/>
        </c:marker>
      </c:pivotFmt>
      <c:pivotFmt>
        <c:idx val="91"/>
        <c:spPr>
          <a:solidFill>
            <a:schemeClr val="accent1"/>
          </a:solidFill>
          <a:ln>
            <a:noFill/>
          </a:ln>
          <a:effectLst/>
        </c:spPr>
        <c:marker>
          <c:symbol val="none"/>
        </c:marker>
      </c:pivotFmt>
      <c:pivotFmt>
        <c:idx val="92"/>
        <c:spPr>
          <a:solidFill>
            <a:schemeClr val="accent1"/>
          </a:solidFill>
          <a:ln>
            <a:noFill/>
          </a:ln>
          <a:effectLst/>
        </c:spPr>
        <c:marker>
          <c:symbol val="none"/>
        </c:marker>
      </c:pivotFmt>
      <c:pivotFmt>
        <c:idx val="93"/>
        <c:spPr>
          <a:solidFill>
            <a:schemeClr val="accent1"/>
          </a:solidFill>
          <a:ln>
            <a:noFill/>
          </a:ln>
          <a:effectLst/>
        </c:spPr>
        <c:marker>
          <c:symbol val="none"/>
        </c:marker>
      </c:pivotFmt>
      <c:pivotFmt>
        <c:idx val="94"/>
        <c:spPr>
          <a:solidFill>
            <a:schemeClr val="accent1"/>
          </a:solidFill>
          <a:ln>
            <a:noFill/>
          </a:ln>
          <a:effectLst/>
        </c:spPr>
        <c:marker>
          <c:symbol val="none"/>
        </c:marker>
      </c:pivotFmt>
      <c:pivotFmt>
        <c:idx val="95"/>
        <c:spPr>
          <a:solidFill>
            <a:schemeClr val="accent1"/>
          </a:solidFill>
          <a:ln>
            <a:noFill/>
          </a:ln>
          <a:effectLst/>
        </c:spPr>
        <c:marker>
          <c:symbol val="none"/>
        </c:marker>
      </c:pivotFmt>
      <c:pivotFmt>
        <c:idx val="96"/>
        <c:spPr>
          <a:solidFill>
            <a:schemeClr val="accent1"/>
          </a:solidFill>
          <a:ln>
            <a:noFill/>
          </a:ln>
          <a:effectLst/>
        </c:spPr>
        <c:marker>
          <c:symbol val="none"/>
        </c:marker>
      </c:pivotFmt>
      <c:pivotFmt>
        <c:idx val="97"/>
        <c:spPr>
          <a:solidFill>
            <a:schemeClr val="accent1"/>
          </a:solidFill>
          <a:ln>
            <a:noFill/>
          </a:ln>
          <a:effectLst/>
        </c:spPr>
        <c:marker>
          <c:symbol val="none"/>
        </c:marker>
      </c:pivotFmt>
      <c:pivotFmt>
        <c:idx val="98"/>
        <c:spPr>
          <a:solidFill>
            <a:schemeClr val="accent1"/>
          </a:solidFill>
          <a:ln>
            <a:noFill/>
          </a:ln>
          <a:effectLst/>
        </c:spPr>
        <c:marker>
          <c:symbol val="none"/>
        </c:marker>
      </c:pivotFmt>
      <c:pivotFmt>
        <c:idx val="99"/>
        <c:spPr>
          <a:solidFill>
            <a:schemeClr val="accent1"/>
          </a:solidFill>
          <a:ln>
            <a:noFill/>
          </a:ln>
          <a:effectLst/>
        </c:spPr>
        <c:marker>
          <c:symbol val="none"/>
        </c:marker>
      </c:pivotFmt>
      <c:pivotFmt>
        <c:idx val="100"/>
        <c:spPr>
          <a:solidFill>
            <a:schemeClr val="accent1"/>
          </a:solidFill>
          <a:ln>
            <a:noFill/>
          </a:ln>
          <a:effectLst/>
        </c:spPr>
        <c:marker>
          <c:symbol val="none"/>
        </c:marker>
      </c:pivotFmt>
      <c:pivotFmt>
        <c:idx val="101"/>
        <c:spPr>
          <a:solidFill>
            <a:schemeClr val="accent1"/>
          </a:solidFill>
          <a:ln>
            <a:noFill/>
          </a:ln>
          <a:effectLst/>
        </c:spPr>
        <c:marker>
          <c:symbol val="none"/>
        </c:marker>
      </c:pivotFmt>
      <c:pivotFmt>
        <c:idx val="102"/>
        <c:spPr>
          <a:solidFill>
            <a:schemeClr val="accent1"/>
          </a:solidFill>
          <a:ln>
            <a:noFill/>
          </a:ln>
          <a:effectLst/>
        </c:spPr>
        <c:marker>
          <c:symbol val="none"/>
        </c:marker>
      </c:pivotFmt>
      <c:pivotFmt>
        <c:idx val="103"/>
        <c:spPr>
          <a:solidFill>
            <a:schemeClr val="accent1"/>
          </a:solidFill>
          <a:ln>
            <a:noFill/>
          </a:ln>
          <a:effectLst/>
        </c:spPr>
        <c:marker>
          <c:symbol val="none"/>
        </c:marker>
      </c:pivotFmt>
      <c:pivotFmt>
        <c:idx val="104"/>
        <c:spPr>
          <a:solidFill>
            <a:schemeClr val="accent1"/>
          </a:solidFill>
          <a:ln>
            <a:noFill/>
          </a:ln>
          <a:effectLst/>
        </c:spPr>
        <c:marker>
          <c:symbol val="none"/>
        </c:marker>
      </c:pivotFmt>
      <c:pivotFmt>
        <c:idx val="105"/>
        <c:spPr>
          <a:solidFill>
            <a:schemeClr val="accent1"/>
          </a:solidFill>
          <a:ln>
            <a:noFill/>
          </a:ln>
          <a:effectLst/>
        </c:spPr>
        <c:marker>
          <c:symbol val="none"/>
        </c:marker>
      </c:pivotFmt>
      <c:pivotFmt>
        <c:idx val="106"/>
        <c:spPr>
          <a:solidFill>
            <a:schemeClr val="accent1"/>
          </a:solidFill>
          <a:ln>
            <a:noFill/>
          </a:ln>
          <a:effectLst/>
        </c:spPr>
        <c:marker>
          <c:symbol val="none"/>
        </c:marker>
      </c:pivotFmt>
      <c:pivotFmt>
        <c:idx val="107"/>
        <c:spPr>
          <a:solidFill>
            <a:schemeClr val="accent1"/>
          </a:solidFill>
          <a:ln>
            <a:noFill/>
          </a:ln>
          <a:effectLst/>
        </c:spPr>
        <c:marker>
          <c:symbol val="none"/>
        </c:marker>
      </c:pivotFmt>
      <c:pivotFmt>
        <c:idx val="108"/>
        <c:spPr>
          <a:solidFill>
            <a:schemeClr val="accent1"/>
          </a:solidFill>
          <a:ln>
            <a:noFill/>
          </a:ln>
          <a:effectLst/>
        </c:spPr>
        <c:marker>
          <c:symbol val="none"/>
        </c:marker>
      </c:pivotFmt>
      <c:pivotFmt>
        <c:idx val="109"/>
        <c:spPr>
          <a:solidFill>
            <a:schemeClr val="accent1"/>
          </a:solidFill>
          <a:ln>
            <a:noFill/>
          </a:ln>
          <a:effectLst/>
        </c:spPr>
        <c:marker>
          <c:symbol val="none"/>
        </c:marker>
      </c:pivotFmt>
      <c:pivotFmt>
        <c:idx val="110"/>
        <c:spPr>
          <a:solidFill>
            <a:schemeClr val="accent1"/>
          </a:solidFill>
          <a:ln>
            <a:noFill/>
          </a:ln>
          <a:effectLst/>
        </c:spPr>
        <c:marker>
          <c:symbol val="none"/>
        </c:marker>
      </c:pivotFmt>
      <c:pivotFmt>
        <c:idx val="111"/>
        <c:spPr>
          <a:solidFill>
            <a:schemeClr val="accent1"/>
          </a:solidFill>
          <a:ln>
            <a:noFill/>
          </a:ln>
          <a:effectLst/>
        </c:spPr>
        <c:marker>
          <c:symbol val="none"/>
        </c:marker>
      </c:pivotFmt>
      <c:pivotFmt>
        <c:idx val="112"/>
        <c:spPr>
          <a:solidFill>
            <a:schemeClr val="accent1"/>
          </a:solidFill>
          <a:ln>
            <a:noFill/>
          </a:ln>
          <a:effectLst/>
        </c:spPr>
        <c:marker>
          <c:symbol val="none"/>
        </c:marker>
      </c:pivotFmt>
      <c:pivotFmt>
        <c:idx val="113"/>
        <c:spPr>
          <a:solidFill>
            <a:schemeClr val="accent1"/>
          </a:solidFill>
          <a:ln>
            <a:noFill/>
          </a:ln>
          <a:effectLst/>
        </c:spPr>
        <c:marker>
          <c:symbol val="none"/>
        </c:marker>
      </c:pivotFmt>
      <c:pivotFmt>
        <c:idx val="114"/>
        <c:spPr>
          <a:solidFill>
            <a:schemeClr val="accent1"/>
          </a:solidFill>
          <a:ln>
            <a:noFill/>
          </a:ln>
          <a:effectLst/>
        </c:spPr>
        <c:marker>
          <c:symbol val="none"/>
        </c:marker>
      </c:pivotFmt>
      <c:pivotFmt>
        <c:idx val="115"/>
        <c:spPr>
          <a:solidFill>
            <a:schemeClr val="accent1"/>
          </a:solidFill>
          <a:ln>
            <a:noFill/>
          </a:ln>
          <a:effectLst/>
        </c:spPr>
        <c:marker>
          <c:symbol val="none"/>
        </c:marker>
      </c:pivotFmt>
      <c:pivotFmt>
        <c:idx val="116"/>
        <c:spPr>
          <a:solidFill>
            <a:schemeClr val="accent1"/>
          </a:solidFill>
          <a:ln>
            <a:noFill/>
          </a:ln>
          <a:effectLst/>
        </c:spPr>
        <c:marker>
          <c:symbol val="none"/>
        </c:marker>
      </c:pivotFmt>
      <c:pivotFmt>
        <c:idx val="117"/>
        <c:spPr>
          <a:solidFill>
            <a:schemeClr val="accent1"/>
          </a:solidFill>
          <a:ln>
            <a:noFill/>
          </a:ln>
          <a:effectLst/>
        </c:spPr>
        <c:marker>
          <c:symbol val="none"/>
        </c:marker>
      </c:pivotFmt>
      <c:pivotFmt>
        <c:idx val="118"/>
        <c:spPr>
          <a:solidFill>
            <a:schemeClr val="accent1"/>
          </a:solidFill>
          <a:ln>
            <a:noFill/>
          </a:ln>
          <a:effectLst/>
        </c:spPr>
        <c:marker>
          <c:symbol val="none"/>
        </c:marker>
      </c:pivotFmt>
      <c:pivotFmt>
        <c:idx val="119"/>
        <c:spPr>
          <a:solidFill>
            <a:schemeClr val="accent1"/>
          </a:solidFill>
          <a:ln>
            <a:noFill/>
          </a:ln>
          <a:effectLst/>
        </c:spPr>
        <c:marker>
          <c:symbol val="none"/>
        </c:marker>
      </c:pivotFmt>
      <c:pivotFmt>
        <c:idx val="120"/>
        <c:spPr>
          <a:solidFill>
            <a:schemeClr val="accent1"/>
          </a:solidFill>
          <a:ln>
            <a:noFill/>
          </a:ln>
          <a:effectLst/>
        </c:spPr>
        <c:marker>
          <c:symbol val="none"/>
        </c:marker>
      </c:pivotFmt>
      <c:pivotFmt>
        <c:idx val="121"/>
        <c:spPr>
          <a:solidFill>
            <a:schemeClr val="accent1"/>
          </a:solidFill>
          <a:ln>
            <a:noFill/>
          </a:ln>
          <a:effectLst/>
        </c:spPr>
        <c:marker>
          <c:symbol val="none"/>
        </c:marker>
      </c:pivotFmt>
      <c:pivotFmt>
        <c:idx val="122"/>
        <c:spPr>
          <a:solidFill>
            <a:schemeClr val="accent1"/>
          </a:solidFill>
          <a:ln>
            <a:noFill/>
          </a:ln>
          <a:effectLst/>
        </c:spPr>
        <c:marker>
          <c:symbol val="none"/>
        </c:marker>
      </c:pivotFmt>
      <c:pivotFmt>
        <c:idx val="123"/>
        <c:spPr>
          <a:solidFill>
            <a:schemeClr val="accent1"/>
          </a:solidFill>
          <a:ln>
            <a:noFill/>
          </a:ln>
          <a:effectLst/>
        </c:spPr>
        <c:marker>
          <c:symbol val="none"/>
        </c:marker>
      </c:pivotFmt>
      <c:pivotFmt>
        <c:idx val="124"/>
        <c:spPr>
          <a:solidFill>
            <a:schemeClr val="accent1"/>
          </a:solidFill>
          <a:ln>
            <a:noFill/>
          </a:ln>
          <a:effectLst/>
        </c:spPr>
        <c:marker>
          <c:symbol val="none"/>
        </c:marker>
      </c:pivotFmt>
      <c:pivotFmt>
        <c:idx val="125"/>
        <c:spPr>
          <a:solidFill>
            <a:schemeClr val="accent1"/>
          </a:solidFill>
          <a:ln>
            <a:noFill/>
          </a:ln>
          <a:effectLst/>
        </c:spPr>
        <c:marker>
          <c:symbol val="none"/>
        </c:marker>
      </c:pivotFmt>
      <c:pivotFmt>
        <c:idx val="126"/>
        <c:spPr>
          <a:solidFill>
            <a:schemeClr val="accent1"/>
          </a:solidFill>
          <a:ln>
            <a:noFill/>
          </a:ln>
          <a:effectLst/>
        </c:spPr>
        <c:marker>
          <c:symbol val="none"/>
        </c:marker>
      </c:pivotFmt>
      <c:pivotFmt>
        <c:idx val="127"/>
        <c:spPr>
          <a:solidFill>
            <a:schemeClr val="accent1"/>
          </a:solidFill>
          <a:ln>
            <a:noFill/>
          </a:ln>
          <a:effectLst/>
        </c:spPr>
        <c:marker>
          <c:symbol val="none"/>
        </c:marker>
      </c:pivotFmt>
      <c:pivotFmt>
        <c:idx val="128"/>
        <c:spPr>
          <a:solidFill>
            <a:schemeClr val="accent1"/>
          </a:solidFill>
          <a:ln>
            <a:noFill/>
          </a:ln>
          <a:effectLst/>
        </c:spPr>
        <c:marker>
          <c:symbol val="none"/>
        </c:marker>
      </c:pivotFmt>
      <c:pivotFmt>
        <c:idx val="129"/>
        <c:spPr>
          <a:solidFill>
            <a:schemeClr val="accent1"/>
          </a:solidFill>
          <a:ln>
            <a:noFill/>
          </a:ln>
          <a:effectLst/>
        </c:spPr>
        <c:marker>
          <c:symbol val="none"/>
        </c:marker>
      </c:pivotFmt>
      <c:pivotFmt>
        <c:idx val="130"/>
        <c:spPr>
          <a:solidFill>
            <a:schemeClr val="accent1"/>
          </a:solidFill>
          <a:ln>
            <a:noFill/>
          </a:ln>
          <a:effectLst/>
        </c:spPr>
        <c:marker>
          <c:symbol val="none"/>
        </c:marker>
      </c:pivotFmt>
      <c:pivotFmt>
        <c:idx val="131"/>
        <c:spPr>
          <a:solidFill>
            <a:schemeClr val="accent1"/>
          </a:solidFill>
          <a:ln>
            <a:noFill/>
          </a:ln>
          <a:effectLst/>
        </c:spPr>
        <c:marker>
          <c:symbol val="none"/>
        </c:marker>
      </c:pivotFmt>
      <c:pivotFmt>
        <c:idx val="132"/>
        <c:spPr>
          <a:solidFill>
            <a:schemeClr val="accent1"/>
          </a:solidFill>
          <a:ln>
            <a:noFill/>
          </a:ln>
          <a:effectLst/>
        </c:spPr>
        <c:marker>
          <c:symbol val="none"/>
        </c:marker>
      </c:pivotFmt>
      <c:pivotFmt>
        <c:idx val="133"/>
        <c:spPr>
          <a:solidFill>
            <a:schemeClr val="accent1"/>
          </a:solidFill>
          <a:ln>
            <a:noFill/>
          </a:ln>
          <a:effectLst/>
        </c:spPr>
        <c:marker>
          <c:symbol val="none"/>
        </c:marker>
      </c:pivotFmt>
      <c:pivotFmt>
        <c:idx val="134"/>
        <c:spPr>
          <a:solidFill>
            <a:schemeClr val="accent1"/>
          </a:solidFill>
          <a:ln>
            <a:noFill/>
          </a:ln>
          <a:effectLst/>
        </c:spPr>
        <c:marker>
          <c:symbol val="none"/>
        </c:marker>
      </c:pivotFmt>
      <c:pivotFmt>
        <c:idx val="135"/>
        <c:spPr>
          <a:solidFill>
            <a:schemeClr val="accent1"/>
          </a:solidFill>
          <a:ln>
            <a:noFill/>
          </a:ln>
          <a:effectLst/>
        </c:spPr>
        <c:marker>
          <c:symbol val="none"/>
        </c:marker>
      </c:pivotFmt>
      <c:pivotFmt>
        <c:idx val="136"/>
        <c:spPr>
          <a:solidFill>
            <a:schemeClr val="accent1"/>
          </a:solidFill>
          <a:ln>
            <a:noFill/>
          </a:ln>
          <a:effectLst/>
        </c:spPr>
        <c:marker>
          <c:symbol val="none"/>
        </c:marker>
      </c:pivotFmt>
      <c:pivotFmt>
        <c:idx val="137"/>
        <c:spPr>
          <a:solidFill>
            <a:schemeClr val="accent1"/>
          </a:solidFill>
          <a:ln>
            <a:noFill/>
          </a:ln>
          <a:effectLst/>
        </c:spPr>
        <c:marker>
          <c:symbol val="none"/>
        </c:marker>
      </c:pivotFmt>
      <c:pivotFmt>
        <c:idx val="138"/>
        <c:spPr>
          <a:solidFill>
            <a:schemeClr val="accent1"/>
          </a:solidFill>
          <a:ln>
            <a:noFill/>
          </a:ln>
          <a:effectLst/>
        </c:spPr>
        <c:marker>
          <c:symbol val="none"/>
        </c:marker>
      </c:pivotFmt>
      <c:pivotFmt>
        <c:idx val="139"/>
        <c:spPr>
          <a:solidFill>
            <a:schemeClr val="accent1"/>
          </a:solidFill>
          <a:ln>
            <a:noFill/>
          </a:ln>
          <a:effectLst/>
        </c:spPr>
        <c:marker>
          <c:symbol val="none"/>
        </c:marker>
      </c:pivotFmt>
      <c:pivotFmt>
        <c:idx val="140"/>
        <c:spPr>
          <a:solidFill>
            <a:schemeClr val="accent1"/>
          </a:solidFill>
          <a:ln>
            <a:noFill/>
          </a:ln>
          <a:effectLst/>
        </c:spPr>
        <c:marker>
          <c:symbol val="none"/>
        </c:marker>
      </c:pivotFmt>
      <c:pivotFmt>
        <c:idx val="141"/>
        <c:spPr>
          <a:solidFill>
            <a:schemeClr val="accent1"/>
          </a:solidFill>
          <a:ln>
            <a:noFill/>
          </a:ln>
          <a:effectLst/>
        </c:spPr>
        <c:marker>
          <c:symbol val="none"/>
        </c:marker>
      </c:pivotFmt>
      <c:pivotFmt>
        <c:idx val="142"/>
        <c:spPr>
          <a:solidFill>
            <a:schemeClr val="accent1"/>
          </a:solidFill>
          <a:ln>
            <a:noFill/>
          </a:ln>
          <a:effectLst/>
        </c:spPr>
        <c:marker>
          <c:symbol val="none"/>
        </c:marker>
      </c:pivotFmt>
      <c:pivotFmt>
        <c:idx val="143"/>
        <c:spPr>
          <a:solidFill>
            <a:schemeClr val="accent1"/>
          </a:solidFill>
          <a:ln>
            <a:noFill/>
          </a:ln>
          <a:effectLst/>
        </c:spPr>
        <c:marker>
          <c:symbol val="none"/>
        </c:marker>
      </c:pivotFmt>
      <c:pivotFmt>
        <c:idx val="144"/>
        <c:spPr>
          <a:solidFill>
            <a:schemeClr val="accent1"/>
          </a:solidFill>
          <a:ln>
            <a:noFill/>
          </a:ln>
          <a:effectLst/>
        </c:spPr>
        <c:marker>
          <c:symbol val="none"/>
        </c:marke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pivotFmt>
      <c:pivotFmt>
        <c:idx val="149"/>
        <c:spPr>
          <a:solidFill>
            <a:schemeClr val="accent1"/>
          </a:solidFill>
          <a:ln>
            <a:noFill/>
          </a:ln>
          <a:effectLst/>
        </c:spPr>
        <c:marker>
          <c:symbol val="none"/>
        </c:marker>
      </c:pivotFmt>
      <c:pivotFmt>
        <c:idx val="150"/>
        <c:spPr>
          <a:solidFill>
            <a:schemeClr val="accent1"/>
          </a:solidFill>
          <a:ln>
            <a:noFill/>
          </a:ln>
          <a:effectLst/>
        </c:spPr>
        <c:marker>
          <c:symbol val="none"/>
        </c:marker>
      </c:pivotFmt>
      <c:pivotFmt>
        <c:idx val="151"/>
        <c:spPr>
          <a:solidFill>
            <a:schemeClr val="accent1"/>
          </a:solidFill>
          <a:ln>
            <a:noFill/>
          </a:ln>
          <a:effectLst/>
        </c:spPr>
        <c:marker>
          <c:symbol val="none"/>
        </c:marker>
      </c:pivotFmt>
      <c:pivotFmt>
        <c:idx val="152"/>
        <c:spPr>
          <a:solidFill>
            <a:schemeClr val="accent1"/>
          </a:solidFill>
          <a:ln>
            <a:noFill/>
          </a:ln>
          <a:effectLst/>
        </c:spPr>
        <c:marker>
          <c:symbol val="none"/>
        </c:marker>
      </c:pivotFmt>
      <c:pivotFmt>
        <c:idx val="153"/>
        <c:spPr>
          <a:solidFill>
            <a:schemeClr val="accent1"/>
          </a:solidFill>
          <a:ln>
            <a:noFill/>
          </a:ln>
          <a:effectLst/>
        </c:spPr>
        <c:marker>
          <c:symbol val="none"/>
        </c:marker>
      </c:pivotFmt>
      <c:pivotFmt>
        <c:idx val="154"/>
        <c:spPr>
          <a:solidFill>
            <a:schemeClr val="accent1"/>
          </a:solidFill>
          <a:ln>
            <a:noFill/>
          </a:ln>
          <a:effectLst/>
        </c:spPr>
        <c:marker>
          <c:symbol val="none"/>
        </c:marker>
      </c:pivotFmt>
      <c:pivotFmt>
        <c:idx val="155"/>
        <c:spPr>
          <a:solidFill>
            <a:schemeClr val="accent1"/>
          </a:solidFill>
          <a:ln>
            <a:noFill/>
          </a:ln>
          <a:effectLst/>
        </c:spPr>
        <c:marker>
          <c:symbol val="none"/>
        </c:marker>
      </c:pivotFmt>
      <c:pivotFmt>
        <c:idx val="156"/>
        <c:spPr>
          <a:solidFill>
            <a:schemeClr val="accent1"/>
          </a:solidFill>
          <a:ln>
            <a:noFill/>
          </a:ln>
          <a:effectLst/>
        </c:spPr>
        <c:marker>
          <c:symbol val="none"/>
        </c:marker>
      </c:pivotFmt>
      <c:pivotFmt>
        <c:idx val="157"/>
        <c:spPr>
          <a:solidFill>
            <a:schemeClr val="accent1"/>
          </a:solidFill>
          <a:ln>
            <a:noFill/>
          </a:ln>
          <a:effectLst/>
        </c:spPr>
        <c:marker>
          <c:symbol val="none"/>
        </c:marker>
      </c:pivotFmt>
      <c:pivotFmt>
        <c:idx val="158"/>
        <c:spPr>
          <a:solidFill>
            <a:schemeClr val="accent1"/>
          </a:solidFill>
          <a:ln>
            <a:noFill/>
          </a:ln>
          <a:effectLst/>
        </c:spPr>
        <c:marker>
          <c:symbol val="none"/>
        </c:marker>
      </c:pivotFmt>
      <c:pivotFmt>
        <c:idx val="159"/>
        <c:spPr>
          <a:solidFill>
            <a:schemeClr val="accent1"/>
          </a:solidFill>
          <a:ln>
            <a:noFill/>
          </a:ln>
          <a:effectLst/>
        </c:spPr>
        <c:marker>
          <c:symbol val="none"/>
        </c:marker>
      </c:pivotFmt>
      <c:pivotFmt>
        <c:idx val="160"/>
        <c:spPr>
          <a:solidFill>
            <a:schemeClr val="accent1"/>
          </a:solidFill>
          <a:ln>
            <a:noFill/>
          </a:ln>
          <a:effectLst/>
        </c:spPr>
        <c:marker>
          <c:symbol val="none"/>
        </c:marker>
      </c:pivotFmt>
      <c:pivotFmt>
        <c:idx val="161"/>
        <c:spPr>
          <a:solidFill>
            <a:schemeClr val="accent1"/>
          </a:solidFill>
          <a:ln>
            <a:noFill/>
          </a:ln>
          <a:effectLst/>
        </c:spPr>
        <c:marker>
          <c:symbol val="none"/>
        </c:marker>
      </c:pivotFmt>
      <c:pivotFmt>
        <c:idx val="162"/>
        <c:spPr>
          <a:solidFill>
            <a:schemeClr val="accent1"/>
          </a:solidFill>
          <a:ln>
            <a:noFill/>
          </a:ln>
          <a:effectLst/>
        </c:spPr>
        <c:marker>
          <c:symbol val="none"/>
        </c:marker>
      </c:pivotFmt>
      <c:pivotFmt>
        <c:idx val="163"/>
        <c:spPr>
          <a:solidFill>
            <a:schemeClr val="accent1"/>
          </a:solidFill>
          <a:ln>
            <a:noFill/>
          </a:ln>
          <a:effectLst/>
        </c:spPr>
        <c:marker>
          <c:symbol val="none"/>
        </c:marker>
      </c:pivotFmt>
      <c:pivotFmt>
        <c:idx val="164"/>
        <c:spPr>
          <a:solidFill>
            <a:schemeClr val="accent1"/>
          </a:solidFill>
          <a:ln>
            <a:noFill/>
          </a:ln>
          <a:effectLst/>
        </c:spPr>
        <c:marker>
          <c:symbol val="none"/>
        </c:marker>
      </c:pivotFmt>
      <c:pivotFmt>
        <c:idx val="165"/>
        <c:spPr>
          <a:solidFill>
            <a:schemeClr val="accent1"/>
          </a:solidFill>
          <a:ln>
            <a:noFill/>
          </a:ln>
          <a:effectLst/>
        </c:spPr>
        <c:marker>
          <c:symbol val="none"/>
        </c:marker>
      </c:pivotFmt>
      <c:pivotFmt>
        <c:idx val="166"/>
        <c:spPr>
          <a:solidFill>
            <a:schemeClr val="accent1"/>
          </a:solidFill>
          <a:ln>
            <a:noFill/>
          </a:ln>
          <a:effectLst/>
        </c:spPr>
        <c:marker>
          <c:symbol val="none"/>
        </c:marker>
      </c:pivotFmt>
      <c:pivotFmt>
        <c:idx val="167"/>
        <c:spPr>
          <a:solidFill>
            <a:schemeClr val="accent1"/>
          </a:solidFill>
          <a:ln>
            <a:noFill/>
          </a:ln>
          <a:effectLst/>
        </c:spPr>
        <c:marker>
          <c:symbol val="none"/>
        </c:marker>
      </c:pivotFmt>
      <c:pivotFmt>
        <c:idx val="168"/>
        <c:spPr>
          <a:solidFill>
            <a:schemeClr val="accent1"/>
          </a:solidFill>
          <a:ln>
            <a:noFill/>
          </a:ln>
          <a:effectLst/>
        </c:spPr>
        <c:marker>
          <c:symbol val="none"/>
        </c:marker>
      </c:pivotFmt>
      <c:pivotFmt>
        <c:idx val="169"/>
        <c:spPr>
          <a:solidFill>
            <a:schemeClr val="accent1"/>
          </a:solidFill>
          <a:ln>
            <a:noFill/>
          </a:ln>
          <a:effectLst/>
        </c:spPr>
        <c:marker>
          <c:symbol val="none"/>
        </c:marker>
      </c:pivotFmt>
      <c:pivotFmt>
        <c:idx val="170"/>
        <c:spPr>
          <a:solidFill>
            <a:schemeClr val="accent1"/>
          </a:solidFill>
          <a:ln>
            <a:noFill/>
          </a:ln>
          <a:effectLst/>
        </c:spPr>
        <c:marker>
          <c:symbol val="none"/>
        </c:marker>
      </c:pivotFmt>
      <c:pivotFmt>
        <c:idx val="171"/>
        <c:spPr>
          <a:solidFill>
            <a:schemeClr val="accent1"/>
          </a:solidFill>
          <a:ln>
            <a:noFill/>
          </a:ln>
          <a:effectLst/>
        </c:spPr>
        <c:marker>
          <c:symbol val="none"/>
        </c:marker>
      </c:pivotFmt>
      <c:pivotFmt>
        <c:idx val="172"/>
        <c:spPr>
          <a:solidFill>
            <a:schemeClr val="accent1"/>
          </a:solidFill>
          <a:ln>
            <a:noFill/>
          </a:ln>
          <a:effectLst/>
        </c:spPr>
        <c:marker>
          <c:symbol val="none"/>
        </c:marker>
      </c:pivotFmt>
      <c:pivotFmt>
        <c:idx val="173"/>
        <c:spPr>
          <a:solidFill>
            <a:schemeClr val="accent1"/>
          </a:solidFill>
          <a:ln>
            <a:noFill/>
          </a:ln>
          <a:effectLst/>
        </c:spPr>
        <c:marker>
          <c:symbol val="none"/>
        </c:marker>
      </c:pivotFmt>
      <c:pivotFmt>
        <c:idx val="174"/>
        <c:spPr>
          <a:solidFill>
            <a:schemeClr val="accent1"/>
          </a:solidFill>
          <a:ln>
            <a:noFill/>
          </a:ln>
          <a:effectLst/>
        </c:spPr>
        <c:marker>
          <c:symbol val="none"/>
        </c:marker>
      </c:pivotFmt>
      <c:pivotFmt>
        <c:idx val="175"/>
        <c:spPr>
          <a:solidFill>
            <a:schemeClr val="accent1"/>
          </a:solidFill>
          <a:ln>
            <a:noFill/>
          </a:ln>
          <a:effectLst/>
        </c:spPr>
        <c:marker>
          <c:symbol val="none"/>
        </c:marker>
      </c:pivotFmt>
      <c:pivotFmt>
        <c:idx val="176"/>
        <c:spPr>
          <a:solidFill>
            <a:schemeClr val="accent1"/>
          </a:solidFill>
          <a:ln>
            <a:noFill/>
          </a:ln>
          <a:effectLst/>
        </c:spPr>
        <c:marker>
          <c:symbol val="none"/>
        </c:marker>
      </c:pivotFmt>
      <c:pivotFmt>
        <c:idx val="177"/>
        <c:spPr>
          <a:solidFill>
            <a:schemeClr val="accent1"/>
          </a:solidFill>
          <a:ln>
            <a:noFill/>
          </a:ln>
          <a:effectLst/>
        </c:spPr>
        <c:marker>
          <c:symbol val="none"/>
        </c:marker>
      </c:pivotFmt>
      <c:pivotFmt>
        <c:idx val="178"/>
        <c:spPr>
          <a:solidFill>
            <a:schemeClr val="accent1"/>
          </a:solidFill>
          <a:ln>
            <a:noFill/>
          </a:ln>
          <a:effectLst/>
        </c:spPr>
        <c:marker>
          <c:symbol val="none"/>
        </c:marker>
      </c:pivotFmt>
      <c:pivotFmt>
        <c:idx val="179"/>
        <c:spPr>
          <a:solidFill>
            <a:schemeClr val="accent1"/>
          </a:solidFill>
          <a:ln>
            <a:noFill/>
          </a:ln>
          <a:effectLst/>
        </c:spPr>
        <c:marker>
          <c:symbol val="none"/>
        </c:marker>
      </c:pivotFmt>
      <c:pivotFmt>
        <c:idx val="180"/>
        <c:spPr>
          <a:solidFill>
            <a:schemeClr val="accent1"/>
          </a:solidFill>
          <a:ln>
            <a:noFill/>
          </a:ln>
          <a:effectLst/>
        </c:spPr>
        <c:marker>
          <c:symbol val="none"/>
        </c:marker>
      </c:pivotFmt>
      <c:pivotFmt>
        <c:idx val="181"/>
        <c:spPr>
          <a:solidFill>
            <a:schemeClr val="accent1"/>
          </a:solidFill>
          <a:ln>
            <a:noFill/>
          </a:ln>
          <a:effectLst/>
        </c:spPr>
        <c:marker>
          <c:symbol val="none"/>
        </c:marker>
      </c:pivotFmt>
      <c:pivotFmt>
        <c:idx val="182"/>
        <c:spPr>
          <a:solidFill>
            <a:schemeClr val="accent1"/>
          </a:solidFill>
          <a:ln>
            <a:noFill/>
          </a:ln>
          <a:effectLst/>
        </c:spPr>
        <c:marker>
          <c:symbol val="none"/>
        </c:marker>
      </c:pivotFmt>
      <c:pivotFmt>
        <c:idx val="183"/>
        <c:spPr>
          <a:solidFill>
            <a:schemeClr val="accent1"/>
          </a:solidFill>
          <a:ln>
            <a:noFill/>
          </a:ln>
          <a:effectLst/>
        </c:spPr>
        <c:marker>
          <c:symbol val="none"/>
        </c:marker>
      </c:pivotFmt>
      <c:pivotFmt>
        <c:idx val="184"/>
        <c:spPr>
          <a:solidFill>
            <a:schemeClr val="accent1"/>
          </a:solidFill>
          <a:ln>
            <a:noFill/>
          </a:ln>
          <a:effectLst/>
        </c:spPr>
        <c:marker>
          <c:symbol val="none"/>
        </c:marker>
      </c:pivotFmt>
      <c:pivotFmt>
        <c:idx val="185"/>
        <c:spPr>
          <a:solidFill>
            <a:schemeClr val="accent1"/>
          </a:solidFill>
          <a:ln>
            <a:noFill/>
          </a:ln>
          <a:effectLst/>
        </c:spPr>
        <c:marker>
          <c:symbol val="none"/>
        </c:marker>
      </c:pivotFmt>
      <c:pivotFmt>
        <c:idx val="186"/>
        <c:spPr>
          <a:solidFill>
            <a:schemeClr val="accent1"/>
          </a:solidFill>
          <a:ln>
            <a:noFill/>
          </a:ln>
          <a:effectLst/>
        </c:spPr>
        <c:marker>
          <c:symbol val="none"/>
        </c:marker>
      </c:pivotFmt>
      <c:pivotFmt>
        <c:idx val="18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8"/>
        <c:spPr>
          <a:solidFill>
            <a:schemeClr val="accent1"/>
          </a:solidFill>
          <a:ln>
            <a:noFill/>
          </a:ln>
          <a:effectLst/>
        </c:spPr>
        <c:marker>
          <c:symbol val="none"/>
        </c:marker>
      </c:pivotFmt>
      <c:pivotFmt>
        <c:idx val="189"/>
        <c:spPr>
          <a:solidFill>
            <a:schemeClr val="accent1"/>
          </a:solidFill>
          <a:ln>
            <a:noFill/>
          </a:ln>
          <a:effectLst/>
        </c:spPr>
        <c:marker>
          <c:symbol val="none"/>
        </c:marker>
      </c:pivotFmt>
      <c:pivotFmt>
        <c:idx val="19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1"/>
        <c:spPr>
          <a:solidFill>
            <a:schemeClr val="accent1"/>
          </a:solidFill>
          <a:ln>
            <a:solidFill>
              <a:schemeClr val="tx1"/>
            </a:solidFill>
            <a:prstDash val="solid"/>
          </a:ln>
          <a:effectLst/>
        </c:spPr>
        <c:marker>
          <c:symbol val="star"/>
          <c:size val="5"/>
          <c:spPr>
            <a:solidFill>
              <a:schemeClr val="bg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pivotFmt>
      <c:pivotFmt>
        <c:idx val="193"/>
        <c:spPr>
          <a:solidFill>
            <a:srgbClr val="C00000"/>
          </a:solidFill>
          <a:ln>
            <a:noFill/>
          </a:ln>
          <a:effectLst/>
        </c:spPr>
        <c:marker>
          <c:symbol val="none"/>
        </c:marker>
      </c:pivotFmt>
      <c:pivotFmt>
        <c:idx val="194"/>
        <c:spPr>
          <a:solidFill>
            <a:schemeClr val="tx1"/>
          </a:solidFill>
          <a:ln>
            <a:noFill/>
          </a:ln>
          <a:effectLst/>
        </c:spPr>
        <c:marker>
          <c:symbol val="none"/>
        </c:marker>
      </c:pivotFmt>
      <c:pivotFmt>
        <c:idx val="195"/>
        <c:spPr>
          <a:solidFill>
            <a:schemeClr val="accent1"/>
          </a:solidFill>
          <a:ln>
            <a:noFill/>
          </a:ln>
          <a:effectLst/>
        </c:spPr>
        <c:marker>
          <c:symbol val="none"/>
        </c:marker>
      </c:pivotFmt>
      <c:pivotFmt>
        <c:idx val="196"/>
        <c:spPr>
          <a:solidFill>
            <a:srgbClr val="C00000"/>
          </a:solidFill>
          <a:ln>
            <a:noFill/>
          </a:ln>
          <a:effectLst/>
        </c:spPr>
        <c:marker>
          <c:symbol val="none"/>
        </c:marker>
      </c:pivotFmt>
      <c:pivotFmt>
        <c:idx val="197"/>
        <c:spPr>
          <a:solidFill>
            <a:schemeClr val="tx1"/>
          </a:solidFill>
          <a:ln>
            <a:noFill/>
          </a:ln>
          <a:effectLst/>
        </c:spPr>
        <c:marker>
          <c:symbol val="none"/>
        </c:marker>
      </c:pivotFmt>
      <c:pivotFmt>
        <c:idx val="198"/>
        <c:spPr>
          <a:solidFill>
            <a:srgbClr val="C00000"/>
          </a:solidFill>
          <a:ln>
            <a:noFill/>
          </a:ln>
          <a:effectLst/>
        </c:spPr>
        <c:marker>
          <c:symbol val="none"/>
        </c:marker>
      </c:pivotFmt>
      <c:pivotFmt>
        <c:idx val="199"/>
        <c:spPr>
          <a:solidFill>
            <a:schemeClr val="tx1"/>
          </a:solidFill>
          <a:ln>
            <a:noFill/>
          </a:ln>
          <a:effectLst/>
        </c:spPr>
        <c:marker>
          <c:symbol val="none"/>
        </c:marker>
      </c:pivotFmt>
    </c:pivotFmts>
    <c:plotArea>
      <c:layout>
        <c:manualLayout>
          <c:layoutTarget val="inner"/>
          <c:xMode val="edge"/>
          <c:yMode val="edge"/>
          <c:x val="3.0007903873839115E-2"/>
          <c:y val="9.8891439062512312E-2"/>
          <c:w val="0.94040220367530136"/>
          <c:h val="0.64120152935470975"/>
        </c:manualLayout>
      </c:layout>
      <c:barChart>
        <c:barDir val="col"/>
        <c:grouping val="clustered"/>
        <c:varyColors val="0"/>
        <c:ser>
          <c:idx val="0"/>
          <c:order val="0"/>
          <c:tx>
            <c:v>Budgeted Expenses</c:v>
          </c:tx>
          <c:spPr>
            <a:solidFill>
              <a:srgbClr val="C00000"/>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\$#,##0.00;\(\$#,##0.00\);\$#,##0.00</c:formatCode>
              <c:ptCount val="12"/>
              <c:pt idx="0">
                <c:v>1371002.5</c:v>
              </c:pt>
              <c:pt idx="1">
                <c:v>1346665</c:v>
              </c:pt>
              <c:pt idx="2">
                <c:v>1373080</c:v>
              </c:pt>
              <c:pt idx="3">
                <c:v>1426430</c:v>
              </c:pt>
              <c:pt idx="4">
                <c:v>1420105</c:v>
              </c:pt>
              <c:pt idx="5">
                <c:v>1448730</c:v>
              </c:pt>
              <c:pt idx="6">
                <c:v>1744190</c:v>
              </c:pt>
              <c:pt idx="7">
                <c:v>1903410</c:v>
              </c:pt>
              <c:pt idx="8">
                <c:v>1906570</c:v>
              </c:pt>
              <c:pt idx="9">
                <c:v>1953885</c:v>
              </c:pt>
              <c:pt idx="10">
                <c:v>2011460</c:v>
              </c:pt>
              <c:pt idx="11">
                <c:v>2043360</c:v>
              </c:pt>
            </c:numLit>
          </c:val>
        </c:ser>
        <c:ser>
          <c:idx val="1"/>
          <c:order val="1"/>
          <c:tx>
            <c:v>Actual Expenses</c:v>
          </c:tx>
          <c:spPr>
            <a:solidFill>
              <a:schemeClr val="tx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\$#,##0.00;\(\$#,##0.00\);\$#,##0.00</c:formatCode>
              <c:ptCount val="12"/>
              <c:pt idx="0">
                <c:v>1303300</c:v>
              </c:pt>
              <c:pt idx="1">
                <c:v>1277420</c:v>
              </c:pt>
              <c:pt idx="2">
                <c:v>1302170</c:v>
              </c:pt>
              <c:pt idx="3">
                <c:v>1308720</c:v>
              </c:pt>
              <c:pt idx="4">
                <c:v>1324870</c:v>
              </c:pt>
              <c:pt idx="5">
                <c:v>1351520</c:v>
              </c:pt>
              <c:pt idx="6">
                <c:v>1860450</c:v>
              </c:pt>
              <c:pt idx="7">
                <c:v>1875880</c:v>
              </c:pt>
              <c:pt idx="8">
                <c:v>1902380</c:v>
              </c:pt>
              <c:pt idx="9">
                <c:v>1933070</c:v>
              </c:pt>
              <c:pt idx="10">
                <c:v>1972420</c:v>
              </c:pt>
              <c:pt idx="11">
                <c:v>1994770</c:v>
              </c:pt>
            </c:numLit>
          </c:val>
        </c:ser>
        <c:dLbls>
          <c:showLegendKey val="0"/>
          <c:showVal val="0"/>
          <c:showCatName val="0"/>
          <c:showSerName val="0"/>
          <c:showPercent val="0"/>
          <c:showBubbleSize val="0"/>
        </c:dLbls>
        <c:gapWidth val="201"/>
        <c:axId val="285260816"/>
        <c:axId val="285256112"/>
      </c:barChart>
      <c:catAx>
        <c:axId val="285260816"/>
        <c:scaling>
          <c:orientation val="minMax"/>
        </c:scaling>
        <c:delete val="0"/>
        <c:axPos val="b"/>
        <c:numFmt formatCode="General" sourceLinked="0"/>
        <c:majorTickMark val="none"/>
        <c:minorTickMark val="none"/>
        <c:tickLblPos val="nextTo"/>
        <c:spPr>
          <a:noFill/>
          <a:ln w="9525" cap="flat" cmpd="sng" algn="ctr">
            <a:noFill/>
            <a:round/>
          </a:ln>
          <a:effectLst/>
        </c:spPr>
        <c:txPr>
          <a:bodyPr rot="0" spcFirstLastPara="1" vertOverflow="ellipsis" wrap="square" anchor="ctr" anchorCtr="0"/>
          <a:lstStyle/>
          <a:p>
            <a:pPr>
              <a:defRPr sz="105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285256112"/>
        <c:crosses val="autoZero"/>
        <c:auto val="1"/>
        <c:lblAlgn val="ctr"/>
        <c:lblOffset val="100"/>
        <c:noMultiLvlLbl val="0"/>
        <c:extLst>
          <c:ext xmlns:c15="http://schemas.microsoft.com/office/drawing/2012/chart" uri="{F40574EE-89B7-4290-83BB-5DA773EAF853}">
            <c15:numFmt c:formatCode="General" c:sourceLinked="1"/>
          </c:ext>
        </c:extLst>
      </c:catAx>
      <c:valAx>
        <c:axId val="285256112"/>
        <c:scaling>
          <c:orientation val="minMax"/>
        </c:scaling>
        <c:delete val="1"/>
        <c:axPos val="l"/>
        <c:numFmt formatCode="\$#,##0.00;\(\$#,##0.00\);\$#,##0.00" sourceLinked="0"/>
        <c:majorTickMark val="none"/>
        <c:minorTickMark val="none"/>
        <c:tickLblPos val="nextTo"/>
        <c:crossAx val="285260816"/>
        <c:crosses val="autoZero"/>
        <c:crossBetween val="between"/>
        <c:extLst>
          <c:ext xmlns:c15="http://schemas.microsoft.com/office/drawing/2012/chart" uri="{F40574EE-89B7-4290-83BB-5DA773EAF853}">
            <c15:numFmt c:formatCode="\$#,##0.00;\(\$#,##0.00\);\$#,##0.00" c:sourceLinked="1"/>
          </c:ext>
        </c:extLst>
      </c:valAx>
      <c:spPr>
        <a:noFill/>
        <a:ln>
          <a:noFill/>
        </a:ln>
        <a:effectLst/>
      </c:spPr>
    </c:plotArea>
    <c:legend>
      <c:legendPos val="r"/>
      <c:layout>
        <c:manualLayout>
          <c:xMode val="edge"/>
          <c:yMode val="edge"/>
          <c:x val="0.10375716288566672"/>
          <c:y val="0.8286282352032891"/>
          <c:w val="0.69891980390865382"/>
          <c:h val="0.171371764796710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[Financial-Performance-Analysis.xlsx]PivotChartTable8</c15:name>
        <c15:fmtId val="4"/>
      </c15:pivotSource>
      <c15:pivotOptions>
        <c15:dropZoneFilter val="1"/>
        <c15:dropZoneCategories val="1"/>
        <c15:dropZoneData val="1"/>
        <c15:dropZoneSeries val="1"/>
      </c15: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200">
                <a:solidFill>
                  <a:schemeClr val="bg1"/>
                </a:solidFill>
                <a:latin typeface="Calibri" panose="020F0502020204030204" pitchFamily="34" charset="0"/>
                <a:cs typeface="Calibri" panose="020F0502020204030204" pitchFamily="34" charset="0"/>
              </a:rPr>
              <a:t>Top</a:t>
            </a:r>
            <a:r>
              <a:rPr lang="en-US" sz="1200" baseline="0">
                <a:solidFill>
                  <a:schemeClr val="bg1"/>
                </a:solidFill>
                <a:latin typeface="Calibri" panose="020F0502020204030204" pitchFamily="34" charset="0"/>
                <a:cs typeface="Calibri" panose="020F0502020204030204" pitchFamily="34" charset="0"/>
              </a:rPr>
              <a:t> Expense Categories</a:t>
            </a:r>
            <a:endParaRPr lang="en-US" sz="1200">
              <a:solidFill>
                <a:schemeClr val="bg1"/>
              </a:solidFill>
              <a:latin typeface="Calibri" panose="020F0502020204030204" pitchFamily="34" charset="0"/>
              <a:cs typeface="Calibri" panose="020F0502020204030204" pitchFamily="34" charset="0"/>
            </a:endParaRPr>
          </a:p>
        </c:rich>
      </c:tx>
      <c:layout>
        <c:manualLayout>
          <c:xMode val="edge"/>
          <c:yMode val="edge"/>
          <c:x val="0.25923469090962853"/>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D080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D0808"/>
          </a:solidFill>
          <a:ln>
            <a:noFill/>
          </a:ln>
          <a:effectLst/>
        </c:spPr>
        <c:marker>
          <c:symbol val="none"/>
        </c:marker>
        <c:dLbl>
          <c:idx val="0"/>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2144234253636356"/>
          <c:y val="0.1159270314595576"/>
          <c:w val="0.63351830525654695"/>
          <c:h val="0.82771856462162319"/>
        </c:manualLayout>
      </c:layout>
      <c:barChart>
        <c:barDir val="bar"/>
        <c:grouping val="clustered"/>
        <c:varyColors val="0"/>
        <c:ser>
          <c:idx val="0"/>
          <c:order val="0"/>
          <c:tx>
            <c:v>Total</c:v>
          </c:tx>
          <c:spPr>
            <a:solidFill>
              <a:srgbClr val="BD0808"/>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Commissions Expense</c:v>
              </c:pt>
              <c:pt idx="1">
                <c:v>Web Domain &amp; Hosting Fees</c:v>
              </c:pt>
              <c:pt idx="2">
                <c:v>Health Insurance</c:v>
              </c:pt>
              <c:pt idx="3">
                <c:v>Product Costs</c:v>
              </c:pt>
              <c:pt idx="4">
                <c:v>Salary &amp; Wages</c:v>
              </c:pt>
            </c:strLit>
          </c:cat>
          <c:val>
            <c:numLit>
              <c:formatCode>\$#,##0.00;\(\$#,##0.00\);\$#,##0.00</c:formatCode>
              <c:ptCount val="5"/>
              <c:pt idx="0">
                <c:v>1238500</c:v>
              </c:pt>
              <c:pt idx="1">
                <c:v>1270850</c:v>
              </c:pt>
              <c:pt idx="2">
                <c:v>1627200</c:v>
              </c:pt>
              <c:pt idx="3">
                <c:v>2200500</c:v>
              </c:pt>
              <c:pt idx="4">
                <c:v>8593500</c:v>
              </c:pt>
            </c:numLit>
          </c:val>
        </c:ser>
        <c:dLbls>
          <c:dLblPos val="outEnd"/>
          <c:showLegendKey val="0"/>
          <c:showVal val="1"/>
          <c:showCatName val="0"/>
          <c:showSerName val="0"/>
          <c:showPercent val="0"/>
          <c:showBubbleSize val="0"/>
        </c:dLbls>
        <c:gapWidth val="219"/>
        <c:axId val="285254544"/>
        <c:axId val="285255328"/>
      </c:barChart>
      <c:catAx>
        <c:axId val="285254544"/>
        <c:scaling>
          <c:orientation val="minMax"/>
        </c:scaling>
        <c:delete val="0"/>
        <c:axPos val="l"/>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285255328"/>
        <c:crosses val="autoZero"/>
        <c:auto val="1"/>
        <c:lblAlgn val="ctr"/>
        <c:lblOffset val="100"/>
        <c:noMultiLvlLbl val="0"/>
        <c:extLst>
          <c:ext xmlns:c15="http://schemas.microsoft.com/office/drawing/2012/chart" uri="{F40574EE-89B7-4290-83BB-5DA773EAF853}">
            <c15:numFmt c:formatCode="General" c:sourceLinked="1"/>
          </c:ext>
        </c:extLst>
      </c:catAx>
      <c:valAx>
        <c:axId val="285255328"/>
        <c:scaling>
          <c:orientation val="minMax"/>
        </c:scaling>
        <c:delete val="1"/>
        <c:axPos val="b"/>
        <c:numFmt formatCode="\$#,##0.00;\(\$#,##0.00\);\$#,##0.00" sourceLinked="0"/>
        <c:majorTickMark val="none"/>
        <c:minorTickMark val="none"/>
        <c:tickLblPos val="nextTo"/>
        <c:crossAx val="285254544"/>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[Financial-Performance-Analysis.xlsx]PivotChartTable9</c15:name>
        <c15:fmtId val="2"/>
      </c15:pivotSource>
      <c15:pivotOptions>
        <c15:dropZoneFilter val="1"/>
        <c15:dropZoneCategories val="1"/>
        <c15:dropZoneData val="1"/>
      </c15: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latin typeface="Calibri" panose="020F0502020204030204" pitchFamily="34" charset="0"/>
                <a:cs typeface="Calibri" panose="020F0502020204030204" pitchFamily="34" charset="0"/>
              </a:rPr>
              <a:t>Vendors</a:t>
            </a:r>
            <a:r>
              <a:rPr lang="en-US" sz="1200" baseline="0">
                <a:solidFill>
                  <a:schemeClr val="bg1"/>
                </a:solidFill>
                <a:latin typeface="Calibri" panose="020F0502020204030204" pitchFamily="34" charset="0"/>
                <a:cs typeface="Calibri" panose="020F0502020204030204" pitchFamily="34" charset="0"/>
              </a:rPr>
              <a:t> Expense Analysis</a:t>
            </a:r>
            <a:endParaRPr lang="en-US" sz="1200">
              <a:solidFill>
                <a:schemeClr val="bg1"/>
              </a:solidFill>
              <a:latin typeface="Calibri" panose="020F0502020204030204" pitchFamily="34" charset="0"/>
              <a:cs typeface="Calibri" panose="020F0502020204030204" pitchFamily="34" charset="0"/>
            </a:endParaRPr>
          </a:p>
        </c:rich>
      </c:tx>
      <c:layout>
        <c:manualLayout>
          <c:xMode val="edge"/>
          <c:yMode val="edge"/>
          <c:x val="0.16488504516108629"/>
          <c:y val="1.685841221635371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numFmt formatCode="&quot;$&quot;#,##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marker>
          <c:symbol val="none"/>
        </c:marker>
        <c:dLbl>
          <c:idx val="0"/>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9"/>
        <c:spPr>
          <a:solidFill>
            <a:srgbClr val="BD0808"/>
          </a:solidFill>
          <a:ln>
            <a:noFill/>
          </a:ln>
          <a:effectLst/>
        </c:spPr>
        <c:dLbl>
          <c:idx val="0"/>
          <c:layout>
            <c:manualLayout>
              <c:x val="-1.3534046763776232E-2"/>
              <c:y val="-0.18781439087180096"/>
            </c:manualLayout>
          </c:layout>
          <c:numFmt formatCode="0.0,,&quot;M&quot;" sourceLinked="0"/>
          <c:spPr>
            <a:xfrm>
              <a:off x="1878810" y="1360189"/>
              <a:ext cx="895858" cy="409322"/>
            </a:xfrm>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5421374585581197"/>
                  <c:h val="0.16843861312474898"/>
                </c:manualLayout>
              </c15:layout>
            </c:ext>
          </c:extLst>
        </c:dLbl>
      </c:pivotFmt>
      <c:pivotFmt>
        <c:idx val="30"/>
        <c:spPr>
          <a:solidFill>
            <a:srgbClr val="00A44A"/>
          </a:solidFill>
          <a:ln>
            <a:noFill/>
          </a:ln>
          <a:effectLst/>
        </c:spPr>
        <c:dLbl>
          <c:idx val="0"/>
          <c:layout>
            <c:manualLayout>
              <c:x val="-1.8308309928139168E-2"/>
              <c:y val="2.5659971242974419E-2"/>
            </c:manualLayout>
          </c:layout>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5502177016429706"/>
                  <c:h val="0.21205708340244075"/>
                </c:manualLayout>
              </c15:layout>
            </c:ext>
          </c:extLst>
        </c:dLbl>
      </c:pivotFmt>
      <c:pivotFmt>
        <c:idx val="31"/>
        <c:spPr>
          <a:solidFill>
            <a:schemeClr val="tx1">
              <a:lumMod val="95000"/>
              <a:lumOff val="5000"/>
            </a:schemeClr>
          </a:solidFill>
          <a:ln>
            <a:noFill/>
          </a:ln>
          <a:effectLst/>
        </c:spPr>
        <c:dLbl>
          <c:idx val="0"/>
          <c:layout>
            <c:manualLayout>
              <c:x val="0.10323519670274182"/>
              <c:y val="6.5213061541601627E-2"/>
            </c:manualLayout>
          </c:layout>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30350971593368431"/>
                  <c:h val="0.21205708340244075"/>
                </c:manualLayout>
              </c15:layout>
            </c:ext>
          </c:extLst>
        </c:dLbl>
      </c:pivotFmt>
      <c:pivotFmt>
        <c:idx val="32"/>
        <c:spPr>
          <a:solidFill>
            <a:schemeClr val="accent1"/>
          </a:solidFill>
          <a:ln>
            <a:noFill/>
          </a:ln>
          <a:effectLst/>
        </c:spPr>
        <c:marker>
          <c:symbol val="none"/>
        </c:marker>
        <c:dLbl>
          <c:idx val="0"/>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3"/>
        <c:spPr>
          <a:solidFill>
            <a:srgbClr val="BD0808"/>
          </a:solidFill>
          <a:ln>
            <a:noFill/>
          </a:ln>
          <a:effectLst/>
        </c:spPr>
        <c:dLbl>
          <c:idx val="0"/>
          <c:layout>
            <c:manualLayout>
              <c:x val="-1.3534046763776232E-2"/>
              <c:y val="-0.18781439087180096"/>
            </c:manualLayout>
          </c:layout>
          <c:numFmt formatCode="0.0,,&quot;M&quot;" sourceLinked="0"/>
          <c:spPr>
            <a:xfrm>
              <a:off x="1878810" y="1360189"/>
              <a:ext cx="895858" cy="409322"/>
            </a:xfrm>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5421374585581197"/>
                  <c:h val="0.16843861312474898"/>
                </c:manualLayout>
              </c15:layout>
            </c:ext>
          </c:extLst>
        </c:dLbl>
      </c:pivotFmt>
      <c:pivotFmt>
        <c:idx val="34"/>
        <c:spPr>
          <a:solidFill>
            <a:srgbClr val="00A44A"/>
          </a:solidFill>
          <a:ln>
            <a:noFill/>
          </a:ln>
          <a:effectLst/>
        </c:spPr>
        <c:dLbl>
          <c:idx val="0"/>
          <c:layout>
            <c:manualLayout>
              <c:x val="-1.8308309928139168E-2"/>
              <c:y val="2.5659971242974419E-2"/>
            </c:manualLayout>
          </c:layout>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5502177016429706"/>
                  <c:h val="0.21205708340244075"/>
                </c:manualLayout>
              </c15:layout>
            </c:ext>
          </c:extLst>
        </c:dLbl>
      </c:pivotFmt>
      <c:pivotFmt>
        <c:idx val="35"/>
        <c:spPr>
          <a:solidFill>
            <a:schemeClr val="tx1">
              <a:lumMod val="95000"/>
              <a:lumOff val="5000"/>
            </a:schemeClr>
          </a:solidFill>
          <a:ln>
            <a:noFill/>
          </a:ln>
          <a:effectLst/>
        </c:spPr>
        <c:dLbl>
          <c:idx val="0"/>
          <c:layout>
            <c:manualLayout>
              <c:x val="0.10323519670274182"/>
              <c:y val="6.5213061541601627E-2"/>
            </c:manualLayout>
          </c:layout>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30350971593368431"/>
                  <c:h val="0.21205708340244075"/>
                </c:manualLayout>
              </c15:layout>
            </c:ext>
          </c:extLst>
        </c:dLbl>
      </c:pivotFmt>
      <c:pivotFmt>
        <c:idx val="36"/>
        <c:spPr>
          <a:solidFill>
            <a:schemeClr val="accent1"/>
          </a:solidFill>
          <a:ln>
            <a:noFill/>
          </a:ln>
          <a:effectLst/>
        </c:spPr>
        <c:marker>
          <c:symbol val="none"/>
        </c:marker>
        <c:dLbl>
          <c:idx val="0"/>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7"/>
        <c:spPr>
          <a:solidFill>
            <a:srgbClr val="BD0808"/>
          </a:solidFill>
          <a:ln>
            <a:noFill/>
          </a:ln>
          <a:effectLst/>
        </c:spPr>
        <c:dLbl>
          <c:idx val="0"/>
          <c:layout>
            <c:manualLayout>
              <c:x val="-1.3534046763776232E-2"/>
              <c:y val="-0.18781439087180096"/>
            </c:manualLayout>
          </c:layout>
          <c:numFmt formatCode="0.0,,&quot;M&quot;" sourceLinked="0"/>
          <c:spPr>
            <a:xfrm>
              <a:off x="1878810" y="1360189"/>
              <a:ext cx="895858" cy="409322"/>
            </a:xfrm>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5421374585581197"/>
                  <c:h val="0.16843861312474898"/>
                </c:manualLayout>
              </c15:layout>
            </c:ext>
          </c:extLst>
        </c:dLbl>
      </c:pivotFmt>
      <c:pivotFmt>
        <c:idx val="38"/>
        <c:spPr>
          <a:solidFill>
            <a:srgbClr val="00A44A"/>
          </a:solidFill>
          <a:ln>
            <a:noFill/>
          </a:ln>
          <a:effectLst/>
        </c:spPr>
        <c:dLbl>
          <c:idx val="0"/>
          <c:layout>
            <c:manualLayout>
              <c:x val="-1.8308309928139168E-2"/>
              <c:y val="2.5659971242974419E-2"/>
            </c:manualLayout>
          </c:layout>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5502177016429706"/>
                  <c:h val="0.21205708340244075"/>
                </c:manualLayout>
              </c15:layout>
            </c:ext>
          </c:extLst>
        </c:dLbl>
      </c:pivotFmt>
      <c:pivotFmt>
        <c:idx val="39"/>
        <c:spPr>
          <a:solidFill>
            <a:schemeClr val="tx1">
              <a:lumMod val="95000"/>
              <a:lumOff val="5000"/>
            </a:schemeClr>
          </a:solidFill>
          <a:ln>
            <a:noFill/>
          </a:ln>
          <a:effectLst/>
        </c:spPr>
        <c:dLbl>
          <c:idx val="0"/>
          <c:layout>
            <c:manualLayout>
              <c:x val="0.10323519670274182"/>
              <c:y val="6.5213061541601627E-2"/>
            </c:manualLayout>
          </c:layout>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30350971593368431"/>
                  <c:h val="0.21205708340244075"/>
                </c:manualLayout>
              </c15:layout>
            </c:ext>
          </c:extLst>
        </c:dLbl>
      </c:pivotFmt>
    </c:pivotFmts>
    <c:plotArea>
      <c:layout>
        <c:manualLayout>
          <c:layoutTarget val="inner"/>
          <c:xMode val="edge"/>
          <c:yMode val="edge"/>
          <c:x val="0.1693963254593176"/>
          <c:y val="0.24394084888299239"/>
          <c:w val="0.44130669616711132"/>
          <c:h val="0.68023115852092786"/>
        </c:manualLayout>
      </c:layout>
      <c:pieChart>
        <c:varyColors val="1"/>
        <c:ser>
          <c:idx val="0"/>
          <c:order val="0"/>
          <c:tx>
            <c:v>Total</c:v>
          </c:tx>
          <c:dPt>
            <c:idx val="0"/>
            <c:bubble3D val="0"/>
            <c:spPr>
              <a:solidFill>
                <a:srgbClr val="BD0808"/>
              </a:solidFill>
              <a:ln>
                <a:noFill/>
              </a:ln>
              <a:effectLst/>
            </c:spPr>
          </c:dPt>
          <c:dPt>
            <c:idx val="1"/>
            <c:bubble3D val="0"/>
            <c:spPr>
              <a:solidFill>
                <a:srgbClr val="00A44A"/>
              </a:solidFill>
              <a:ln>
                <a:noFill/>
              </a:ln>
              <a:effectLst/>
            </c:spPr>
          </c:dPt>
          <c:dPt>
            <c:idx val="2"/>
            <c:bubble3D val="0"/>
            <c:spPr>
              <a:solidFill>
                <a:schemeClr val="tx1">
                  <a:lumMod val="95000"/>
                  <a:lumOff val="5000"/>
                </a:schemeClr>
              </a:solidFill>
              <a:ln>
                <a:noFill/>
              </a:ln>
              <a:effectLst/>
            </c:spPr>
          </c:dPt>
          <c:dLbls>
            <c:dLbl>
              <c:idx val="0"/>
              <c:layout>
                <c:manualLayout>
                  <c:x val="-1.3534046763776232E-2"/>
                  <c:y val="-0.18781439087180096"/>
                </c:manualLayout>
              </c:layout>
              <c:numFmt formatCode="0.0,,&quot;M&quot;" sourceLinked="0"/>
              <c:spPr>
                <a:xfrm>
                  <a:off x="1878810" y="1360189"/>
                  <a:ext cx="895858" cy="409322"/>
                </a:xfrm>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gd name="adj" fmla="val 0"/>
                      </a:avLst>
                    </a:prstGeom>
                    <a:noFill/>
                    <a:ln>
                      <a:noFill/>
                    </a:ln>
                  </c15:spPr>
                  <c15:layout>
                    <c:manualLayout>
                      <c:w val="0.25421374585581197"/>
                      <c:h val="0.16843861312474898"/>
                    </c:manualLayout>
                  </c15:layout>
                </c:ext>
              </c:extLst>
            </c:dLbl>
            <c:dLbl>
              <c:idx val="1"/>
              <c:layout>
                <c:manualLayout>
                  <c:x val="-1.8308309928139168E-2"/>
                  <c:y val="2.5659971242974419E-2"/>
                </c:manualLayout>
              </c:layout>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5502177016429706"/>
                      <c:h val="0.21205708340244075"/>
                    </c:manualLayout>
                  </c15:layout>
                </c:ext>
              </c:extLst>
            </c:dLbl>
            <c:dLbl>
              <c:idx val="2"/>
              <c:layout>
                <c:manualLayout>
                  <c:x val="0.10323519670274182"/>
                  <c:y val="6.5213061541601627E-2"/>
                </c:manualLayout>
              </c:layout>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30350971593368431"/>
                      <c:h val="0.21205708340244075"/>
                    </c:manualLayout>
                  </c15:layout>
                </c:ext>
              </c:extLst>
            </c:dLbl>
            <c:numFmt formatCode="0.0,,&quot;M&quot;"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Lit>
              <c:ptCount val="3"/>
              <c:pt idx="0">
                <c:v>ADP</c:v>
              </c:pt>
              <c:pt idx="1">
                <c:v>Hardware Inc</c:v>
              </c:pt>
              <c:pt idx="2">
                <c:v>UnitedHealth</c:v>
              </c:pt>
            </c:strLit>
          </c:cat>
          <c:val>
            <c:numLit>
              <c:formatCode>\$#,##0.00;\(\$#,##0.00\);\$#,##0.00</c:formatCode>
              <c:ptCount val="3"/>
              <c:pt idx="0">
                <c:v>10614220</c:v>
              </c:pt>
              <c:pt idx="1">
                <c:v>2200500</c:v>
              </c:pt>
              <c:pt idx="2">
                <c:v>1627200</c:v>
              </c:pt>
            </c:numLit>
          </c:val>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2.1220549189831288E-2"/>
          <c:y val="0.82292839459840261"/>
          <c:w val="0.94572145362203563"/>
          <c:h val="0.168207346541042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[Financial-Performance-Analysis.xlsx]PivotChartTable10</c15:name>
        <c15:fmtId val="6"/>
      </c15:pivotSource>
      <c15:pivotOptions>
        <c15:dropZoneFilter val="1"/>
        <c15:dropZoneCategories val="1"/>
        <c15:dropZoneData val="1"/>
        <c15:dropZoneSeries val="1"/>
      </c15: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200">
                <a:solidFill>
                  <a:schemeClr val="bg1"/>
                </a:solidFill>
                <a:latin typeface="Calibri" panose="020F0502020204030204" pitchFamily="34" charset="0"/>
                <a:cs typeface="Calibri" panose="020F0502020204030204" pitchFamily="34" charset="0"/>
              </a:rPr>
              <a:t>Expense Variance</a:t>
            </a:r>
            <a:r>
              <a:rPr lang="en-US" sz="1200" baseline="0">
                <a:solidFill>
                  <a:schemeClr val="bg1"/>
                </a:solidFill>
                <a:latin typeface="Calibri" panose="020F0502020204030204" pitchFamily="34" charset="0"/>
                <a:cs typeface="Calibri" panose="020F0502020204030204" pitchFamily="34" charset="0"/>
              </a:rPr>
              <a:t> by Category</a:t>
            </a:r>
            <a:endParaRPr lang="en-US" sz="1200">
              <a:solidFill>
                <a:schemeClr val="bg1"/>
              </a:solidFill>
              <a:latin typeface="Calibri" panose="020F0502020204030204" pitchFamily="34" charset="0"/>
              <a:cs typeface="Calibri" panose="020F0502020204030204" pitchFamily="34" charset="0"/>
            </a:endParaRPr>
          </a:p>
        </c:rich>
      </c:tx>
      <c:layout>
        <c:manualLayout>
          <c:xMode val="edge"/>
          <c:yMode val="edge"/>
          <c:x val="0.18948765720214314"/>
          <c:y val="5.1231533452577756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rgbClr val="A40000"/>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40000"/>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40000"/>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44A"/>
          </a:solidFill>
          <a:ln>
            <a:noFill/>
          </a:ln>
          <a:effectLst/>
        </c:spPr>
      </c:pivotFmt>
      <c:pivotFmt>
        <c:idx val="4"/>
        <c:spPr>
          <a:solidFill>
            <a:srgbClr val="00A44A"/>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44A"/>
          </a:solidFill>
          <a:ln>
            <a:noFill/>
          </a:ln>
          <a:effectLst/>
        </c:spPr>
      </c:pivotFmt>
      <c:pivotFmt>
        <c:idx val="6"/>
        <c:spPr>
          <a:solidFill>
            <a:srgbClr val="BD0808"/>
          </a:solidFill>
          <a:ln>
            <a:noFill/>
          </a:ln>
          <a:effectLst/>
        </c:spPr>
      </c:pivotFmt>
      <c:pivotFmt>
        <c:idx val="7"/>
        <c:spPr>
          <a:solidFill>
            <a:srgbClr val="BD0808"/>
          </a:solidFill>
          <a:ln>
            <a:noFill/>
          </a:ln>
          <a:effectLst/>
        </c:spPr>
      </c:pivotFmt>
      <c:pivotFmt>
        <c:idx val="8"/>
        <c:spPr>
          <a:solidFill>
            <a:srgbClr val="BD0808"/>
          </a:solidFill>
          <a:ln>
            <a:noFill/>
          </a:ln>
          <a:effectLst/>
        </c:spPr>
      </c:pivotFmt>
      <c:pivotFmt>
        <c:idx val="9"/>
        <c:spPr>
          <a:solidFill>
            <a:srgbClr val="00A44A"/>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D0808"/>
          </a:solidFill>
          <a:ln>
            <a:noFill/>
          </a:ln>
          <a:effectLst/>
        </c:spPr>
      </c:pivotFmt>
      <c:pivotFmt>
        <c:idx val="11"/>
        <c:spPr>
          <a:solidFill>
            <a:srgbClr val="BD0808"/>
          </a:solidFill>
          <a:ln>
            <a:noFill/>
          </a:ln>
          <a:effectLst/>
        </c:spPr>
      </c:pivotFmt>
      <c:pivotFmt>
        <c:idx val="12"/>
        <c:spPr>
          <a:solidFill>
            <a:srgbClr val="BD0808"/>
          </a:solidFill>
          <a:ln>
            <a:noFill/>
          </a:ln>
          <a:effectLst/>
        </c:spPr>
      </c:pivotFmt>
      <c:pivotFmt>
        <c:idx val="13"/>
        <c:spPr>
          <a:solidFill>
            <a:srgbClr val="00A44A"/>
          </a:solidFill>
          <a:ln>
            <a:noFill/>
          </a:ln>
          <a:effectLst/>
        </c:spPr>
        <c:marker>
          <c:symbol val="none"/>
        </c:marker>
        <c:dLbl>
          <c:idx val="0"/>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rgbClr val="BD0808"/>
          </a:solidFill>
          <a:ln>
            <a:noFill/>
          </a:ln>
          <a:effectLst/>
        </c:spPr>
      </c:pivotFmt>
      <c:pivotFmt>
        <c:idx val="15"/>
        <c:spPr>
          <a:solidFill>
            <a:srgbClr val="BD0808"/>
          </a:solidFill>
          <a:ln>
            <a:noFill/>
          </a:ln>
          <a:effectLst/>
        </c:spPr>
      </c:pivotFmt>
      <c:pivotFmt>
        <c:idx val="16"/>
        <c:spPr>
          <a:solidFill>
            <a:srgbClr val="BD0808"/>
          </a:solidFill>
          <a:ln>
            <a:noFill/>
          </a:ln>
          <a:effectLst/>
        </c:spPr>
      </c:pivotFmt>
    </c:pivotFmts>
    <c:plotArea>
      <c:layout>
        <c:manualLayout>
          <c:layoutTarget val="inner"/>
          <c:xMode val="edge"/>
          <c:yMode val="edge"/>
          <c:x val="0"/>
          <c:y val="0.13037369833483459"/>
          <c:w val="0.92960185102460446"/>
          <c:h val="0.38755004104190155"/>
        </c:manualLayout>
      </c:layout>
      <c:barChart>
        <c:barDir val="col"/>
        <c:grouping val="clustered"/>
        <c:varyColors val="0"/>
        <c:ser>
          <c:idx val="0"/>
          <c:order val="0"/>
          <c:tx>
            <c:v>Total</c:v>
          </c:tx>
          <c:spPr>
            <a:solidFill>
              <a:srgbClr val="00A44A"/>
            </a:solidFill>
            <a:ln>
              <a:noFill/>
            </a:ln>
            <a:effectLst/>
          </c:spPr>
          <c:invertIfNegative val="0"/>
          <c:dPt>
            <c:idx val="0"/>
            <c:invertIfNegative val="0"/>
            <c:bubble3D val="0"/>
            <c:spPr>
              <a:solidFill>
                <a:srgbClr val="BD0808"/>
              </a:solidFill>
              <a:ln>
                <a:noFill/>
              </a:ln>
              <a:effectLst/>
            </c:spPr>
          </c:dPt>
          <c:dPt>
            <c:idx val="2"/>
            <c:invertIfNegative val="0"/>
            <c:bubble3D val="0"/>
            <c:spPr>
              <a:solidFill>
                <a:srgbClr val="BD0808"/>
              </a:solidFill>
              <a:ln>
                <a:noFill/>
              </a:ln>
              <a:effectLst/>
            </c:spPr>
          </c:dPt>
          <c:dPt>
            <c:idx val="3"/>
            <c:invertIfNegative val="0"/>
            <c:bubble3D val="0"/>
            <c:spPr>
              <a:solidFill>
                <a:srgbClr val="BD0808"/>
              </a:solidFill>
              <a:ln>
                <a:noFill/>
              </a:ln>
              <a:effectLst/>
            </c:spPr>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4"/>
              <c:pt idx="0">
                <c:v>Customer Support</c:v>
              </c:pt>
              <c:pt idx="1">
                <c:v>General &amp; Administrative</c:v>
              </c:pt>
              <c:pt idx="2">
                <c:v>Research &amp; Development</c:v>
              </c:pt>
              <c:pt idx="3">
                <c:v>Sales &amp; Marketing</c:v>
              </c:pt>
            </c:strLit>
          </c:cat>
          <c:val>
            <c:numLit>
              <c:formatCode>\$#,##0.00;\(\$#,##0.00\);\$#,##0.00</c:formatCode>
              <c:ptCount val="4"/>
              <c:pt idx="0">
                <c:v>-119295</c:v>
              </c:pt>
              <c:pt idx="1">
                <c:v>2222810</c:v>
              </c:pt>
              <c:pt idx="2">
                <c:v>-297985</c:v>
              </c:pt>
              <c:pt idx="3">
                <c:v>-1263612.5</c:v>
              </c:pt>
            </c:numLit>
          </c:val>
          <c:extLst/>
        </c:ser>
        <c:dLbls>
          <c:dLblPos val="outEnd"/>
          <c:showLegendKey val="0"/>
          <c:showVal val="1"/>
          <c:showCatName val="0"/>
          <c:showSerName val="0"/>
          <c:showPercent val="0"/>
          <c:showBubbleSize val="0"/>
        </c:dLbls>
        <c:gapWidth val="300"/>
        <c:overlap val="-27"/>
        <c:axId val="255017648"/>
        <c:axId val="328291752"/>
      </c:barChart>
      <c:catAx>
        <c:axId val="255017648"/>
        <c:scaling>
          <c:orientation val="minMax"/>
        </c:scaling>
        <c:delete val="0"/>
        <c:axPos val="b"/>
        <c:numFmt formatCode="General" sourceLinked="0"/>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328291752"/>
        <c:crosses val="autoZero"/>
        <c:auto val="1"/>
        <c:lblAlgn val="ctr"/>
        <c:lblOffset val="100"/>
        <c:noMultiLvlLbl val="0"/>
        <c:extLst>
          <c:ext xmlns:c15="http://schemas.microsoft.com/office/drawing/2012/chart" uri="{F40574EE-89B7-4290-83BB-5DA773EAF853}">
            <c15:numFmt c:formatCode="General" c:sourceLinked="1"/>
          </c:ext>
        </c:extLst>
      </c:catAx>
      <c:valAx>
        <c:axId val="328291752"/>
        <c:scaling>
          <c:orientation val="minMax"/>
        </c:scaling>
        <c:delete val="1"/>
        <c:axPos val="l"/>
        <c:numFmt formatCode="\$#,##0.00;\(\$#,##0.00\);\$#,##0.00" sourceLinked="0"/>
        <c:majorTickMark val="none"/>
        <c:minorTickMark val="none"/>
        <c:tickLblPos val="nextTo"/>
        <c:crossAx val="255017648"/>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[Financial-Performance-Analysis.xlsx]PivotChartTable11</c15:name>
        <c15:fmtId val="4"/>
      </c15:pivotSource>
      <c15:pivotOptions>
        <c15:dropZoneFilter val="1"/>
        <c15:dropZoneCategories val="1"/>
        <c15:dropZoneData val="1"/>
      </c15: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Insights!A1"/><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hyperlink" Target="#'Expense Analysis'!A1"/><Relationship Id="rId12"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Financial Overview'!A1"/><Relationship Id="rId11" Type="http://schemas.openxmlformats.org/officeDocument/2006/relationships/image" Target="../media/image3.png"/><Relationship Id="rId5" Type="http://schemas.openxmlformats.org/officeDocument/2006/relationships/chart" Target="../charts/chart4.xml"/><Relationship Id="rId15" Type="http://schemas.microsoft.com/office/2007/relationships/hdphoto" Target="../media/hdphoto1.wdp"/><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5.xml"/><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chart" Target="../charts/chart7.xml"/><Relationship Id="rId7" Type="http://schemas.openxmlformats.org/officeDocument/2006/relationships/hyperlink" Target="#Insights!A1"/><Relationship Id="rId2" Type="http://schemas.openxmlformats.org/officeDocument/2006/relationships/chart" Target="../charts/chart6.xml"/><Relationship Id="rId1" Type="http://schemas.openxmlformats.org/officeDocument/2006/relationships/image" Target="../media/image7.png"/><Relationship Id="rId6" Type="http://schemas.openxmlformats.org/officeDocument/2006/relationships/hyperlink" Target="#'Financial Overview'!A1"/><Relationship Id="rId11" Type="http://schemas.microsoft.com/office/2007/relationships/hdphoto" Target="../media/hdphoto2.wdp"/><Relationship Id="rId5" Type="http://schemas.openxmlformats.org/officeDocument/2006/relationships/chart" Target="../charts/chart9.xml"/><Relationship Id="rId10" Type="http://schemas.openxmlformats.org/officeDocument/2006/relationships/image" Target="../media/image10.png"/><Relationship Id="rId4" Type="http://schemas.openxmlformats.org/officeDocument/2006/relationships/chart" Target="../charts/chart8.xml"/><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hyperlink" Target="#'Expense Analysis'!A1"/><Relationship Id="rId2" Type="http://schemas.openxmlformats.org/officeDocument/2006/relationships/hyperlink" Target="#'Financial Overview'!A1"/><Relationship Id="rId1" Type="http://schemas.openxmlformats.org/officeDocument/2006/relationships/image" Target="../media/image11.png"/><Relationship Id="rId6" Type="http://schemas.microsoft.com/office/2007/relationships/hdphoto" Target="../media/hdphoto2.wdp"/><Relationship Id="rId5" Type="http://schemas.openxmlformats.org/officeDocument/2006/relationships/image" Target="../media/image10.png"/><Relationship Id="rId4" Type="http://schemas.openxmlformats.org/officeDocument/2006/relationships/hyperlink" Target="#Insights!A1"/></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735013</xdr:colOff>
      <xdr:row>32</xdr:row>
      <xdr:rowOff>132836</xdr:rowOff>
    </xdr:to>
    <xdr:pic>
      <xdr:nvPicPr>
        <xdr:cNvPr id="71" name="Picture 70"/>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31413" cy="5885936"/>
        </a:xfrm>
        <a:prstGeom prst="rect">
          <a:avLst/>
        </a:prstGeom>
      </xdr:spPr>
    </xdr:pic>
    <xdr:clientData/>
  </xdr:twoCellAnchor>
  <xdr:twoCellAnchor>
    <xdr:from>
      <xdr:col>1</xdr:col>
      <xdr:colOff>888390</xdr:colOff>
      <xdr:row>5</xdr:row>
      <xdr:rowOff>31751</xdr:rowOff>
    </xdr:from>
    <xdr:to>
      <xdr:col>3</xdr:col>
      <xdr:colOff>116620</xdr:colOff>
      <xdr:row>7</xdr:row>
      <xdr:rowOff>127001</xdr:rowOff>
    </xdr:to>
    <xdr:sp macro="" textlink="AH2">
      <xdr:nvSpPr>
        <xdr:cNvPr id="72" name="TextBox 71"/>
        <xdr:cNvSpPr txBox="1"/>
      </xdr:nvSpPr>
      <xdr:spPr>
        <a:xfrm>
          <a:off x="1574190" y="920751"/>
          <a:ext cx="1920630"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036E8B-AB1B-46BC-AEE4-36E47A47E2DF}" type="TxLink">
            <a:rPr lang="en-US" sz="1800" b="1" i="0" u="none" strike="noStrike">
              <a:ln>
                <a:noFill/>
              </a:ln>
              <a:solidFill>
                <a:schemeClr val="bg1"/>
              </a:solidFill>
              <a:latin typeface="Segoe UI" panose="020B0502040204020203" pitchFamily="34" charset="0"/>
              <a:cs typeface="Segoe UI" panose="020B0502040204020203" pitchFamily="34" charset="0"/>
            </a:rPr>
            <a:pPr algn="ctr"/>
            <a:t>$17.96M</a:t>
          </a:fld>
          <a:endParaRPr lang="en-US" sz="1800" b="1">
            <a:ln>
              <a:noFill/>
            </a:ln>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557213</xdr:colOff>
      <xdr:row>5</xdr:row>
      <xdr:rowOff>104530</xdr:rowOff>
    </xdr:from>
    <xdr:to>
      <xdr:col>5</xdr:col>
      <xdr:colOff>214313</xdr:colOff>
      <xdr:row>7</xdr:row>
      <xdr:rowOff>77177</xdr:rowOff>
    </xdr:to>
    <xdr:sp macro="" textlink="AH7">
      <xdr:nvSpPr>
        <xdr:cNvPr id="73" name="TextBox 72"/>
        <xdr:cNvSpPr txBox="1"/>
      </xdr:nvSpPr>
      <xdr:spPr>
        <a:xfrm>
          <a:off x="3935413" y="993530"/>
          <a:ext cx="1689100" cy="37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53C3CD-7E2D-4025-B6FE-872B13C893D2}" type="TxLink">
            <a:rPr lang="en-US" sz="1800" b="1" i="0" u="none" strike="noStrike">
              <a:solidFill>
                <a:schemeClr val="bg1"/>
              </a:solidFill>
              <a:latin typeface="Segoe UI" panose="020B0502040204020203" pitchFamily="34" charset="0"/>
              <a:cs typeface="Segoe UI" panose="020B0502040204020203" pitchFamily="34" charset="0"/>
            </a:rPr>
            <a:pPr algn="ctr"/>
            <a:t>-$1.45M</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xdr:col>
      <xdr:colOff>1231290</xdr:colOff>
      <xdr:row>7</xdr:row>
      <xdr:rowOff>148005</xdr:rowOff>
    </xdr:from>
    <xdr:to>
      <xdr:col>2</xdr:col>
      <xdr:colOff>1040790</xdr:colOff>
      <xdr:row>9</xdr:row>
      <xdr:rowOff>53732</xdr:rowOff>
    </xdr:to>
    <xdr:sp macro="" textlink="AH6">
      <xdr:nvSpPr>
        <xdr:cNvPr id="74" name="TextBox 73"/>
        <xdr:cNvSpPr txBox="1"/>
      </xdr:nvSpPr>
      <xdr:spPr>
        <a:xfrm>
          <a:off x="1917090" y="1443405"/>
          <a:ext cx="1155700" cy="261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69170D-A7AE-4D9F-841A-D62C41F3B725}" type="TxLink">
            <a:rPr lang="en-US" sz="1100" b="1" i="0" u="none" strike="noStrike">
              <a:solidFill>
                <a:srgbClr val="00A44A"/>
              </a:solidFill>
              <a:latin typeface="Segoe UI" panose="020B0502040204020203" pitchFamily="34" charset="0"/>
              <a:cs typeface="Segoe UI" panose="020B0502040204020203" pitchFamily="34" charset="0"/>
            </a:rPr>
            <a:pPr algn="ctr"/>
            <a:t> ▲ +42.1%</a:t>
          </a:fld>
          <a:endParaRPr lang="en-US" sz="1100" b="1">
            <a:solidFill>
              <a:srgbClr val="00A44A"/>
            </a:solidFill>
            <a:latin typeface="Segoe UI" panose="020B0502040204020203" pitchFamily="34" charset="0"/>
            <a:cs typeface="Segoe UI" panose="020B0502040204020203" pitchFamily="34" charset="0"/>
          </a:endParaRPr>
        </a:p>
      </xdr:txBody>
    </xdr:sp>
    <xdr:clientData/>
  </xdr:twoCellAnchor>
  <xdr:twoCellAnchor>
    <xdr:from>
      <xdr:col>1</xdr:col>
      <xdr:colOff>836613</xdr:colOff>
      <xdr:row>3</xdr:row>
      <xdr:rowOff>101600</xdr:rowOff>
    </xdr:from>
    <xdr:to>
      <xdr:col>2</xdr:col>
      <xdr:colOff>1014413</xdr:colOff>
      <xdr:row>4</xdr:row>
      <xdr:rowOff>152400</xdr:rowOff>
    </xdr:to>
    <xdr:sp macro="" textlink="">
      <xdr:nvSpPr>
        <xdr:cNvPr id="75" name="TextBox 74"/>
        <xdr:cNvSpPr txBox="1"/>
      </xdr:nvSpPr>
      <xdr:spPr>
        <a:xfrm>
          <a:off x="1522413" y="635000"/>
          <a:ext cx="1524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Actual</a:t>
          </a:r>
          <a:r>
            <a:rPr lang="en-US" sz="1200" b="1">
              <a:latin typeface="+mn-lt"/>
            </a:rPr>
            <a:t> </a:t>
          </a:r>
          <a:r>
            <a:rPr lang="en-US" sz="1200" b="1">
              <a:solidFill>
                <a:schemeClr val="bg1"/>
              </a:solidFill>
              <a:latin typeface="+mn-lt"/>
              <a:cs typeface="Calibri" panose="020F0502020204030204" pitchFamily="34" charset="0"/>
            </a:rPr>
            <a:t>Revenue</a:t>
          </a:r>
        </a:p>
      </xdr:txBody>
    </xdr:sp>
    <xdr:clientData/>
  </xdr:twoCellAnchor>
  <xdr:twoCellAnchor>
    <xdr:from>
      <xdr:col>3</xdr:col>
      <xdr:colOff>821959</xdr:colOff>
      <xdr:row>7</xdr:row>
      <xdr:rowOff>161680</xdr:rowOff>
    </xdr:from>
    <xdr:to>
      <xdr:col>5</xdr:col>
      <xdr:colOff>34559</xdr:colOff>
      <xdr:row>9</xdr:row>
      <xdr:rowOff>47380</xdr:rowOff>
    </xdr:to>
    <xdr:sp macro="" textlink="AH9">
      <xdr:nvSpPr>
        <xdr:cNvPr id="76" name="TextBox 75"/>
        <xdr:cNvSpPr txBox="1"/>
      </xdr:nvSpPr>
      <xdr:spPr>
        <a:xfrm>
          <a:off x="4200159" y="1457080"/>
          <a:ext cx="1244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EB4CAB-E58D-4989-AAFA-ADB22B664D2A}" type="TxLink">
            <a:rPr lang="en-US" sz="1100" b="1" i="0" u="none" strike="noStrike">
              <a:solidFill>
                <a:srgbClr val="BD0808"/>
              </a:solidFill>
              <a:latin typeface="Segoe UI" panose="020B0502040204020203" pitchFamily="34" charset="0"/>
              <a:cs typeface="Segoe UI" panose="020B0502040204020203" pitchFamily="34" charset="0"/>
            </a:rPr>
            <a:pPr algn="ctr"/>
            <a:t>▼ -122.0%</a:t>
          </a:fld>
          <a:endParaRPr lang="en-US" sz="1100" b="1">
            <a:solidFill>
              <a:srgbClr val="BD0808"/>
            </a:solidFill>
            <a:latin typeface="Segoe UI" panose="020B0502040204020203" pitchFamily="34" charset="0"/>
            <a:cs typeface="Segoe UI" panose="020B0502040204020203" pitchFamily="34" charset="0"/>
          </a:endParaRPr>
        </a:p>
      </xdr:txBody>
    </xdr:sp>
    <xdr:clientData/>
  </xdr:twoCellAnchor>
  <xdr:twoCellAnchor>
    <xdr:from>
      <xdr:col>3</xdr:col>
      <xdr:colOff>36513</xdr:colOff>
      <xdr:row>3</xdr:row>
      <xdr:rowOff>114301</xdr:rowOff>
    </xdr:from>
    <xdr:to>
      <xdr:col>4</xdr:col>
      <xdr:colOff>239713</xdr:colOff>
      <xdr:row>5</xdr:row>
      <xdr:rowOff>164123</xdr:rowOff>
    </xdr:to>
    <xdr:sp macro="" textlink="">
      <xdr:nvSpPr>
        <xdr:cNvPr id="77" name="TextBox 76"/>
        <xdr:cNvSpPr txBox="1"/>
      </xdr:nvSpPr>
      <xdr:spPr>
        <a:xfrm>
          <a:off x="3414713" y="647701"/>
          <a:ext cx="1549400" cy="40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cs typeface="Calibri" panose="020F0502020204030204" pitchFamily="34" charset="0"/>
            </a:rPr>
            <a:t>Profit</a:t>
          </a:r>
        </a:p>
      </xdr:txBody>
    </xdr:sp>
    <xdr:clientData/>
  </xdr:twoCellAnchor>
  <xdr:twoCellAnchor>
    <xdr:from>
      <xdr:col>8</xdr:col>
      <xdr:colOff>620224</xdr:colOff>
      <xdr:row>5</xdr:row>
      <xdr:rowOff>88411</xdr:rowOff>
    </xdr:from>
    <xdr:to>
      <xdr:col>10</xdr:col>
      <xdr:colOff>683724</xdr:colOff>
      <xdr:row>7</xdr:row>
      <xdr:rowOff>99158</xdr:rowOff>
    </xdr:to>
    <xdr:sp macro="" textlink="AH12">
      <xdr:nvSpPr>
        <xdr:cNvPr id="78" name="TextBox 77"/>
        <xdr:cNvSpPr txBox="1"/>
      </xdr:nvSpPr>
      <xdr:spPr>
        <a:xfrm>
          <a:off x="8087824" y="977411"/>
          <a:ext cx="1892300" cy="417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BD33E8-7881-40BA-8572-5006B1C09531}" type="TxLink">
            <a:rPr lang="en-US" sz="1800" b="1" i="0" u="none" strike="noStrike">
              <a:solidFill>
                <a:schemeClr val="bg1"/>
              </a:solidFill>
              <a:latin typeface="Segoe UI" panose="020B0502040204020203" pitchFamily="34" charset="0"/>
              <a:cs typeface="Segoe UI" panose="020B0502040204020203" pitchFamily="34" charset="0"/>
            </a:rPr>
            <a:pPr algn="ctr"/>
            <a:t>$36.92M</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8</xdr:col>
      <xdr:colOff>658813</xdr:colOff>
      <xdr:row>3</xdr:row>
      <xdr:rowOff>136281</xdr:rowOff>
    </xdr:from>
    <xdr:to>
      <xdr:col>10</xdr:col>
      <xdr:colOff>176213</xdr:colOff>
      <xdr:row>5</xdr:row>
      <xdr:rowOff>62034</xdr:rowOff>
    </xdr:to>
    <xdr:sp macro="" textlink="">
      <xdr:nvSpPr>
        <xdr:cNvPr id="79" name="TextBox 78"/>
        <xdr:cNvSpPr txBox="1"/>
      </xdr:nvSpPr>
      <xdr:spPr>
        <a:xfrm>
          <a:off x="8126413" y="669681"/>
          <a:ext cx="1346200" cy="28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a:t>
          </a:r>
          <a:r>
            <a:rPr lang="en-US" sz="1100">
              <a:solidFill>
                <a:schemeClr val="bg1"/>
              </a:solidFill>
            </a:rPr>
            <a:t> </a:t>
          </a:r>
          <a:r>
            <a:rPr lang="en-US" sz="1200" b="1">
              <a:solidFill>
                <a:schemeClr val="bg1"/>
              </a:solidFill>
            </a:rPr>
            <a:t>Budget</a:t>
          </a:r>
          <a:endParaRPr lang="en-US" sz="1100" b="1">
            <a:solidFill>
              <a:schemeClr val="bg1"/>
            </a:solidFill>
          </a:endParaRPr>
        </a:p>
      </xdr:txBody>
    </xdr:sp>
    <xdr:clientData/>
  </xdr:twoCellAnchor>
  <xdr:twoCellAnchor>
    <xdr:from>
      <xdr:col>5</xdr:col>
      <xdr:colOff>579194</xdr:colOff>
      <xdr:row>3</xdr:row>
      <xdr:rowOff>137748</xdr:rowOff>
    </xdr:from>
    <xdr:to>
      <xdr:col>8</xdr:col>
      <xdr:colOff>121994</xdr:colOff>
      <xdr:row>5</xdr:row>
      <xdr:rowOff>50801</xdr:rowOff>
    </xdr:to>
    <xdr:sp macro="" textlink="">
      <xdr:nvSpPr>
        <xdr:cNvPr id="80" name="TextBox 79"/>
        <xdr:cNvSpPr txBox="1"/>
      </xdr:nvSpPr>
      <xdr:spPr>
        <a:xfrm>
          <a:off x="5989394" y="671148"/>
          <a:ext cx="1600200" cy="268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Budget</a:t>
          </a:r>
          <a:r>
            <a:rPr lang="en-US" sz="1100">
              <a:solidFill>
                <a:schemeClr val="bg1"/>
              </a:solidFill>
            </a:rPr>
            <a:t> </a:t>
          </a:r>
          <a:r>
            <a:rPr lang="en-US" sz="1100" b="1">
              <a:solidFill>
                <a:schemeClr val="bg1"/>
              </a:solidFill>
            </a:rPr>
            <a:t>Variance</a:t>
          </a:r>
        </a:p>
      </xdr:txBody>
    </xdr:sp>
    <xdr:clientData/>
  </xdr:twoCellAnchor>
  <xdr:twoCellAnchor>
    <xdr:from>
      <xdr:col>5</xdr:col>
      <xdr:colOff>557213</xdr:colOff>
      <xdr:row>23</xdr:row>
      <xdr:rowOff>63500</xdr:rowOff>
    </xdr:from>
    <xdr:to>
      <xdr:col>10</xdr:col>
      <xdr:colOff>468802</xdr:colOff>
      <xdr:row>31</xdr:row>
      <xdr:rowOff>61057</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806818</xdr:colOff>
      <xdr:row>10</xdr:row>
      <xdr:rowOff>112835</xdr:rowOff>
    </xdr:from>
    <xdr:to>
      <xdr:col>7</xdr:col>
      <xdr:colOff>97571</xdr:colOff>
      <xdr:row>22</xdr:row>
      <xdr:rowOff>87435</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914399</xdr:colOff>
      <xdr:row>23</xdr:row>
      <xdr:rowOff>50800</xdr:rowOff>
    </xdr:from>
    <xdr:to>
      <xdr:col>5</xdr:col>
      <xdr:colOff>481012</xdr:colOff>
      <xdr:row>32</xdr:row>
      <xdr:rowOff>76200</xdr:rowOff>
    </xdr:to>
    <xdr:graphicFrame macro="">
      <xdr:nvGraphicFramePr>
        <xdr:cNvPr id="83"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292955</xdr:colOff>
      <xdr:row>10</xdr:row>
      <xdr:rowOff>101600</xdr:rowOff>
    </xdr:from>
    <xdr:to>
      <xdr:col>10</xdr:col>
      <xdr:colOff>505437</xdr:colOff>
      <xdr:row>22</xdr:row>
      <xdr:rowOff>0</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93664</xdr:colOff>
      <xdr:row>5</xdr:row>
      <xdr:rowOff>112834</xdr:rowOff>
    </xdr:from>
    <xdr:to>
      <xdr:col>8</xdr:col>
      <xdr:colOff>172306</xdr:colOff>
      <xdr:row>7</xdr:row>
      <xdr:rowOff>62034</xdr:rowOff>
    </xdr:to>
    <xdr:sp macro="" textlink="$AH$23">
      <xdr:nvSpPr>
        <xdr:cNvPr id="85" name="TextBox 84"/>
        <xdr:cNvSpPr txBox="1"/>
      </xdr:nvSpPr>
      <xdr:spPr>
        <a:xfrm>
          <a:off x="6189664" y="1001834"/>
          <a:ext cx="1450242"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5C54A4-F90D-4E3F-82ED-B5CBB0196658}" type="TxLink">
            <a:rPr lang="en-US" sz="1800" b="1" i="0" u="none" strike="noStrike">
              <a:solidFill>
                <a:schemeClr val="bg1"/>
              </a:solidFill>
              <a:latin typeface="Segoe UI" panose="020B0502040204020203" pitchFamily="34" charset="0"/>
              <a:cs typeface="Segoe UI" panose="020B0502040204020203" pitchFamily="34" charset="0"/>
            </a:rPr>
            <a:pPr algn="ctr"/>
            <a:t>-$441.58K</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12211</xdr:colOff>
      <xdr:row>4</xdr:row>
      <xdr:rowOff>17096</xdr:rowOff>
    </xdr:from>
    <xdr:to>
      <xdr:col>1</xdr:col>
      <xdr:colOff>728374</xdr:colOff>
      <xdr:row>6</xdr:row>
      <xdr:rowOff>36145</xdr:rowOff>
    </xdr:to>
    <xdr:sp macro="" textlink="">
      <xdr:nvSpPr>
        <xdr:cNvPr id="86" name="Rounded Rectangle 85">
          <a:hlinkClick xmlns:r="http://schemas.openxmlformats.org/officeDocument/2006/relationships" r:id="rId6"/>
        </xdr:cNvPr>
        <xdr:cNvSpPr/>
      </xdr:nvSpPr>
      <xdr:spPr>
        <a:xfrm>
          <a:off x="12211" y="728296"/>
          <a:ext cx="1401963" cy="425449"/>
        </a:xfrm>
        <a:prstGeom prst="roundRect">
          <a:avLst/>
        </a:prstGeom>
        <a:solidFill>
          <a:srgbClr val="BD0808"/>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bg1"/>
              </a:solidFill>
              <a:latin typeface="Calibri" panose="020F0502020204030204" pitchFamily="34" charset="0"/>
              <a:cs typeface="Calibri" panose="020F0502020204030204" pitchFamily="34" charset="0"/>
            </a:rPr>
            <a:t>Financial</a:t>
          </a:r>
          <a:r>
            <a:rPr lang="en-US" sz="1150">
              <a:solidFill>
                <a:schemeClr val="bg1"/>
              </a:solidFill>
              <a:latin typeface="Segoe UI" panose="020B0502040204020203" pitchFamily="34" charset="0"/>
              <a:cs typeface="Segoe UI" panose="020B0502040204020203" pitchFamily="34" charset="0"/>
            </a:rPr>
            <a:t> Overview</a:t>
          </a:r>
        </a:p>
      </xdr:txBody>
    </xdr:sp>
    <xdr:clientData/>
  </xdr:twoCellAnchor>
  <xdr:twoCellAnchor>
    <xdr:from>
      <xdr:col>0</xdr:col>
      <xdr:colOff>0</xdr:colOff>
      <xdr:row>8</xdr:row>
      <xdr:rowOff>73758</xdr:rowOff>
    </xdr:from>
    <xdr:to>
      <xdr:col>1</xdr:col>
      <xdr:colOff>716163</xdr:colOff>
      <xdr:row>10</xdr:row>
      <xdr:rowOff>147515</xdr:rowOff>
    </xdr:to>
    <xdr:sp macro="" textlink="">
      <xdr:nvSpPr>
        <xdr:cNvPr id="87" name="Rounded Rectangle 86">
          <a:hlinkClick xmlns:r="http://schemas.openxmlformats.org/officeDocument/2006/relationships" r:id="rId7"/>
        </xdr:cNvPr>
        <xdr:cNvSpPr/>
      </xdr:nvSpPr>
      <xdr:spPr>
        <a:xfrm>
          <a:off x="0" y="1546958"/>
          <a:ext cx="1401963" cy="429357"/>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bg1"/>
              </a:solidFill>
              <a:latin typeface="Calibri" panose="020F0502020204030204" pitchFamily="34" charset="0"/>
              <a:cs typeface="Calibri" panose="020F0502020204030204" pitchFamily="34" charset="0"/>
            </a:rPr>
            <a:t>Expense</a:t>
          </a:r>
          <a:r>
            <a:rPr lang="en-US" sz="1150" baseline="0">
              <a:solidFill>
                <a:schemeClr val="bg1"/>
              </a:solidFill>
              <a:latin typeface="Calibri" panose="020F0502020204030204" pitchFamily="34" charset="0"/>
              <a:cs typeface="Calibri" panose="020F0502020204030204" pitchFamily="34" charset="0"/>
            </a:rPr>
            <a:t> Analysis </a:t>
          </a:r>
          <a:endParaRPr lang="en-US" sz="115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12212</xdr:colOff>
      <xdr:row>12</xdr:row>
      <xdr:rowOff>160704</xdr:rowOff>
    </xdr:from>
    <xdr:to>
      <xdr:col>1</xdr:col>
      <xdr:colOff>728375</xdr:colOff>
      <xdr:row>15</xdr:row>
      <xdr:rowOff>50800</xdr:rowOff>
    </xdr:to>
    <xdr:sp macro="" textlink="">
      <xdr:nvSpPr>
        <xdr:cNvPr id="88" name="Rounded Rectangle 87">
          <a:hlinkClick xmlns:r="http://schemas.openxmlformats.org/officeDocument/2006/relationships" r:id="rId8"/>
        </xdr:cNvPr>
        <xdr:cNvSpPr/>
      </xdr:nvSpPr>
      <xdr:spPr>
        <a:xfrm>
          <a:off x="12212" y="2357804"/>
          <a:ext cx="1401963" cy="423496"/>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bg1"/>
              </a:solidFill>
              <a:latin typeface="Calibri" panose="020F0502020204030204" pitchFamily="34" charset="0"/>
              <a:cs typeface="Calibri" panose="020F0502020204030204" pitchFamily="34" charset="0"/>
            </a:rPr>
            <a:t>Insights </a:t>
          </a:r>
          <a:endParaRPr lang="en-US" sz="115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xdr:col>
      <xdr:colOff>774700</xdr:colOff>
      <xdr:row>10</xdr:row>
      <xdr:rowOff>88900</xdr:rowOff>
    </xdr:from>
    <xdr:to>
      <xdr:col>3</xdr:col>
      <xdr:colOff>776653</xdr:colOff>
      <xdr:row>22</xdr:row>
      <xdr:rowOff>63500</xdr:rowOff>
    </xdr:to>
    <xdr:graphicFrame macro="">
      <xdr:nvGraphicFramePr>
        <xdr:cNvPr id="89" name="Chart 8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150303</xdr:colOff>
      <xdr:row>3</xdr:row>
      <xdr:rowOff>127000</xdr:rowOff>
    </xdr:from>
    <xdr:to>
      <xdr:col>10</xdr:col>
      <xdr:colOff>456654</xdr:colOff>
      <xdr:row>4</xdr:row>
      <xdr:rowOff>165100</xdr:rowOff>
    </xdr:to>
    <xdr:pic>
      <xdr:nvPicPr>
        <xdr:cNvPr id="90" name="Picture 89"/>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446703" y="660400"/>
          <a:ext cx="306351" cy="215900"/>
        </a:xfrm>
        <a:prstGeom prst="rect">
          <a:avLst/>
        </a:prstGeom>
      </xdr:spPr>
    </xdr:pic>
    <xdr:clientData/>
  </xdr:twoCellAnchor>
  <xdr:twoCellAnchor editAs="oneCell">
    <xdr:from>
      <xdr:col>4</xdr:col>
      <xdr:colOff>658813</xdr:colOff>
      <xdr:row>3</xdr:row>
      <xdr:rowOff>114160</xdr:rowOff>
    </xdr:from>
    <xdr:to>
      <xdr:col>5</xdr:col>
      <xdr:colOff>320485</xdr:colOff>
      <xdr:row>5</xdr:row>
      <xdr:rowOff>12057</xdr:rowOff>
    </xdr:to>
    <xdr:pic>
      <xdr:nvPicPr>
        <xdr:cNvPr id="91" name="Picture 90"/>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383213" y="647560"/>
          <a:ext cx="347472" cy="253497"/>
        </a:xfrm>
        <a:prstGeom prst="rect">
          <a:avLst/>
        </a:prstGeom>
      </xdr:spPr>
    </xdr:pic>
    <xdr:clientData/>
  </xdr:twoCellAnchor>
  <xdr:twoCellAnchor editAs="oneCell">
    <xdr:from>
      <xdr:col>2</xdr:col>
      <xdr:colOff>1192213</xdr:colOff>
      <xdr:row>3</xdr:row>
      <xdr:rowOff>100686</xdr:rowOff>
    </xdr:from>
    <xdr:to>
      <xdr:col>3</xdr:col>
      <xdr:colOff>147765</xdr:colOff>
      <xdr:row>4</xdr:row>
      <xdr:rowOff>167298</xdr:rowOff>
    </xdr:to>
    <xdr:pic>
      <xdr:nvPicPr>
        <xdr:cNvPr id="92" name="Picture 91"/>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224213" y="634086"/>
          <a:ext cx="301752" cy="244412"/>
        </a:xfrm>
        <a:prstGeom prst="rect">
          <a:avLst/>
        </a:prstGeom>
      </xdr:spPr>
    </xdr:pic>
    <xdr:clientData/>
  </xdr:twoCellAnchor>
  <xdr:twoCellAnchor editAs="oneCell">
    <xdr:from>
      <xdr:col>8</xdr:col>
      <xdr:colOff>138273</xdr:colOff>
      <xdr:row>3</xdr:row>
      <xdr:rowOff>114300</xdr:rowOff>
    </xdr:from>
    <xdr:to>
      <xdr:col>8</xdr:col>
      <xdr:colOff>421737</xdr:colOff>
      <xdr:row>5</xdr:row>
      <xdr:rowOff>42164</xdr:rowOff>
    </xdr:to>
    <xdr:pic>
      <xdr:nvPicPr>
        <xdr:cNvPr id="93" name="Picture 92"/>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605873" y="647700"/>
          <a:ext cx="283464" cy="283464"/>
        </a:xfrm>
        <a:prstGeom prst="rect">
          <a:avLst/>
        </a:prstGeom>
      </xdr:spPr>
    </xdr:pic>
    <xdr:clientData/>
  </xdr:twoCellAnchor>
  <xdr:twoCellAnchor>
    <xdr:from>
      <xdr:col>0</xdr:col>
      <xdr:colOff>63500</xdr:colOff>
      <xdr:row>26</xdr:row>
      <xdr:rowOff>88900</xdr:rowOff>
    </xdr:from>
    <xdr:to>
      <xdr:col>1</xdr:col>
      <xdr:colOff>698500</xdr:colOff>
      <xdr:row>32</xdr:row>
      <xdr:rowOff>12700</xdr:rowOff>
    </xdr:to>
    <xdr:sp macro="" textlink="">
      <xdr:nvSpPr>
        <xdr:cNvPr id="94" name="Rounded Rectangle 93"/>
        <xdr:cNvSpPr/>
      </xdr:nvSpPr>
      <xdr:spPr>
        <a:xfrm>
          <a:off x="63500" y="4775200"/>
          <a:ext cx="1320800" cy="990600"/>
        </a:xfrm>
        <a:prstGeom prst="roundRect">
          <a:avLst/>
        </a:prstGeom>
        <a:solidFill>
          <a:srgbClr val="0D0D0D"/>
        </a:solidFill>
        <a:ln>
          <a:solidFill>
            <a:srgbClr val="87050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a:latin typeface="Calibri" panose="020F0502020204030204" pitchFamily="34" charset="0"/>
            <a:cs typeface="Calibri" panose="020F0502020204030204" pitchFamily="34" charset="0"/>
          </a:endParaRPr>
        </a:p>
        <a:p>
          <a:pPr algn="ctr"/>
          <a:r>
            <a:rPr lang="en-US" sz="1200">
              <a:latin typeface="Calibri" panose="020F0502020204030204" pitchFamily="34" charset="0"/>
              <a:cs typeface="Calibri" panose="020F0502020204030204" pitchFamily="34" charset="0"/>
            </a:rPr>
            <a:t>Adedeji</a:t>
          </a:r>
          <a:r>
            <a:rPr lang="en-US" sz="1200" baseline="0">
              <a:latin typeface="Calibri" panose="020F0502020204030204" pitchFamily="34" charset="0"/>
              <a:cs typeface="Calibri" panose="020F0502020204030204" pitchFamily="34" charset="0"/>
            </a:rPr>
            <a:t> </a:t>
          </a:r>
          <a:r>
            <a:rPr lang="en-US" sz="1200">
              <a:latin typeface="Calibri" panose="020F0502020204030204" pitchFamily="34" charset="0"/>
              <a:cs typeface="Calibri" panose="020F0502020204030204" pitchFamily="34" charset="0"/>
            </a:rPr>
            <a:t>Tunmise</a:t>
          </a:r>
        </a:p>
        <a:p>
          <a:pPr algn="ctr"/>
          <a:endParaRPr lang="en-US" sz="1200">
            <a:latin typeface="Calibri" panose="020F0502020204030204" pitchFamily="34" charset="0"/>
            <a:cs typeface="Calibri" panose="020F0502020204030204" pitchFamily="34" charset="0"/>
          </a:endParaRPr>
        </a:p>
        <a:p>
          <a:pPr algn="ctr"/>
          <a:r>
            <a:rPr lang="en-US" sz="1200">
              <a:latin typeface="Calibri" panose="020F0502020204030204" pitchFamily="34" charset="0"/>
              <a:cs typeface="Calibri" panose="020F0502020204030204" pitchFamily="34" charset="0"/>
            </a:rPr>
            <a:t>  Data</a:t>
          </a:r>
          <a:r>
            <a:rPr lang="en-US" sz="1200" baseline="0">
              <a:latin typeface="Calibri" panose="020F0502020204030204" pitchFamily="34" charset="0"/>
              <a:cs typeface="Calibri" panose="020F0502020204030204" pitchFamily="34" charset="0"/>
            </a:rPr>
            <a:t> Analyst</a:t>
          </a:r>
          <a:endParaRPr lang="en-US" sz="1200">
            <a:latin typeface="Calibri" panose="020F0502020204030204" pitchFamily="34" charset="0"/>
            <a:cs typeface="Calibri" panose="020F0502020204030204" pitchFamily="34" charset="0"/>
          </a:endParaRPr>
        </a:p>
        <a:p>
          <a:pPr algn="l"/>
          <a:endParaRPr lang="en-US" sz="1100"/>
        </a:p>
      </xdr:txBody>
    </xdr:sp>
    <xdr:clientData/>
  </xdr:twoCellAnchor>
  <xdr:twoCellAnchor editAs="oneCell">
    <xdr:from>
      <xdr:col>0</xdr:col>
      <xdr:colOff>493712</xdr:colOff>
      <xdr:row>25</xdr:row>
      <xdr:rowOff>38100</xdr:rowOff>
    </xdr:from>
    <xdr:to>
      <xdr:col>1</xdr:col>
      <xdr:colOff>365696</xdr:colOff>
      <xdr:row>27</xdr:row>
      <xdr:rowOff>76200</xdr:rowOff>
    </xdr:to>
    <xdr:pic>
      <xdr:nvPicPr>
        <xdr:cNvPr id="95" name="Picture 94"/>
        <xdr:cNvPicPr>
          <a:picLocks noChangeAspect="1"/>
        </xdr:cNvPicPr>
      </xdr:nvPicPr>
      <xdr:blipFill rotWithShape="1">
        <a:blip xmlns:r="http://schemas.openxmlformats.org/officeDocument/2006/relationships" r:embed="rId14" cstate="print">
          <a:extLst>
            <a:ext uri="{BEBA8EAE-BF5A-486C-A8C5-ECC9F3942E4B}">
              <a14:imgProps xmlns:a14="http://schemas.microsoft.com/office/drawing/2010/main">
                <a14:imgLayer r:embed="rId15">
                  <a14:imgEffect>
                    <a14:backgroundRemoval t="0" b="100000" l="0" r="92593">
                      <a14:backgroundMark x1="5556" y1="4240" x2="5043" y2="76406"/>
                      <a14:backgroundMark x1="88034" y1="4516" x2="87521" y2="79078"/>
                    </a14:backgroundRemoval>
                  </a14:imgEffect>
                </a14:imgLayer>
              </a14:imgProps>
            </a:ext>
            <a:ext uri="{28A0092B-C50C-407E-A947-70E740481C1C}">
              <a14:useLocalDpi xmlns:a14="http://schemas.microsoft.com/office/drawing/2010/main" val="0"/>
            </a:ext>
          </a:extLst>
        </a:blip>
        <a:srcRect t="3435" b="3435"/>
        <a:stretch/>
      </xdr:blipFill>
      <xdr:spPr>
        <a:xfrm>
          <a:off x="493712" y="4546600"/>
          <a:ext cx="557784" cy="393700"/>
        </a:xfrm>
        <a:prstGeom prst="rect">
          <a:avLst/>
        </a:prstGeom>
      </xdr:spPr>
    </xdr:pic>
    <xdr:clientData/>
  </xdr:twoCellAnchor>
  <xdr:twoCellAnchor>
    <xdr:from>
      <xdr:col>6</xdr:col>
      <xdr:colOff>430213</xdr:colOff>
      <xdr:row>7</xdr:row>
      <xdr:rowOff>139700</xdr:rowOff>
    </xdr:from>
    <xdr:to>
      <xdr:col>8</xdr:col>
      <xdr:colOff>176213</xdr:colOff>
      <xdr:row>9</xdr:row>
      <xdr:rowOff>63500</xdr:rowOff>
    </xdr:to>
    <xdr:sp macro="" textlink="AJ18">
      <xdr:nvSpPr>
        <xdr:cNvPr id="96" name="TextBox 95"/>
        <xdr:cNvSpPr txBox="1"/>
      </xdr:nvSpPr>
      <xdr:spPr>
        <a:xfrm>
          <a:off x="6526213" y="1435100"/>
          <a:ext cx="11176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D8131A-D6C9-4420-8D57-76EC15BCA6C2}" type="TxLink">
            <a:rPr lang="en-US" sz="1100" b="0" i="0" u="none" strike="noStrike">
              <a:solidFill>
                <a:srgbClr val="BD0808"/>
              </a:solidFill>
              <a:latin typeface="Segoe UI" panose="020B0502040204020203" pitchFamily="34" charset="0"/>
              <a:cs typeface="Segoe UI" panose="020B0502040204020203" pitchFamily="34" charset="0"/>
            </a:rPr>
            <a:pPr/>
            <a:t>▲-1.2%</a:t>
          </a:fld>
          <a:endParaRPr lang="en-US" sz="1100">
            <a:solidFill>
              <a:srgbClr val="BD0808"/>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14288</xdr:colOff>
      <xdr:row>16</xdr:row>
      <xdr:rowOff>139700</xdr:rowOff>
    </xdr:from>
    <xdr:to>
      <xdr:col>1</xdr:col>
      <xdr:colOff>722313</xdr:colOff>
      <xdr:row>23</xdr:row>
      <xdr:rowOff>139700</xdr:rowOff>
    </xdr:to>
    <mc:AlternateContent xmlns:mc="http://schemas.openxmlformats.org/markup-compatibility/2006">
      <mc:Choice xmlns:a14="http://schemas.microsoft.com/office/drawing/2010/main" Requires="a14">
        <xdr:graphicFrame macro="">
          <xdr:nvGraphicFramePr>
            <xdr:cNvPr id="9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288" y="3048000"/>
              <a:ext cx="1393825"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161983</xdr:colOff>
      <xdr:row>32</xdr:row>
      <xdr:rowOff>52832</xdr:rowOff>
    </xdr:to>
    <xdr:pic>
      <xdr:nvPicPr>
        <xdr:cNvPr id="27" name="Picture 2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134783" cy="5742432"/>
        </a:xfrm>
        <a:prstGeom prst="rect">
          <a:avLst/>
        </a:prstGeom>
      </xdr:spPr>
    </xdr:pic>
    <xdr:clientData/>
  </xdr:twoCellAnchor>
  <xdr:twoCellAnchor>
    <xdr:from>
      <xdr:col>2</xdr:col>
      <xdr:colOff>284076</xdr:colOff>
      <xdr:row>3</xdr:row>
      <xdr:rowOff>110393</xdr:rowOff>
    </xdr:from>
    <xdr:to>
      <xdr:col>8</xdr:col>
      <xdr:colOff>420356</xdr:colOff>
      <xdr:row>16</xdr:row>
      <xdr:rowOff>52754</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282122</xdr:colOff>
      <xdr:row>17</xdr:row>
      <xdr:rowOff>25400</xdr:rowOff>
    </xdr:from>
    <xdr:to>
      <xdr:col>16</xdr:col>
      <xdr:colOff>117999</xdr:colOff>
      <xdr:row>30</xdr:row>
      <xdr:rowOff>123093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638700</xdr:colOff>
      <xdr:row>17</xdr:row>
      <xdr:rowOff>35659</xdr:rowOff>
    </xdr:from>
    <xdr:to>
      <xdr:col>10</xdr:col>
      <xdr:colOff>677984</xdr:colOff>
      <xdr:row>30</xdr:row>
      <xdr:rowOff>84505</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158749</xdr:colOff>
      <xdr:row>17</xdr:row>
      <xdr:rowOff>40054</xdr:rowOff>
    </xdr:from>
    <xdr:to>
      <xdr:col>6</xdr:col>
      <xdr:colOff>492161</xdr:colOff>
      <xdr:row>30</xdr:row>
      <xdr:rowOff>154354</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452315</xdr:colOff>
      <xdr:row>3</xdr:row>
      <xdr:rowOff>40054</xdr:rowOff>
    </xdr:from>
    <xdr:to>
      <xdr:col>14</xdr:col>
      <xdr:colOff>296495</xdr:colOff>
      <xdr:row>4</xdr:row>
      <xdr:rowOff>123582</xdr:rowOff>
    </xdr:to>
    <xdr:sp macro="" textlink="AH12">
      <xdr:nvSpPr>
        <xdr:cNvPr id="35" name="TextBox 34"/>
        <xdr:cNvSpPr txBox="1"/>
      </xdr:nvSpPr>
      <xdr:spPr>
        <a:xfrm>
          <a:off x="7996115" y="573454"/>
          <a:ext cx="1901580" cy="26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BD33E8-7881-40BA-8572-5006B1C09531}" type="TxLink">
            <a:rPr lang="en-US" sz="1800" b="1" i="0" u="none" strike="noStrike">
              <a:solidFill>
                <a:schemeClr val="bg1"/>
              </a:solidFill>
              <a:latin typeface="Segoe UI" panose="020B0502040204020203" pitchFamily="34" charset="0"/>
              <a:cs typeface="Segoe UI" panose="020B0502040204020203" pitchFamily="34" charset="0"/>
            </a:rPr>
            <a:pPr algn="ctr"/>
            <a:t> </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11</xdr:col>
      <xdr:colOff>541215</xdr:colOff>
      <xdr:row>3</xdr:row>
      <xdr:rowOff>65943</xdr:rowOff>
    </xdr:from>
    <xdr:to>
      <xdr:col>13</xdr:col>
      <xdr:colOff>523142</xdr:colOff>
      <xdr:row>4</xdr:row>
      <xdr:rowOff>172915</xdr:rowOff>
    </xdr:to>
    <xdr:sp macro="" textlink="">
      <xdr:nvSpPr>
        <xdr:cNvPr id="36" name="TextBox 35"/>
        <xdr:cNvSpPr txBox="1"/>
      </xdr:nvSpPr>
      <xdr:spPr>
        <a:xfrm>
          <a:off x="8085015" y="599343"/>
          <a:ext cx="1353527" cy="284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a:t>
          </a:r>
          <a:r>
            <a:rPr lang="en-US" sz="1200" b="1">
              <a:solidFill>
                <a:schemeClr val="bg1"/>
              </a:solidFill>
            </a:rPr>
            <a:t>Budget</a:t>
          </a:r>
          <a:endParaRPr lang="en-US" sz="1100" b="1">
            <a:solidFill>
              <a:schemeClr val="bg1"/>
            </a:solidFill>
          </a:endParaRPr>
        </a:p>
      </xdr:txBody>
    </xdr:sp>
    <xdr:clientData/>
  </xdr:twoCellAnchor>
  <xdr:twoCellAnchor>
    <xdr:from>
      <xdr:col>12</xdr:col>
      <xdr:colOff>123861</xdr:colOff>
      <xdr:row>5</xdr:row>
      <xdr:rowOff>21004</xdr:rowOff>
    </xdr:from>
    <xdr:to>
      <xdr:col>13</xdr:col>
      <xdr:colOff>602065</xdr:colOff>
      <xdr:row>6</xdr:row>
      <xdr:rowOff>174381</xdr:rowOff>
    </xdr:to>
    <xdr:sp macro="" textlink="'Financial Overview'!AH12">
      <xdr:nvSpPr>
        <xdr:cNvPr id="37" name="TextBox 36"/>
        <xdr:cNvSpPr txBox="1"/>
      </xdr:nvSpPr>
      <xdr:spPr>
        <a:xfrm>
          <a:off x="8353461" y="910004"/>
          <a:ext cx="1164004" cy="331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678614-84AF-4B33-A882-F1B4C202160A}" type="TxLink">
            <a:rPr lang="en-US" sz="1800" b="1" i="0" u="none" strike="noStrike">
              <a:solidFill>
                <a:schemeClr val="bg1"/>
              </a:solidFill>
              <a:latin typeface="Segoe UI" panose="020B0502040204020203" pitchFamily="34" charset="0"/>
              <a:cs typeface="Segoe UI" panose="020B0502040204020203" pitchFamily="34" charset="0"/>
            </a:rPr>
            <a:pPr algn="ctr"/>
            <a:t>$36.92M</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8</xdr:col>
      <xdr:colOff>670936</xdr:colOff>
      <xdr:row>3</xdr:row>
      <xdr:rowOff>64478</xdr:rowOff>
    </xdr:from>
    <xdr:to>
      <xdr:col>11</xdr:col>
      <xdr:colOff>95041</xdr:colOff>
      <xdr:row>4</xdr:row>
      <xdr:rowOff>174381</xdr:rowOff>
    </xdr:to>
    <xdr:sp macro="" textlink="">
      <xdr:nvSpPr>
        <xdr:cNvPr id="38" name="TextBox 37"/>
        <xdr:cNvSpPr txBox="1"/>
      </xdr:nvSpPr>
      <xdr:spPr>
        <a:xfrm>
          <a:off x="6157336" y="597878"/>
          <a:ext cx="1481505" cy="28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Actual Expenses</a:t>
          </a:r>
        </a:p>
      </xdr:txBody>
    </xdr:sp>
    <xdr:clientData/>
  </xdr:twoCellAnchor>
  <xdr:twoCellAnchor>
    <xdr:from>
      <xdr:col>9</xdr:col>
      <xdr:colOff>299706</xdr:colOff>
      <xdr:row>5</xdr:row>
      <xdr:rowOff>20516</xdr:rowOff>
    </xdr:from>
    <xdr:to>
      <xdr:col>11</xdr:col>
      <xdr:colOff>105299</xdr:colOff>
      <xdr:row>7</xdr:row>
      <xdr:rowOff>39566</xdr:rowOff>
    </xdr:to>
    <xdr:sp macro="" textlink="'Financial Overview'!AH19">
      <xdr:nvSpPr>
        <xdr:cNvPr id="39" name="TextBox 38"/>
        <xdr:cNvSpPr txBox="1"/>
      </xdr:nvSpPr>
      <xdr:spPr>
        <a:xfrm>
          <a:off x="6471906" y="909516"/>
          <a:ext cx="1177193"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93AB69-CD3B-464A-8A3E-7CB00AB37C55}" type="TxLink">
            <a:rPr lang="en-US" sz="1800" b="1" i="0" u="none" strike="noStrike">
              <a:solidFill>
                <a:schemeClr val="bg1"/>
              </a:solidFill>
              <a:latin typeface="Segoe UI" panose="020B0502040204020203" pitchFamily="34" charset="0"/>
              <a:cs typeface="Segoe UI" panose="020B0502040204020203" pitchFamily="34" charset="0"/>
            </a:rPr>
            <a:pPr algn="ctr"/>
            <a:t>$19.41M</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8</xdr:col>
      <xdr:colOff>675333</xdr:colOff>
      <xdr:row>10</xdr:row>
      <xdr:rowOff>63989</xdr:rowOff>
    </xdr:from>
    <xdr:to>
      <xdr:col>11</xdr:col>
      <xdr:colOff>370045</xdr:colOff>
      <xdr:row>12</xdr:row>
      <xdr:rowOff>51777</xdr:rowOff>
    </xdr:to>
    <xdr:sp macro="" textlink="">
      <xdr:nvSpPr>
        <xdr:cNvPr id="40" name="TextBox 39"/>
        <xdr:cNvSpPr txBox="1"/>
      </xdr:nvSpPr>
      <xdr:spPr>
        <a:xfrm>
          <a:off x="6161733" y="1841989"/>
          <a:ext cx="1752112" cy="34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Budgeted</a:t>
          </a:r>
          <a:r>
            <a:rPr lang="en-US" sz="1200" b="1" baseline="0">
              <a:solidFill>
                <a:schemeClr val="bg1"/>
              </a:solidFill>
            </a:rPr>
            <a:t> Expenses</a:t>
          </a:r>
          <a:endParaRPr lang="en-US" sz="1100" b="1">
            <a:solidFill>
              <a:schemeClr val="bg1"/>
            </a:solidFill>
          </a:endParaRPr>
        </a:p>
      </xdr:txBody>
    </xdr:sp>
    <xdr:clientData/>
  </xdr:twoCellAnchor>
  <xdr:twoCellAnchor>
    <xdr:from>
      <xdr:col>9</xdr:col>
      <xdr:colOff>99436</xdr:colOff>
      <xdr:row>11</xdr:row>
      <xdr:rowOff>147515</xdr:rowOff>
    </xdr:from>
    <xdr:to>
      <xdr:col>11</xdr:col>
      <xdr:colOff>233763</xdr:colOff>
      <xdr:row>13</xdr:row>
      <xdr:rowOff>135303</xdr:rowOff>
    </xdr:to>
    <xdr:sp macro="" textlink="'Financial Overview'!AH21">
      <xdr:nvSpPr>
        <xdr:cNvPr id="41" name="TextBox 40"/>
        <xdr:cNvSpPr txBox="1"/>
      </xdr:nvSpPr>
      <xdr:spPr>
        <a:xfrm>
          <a:off x="6271636" y="2103315"/>
          <a:ext cx="1505927" cy="34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6852EA-7648-46B5-9C70-3BA5BC26D50B}" type="TxLink">
            <a:rPr lang="en-US" sz="1800" b="1" i="0" u="none" strike="noStrike">
              <a:solidFill>
                <a:schemeClr val="bg1"/>
              </a:solidFill>
              <a:latin typeface="Segoe UI" panose="020B0502040204020203" pitchFamily="34" charset="0"/>
              <a:cs typeface="Segoe UI" panose="020B0502040204020203" pitchFamily="34" charset="0"/>
            </a:rPr>
            <a:pPr algn="ctr"/>
            <a:t>$19.95M</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11</xdr:col>
      <xdr:colOff>549798</xdr:colOff>
      <xdr:row>10</xdr:row>
      <xdr:rowOff>52754</xdr:rowOff>
    </xdr:from>
    <xdr:to>
      <xdr:col>14</xdr:col>
      <xdr:colOff>54987</xdr:colOff>
      <xdr:row>11</xdr:row>
      <xdr:rowOff>175359</xdr:rowOff>
    </xdr:to>
    <xdr:sp macro="" textlink="">
      <xdr:nvSpPr>
        <xdr:cNvPr id="42" name="TextBox 41"/>
        <xdr:cNvSpPr txBox="1"/>
      </xdr:nvSpPr>
      <xdr:spPr>
        <a:xfrm>
          <a:off x="8093598" y="1830754"/>
          <a:ext cx="1562589" cy="30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chemeClr val="bg1"/>
              </a:solidFill>
            </a:rPr>
            <a:t>Expense Variance</a:t>
          </a:r>
          <a:endParaRPr lang="en-US" sz="1100" b="1">
            <a:solidFill>
              <a:schemeClr val="bg1"/>
            </a:solidFill>
          </a:endParaRPr>
        </a:p>
      </xdr:txBody>
    </xdr:sp>
    <xdr:clientData/>
  </xdr:twoCellAnchor>
  <xdr:twoCellAnchor>
    <xdr:from>
      <xdr:col>11</xdr:col>
      <xdr:colOff>616230</xdr:colOff>
      <xdr:row>11</xdr:row>
      <xdr:rowOff>141654</xdr:rowOff>
    </xdr:from>
    <xdr:to>
      <xdr:col>14</xdr:col>
      <xdr:colOff>174661</xdr:colOff>
      <xdr:row>13</xdr:row>
      <xdr:rowOff>166077</xdr:rowOff>
    </xdr:to>
    <xdr:sp macro="" textlink="'Financial Overview'!AH28">
      <xdr:nvSpPr>
        <xdr:cNvPr id="43" name="TextBox 42"/>
        <xdr:cNvSpPr txBox="1"/>
      </xdr:nvSpPr>
      <xdr:spPr>
        <a:xfrm>
          <a:off x="8160030" y="2097454"/>
          <a:ext cx="1615831" cy="380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0EAA5C-4F41-421C-A643-8A4D29110C08}" type="TxLink">
            <a:rPr lang="en-US" sz="1800" b="1" i="0" u="none" strike="noStrike">
              <a:solidFill>
                <a:schemeClr val="bg1"/>
              </a:solidFill>
              <a:latin typeface="Segoe UI" panose="020B0502040204020203" pitchFamily="34" charset="0"/>
              <a:cs typeface="Segoe UI" panose="020B0502040204020203" pitchFamily="34" charset="0"/>
            </a:rPr>
            <a:pPr algn="ctr"/>
            <a:t>$541.92K</a:t>
          </a:fld>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8</xdr:col>
      <xdr:colOff>678264</xdr:colOff>
      <xdr:row>7</xdr:row>
      <xdr:rowOff>123092</xdr:rowOff>
    </xdr:from>
    <xdr:to>
      <xdr:col>11</xdr:col>
      <xdr:colOff>411356</xdr:colOff>
      <xdr:row>9</xdr:row>
      <xdr:rowOff>147515</xdr:rowOff>
    </xdr:to>
    <xdr:sp macro="" textlink="'Financial Overview'!AH26">
      <xdr:nvSpPr>
        <xdr:cNvPr id="44" name="TextBox 43"/>
        <xdr:cNvSpPr txBox="1"/>
      </xdr:nvSpPr>
      <xdr:spPr>
        <a:xfrm>
          <a:off x="6164664" y="1367692"/>
          <a:ext cx="1790492" cy="380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E2240E-A618-4E5A-B0F3-E7929A1D2A6E}" type="TxLink">
            <a:rPr lang="en-US" sz="1100" b="1" i="0" u="none" strike="noStrike">
              <a:solidFill>
                <a:srgbClr val="BD0808"/>
              </a:solidFill>
              <a:latin typeface="Segoe UI" panose="020B0502040204020203" pitchFamily="34" charset="0"/>
              <a:cs typeface="Segoe UI" panose="020B0502040204020203" pitchFamily="34" charset="0"/>
            </a:rPr>
            <a:pPr algn="ctr"/>
            <a:t> ▲ +12.1%</a:t>
          </a:fld>
          <a:endParaRPr lang="en-US" sz="1100" b="1">
            <a:solidFill>
              <a:srgbClr val="BD0808"/>
            </a:solidFill>
            <a:latin typeface="Segoe UI" panose="020B0502040204020203" pitchFamily="34" charset="0"/>
            <a:cs typeface="Segoe UI" panose="020B0502040204020203" pitchFamily="34" charset="0"/>
          </a:endParaRPr>
        </a:p>
      </xdr:txBody>
    </xdr:sp>
    <xdr:clientData/>
  </xdr:twoCellAnchor>
  <xdr:oneCellAnchor>
    <xdr:from>
      <xdr:col>15</xdr:col>
      <xdr:colOff>295310</xdr:colOff>
      <xdr:row>8</xdr:row>
      <xdr:rowOff>13188</xdr:rowOff>
    </xdr:from>
    <xdr:ext cx="184731" cy="252185"/>
    <xdr:sp macro="" textlink="">
      <xdr:nvSpPr>
        <xdr:cNvPr id="45" name="TextBox 44"/>
        <xdr:cNvSpPr txBox="1"/>
      </xdr:nvSpPr>
      <xdr:spPr>
        <a:xfrm>
          <a:off x="10582310" y="1435588"/>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12</xdr:col>
      <xdr:colOff>112627</xdr:colOff>
      <xdr:row>14</xdr:row>
      <xdr:rowOff>74734</xdr:rowOff>
    </xdr:from>
    <xdr:to>
      <xdr:col>13</xdr:col>
      <xdr:colOff>627466</xdr:colOff>
      <xdr:row>15</xdr:row>
      <xdr:rowOff>148004</xdr:rowOff>
    </xdr:to>
    <xdr:sp macro="" textlink="'Financial Overview'!AH30">
      <xdr:nvSpPr>
        <xdr:cNvPr id="46" name="TextBox 45"/>
        <xdr:cNvSpPr txBox="1"/>
      </xdr:nvSpPr>
      <xdr:spPr>
        <a:xfrm>
          <a:off x="8342227" y="2563934"/>
          <a:ext cx="1200639" cy="251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C20E21-E14C-49F9-B6FC-E12389DB799A}" type="TxLink">
            <a:rPr lang="en-US" sz="1100" b="0" i="0" u="none" strike="noStrike">
              <a:solidFill>
                <a:srgbClr val="00A44A"/>
              </a:solidFill>
              <a:latin typeface="Segoe UI" panose="020B0502040204020203" pitchFamily="34" charset="0"/>
              <a:cs typeface="Segoe UI" panose="020B0502040204020203" pitchFamily="34" charset="0"/>
            </a:rPr>
            <a:pPr algn="ctr"/>
            <a:t> ▼ +2.7%</a:t>
          </a:fld>
          <a:endParaRPr lang="en-US" sz="1100" b="1">
            <a:solidFill>
              <a:srgbClr val="00A44A"/>
            </a:solidFill>
            <a:latin typeface="Segoe UI" panose="020B0502040204020203" pitchFamily="34" charset="0"/>
            <a:cs typeface="Segoe UI" panose="020B0502040204020203" pitchFamily="34" charset="0"/>
          </a:endParaRPr>
        </a:p>
      </xdr:txBody>
    </xdr:sp>
    <xdr:clientData/>
  </xdr:twoCellAnchor>
  <xdr:twoCellAnchor>
    <xdr:from>
      <xdr:col>0</xdr:col>
      <xdr:colOff>25400</xdr:colOff>
      <xdr:row>3</xdr:row>
      <xdr:rowOff>152400</xdr:rowOff>
    </xdr:from>
    <xdr:to>
      <xdr:col>2</xdr:col>
      <xdr:colOff>55763</xdr:colOff>
      <xdr:row>6</xdr:row>
      <xdr:rowOff>44449</xdr:rowOff>
    </xdr:to>
    <xdr:sp macro="" textlink="">
      <xdr:nvSpPr>
        <xdr:cNvPr id="47" name="Rounded Rectangle 46">
          <a:hlinkClick xmlns:r="http://schemas.openxmlformats.org/officeDocument/2006/relationships" r:id="rId6"/>
        </xdr:cNvPr>
        <xdr:cNvSpPr/>
      </xdr:nvSpPr>
      <xdr:spPr>
        <a:xfrm>
          <a:off x="25400" y="685800"/>
          <a:ext cx="1401963" cy="425449"/>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bg1"/>
              </a:solidFill>
              <a:latin typeface="Calibri" panose="020F0502020204030204" pitchFamily="34" charset="0"/>
              <a:cs typeface="Calibri" panose="020F0502020204030204" pitchFamily="34" charset="0"/>
            </a:rPr>
            <a:t>Financial</a:t>
          </a:r>
          <a:r>
            <a:rPr lang="en-US" sz="1150">
              <a:solidFill>
                <a:schemeClr val="bg1"/>
              </a:solidFill>
              <a:latin typeface="Segoe UI" panose="020B0502040204020203" pitchFamily="34" charset="0"/>
              <a:cs typeface="Segoe UI" panose="020B0502040204020203" pitchFamily="34" charset="0"/>
            </a:rPr>
            <a:t> Overview</a:t>
          </a:r>
        </a:p>
      </xdr:txBody>
    </xdr:sp>
    <xdr:clientData/>
  </xdr:twoCellAnchor>
  <xdr:twoCellAnchor>
    <xdr:from>
      <xdr:col>0</xdr:col>
      <xdr:colOff>25400</xdr:colOff>
      <xdr:row>8</xdr:row>
      <xdr:rowOff>50800</xdr:rowOff>
    </xdr:from>
    <xdr:to>
      <xdr:col>2</xdr:col>
      <xdr:colOff>55763</xdr:colOff>
      <xdr:row>10</xdr:row>
      <xdr:rowOff>120649</xdr:rowOff>
    </xdr:to>
    <xdr:sp macro="" textlink="">
      <xdr:nvSpPr>
        <xdr:cNvPr id="48" name="Rounded Rectangle 47">
          <a:hlinkClick xmlns:r="http://schemas.openxmlformats.org/officeDocument/2006/relationships" r:id="rId6"/>
        </xdr:cNvPr>
        <xdr:cNvSpPr/>
      </xdr:nvSpPr>
      <xdr:spPr>
        <a:xfrm>
          <a:off x="25400" y="1473200"/>
          <a:ext cx="1401963" cy="425449"/>
        </a:xfrm>
        <a:prstGeom prst="roundRect">
          <a:avLst/>
        </a:prstGeom>
        <a:solidFill>
          <a:srgbClr val="BD0808"/>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bg1"/>
              </a:solidFill>
              <a:latin typeface="Calibri" panose="020F0502020204030204" pitchFamily="34" charset="0"/>
              <a:cs typeface="Calibri" panose="020F0502020204030204" pitchFamily="34" charset="0"/>
            </a:rPr>
            <a:t>Expense </a:t>
          </a:r>
          <a:r>
            <a:rPr lang="en-US" sz="1150">
              <a:solidFill>
                <a:schemeClr val="bg1"/>
              </a:solidFill>
              <a:latin typeface="Segoe UI" panose="020B0502040204020203" pitchFamily="34" charset="0"/>
              <a:cs typeface="Segoe UI" panose="020B0502040204020203" pitchFamily="34" charset="0"/>
            </a:rPr>
            <a:t>Analysis</a:t>
          </a:r>
        </a:p>
      </xdr:txBody>
    </xdr:sp>
    <xdr:clientData/>
  </xdr:twoCellAnchor>
  <xdr:twoCellAnchor>
    <xdr:from>
      <xdr:col>0</xdr:col>
      <xdr:colOff>12700</xdr:colOff>
      <xdr:row>12</xdr:row>
      <xdr:rowOff>152400</xdr:rowOff>
    </xdr:from>
    <xdr:to>
      <xdr:col>2</xdr:col>
      <xdr:colOff>43063</xdr:colOff>
      <xdr:row>15</xdr:row>
      <xdr:rowOff>44449</xdr:rowOff>
    </xdr:to>
    <xdr:sp macro="" textlink="">
      <xdr:nvSpPr>
        <xdr:cNvPr id="49" name="Rounded Rectangle 48">
          <a:hlinkClick xmlns:r="http://schemas.openxmlformats.org/officeDocument/2006/relationships" r:id="rId7"/>
        </xdr:cNvPr>
        <xdr:cNvSpPr/>
      </xdr:nvSpPr>
      <xdr:spPr>
        <a:xfrm>
          <a:off x="12700" y="2286000"/>
          <a:ext cx="1401963" cy="425449"/>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bg1"/>
              </a:solidFill>
              <a:latin typeface="Calibri" panose="020F0502020204030204" pitchFamily="34" charset="0"/>
              <a:cs typeface="Calibri" panose="020F0502020204030204" pitchFamily="34" charset="0"/>
            </a:rPr>
            <a:t>Insights </a:t>
          </a:r>
          <a:endParaRPr lang="en-US" sz="1150">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13</xdr:col>
      <xdr:colOff>524400</xdr:colOff>
      <xdr:row>3</xdr:row>
      <xdr:rowOff>141654</xdr:rowOff>
    </xdr:from>
    <xdr:to>
      <xdr:col>14</xdr:col>
      <xdr:colOff>90889</xdr:colOff>
      <xdr:row>4</xdr:row>
      <xdr:rowOff>141654</xdr:rowOff>
    </xdr:to>
    <xdr:pic>
      <xdr:nvPicPr>
        <xdr:cNvPr id="50" name="Picture 49"/>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439800" y="675054"/>
          <a:ext cx="252289" cy="177800"/>
        </a:xfrm>
        <a:prstGeom prst="rect">
          <a:avLst/>
        </a:prstGeom>
      </xdr:spPr>
    </xdr:pic>
    <xdr:clientData/>
  </xdr:twoCellAnchor>
  <xdr:twoCellAnchor editAs="oneCell">
    <xdr:from>
      <xdr:col>11</xdr:col>
      <xdr:colOff>118158</xdr:colOff>
      <xdr:row>3</xdr:row>
      <xdr:rowOff>65453</xdr:rowOff>
    </xdr:from>
    <xdr:to>
      <xdr:col>11</xdr:col>
      <xdr:colOff>384699</xdr:colOff>
      <xdr:row>4</xdr:row>
      <xdr:rowOff>154194</xdr:rowOff>
    </xdr:to>
    <xdr:pic>
      <xdr:nvPicPr>
        <xdr:cNvPr id="51" name="Picture 50"/>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661958" y="598853"/>
          <a:ext cx="266541" cy="266541"/>
        </a:xfrm>
        <a:prstGeom prst="rect">
          <a:avLst/>
        </a:prstGeom>
      </xdr:spPr>
    </xdr:pic>
    <xdr:clientData/>
  </xdr:twoCellAnchor>
  <xdr:twoCellAnchor>
    <xdr:from>
      <xdr:col>0</xdr:col>
      <xdr:colOff>79899</xdr:colOff>
      <xdr:row>26</xdr:row>
      <xdr:rowOff>27354</xdr:rowOff>
    </xdr:from>
    <xdr:to>
      <xdr:col>2</xdr:col>
      <xdr:colOff>29099</xdr:colOff>
      <xdr:row>31</xdr:row>
      <xdr:rowOff>128954</xdr:rowOff>
    </xdr:to>
    <xdr:sp macro="" textlink="">
      <xdr:nvSpPr>
        <xdr:cNvPr id="52" name="Rounded Rectangle 51"/>
        <xdr:cNvSpPr/>
      </xdr:nvSpPr>
      <xdr:spPr>
        <a:xfrm>
          <a:off x="79899" y="4650154"/>
          <a:ext cx="1320800" cy="990600"/>
        </a:xfrm>
        <a:prstGeom prst="roundRect">
          <a:avLst/>
        </a:prstGeom>
        <a:solidFill>
          <a:srgbClr val="0D0D0D"/>
        </a:solidFill>
        <a:ln>
          <a:solidFill>
            <a:srgbClr val="87050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a:latin typeface="Calibri" panose="020F0502020204030204" pitchFamily="34" charset="0"/>
            <a:cs typeface="Calibri" panose="020F0502020204030204" pitchFamily="34" charset="0"/>
          </a:endParaRPr>
        </a:p>
        <a:p>
          <a:pPr algn="ctr"/>
          <a:r>
            <a:rPr lang="en-US" sz="1200">
              <a:latin typeface="Calibri" panose="020F0502020204030204" pitchFamily="34" charset="0"/>
              <a:cs typeface="Calibri" panose="020F0502020204030204" pitchFamily="34" charset="0"/>
            </a:rPr>
            <a:t>Adedeji</a:t>
          </a:r>
          <a:r>
            <a:rPr lang="en-US" sz="1200" baseline="0">
              <a:latin typeface="Calibri" panose="020F0502020204030204" pitchFamily="34" charset="0"/>
              <a:cs typeface="Calibri" panose="020F0502020204030204" pitchFamily="34" charset="0"/>
            </a:rPr>
            <a:t> </a:t>
          </a:r>
          <a:r>
            <a:rPr lang="en-US" sz="1200">
              <a:latin typeface="Calibri" panose="020F0502020204030204" pitchFamily="34" charset="0"/>
              <a:cs typeface="Calibri" panose="020F0502020204030204" pitchFamily="34" charset="0"/>
            </a:rPr>
            <a:t>Tunmise</a:t>
          </a:r>
        </a:p>
        <a:p>
          <a:pPr algn="ctr"/>
          <a:endParaRPr lang="en-US" sz="1200">
            <a:latin typeface="Calibri" panose="020F0502020204030204" pitchFamily="34" charset="0"/>
            <a:cs typeface="Calibri" panose="020F0502020204030204" pitchFamily="34" charset="0"/>
          </a:endParaRPr>
        </a:p>
        <a:p>
          <a:pPr algn="ctr"/>
          <a:r>
            <a:rPr lang="en-US" sz="1200">
              <a:latin typeface="Calibri" panose="020F0502020204030204" pitchFamily="34" charset="0"/>
              <a:cs typeface="Calibri" panose="020F0502020204030204" pitchFamily="34" charset="0"/>
            </a:rPr>
            <a:t>  Data</a:t>
          </a:r>
          <a:r>
            <a:rPr lang="en-US" sz="1200" baseline="0">
              <a:latin typeface="Calibri" panose="020F0502020204030204" pitchFamily="34" charset="0"/>
              <a:cs typeface="Calibri" panose="020F0502020204030204" pitchFamily="34" charset="0"/>
            </a:rPr>
            <a:t> Analyst</a:t>
          </a:r>
          <a:endParaRPr lang="en-US" sz="1200">
            <a:latin typeface="Calibri" panose="020F0502020204030204" pitchFamily="34" charset="0"/>
            <a:cs typeface="Calibri" panose="020F0502020204030204" pitchFamily="34" charset="0"/>
          </a:endParaRPr>
        </a:p>
        <a:p>
          <a:pPr algn="l"/>
          <a:endParaRPr lang="en-US" sz="1100"/>
        </a:p>
      </xdr:txBody>
    </xdr:sp>
    <xdr:clientData/>
  </xdr:twoCellAnchor>
  <xdr:twoCellAnchor editAs="oneCell">
    <xdr:from>
      <xdr:col>0</xdr:col>
      <xdr:colOff>537099</xdr:colOff>
      <xdr:row>24</xdr:row>
      <xdr:rowOff>167054</xdr:rowOff>
    </xdr:from>
    <xdr:to>
      <xdr:col>1</xdr:col>
      <xdr:colOff>410098</xdr:colOff>
      <xdr:row>27</xdr:row>
      <xdr:rowOff>52754</xdr:rowOff>
    </xdr:to>
    <xdr:pic>
      <xdr:nvPicPr>
        <xdr:cNvPr id="53" name="Picture 52"/>
        <xdr:cNvPicPr>
          <a:picLocks noChangeAspect="1"/>
        </xdr:cNvPicPr>
      </xdr:nvPicPr>
      <xdr:blipFill rotWithShape="1">
        <a:blip xmlns:r="http://schemas.openxmlformats.org/officeDocument/2006/relationships" r:embed="rId10" cstate="print">
          <a:extLst>
            <a:ext uri="{BEBA8EAE-BF5A-486C-A8C5-ECC9F3942E4B}">
              <a14:imgProps xmlns:a14="http://schemas.microsoft.com/office/drawing/2010/main">
                <a14:imgLayer r:embed="rId11">
                  <a14:imgEffect>
                    <a14:backgroundRemoval t="0" b="100000" l="0" r="92593">
                      <a14:backgroundMark x1="5556" y1="4240" x2="5043" y2="76406"/>
                      <a14:backgroundMark x1="88034" y1="4516" x2="87521" y2="79078"/>
                    </a14:backgroundRemoval>
                  </a14:imgEffect>
                </a14:imgLayer>
              </a14:imgProps>
            </a:ext>
            <a:ext uri="{28A0092B-C50C-407E-A947-70E740481C1C}">
              <a14:useLocalDpi xmlns:a14="http://schemas.microsoft.com/office/drawing/2010/main" val="0"/>
            </a:ext>
          </a:extLst>
        </a:blip>
        <a:srcRect t="3435" b="3435"/>
        <a:stretch/>
      </xdr:blipFill>
      <xdr:spPr>
        <a:xfrm>
          <a:off x="537099" y="4434254"/>
          <a:ext cx="558799" cy="419100"/>
        </a:xfrm>
        <a:prstGeom prst="rect">
          <a:avLst/>
        </a:prstGeom>
      </xdr:spPr>
    </xdr:pic>
    <xdr:clientData/>
  </xdr:twoCellAnchor>
  <xdr:twoCellAnchor editAs="oneCell">
    <xdr:from>
      <xdr:col>0</xdr:col>
      <xdr:colOff>29097</xdr:colOff>
      <xdr:row>16</xdr:row>
      <xdr:rowOff>40054</xdr:rowOff>
    </xdr:from>
    <xdr:to>
      <xdr:col>2</xdr:col>
      <xdr:colOff>120537</xdr:colOff>
      <xdr:row>24</xdr:row>
      <xdr:rowOff>65454</xdr:rowOff>
    </xdr:to>
    <mc:AlternateContent xmlns:mc="http://schemas.openxmlformats.org/markup-compatibility/2006">
      <mc:Choice xmlns:a14="http://schemas.microsoft.com/office/drawing/2010/main" Requires="a14">
        <xdr:graphicFrame macro="">
          <xdr:nvGraphicFramePr>
            <xdr:cNvPr id="5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9097" y="2884854"/>
              <a:ext cx="146304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457200</xdr:colOff>
      <xdr:row>33</xdr:row>
      <xdr:rowOff>80113</xdr:rowOff>
    </xdr:to>
    <xdr:pic>
      <xdr:nvPicPr>
        <xdr:cNvPr id="14" name="Picture 1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5947513"/>
        </a:xfrm>
        <a:prstGeom prst="rect">
          <a:avLst/>
        </a:prstGeom>
      </xdr:spPr>
    </xdr:pic>
    <xdr:clientData/>
  </xdr:twoCellAnchor>
  <xdr:twoCellAnchor>
    <xdr:from>
      <xdr:col>0</xdr:col>
      <xdr:colOff>25400</xdr:colOff>
      <xdr:row>4</xdr:row>
      <xdr:rowOff>126999</xdr:rowOff>
    </xdr:from>
    <xdr:to>
      <xdr:col>2</xdr:col>
      <xdr:colOff>55763</xdr:colOff>
      <xdr:row>7</xdr:row>
      <xdr:rowOff>19048</xdr:rowOff>
    </xdr:to>
    <xdr:sp macro="" textlink="">
      <xdr:nvSpPr>
        <xdr:cNvPr id="19" name="Rounded Rectangle 18">
          <a:hlinkClick xmlns:r="http://schemas.openxmlformats.org/officeDocument/2006/relationships" r:id="rId2"/>
        </xdr:cNvPr>
        <xdr:cNvSpPr/>
      </xdr:nvSpPr>
      <xdr:spPr>
        <a:xfrm>
          <a:off x="25400" y="838199"/>
          <a:ext cx="1401963" cy="425449"/>
        </a:xfrm>
        <a:prstGeom prst="roundRect">
          <a:avLst/>
        </a:prstGeom>
        <a:solidFill>
          <a:srgbClr val="0D0D0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bg1"/>
              </a:solidFill>
              <a:latin typeface="Calibri" panose="020F0502020204030204" pitchFamily="34" charset="0"/>
              <a:cs typeface="Calibri" panose="020F0502020204030204" pitchFamily="34" charset="0"/>
            </a:rPr>
            <a:t>Financial</a:t>
          </a:r>
          <a:r>
            <a:rPr lang="en-US" sz="1150">
              <a:solidFill>
                <a:schemeClr val="bg1"/>
              </a:solidFill>
              <a:latin typeface="Segoe UI" panose="020B0502040204020203" pitchFamily="34" charset="0"/>
              <a:cs typeface="Segoe UI" panose="020B0502040204020203" pitchFamily="34" charset="0"/>
            </a:rPr>
            <a:t> Overview</a:t>
          </a:r>
        </a:p>
      </xdr:txBody>
    </xdr:sp>
    <xdr:clientData/>
  </xdr:twoCellAnchor>
  <xdr:twoCellAnchor>
    <xdr:from>
      <xdr:col>0</xdr:col>
      <xdr:colOff>0</xdr:colOff>
      <xdr:row>9</xdr:row>
      <xdr:rowOff>38099</xdr:rowOff>
    </xdr:from>
    <xdr:to>
      <xdr:col>2</xdr:col>
      <xdr:colOff>55763</xdr:colOff>
      <xdr:row>11</xdr:row>
      <xdr:rowOff>111856</xdr:rowOff>
    </xdr:to>
    <xdr:sp macro="" textlink="">
      <xdr:nvSpPr>
        <xdr:cNvPr id="20" name="Rounded Rectangle 19">
          <a:hlinkClick xmlns:r="http://schemas.openxmlformats.org/officeDocument/2006/relationships" r:id="rId3"/>
        </xdr:cNvPr>
        <xdr:cNvSpPr/>
      </xdr:nvSpPr>
      <xdr:spPr>
        <a:xfrm>
          <a:off x="0" y="1638299"/>
          <a:ext cx="1427363" cy="429357"/>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bg1"/>
              </a:solidFill>
              <a:latin typeface="Calibri" panose="020F0502020204030204" pitchFamily="34" charset="0"/>
              <a:cs typeface="Calibri" panose="020F0502020204030204" pitchFamily="34" charset="0"/>
            </a:rPr>
            <a:t>Expense</a:t>
          </a:r>
          <a:r>
            <a:rPr lang="en-US" sz="1150" baseline="0">
              <a:solidFill>
                <a:schemeClr val="bg1"/>
              </a:solidFill>
              <a:latin typeface="Calibri" panose="020F0502020204030204" pitchFamily="34" charset="0"/>
              <a:cs typeface="Calibri" panose="020F0502020204030204" pitchFamily="34" charset="0"/>
            </a:rPr>
            <a:t> Analysis </a:t>
          </a:r>
          <a:endParaRPr lang="en-US" sz="115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25400</xdr:colOff>
      <xdr:row>13</xdr:row>
      <xdr:rowOff>177799</xdr:rowOff>
    </xdr:from>
    <xdr:to>
      <xdr:col>2</xdr:col>
      <xdr:colOff>55763</xdr:colOff>
      <xdr:row>16</xdr:row>
      <xdr:rowOff>67895</xdr:rowOff>
    </xdr:to>
    <xdr:sp macro="" textlink="">
      <xdr:nvSpPr>
        <xdr:cNvPr id="21" name="Rounded Rectangle 20">
          <a:hlinkClick xmlns:r="http://schemas.openxmlformats.org/officeDocument/2006/relationships" r:id="rId4"/>
        </xdr:cNvPr>
        <xdr:cNvSpPr/>
      </xdr:nvSpPr>
      <xdr:spPr>
        <a:xfrm>
          <a:off x="25400" y="2489199"/>
          <a:ext cx="1401963" cy="423496"/>
        </a:xfrm>
        <a:prstGeom prst="roundRect">
          <a:avLst/>
        </a:prstGeom>
        <a:solidFill>
          <a:srgbClr val="BD0808"/>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bg1"/>
              </a:solidFill>
              <a:latin typeface="Calibri" panose="020F0502020204030204" pitchFamily="34" charset="0"/>
              <a:cs typeface="Calibri" panose="020F0502020204030204" pitchFamily="34" charset="0"/>
            </a:rPr>
            <a:t>Insights </a:t>
          </a:r>
          <a:endParaRPr lang="en-US" sz="115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0</xdr:col>
      <xdr:colOff>50800</xdr:colOff>
      <xdr:row>27</xdr:row>
      <xdr:rowOff>0</xdr:rowOff>
    </xdr:from>
    <xdr:to>
      <xdr:col>2</xdr:col>
      <xdr:colOff>0</xdr:colOff>
      <xdr:row>32</xdr:row>
      <xdr:rowOff>101600</xdr:rowOff>
    </xdr:to>
    <xdr:sp macro="" textlink="">
      <xdr:nvSpPr>
        <xdr:cNvPr id="22" name="Rounded Rectangle 21"/>
        <xdr:cNvSpPr/>
      </xdr:nvSpPr>
      <xdr:spPr>
        <a:xfrm>
          <a:off x="50800" y="4800600"/>
          <a:ext cx="1320800" cy="990600"/>
        </a:xfrm>
        <a:prstGeom prst="roundRect">
          <a:avLst/>
        </a:prstGeom>
        <a:solidFill>
          <a:srgbClr val="0D0D0D"/>
        </a:solidFill>
        <a:ln>
          <a:solidFill>
            <a:srgbClr val="87050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a:latin typeface="Calibri" panose="020F0502020204030204" pitchFamily="34" charset="0"/>
            <a:cs typeface="Calibri" panose="020F0502020204030204" pitchFamily="34" charset="0"/>
          </a:endParaRPr>
        </a:p>
        <a:p>
          <a:pPr algn="ctr"/>
          <a:r>
            <a:rPr lang="en-US" sz="1200">
              <a:latin typeface="Calibri" panose="020F0502020204030204" pitchFamily="34" charset="0"/>
              <a:cs typeface="Calibri" panose="020F0502020204030204" pitchFamily="34" charset="0"/>
            </a:rPr>
            <a:t>Adedeji</a:t>
          </a:r>
          <a:r>
            <a:rPr lang="en-US" sz="1200" baseline="0">
              <a:latin typeface="Calibri" panose="020F0502020204030204" pitchFamily="34" charset="0"/>
              <a:cs typeface="Calibri" panose="020F0502020204030204" pitchFamily="34" charset="0"/>
            </a:rPr>
            <a:t> </a:t>
          </a:r>
          <a:r>
            <a:rPr lang="en-US" sz="1200">
              <a:latin typeface="Calibri" panose="020F0502020204030204" pitchFamily="34" charset="0"/>
              <a:cs typeface="Calibri" panose="020F0502020204030204" pitchFamily="34" charset="0"/>
            </a:rPr>
            <a:t>Tunmise</a:t>
          </a:r>
        </a:p>
        <a:p>
          <a:pPr algn="ctr"/>
          <a:endParaRPr lang="en-US" sz="1200">
            <a:latin typeface="Calibri" panose="020F0502020204030204" pitchFamily="34" charset="0"/>
            <a:cs typeface="Calibri" panose="020F0502020204030204" pitchFamily="34" charset="0"/>
          </a:endParaRPr>
        </a:p>
        <a:p>
          <a:pPr algn="ctr"/>
          <a:r>
            <a:rPr lang="en-US" sz="1200">
              <a:latin typeface="Calibri" panose="020F0502020204030204" pitchFamily="34" charset="0"/>
              <a:cs typeface="Calibri" panose="020F0502020204030204" pitchFamily="34" charset="0"/>
            </a:rPr>
            <a:t>  Data</a:t>
          </a:r>
          <a:r>
            <a:rPr lang="en-US" sz="1200" baseline="0">
              <a:latin typeface="Calibri" panose="020F0502020204030204" pitchFamily="34" charset="0"/>
              <a:cs typeface="Calibri" panose="020F0502020204030204" pitchFamily="34" charset="0"/>
            </a:rPr>
            <a:t> Analyst</a:t>
          </a:r>
          <a:endParaRPr lang="en-US" sz="1200">
            <a:latin typeface="Calibri" panose="020F0502020204030204" pitchFamily="34" charset="0"/>
            <a:cs typeface="Calibri" panose="020F0502020204030204" pitchFamily="34" charset="0"/>
          </a:endParaRPr>
        </a:p>
        <a:p>
          <a:pPr algn="l"/>
          <a:endParaRPr lang="en-US" sz="1100"/>
        </a:p>
      </xdr:txBody>
    </xdr:sp>
    <xdr:clientData/>
  </xdr:twoCellAnchor>
  <xdr:twoCellAnchor editAs="oneCell">
    <xdr:from>
      <xdr:col>0</xdr:col>
      <xdr:colOff>508000</xdr:colOff>
      <xdr:row>25</xdr:row>
      <xdr:rowOff>76200</xdr:rowOff>
    </xdr:from>
    <xdr:to>
      <xdr:col>1</xdr:col>
      <xdr:colOff>380999</xdr:colOff>
      <xdr:row>27</xdr:row>
      <xdr:rowOff>139700</xdr:rowOff>
    </xdr:to>
    <xdr:pic>
      <xdr:nvPicPr>
        <xdr:cNvPr id="23" name="Picture 22"/>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0" b="100000" l="0" r="92593">
                      <a14:backgroundMark x1="5556" y1="4240" x2="5043" y2="76406"/>
                      <a14:backgroundMark x1="88034" y1="4516" x2="87521" y2="79078"/>
                    </a14:backgroundRemoval>
                  </a14:imgEffect>
                </a14:imgLayer>
              </a14:imgProps>
            </a:ext>
            <a:ext uri="{28A0092B-C50C-407E-A947-70E740481C1C}">
              <a14:useLocalDpi xmlns:a14="http://schemas.microsoft.com/office/drawing/2010/main" val="0"/>
            </a:ext>
          </a:extLst>
        </a:blip>
        <a:srcRect t="3435" b="3435"/>
        <a:stretch/>
      </xdr:blipFill>
      <xdr:spPr>
        <a:xfrm>
          <a:off x="508000" y="4521200"/>
          <a:ext cx="558799" cy="419100"/>
        </a:xfrm>
        <a:prstGeom prst="rect">
          <a:avLst/>
        </a:prstGeom>
      </xdr:spPr>
    </xdr:pic>
    <xdr:clientData/>
  </xdr:twoCellAnchor>
  <xdr:twoCellAnchor>
    <xdr:from>
      <xdr:col>2</xdr:col>
      <xdr:colOff>203200</xdr:colOff>
      <xdr:row>4</xdr:row>
      <xdr:rowOff>139700</xdr:rowOff>
    </xdr:from>
    <xdr:to>
      <xdr:col>8</xdr:col>
      <xdr:colOff>152400</xdr:colOff>
      <xdr:row>16</xdr:row>
      <xdr:rowOff>25400</xdr:rowOff>
    </xdr:to>
    <xdr:sp macro="" textlink="">
      <xdr:nvSpPr>
        <xdr:cNvPr id="24" name="TextBox 23"/>
        <xdr:cNvSpPr txBox="1"/>
      </xdr:nvSpPr>
      <xdr:spPr>
        <a:xfrm>
          <a:off x="1574800" y="850900"/>
          <a:ext cx="4064000" cy="2019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200">
              <a:solidFill>
                <a:schemeClr val="bg1"/>
              </a:solidFill>
              <a:latin typeface="Times New Roman" panose="02020603050405020304" pitchFamily="18" charset="0"/>
              <a:cs typeface="Times New Roman" panose="02020603050405020304" pitchFamily="18" charset="0"/>
            </a:rPr>
            <a:t>The financial overview revealed that actual revenue totaled </a:t>
          </a:r>
          <a:r>
            <a:rPr lang="en-US" sz="1200" b="1">
              <a:solidFill>
                <a:schemeClr val="bg1"/>
              </a:solidFill>
              <a:latin typeface="Times New Roman" panose="02020603050405020304" pitchFamily="18" charset="0"/>
              <a:cs typeface="Times New Roman" panose="02020603050405020304" pitchFamily="18" charset="0"/>
            </a:rPr>
            <a:t>$17.96M</a:t>
          </a:r>
          <a:r>
            <a:rPr lang="en-US" sz="1200">
              <a:solidFill>
                <a:schemeClr val="bg1"/>
              </a:solidFill>
              <a:latin typeface="Times New Roman" panose="02020603050405020304" pitchFamily="18" charset="0"/>
              <a:cs typeface="Times New Roman" panose="02020603050405020304" pitchFamily="18" charset="0"/>
            </a:rPr>
            <a:t>, while the company recorded a </a:t>
          </a:r>
          <a:r>
            <a:rPr lang="en-US" sz="1200" b="1">
              <a:solidFill>
                <a:schemeClr val="bg1"/>
              </a:solidFill>
              <a:latin typeface="Times New Roman" panose="02020603050405020304" pitchFamily="18" charset="0"/>
              <a:cs typeface="Times New Roman" panose="02020603050405020304" pitchFamily="18" charset="0"/>
            </a:rPr>
            <a:t>loss of $1.45M</a:t>
          </a:r>
          <a:r>
            <a:rPr lang="en-US" sz="1200">
              <a:solidFill>
                <a:schemeClr val="bg1"/>
              </a:solidFill>
              <a:latin typeface="Times New Roman" panose="02020603050405020304" pitchFamily="18" charset="0"/>
              <a:cs typeface="Times New Roman" panose="02020603050405020304" pitchFamily="18" charset="0"/>
            </a:rPr>
            <a:t> during the reporting period. The overall budget stood at </a:t>
          </a:r>
          <a:r>
            <a:rPr lang="en-US" sz="1200" b="1">
              <a:solidFill>
                <a:schemeClr val="bg1"/>
              </a:solidFill>
              <a:latin typeface="Times New Roman" panose="02020603050405020304" pitchFamily="18" charset="0"/>
              <a:cs typeface="Times New Roman" panose="02020603050405020304" pitchFamily="18" charset="0"/>
            </a:rPr>
            <a:t>$36.92M</a:t>
          </a:r>
          <a:r>
            <a:rPr lang="en-US" sz="1200">
              <a:solidFill>
                <a:schemeClr val="bg1"/>
              </a:solidFill>
              <a:latin typeface="Times New Roman" panose="02020603050405020304" pitchFamily="18" charset="0"/>
              <a:cs typeface="Times New Roman" panose="02020603050405020304" pitchFamily="18" charset="0"/>
            </a:rPr>
            <a:t>, with a negative budget variance</a:t>
          </a:r>
          <a:r>
            <a:rPr lang="en-US" sz="1200" baseline="0">
              <a:solidFill>
                <a:schemeClr val="bg1"/>
              </a:solidFill>
              <a:latin typeface="Times New Roman" panose="02020603050405020304" pitchFamily="18" charset="0"/>
              <a:cs typeface="Times New Roman" panose="02020603050405020304" pitchFamily="18" charset="0"/>
            </a:rPr>
            <a:t> of </a:t>
          </a:r>
          <a:r>
            <a:rPr lang="en-US" sz="1200" b="0">
              <a:solidFill>
                <a:schemeClr val="bg1"/>
              </a:solidFill>
              <a:effectLst/>
              <a:latin typeface="Times New Roman" panose="02020603050405020304" pitchFamily="18" charset="0"/>
              <a:ea typeface="+mn-ea"/>
              <a:cs typeface="Times New Roman" panose="02020603050405020304" pitchFamily="18" charset="0"/>
            </a:rPr>
            <a:t>$441.58K, indicating</a:t>
          </a:r>
          <a:r>
            <a:rPr lang="en-US" sz="1200" b="0" baseline="0">
              <a:solidFill>
                <a:schemeClr val="bg1"/>
              </a:solidFill>
              <a:effectLst/>
              <a:latin typeface="Times New Roman" panose="02020603050405020304" pitchFamily="18" charset="0"/>
              <a:ea typeface="+mn-ea"/>
              <a:cs typeface="Times New Roman" panose="02020603050405020304" pitchFamily="18" charset="0"/>
            </a:rPr>
            <a:t> </a:t>
          </a:r>
          <a:r>
            <a:rPr lang="en-US" sz="1200" b="0">
              <a:solidFill>
                <a:schemeClr val="bg1"/>
              </a:solidFill>
              <a:effectLst/>
              <a:latin typeface="Times New Roman" panose="02020603050405020304" pitchFamily="18" charset="0"/>
              <a:ea typeface="+mn-ea"/>
              <a:cs typeface="Times New Roman" panose="02020603050405020304" pitchFamily="18" charset="0"/>
            </a:rPr>
            <a:t>that actual performance</a:t>
          </a:r>
          <a:r>
            <a:rPr lang="en-US" sz="1200" b="0" baseline="0">
              <a:solidFill>
                <a:schemeClr val="bg1"/>
              </a:solidFill>
              <a:effectLst/>
              <a:latin typeface="Times New Roman" panose="02020603050405020304" pitchFamily="18" charset="0"/>
              <a:ea typeface="+mn-ea"/>
              <a:cs typeface="Times New Roman" panose="02020603050405020304" pitchFamily="18" charset="0"/>
            </a:rPr>
            <a:t> fell below planned expectations</a:t>
          </a:r>
          <a:r>
            <a:rPr lang="en-US" sz="1100" b="0" baseline="0">
              <a:solidFill>
                <a:schemeClr val="bg1"/>
              </a:solidFill>
              <a:effectLst/>
              <a:latin typeface="+mn-lt"/>
              <a:ea typeface="+mn-ea"/>
              <a:cs typeface="+mn-cs"/>
            </a:rPr>
            <a:t>.</a:t>
          </a:r>
          <a:endParaRPr lang="en-US" sz="1200" b="0">
            <a:solidFill>
              <a:schemeClr val="bg1"/>
            </a:solidFill>
            <a:latin typeface="Segoe UI" panose="020B0502040204020203" pitchFamily="34" charset="0"/>
            <a:cs typeface="Segoe UI" panose="020B0502040204020203" pitchFamily="34" charset="0"/>
          </a:endParaRPr>
        </a:p>
        <a:p>
          <a:pPr algn="just"/>
          <a:r>
            <a:rPr lang="en-US" sz="1200">
              <a:solidFill>
                <a:schemeClr val="bg1"/>
              </a:solidFill>
              <a:latin typeface="Times New Roman" panose="02020603050405020304" pitchFamily="18" charset="0"/>
              <a:cs typeface="Times New Roman" panose="02020603050405020304" pitchFamily="18" charset="0"/>
            </a:rPr>
            <a:t>Actual expenses totaled </a:t>
          </a:r>
          <a:r>
            <a:rPr lang="en-US" sz="1200" b="1">
              <a:solidFill>
                <a:schemeClr val="bg1"/>
              </a:solidFill>
              <a:latin typeface="Times New Roman" panose="02020603050405020304" pitchFamily="18" charset="0"/>
              <a:cs typeface="Times New Roman" panose="02020603050405020304" pitchFamily="18" charset="0"/>
            </a:rPr>
            <a:t>19.41M</a:t>
          </a:r>
          <a:r>
            <a:rPr lang="en-US" sz="1200">
              <a:solidFill>
                <a:schemeClr val="bg1"/>
              </a:solidFill>
              <a:latin typeface="Times New Roman" panose="02020603050405020304" pitchFamily="18" charset="0"/>
              <a:cs typeface="Times New Roman" panose="02020603050405020304" pitchFamily="18" charset="0"/>
            </a:rPr>
            <a:t>, reflecting a </a:t>
          </a:r>
          <a:r>
            <a:rPr lang="en-US" sz="1200" b="1">
              <a:solidFill>
                <a:schemeClr val="bg1"/>
              </a:solidFill>
              <a:latin typeface="Times New Roman" panose="02020603050405020304" pitchFamily="18" charset="0"/>
              <a:cs typeface="Times New Roman" panose="02020603050405020304" pitchFamily="18" charset="0"/>
            </a:rPr>
            <a:t>12.1% YoY increase</a:t>
          </a:r>
          <a:r>
            <a:rPr lang="en-US" sz="1200">
              <a:solidFill>
                <a:schemeClr val="bg1"/>
              </a:solidFill>
              <a:latin typeface="Times New Roman" panose="02020603050405020304" pitchFamily="18" charset="0"/>
              <a:cs typeface="Times New Roman" panose="02020603050405020304" pitchFamily="18" charset="0"/>
            </a:rPr>
            <a:t> in spending. Budgeted expenses stood at </a:t>
          </a:r>
          <a:r>
            <a:rPr lang="en-US" sz="1200" b="1">
              <a:solidFill>
                <a:schemeClr val="bg1"/>
              </a:solidFill>
              <a:latin typeface="Times New Roman" panose="02020603050405020304" pitchFamily="18" charset="0"/>
              <a:cs typeface="Times New Roman" panose="02020603050405020304" pitchFamily="18" charset="0"/>
            </a:rPr>
            <a:t>19.95M</a:t>
          </a:r>
          <a:r>
            <a:rPr lang="en-US" sz="1200">
              <a:solidFill>
                <a:schemeClr val="bg1"/>
              </a:solidFill>
              <a:latin typeface="Times New Roman" panose="02020603050405020304" pitchFamily="18" charset="0"/>
              <a:cs typeface="Times New Roman" panose="02020603050405020304" pitchFamily="18" charset="0"/>
            </a:rPr>
            <a:t>, resulting in a favorable expense variance of approximately </a:t>
          </a:r>
          <a:r>
            <a:rPr lang="en-US" sz="1200" b="1">
              <a:solidFill>
                <a:schemeClr val="bg1"/>
              </a:solidFill>
              <a:latin typeface="Times New Roman" panose="02020603050405020304" pitchFamily="18" charset="0"/>
              <a:cs typeface="Times New Roman" panose="02020603050405020304" pitchFamily="18" charset="0"/>
            </a:rPr>
            <a:t>541.92K (2.7%)</a:t>
          </a:r>
          <a:r>
            <a:rPr lang="en-US" sz="1200">
              <a:solidFill>
                <a:schemeClr val="bg1"/>
              </a:solidFill>
              <a:latin typeface="Times New Roman" panose="02020603050405020304" pitchFamily="18" charset="0"/>
              <a:cs typeface="Times New Roman" panose="02020603050405020304" pitchFamily="18" charset="0"/>
            </a:rPr>
            <a:t>, indicating that actual spending remained below the allocated budget.</a:t>
          </a:r>
        </a:p>
        <a:p>
          <a:pPr marL="0" marR="0" indent="0" algn="just"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t>
          </a:r>
          <a:endParaRPr lang="en-US" sz="1200">
            <a:effectLst/>
          </a:endParaRPr>
        </a:p>
        <a:p>
          <a:pPr algn="just"/>
          <a:endParaRPr lang="en-US" sz="12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203200</xdr:colOff>
      <xdr:row>3</xdr:row>
      <xdr:rowOff>12700</xdr:rowOff>
    </xdr:from>
    <xdr:to>
      <xdr:col>6</xdr:col>
      <xdr:colOff>431800</xdr:colOff>
      <xdr:row>5</xdr:row>
      <xdr:rowOff>0</xdr:rowOff>
    </xdr:to>
    <xdr:sp macro="" textlink="">
      <xdr:nvSpPr>
        <xdr:cNvPr id="25" name="TextBox 24"/>
        <xdr:cNvSpPr txBox="1"/>
      </xdr:nvSpPr>
      <xdr:spPr>
        <a:xfrm>
          <a:off x="1574800" y="546100"/>
          <a:ext cx="2971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n>
                <a:noFill/>
              </a:ln>
              <a:solidFill>
                <a:srgbClr val="BD0808"/>
              </a:solidFill>
              <a:latin typeface="Segoe UI" panose="020B0502040204020203" pitchFamily="34" charset="0"/>
              <a:cs typeface="Segoe UI" panose="020B0502040204020203" pitchFamily="34" charset="0"/>
            </a:rPr>
            <a:t>Financial Performance Summary</a:t>
          </a:r>
        </a:p>
      </xdr:txBody>
    </xdr:sp>
    <xdr:clientData/>
  </xdr:twoCellAnchor>
  <xdr:twoCellAnchor>
    <xdr:from>
      <xdr:col>8</xdr:col>
      <xdr:colOff>330200</xdr:colOff>
      <xdr:row>4</xdr:row>
      <xdr:rowOff>152400</xdr:rowOff>
    </xdr:from>
    <xdr:to>
      <xdr:col>14</xdr:col>
      <xdr:colOff>266700</xdr:colOff>
      <xdr:row>32</xdr:row>
      <xdr:rowOff>38100</xdr:rowOff>
    </xdr:to>
    <xdr:sp macro="" textlink="">
      <xdr:nvSpPr>
        <xdr:cNvPr id="26" name="TextBox 25"/>
        <xdr:cNvSpPr txBox="1"/>
      </xdr:nvSpPr>
      <xdr:spPr>
        <a:xfrm>
          <a:off x="5816600" y="863600"/>
          <a:ext cx="4051300" cy="486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200">
              <a:solidFill>
                <a:schemeClr val="bg1"/>
              </a:solidFill>
              <a:latin typeface="Times New Roman" panose="02020603050405020304" pitchFamily="18" charset="0"/>
              <a:cs typeface="Times New Roman" panose="02020603050405020304" pitchFamily="18" charset="0"/>
            </a:rPr>
            <a:t>The analysis shows that 2024 was the only year the company operated within its allocated budget, while 2022 and 2023 recorded budget overruns and negative profitability. In these years, expenses also exceeded revenue, resulting in losses of </a:t>
          </a:r>
          <a:r>
            <a:rPr lang="en-US" sz="1200" b="1">
              <a:solidFill>
                <a:schemeClr val="bg1"/>
              </a:solidFill>
              <a:latin typeface="Times New Roman" panose="02020603050405020304" pitchFamily="18" charset="0"/>
              <a:cs typeface="Times New Roman" panose="02020603050405020304" pitchFamily="18" charset="0"/>
            </a:rPr>
            <a:t>-0.4M</a:t>
          </a:r>
          <a:r>
            <a:rPr lang="en-US" sz="1200">
              <a:solidFill>
                <a:schemeClr val="bg1"/>
              </a:solidFill>
              <a:latin typeface="Times New Roman" panose="02020603050405020304" pitchFamily="18" charset="0"/>
              <a:cs typeface="Times New Roman" panose="02020603050405020304" pitchFamily="18" charset="0"/>
            </a:rPr>
            <a:t> and </a:t>
          </a:r>
          <a:r>
            <a:rPr lang="en-US" sz="1200" b="1">
              <a:solidFill>
                <a:schemeClr val="bg1"/>
              </a:solidFill>
              <a:latin typeface="Times New Roman" panose="02020603050405020304" pitchFamily="18" charset="0"/>
              <a:cs typeface="Times New Roman" panose="02020603050405020304" pitchFamily="18" charset="0"/>
            </a:rPr>
            <a:t>-1.4M</a:t>
          </a:r>
          <a:r>
            <a:rPr lang="en-US" sz="1200">
              <a:solidFill>
                <a:schemeClr val="bg1"/>
              </a:solidFill>
              <a:latin typeface="Times New Roman" panose="02020603050405020304" pitchFamily="18" charset="0"/>
              <a:cs typeface="Times New Roman" panose="02020603050405020304" pitchFamily="18" charset="0"/>
            </a:rPr>
            <a:t> respectively. However, 2024 marked an improvement, with a positive profit of </a:t>
          </a:r>
          <a:r>
            <a:rPr lang="en-US" sz="1200" b="1">
              <a:solidFill>
                <a:schemeClr val="bg1"/>
              </a:solidFill>
              <a:latin typeface="Times New Roman" panose="02020603050405020304" pitchFamily="18" charset="0"/>
              <a:cs typeface="Times New Roman" panose="02020603050405020304" pitchFamily="18" charset="0"/>
            </a:rPr>
            <a:t>0.30M</a:t>
          </a:r>
          <a:r>
            <a:rPr lang="en-US" sz="1200">
              <a:solidFill>
                <a:schemeClr val="bg1"/>
              </a:solidFill>
              <a:latin typeface="Times New Roman" panose="02020603050405020304" pitchFamily="18" charset="0"/>
              <a:cs typeface="Times New Roman" panose="02020603050405020304" pitchFamily="18" charset="0"/>
            </a:rPr>
            <a:t> as revenue </a:t>
          </a:r>
        </a:p>
        <a:p>
          <a:pPr algn="just"/>
          <a:r>
            <a:rPr lang="en-US" sz="1200">
              <a:solidFill>
                <a:schemeClr val="bg1"/>
              </a:solidFill>
              <a:latin typeface="Times New Roman" panose="02020603050405020304" pitchFamily="18" charset="0"/>
              <a:cs typeface="Times New Roman" panose="02020603050405020304" pitchFamily="18" charset="0"/>
            </a:rPr>
            <a:t>exceeded expenses.</a:t>
          </a:r>
        </a:p>
        <a:p>
          <a:pPr algn="just"/>
          <a:r>
            <a:rPr lang="en-US" sz="1200">
              <a:solidFill>
                <a:schemeClr val="bg1"/>
              </a:solidFill>
              <a:latin typeface="Times New Roman" panose="02020603050405020304" pitchFamily="18" charset="0"/>
              <a:cs typeface="Times New Roman" panose="02020603050405020304" pitchFamily="18" charset="0"/>
            </a:rPr>
            <a:t>Monthly analysis indicates that spending was largely within budget in January, February, April, and May. From June onward, expenses generally exceeded budgeted amounts, with July recording the only clear budget overrun, while November remained within budget.</a:t>
          </a:r>
        </a:p>
        <a:p>
          <a:pPr algn="just"/>
          <a:r>
            <a:rPr lang="en-US" sz="1200">
              <a:solidFill>
                <a:schemeClr val="bg1"/>
              </a:solidFill>
              <a:latin typeface="Times New Roman" panose="02020603050405020304" pitchFamily="18" charset="0"/>
              <a:cs typeface="Times New Roman" panose="02020603050405020304" pitchFamily="18" charset="0"/>
            </a:rPr>
            <a:t>Variance analysis shows that only the </a:t>
          </a:r>
          <a:r>
            <a:rPr lang="en-US" sz="1200" b="1">
              <a:solidFill>
                <a:schemeClr val="bg1"/>
              </a:solidFill>
              <a:latin typeface="Times New Roman" panose="02020603050405020304" pitchFamily="18" charset="0"/>
              <a:cs typeface="Times New Roman" panose="02020603050405020304" pitchFamily="18" charset="0"/>
            </a:rPr>
            <a:t>General &amp; Administrative</a:t>
          </a:r>
          <a:r>
            <a:rPr lang="en-US" sz="1200">
              <a:solidFill>
                <a:schemeClr val="bg1"/>
              </a:solidFill>
              <a:latin typeface="Times New Roman" panose="02020603050405020304" pitchFamily="18" charset="0"/>
              <a:cs typeface="Times New Roman" panose="02020603050405020304" pitchFamily="18" charset="0"/>
            </a:rPr>
            <a:t> category stayed within budget, retaining approximately </a:t>
          </a:r>
          <a:r>
            <a:rPr lang="en-US" sz="1200" b="1">
              <a:solidFill>
                <a:schemeClr val="bg1"/>
              </a:solidFill>
              <a:latin typeface="Times New Roman" panose="02020603050405020304" pitchFamily="18" charset="0"/>
              <a:cs typeface="Times New Roman" panose="02020603050405020304" pitchFamily="18" charset="0"/>
            </a:rPr>
            <a:t>1.2M</a:t>
          </a:r>
          <a:r>
            <a:rPr lang="en-US" sz="1200">
              <a:solidFill>
                <a:schemeClr val="bg1"/>
              </a:solidFill>
              <a:latin typeface="Times New Roman" panose="02020603050405020304" pitchFamily="18" charset="0"/>
              <a:cs typeface="Times New Roman" panose="02020603050405020304" pitchFamily="18" charset="0"/>
            </a:rPr>
            <a:t> of allocated funds. In contrast, </a:t>
          </a:r>
          <a:r>
            <a:rPr lang="en-US" sz="1200" b="1">
              <a:solidFill>
                <a:schemeClr val="bg1"/>
              </a:solidFill>
              <a:latin typeface="Times New Roman" panose="02020603050405020304" pitchFamily="18" charset="0"/>
              <a:cs typeface="Times New Roman" panose="02020603050405020304" pitchFamily="18" charset="0"/>
            </a:rPr>
            <a:t>Research &amp; Development</a:t>
          </a:r>
          <a:r>
            <a:rPr lang="en-US" sz="1200">
              <a:solidFill>
                <a:schemeClr val="bg1"/>
              </a:solidFill>
              <a:latin typeface="Times New Roman" panose="02020603050405020304" pitchFamily="18" charset="0"/>
              <a:cs typeface="Times New Roman" panose="02020603050405020304" pitchFamily="18" charset="0"/>
            </a:rPr>
            <a:t>, </a:t>
          </a:r>
          <a:r>
            <a:rPr lang="en-US" sz="1200" b="1">
              <a:solidFill>
                <a:schemeClr val="bg1"/>
              </a:solidFill>
              <a:latin typeface="Times New Roman" panose="02020603050405020304" pitchFamily="18" charset="0"/>
              <a:cs typeface="Times New Roman" panose="02020603050405020304" pitchFamily="18" charset="0"/>
            </a:rPr>
            <a:t>Customer Support</a:t>
          </a:r>
          <a:r>
            <a:rPr lang="en-US" sz="1200">
              <a:solidFill>
                <a:schemeClr val="bg1"/>
              </a:solidFill>
              <a:latin typeface="Times New Roman" panose="02020603050405020304" pitchFamily="18" charset="0"/>
              <a:cs typeface="Times New Roman" panose="02020603050405020304" pitchFamily="18" charset="0"/>
            </a:rPr>
            <a:t>, and </a:t>
          </a:r>
          <a:r>
            <a:rPr lang="en-US" sz="1200" b="1">
              <a:solidFill>
                <a:schemeClr val="bg1"/>
              </a:solidFill>
              <a:latin typeface="Times New Roman" panose="02020603050405020304" pitchFamily="18" charset="0"/>
              <a:cs typeface="Times New Roman" panose="02020603050405020304" pitchFamily="18" charset="0"/>
            </a:rPr>
            <a:t>Sales &amp; Marketing</a:t>
          </a:r>
          <a:r>
            <a:rPr lang="en-US" sz="1200">
              <a:solidFill>
                <a:schemeClr val="bg1"/>
              </a:solidFill>
              <a:latin typeface="Times New Roman" panose="02020603050405020304" pitchFamily="18" charset="0"/>
              <a:cs typeface="Times New Roman" panose="02020603050405020304" pitchFamily="18" charset="0"/>
            </a:rPr>
            <a:t> exceeded their respective budgets.</a:t>
          </a:r>
        </a:p>
        <a:p>
          <a:pPr algn="just"/>
          <a:r>
            <a:rPr lang="en-US" sz="1200">
              <a:solidFill>
                <a:schemeClr val="bg1"/>
              </a:solidFill>
              <a:latin typeface="Times New Roman" panose="02020603050405020304" pitchFamily="18" charset="0"/>
              <a:cs typeface="Times New Roman" panose="02020603050405020304" pitchFamily="18" charset="0"/>
            </a:rPr>
            <a:t>Vendor analysis highlights </a:t>
          </a:r>
          <a:r>
            <a:rPr lang="en-US" sz="1200" b="1">
              <a:solidFill>
                <a:schemeClr val="bg1"/>
              </a:solidFill>
              <a:latin typeface="Times New Roman" panose="02020603050405020304" pitchFamily="18" charset="0"/>
              <a:cs typeface="Times New Roman" panose="02020603050405020304" pitchFamily="18" charset="0"/>
            </a:rPr>
            <a:t>ADP</a:t>
          </a:r>
          <a:r>
            <a:rPr lang="en-US" sz="1200">
              <a:solidFill>
                <a:schemeClr val="bg1"/>
              </a:solidFill>
              <a:latin typeface="Times New Roman" panose="02020603050405020304" pitchFamily="18" charset="0"/>
              <a:cs typeface="Times New Roman" panose="02020603050405020304" pitchFamily="18" charset="0"/>
            </a:rPr>
            <a:t>, </a:t>
          </a:r>
          <a:r>
            <a:rPr lang="en-US" sz="1200" b="1">
              <a:solidFill>
                <a:schemeClr val="bg1"/>
              </a:solidFill>
              <a:latin typeface="Times New Roman" panose="02020603050405020304" pitchFamily="18" charset="0"/>
              <a:cs typeface="Times New Roman" panose="02020603050405020304" pitchFamily="18" charset="0"/>
            </a:rPr>
            <a:t>United Health</a:t>
          </a:r>
          <a:r>
            <a:rPr lang="en-US" sz="1200">
              <a:solidFill>
                <a:schemeClr val="bg1"/>
              </a:solidFill>
              <a:latin typeface="Times New Roman" panose="02020603050405020304" pitchFamily="18" charset="0"/>
              <a:cs typeface="Times New Roman" panose="02020603050405020304" pitchFamily="18" charset="0"/>
            </a:rPr>
            <a:t>, and </a:t>
          </a:r>
          <a:r>
            <a:rPr lang="en-US" sz="1200" b="1">
              <a:solidFill>
                <a:schemeClr val="bg1"/>
              </a:solidFill>
              <a:latin typeface="Times New Roman" panose="02020603050405020304" pitchFamily="18" charset="0"/>
              <a:cs typeface="Times New Roman" panose="02020603050405020304" pitchFamily="18" charset="0"/>
            </a:rPr>
            <a:t>Hardware Inc</a:t>
          </a:r>
          <a:r>
            <a:rPr lang="en-US" sz="1200">
              <a:solidFill>
                <a:schemeClr val="bg1"/>
              </a:solidFill>
              <a:latin typeface="Times New Roman" panose="02020603050405020304" pitchFamily="18" charset="0"/>
              <a:cs typeface="Times New Roman" panose="02020603050405020304" pitchFamily="18" charset="0"/>
            </a:rPr>
            <a:t> as the top recipients of company spending, with ADP accounting for the highest expense at approximately </a:t>
          </a:r>
          <a:r>
            <a:rPr lang="en-US" sz="1200" b="1">
              <a:solidFill>
                <a:schemeClr val="bg1"/>
              </a:solidFill>
              <a:latin typeface="Times New Roman" panose="02020603050405020304" pitchFamily="18" charset="0"/>
              <a:cs typeface="Times New Roman" panose="02020603050405020304" pitchFamily="18" charset="0"/>
            </a:rPr>
            <a:t>10.6M</a:t>
          </a:r>
          <a:r>
            <a:rPr lang="en-US" sz="1200">
              <a:solidFill>
                <a:schemeClr val="bg1"/>
              </a:solidFill>
              <a:latin typeface="Times New Roman" panose="02020603050405020304" pitchFamily="18" charset="0"/>
              <a:cs typeface="Times New Roman" panose="02020603050405020304" pitchFamily="18" charset="0"/>
            </a:rPr>
            <a:t>. Additionally, </a:t>
          </a:r>
          <a:r>
            <a:rPr lang="en-US" sz="1200" b="1">
              <a:solidFill>
                <a:schemeClr val="bg1"/>
              </a:solidFill>
              <a:latin typeface="Times New Roman" panose="02020603050405020304" pitchFamily="18" charset="0"/>
              <a:cs typeface="Times New Roman" panose="02020603050405020304" pitchFamily="18" charset="0"/>
            </a:rPr>
            <a:t>Salary &amp; Wages</a:t>
          </a:r>
          <a:r>
            <a:rPr lang="en-US" sz="1200">
              <a:solidFill>
                <a:schemeClr val="bg1"/>
              </a:solidFill>
              <a:latin typeface="Times New Roman" panose="02020603050405020304" pitchFamily="18" charset="0"/>
              <a:cs typeface="Times New Roman" panose="02020603050405020304" pitchFamily="18" charset="0"/>
            </a:rPr>
            <a:t> represented the largest expense category, totaling approximately </a:t>
          </a:r>
          <a:r>
            <a:rPr lang="en-US" sz="1200" b="1">
              <a:solidFill>
                <a:schemeClr val="bg1"/>
              </a:solidFill>
              <a:latin typeface="Times New Roman" panose="02020603050405020304" pitchFamily="18" charset="0"/>
              <a:cs typeface="Times New Roman" panose="02020603050405020304" pitchFamily="18" charset="0"/>
            </a:rPr>
            <a:t>8.6M</a:t>
          </a:r>
          <a:r>
            <a:rPr lang="en-US" sz="1200">
              <a:solidFill>
                <a:schemeClr val="bg1"/>
              </a:solidFill>
              <a:latin typeface="Times New Roman" panose="02020603050405020304" pitchFamily="18" charset="0"/>
              <a:cs typeface="Times New Roman" panose="02020603050405020304" pitchFamily="18" charset="0"/>
            </a:rPr>
            <a:t>.</a:t>
          </a:r>
        </a:p>
        <a:p>
          <a:pPr algn="just"/>
          <a:r>
            <a:rPr lang="en-US" sz="1200">
              <a:solidFill>
                <a:schemeClr val="bg1"/>
              </a:solidFill>
              <a:latin typeface="Times New Roman" panose="02020603050405020304" pitchFamily="18" charset="0"/>
              <a:cs typeface="Times New Roman" panose="02020603050405020304" pitchFamily="18" charset="0"/>
            </a:rPr>
            <a:t>Revenue analysis further reveals that </a:t>
          </a:r>
          <a:r>
            <a:rPr lang="en-US" sz="1200" b="1">
              <a:solidFill>
                <a:schemeClr val="bg1"/>
              </a:solidFill>
              <a:latin typeface="Times New Roman" panose="02020603050405020304" pitchFamily="18" charset="0"/>
              <a:cs typeface="Times New Roman" panose="02020603050405020304" pitchFamily="18" charset="0"/>
            </a:rPr>
            <a:t>SaaS Revenue</a:t>
          </a:r>
          <a:r>
            <a:rPr lang="en-US" sz="1200">
              <a:solidFill>
                <a:schemeClr val="bg1"/>
              </a:solidFill>
              <a:latin typeface="Times New Roman" panose="02020603050405020304" pitchFamily="18" charset="0"/>
              <a:cs typeface="Times New Roman" panose="02020603050405020304" pitchFamily="18" charset="0"/>
            </a:rPr>
            <a:t> was the dominant source of income at approximately </a:t>
          </a:r>
          <a:r>
            <a:rPr lang="en-US" sz="1200" b="1">
              <a:solidFill>
                <a:schemeClr val="bg1"/>
              </a:solidFill>
              <a:latin typeface="Times New Roman" panose="02020603050405020304" pitchFamily="18" charset="0"/>
              <a:cs typeface="Times New Roman" panose="02020603050405020304" pitchFamily="18" charset="0"/>
            </a:rPr>
            <a:t>14.3M</a:t>
          </a:r>
          <a:r>
            <a:rPr lang="en-US" sz="1200">
              <a:solidFill>
                <a:schemeClr val="bg1"/>
              </a:solidFill>
              <a:latin typeface="Times New Roman" panose="02020603050405020304" pitchFamily="18" charset="0"/>
              <a:cs typeface="Times New Roman" panose="02020603050405020304" pitchFamily="18" charset="0"/>
            </a:rPr>
            <a:t>, followed by Product Revenue and Interest Income</a:t>
          </a:r>
          <a:r>
            <a:rPr lang="en-US" sz="1200">
              <a:solidFill>
                <a:schemeClr val="bg1"/>
              </a:solidFill>
            </a:rPr>
            <a:t>.</a:t>
          </a:r>
        </a:p>
        <a:p>
          <a:pPr algn="just"/>
          <a:endParaRPr lang="en-US"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317500</xdr:colOff>
      <xdr:row>3</xdr:row>
      <xdr:rowOff>25400</xdr:rowOff>
    </xdr:from>
    <xdr:to>
      <xdr:col>10</xdr:col>
      <xdr:colOff>533400</xdr:colOff>
      <xdr:row>5</xdr:row>
      <xdr:rowOff>12700</xdr:rowOff>
    </xdr:to>
    <xdr:sp macro="" textlink="">
      <xdr:nvSpPr>
        <xdr:cNvPr id="27" name="TextBox 26"/>
        <xdr:cNvSpPr txBox="1"/>
      </xdr:nvSpPr>
      <xdr:spPr>
        <a:xfrm>
          <a:off x="5803900" y="558800"/>
          <a:ext cx="1587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n>
                <a:noFill/>
              </a:ln>
              <a:solidFill>
                <a:srgbClr val="BD0808"/>
              </a:solidFill>
              <a:latin typeface="Segoe UI" panose="020B0502040204020203" pitchFamily="34" charset="0"/>
              <a:cs typeface="Segoe UI" panose="020B0502040204020203" pitchFamily="34" charset="0"/>
            </a:rPr>
            <a:t>Key Insights</a:t>
          </a:r>
        </a:p>
      </xdr:txBody>
    </xdr:sp>
    <xdr:clientData/>
  </xdr:twoCellAnchor>
  <xdr:twoCellAnchor>
    <xdr:from>
      <xdr:col>2</xdr:col>
      <xdr:colOff>203200</xdr:colOff>
      <xdr:row>16</xdr:row>
      <xdr:rowOff>152400</xdr:rowOff>
    </xdr:from>
    <xdr:to>
      <xdr:col>4</xdr:col>
      <xdr:colOff>533400</xdr:colOff>
      <xdr:row>18</xdr:row>
      <xdr:rowOff>76200</xdr:rowOff>
    </xdr:to>
    <xdr:sp macro="" textlink="">
      <xdr:nvSpPr>
        <xdr:cNvPr id="28" name="TextBox 27"/>
        <xdr:cNvSpPr txBox="1"/>
      </xdr:nvSpPr>
      <xdr:spPr>
        <a:xfrm>
          <a:off x="1574800" y="2997200"/>
          <a:ext cx="17018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n>
                <a:noFill/>
              </a:ln>
              <a:solidFill>
                <a:srgbClr val="BD0808"/>
              </a:solidFill>
              <a:latin typeface="Times New Roman" panose="02020603050405020304" pitchFamily="18" charset="0"/>
              <a:cs typeface="Times New Roman" panose="02020603050405020304" pitchFamily="18" charset="0"/>
            </a:rPr>
            <a:t>Actionable</a:t>
          </a:r>
          <a:r>
            <a:rPr lang="en-US" sz="1400" b="1" baseline="0">
              <a:ln>
                <a:noFill/>
              </a:ln>
              <a:solidFill>
                <a:srgbClr val="BD0808"/>
              </a:solidFill>
              <a:latin typeface="Times New Roman" panose="02020603050405020304" pitchFamily="18" charset="0"/>
              <a:cs typeface="Times New Roman" panose="02020603050405020304" pitchFamily="18" charset="0"/>
            </a:rPr>
            <a:t> Insights</a:t>
          </a:r>
          <a:endParaRPr lang="en-US" sz="1200" b="1">
            <a:ln>
              <a:noFill/>
            </a:ln>
            <a:solidFill>
              <a:srgbClr val="BD0808"/>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177800</xdr:colOff>
      <xdr:row>18</xdr:row>
      <xdr:rowOff>38100</xdr:rowOff>
    </xdr:from>
    <xdr:to>
      <xdr:col>8</xdr:col>
      <xdr:colOff>241300</xdr:colOff>
      <xdr:row>33</xdr:row>
      <xdr:rowOff>152400</xdr:rowOff>
    </xdr:to>
    <xdr:sp macro="" textlink="">
      <xdr:nvSpPr>
        <xdr:cNvPr id="29" name="TextBox 28"/>
        <xdr:cNvSpPr txBox="1"/>
      </xdr:nvSpPr>
      <xdr:spPr>
        <a:xfrm>
          <a:off x="1549400" y="3238500"/>
          <a:ext cx="4178300" cy="278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150">
              <a:solidFill>
                <a:schemeClr val="bg1"/>
              </a:solidFill>
              <a:latin typeface="Times New Roman" panose="02020603050405020304" pitchFamily="18" charset="0"/>
              <a:cs typeface="Times New Roman" panose="02020603050405020304" pitchFamily="18" charset="0"/>
            </a:rPr>
            <a:t>The company should investigate the recurring expense spike in July and strengthen budget monitoring to ensure spending remains aligned with financial plans.</a:t>
          </a:r>
        </a:p>
        <a:p>
          <a:pPr algn="just"/>
          <a:r>
            <a:rPr lang="en-US" sz="1150">
              <a:solidFill>
                <a:schemeClr val="bg1"/>
              </a:solidFill>
              <a:latin typeface="Times New Roman" panose="02020603050405020304" pitchFamily="18" charset="0"/>
              <a:cs typeface="Times New Roman" panose="02020603050405020304" pitchFamily="18" charset="0"/>
            </a:rPr>
            <a:t>Since SaaS Revenue is the main revenue driver, continued focus on this stream is recommended to sustain growth.</a:t>
          </a:r>
        </a:p>
        <a:p>
          <a:pPr algn="just"/>
          <a:r>
            <a:rPr lang="en-US" sz="1150">
              <a:solidFill>
                <a:schemeClr val="bg1"/>
              </a:solidFill>
              <a:latin typeface="Times New Roman" panose="02020603050405020304" pitchFamily="18" charset="0"/>
              <a:cs typeface="Times New Roman" panose="02020603050405020304" pitchFamily="18" charset="0"/>
            </a:rPr>
            <a:t>Departments such as Customer Support, Research &amp; Development, and Sales &amp; Marketing should review their spending, especially Sales &amp; Marketing which recorded the highest variance.</a:t>
          </a:r>
        </a:p>
        <a:p>
          <a:pPr algn="just"/>
          <a:r>
            <a:rPr lang="en-US" sz="1150">
              <a:solidFill>
                <a:schemeClr val="bg1"/>
              </a:solidFill>
              <a:latin typeface="Times New Roman" panose="02020603050405020304" pitchFamily="18" charset="0"/>
              <a:cs typeface="Times New Roman" panose="02020603050405020304" pitchFamily="18" charset="0"/>
            </a:rPr>
            <a:t>Given that Salary &amp; Wages is the largest expense category, the company should continue monitoring workforce-related costs to ensure efficiency and sustainability.</a:t>
          </a:r>
        </a:p>
        <a:p>
          <a:pPr algn="just"/>
          <a:r>
            <a:rPr lang="en-US" sz="1150">
              <a:solidFill>
                <a:schemeClr val="bg1"/>
              </a:solidFill>
              <a:latin typeface="Times New Roman" panose="02020603050405020304" pitchFamily="18" charset="0"/>
              <a:cs typeface="Times New Roman" panose="02020603050405020304" pitchFamily="18" charset="0"/>
            </a:rPr>
            <a:t>Finally, improved budget control is needed to ensure expenses do not consistently exceed revenue, in order to enhance overall profitability.</a:t>
          </a:r>
        </a:p>
        <a:p>
          <a:pPr algn="just"/>
          <a:endParaRPr lang="en-US" sz="118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ATAGIRLTEE" refreshedDate="46155.630063078701" createdVersion="5" refreshedVersion="5" minRefreshableVersion="3" recordCount="0" supportSubquery="1" supportAdvancedDrill="1">
  <cacheSource type="external" connectionId="7"/>
  <cacheFields count="1">
    <cacheField name="[Measures].[Actual Expenses]" caption="Actual Expenses" numFmtId="0" hierarchy="36" level="32767"/>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oneField="1">
      <fieldsUsage count="1">
        <fieldUsage x="0"/>
      </fieldsUsage>
    </cacheHierarchy>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ATAGIRLTEE" refreshedDate="46155.630064699071" createdVersion="5" refreshedVersion="5" minRefreshableVersion="3" recordCount="0" supportSubquery="1" supportAdvancedDrill="1">
  <cacheSource type="external" connectionId="7"/>
  <cacheFields count="1">
    <cacheField name="[Measures].[Profit]" caption="Profit" numFmtId="0" hierarchy="38" level="32767"/>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oneField="1">
      <fieldsUsage count="1">
        <fieldUsage x="0"/>
      </fieldsUsage>
    </cacheHierarchy>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ATAGIRLTEE" refreshedDate="46155.630066203703" createdVersion="5" refreshedVersion="5" minRefreshableVersion="3" recordCount="0" supportSubquery="1" supportAdvancedDrill="1">
  <cacheSource type="external" connectionId="7"/>
  <cacheFields count="1">
    <cacheField name="[Measures].[Total Transactions]" caption="Total Transactions" numFmtId="0" hierarchy="46" level="32767"/>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oneField="1">
      <fieldsUsage count="1">
        <fieldUsage x="0"/>
      </fieldsUsage>
    </cacheHierarchy>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ATAGIRLTEE" refreshedDate="46157.702148379627" createdVersion="5" refreshedVersion="5" minRefreshableVersion="3" recordCount="0" supportSubquery="1" supportAdvancedDrill="1">
  <cacheSource type="external" connectionId="7"/>
  <cacheFields count="2">
    <cacheField name="[Measures].[Actual Expenses]" caption="Actual Expenses" numFmtId="0" hierarchy="36" level="32767"/>
    <cacheField name="[Date_table].[MONTH].[MONTH]" caption="MONTH" numFmtId="0" hierarchy="3"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fieldsUsage count="2">
        <fieldUsage x="-1"/>
        <fieldUsage x="1"/>
      </fieldsUsage>
    </cacheHierarchy>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oneField="1">
      <fieldsUsage count="1">
        <fieldUsage x="0"/>
      </fieldsUsage>
    </cacheHierarchy>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ATAGIRLTEE" refreshedDate="46157.702147337965" createdVersion="5" refreshedVersion="5" minRefreshableVersion="3" recordCount="0" supportSubquery="1" supportAdvancedDrill="1">
  <cacheSource type="external" connectionId="7"/>
  <cacheFields count="2">
    <cacheField name="[Measures].[Expense Variance]" caption="Expense Variance" numFmtId="0" hierarchy="45" level="32767"/>
    <cacheField name="[Date_table].[MONTH].[MONTH]" caption="MONTH" numFmtId="0" hierarchy="3"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fieldsUsage count="2">
        <fieldUsage x="-1"/>
        <fieldUsage x="1"/>
      </fieldsUsage>
    </cacheHierarchy>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oneField="1">
      <fieldsUsage count="1">
        <fieldUsage x="0"/>
      </fieldsUsage>
    </cacheHierarchy>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ATAGIRLTEE" refreshedDate="46157.702148032404" createdVersion="5" refreshedVersion="5" minRefreshableVersion="3" recordCount="0" supportSubquery="1" supportAdvancedDrill="1">
  <cacheSource type="external" connectionId="7"/>
  <cacheFields count="2">
    <cacheField name="[Measures].[Budgeted Expenses]" caption="Budgeted Expenses" numFmtId="0" hierarchy="42" level="32767"/>
    <cacheField name="[Date_table].[MONTH].[MONTH]" caption="MONTH" numFmtId="0" hierarchy="3"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fieldsUsage count="2">
        <fieldUsage x="-1"/>
        <fieldUsage x="1"/>
      </fieldsUsage>
    </cacheHierarchy>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oneField="1">
      <fieldsUsage count="1">
        <fieldUsage x="0"/>
      </fieldsUsage>
    </cacheHierarchy>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ATAGIRLTEE" refreshedDate="46157.702147916665" createdVersion="5" refreshedVersion="5" minRefreshableVersion="3" recordCount="0" supportSubquery="1" supportAdvancedDrill="1">
  <cacheSource type="external" connectionId="7"/>
  <cacheFields count="3">
    <cacheField name="[Measures].[Actual Expenses]" caption="Actual Expenses" numFmtId="0" hierarchy="36" level="32767"/>
    <cacheField name="[Date_table].[YEAR].[YEAR]" caption="YEAR" numFmtId="0" hierarchy="1"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Date_table].[YEAR].&amp;[2022]"/>
            <x15:cachedUniqueName index="1" name="[Date_table].[YEAR].&amp;[2023]"/>
            <x15:cachedUniqueName index="2" name="[Date_table].[YEAR].&amp;[2024]"/>
          </x15:cachedUniqueNames>
        </ext>
      </extLst>
    </cacheField>
    <cacheField name="[Date_table].[MONTH].[MONTH]" caption="MONTH" numFmtId="0" hierarchy="3"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1"/>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fieldsUsage count="2">
        <fieldUsage x="-1"/>
        <fieldUsage x="2"/>
      </fieldsUsage>
    </cacheHierarchy>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oneField="1">
      <fieldsUsage count="1">
        <fieldUsage x="0"/>
      </fieldsUsage>
    </cacheHierarchy>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ATAGIRLTEE" refreshedDate="46157.702631828703" createdVersion="5" refreshedVersion="5" minRefreshableVersion="3" recordCount="0" supportSubquery="1" supportAdvancedDrill="1">
  <cacheSource type="external" connectionId="7"/>
  <cacheFields count="2">
    <cacheField name="[Measures].[Total Variance]" caption="Total Variance" numFmtId="0" hierarchy="41" level="32767"/>
    <cacheField name="[Date_table].[YEAR].[YEAR]" caption="YEAR" numFmtId="0" hierarchy="1"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1"/>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oneField="1">
      <fieldsUsage count="1">
        <fieldUsage x="0"/>
      </fieldsUsage>
    </cacheHierarchy>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ATAGIRLTEE" refreshedDate="46157.702631481479" createdVersion="5" refreshedVersion="5" minRefreshableVersion="3" recordCount="0" supportSubquery="1" supportAdvancedDrill="1">
  <cacheSource type="external" connectionId="7"/>
  <cacheFields count="2">
    <cacheField name="[Measures].[Profit]" caption="Profit" numFmtId="0" hierarchy="38" level="32767"/>
    <cacheField name="[Date_table].[YEAR].[YEAR]" caption="YEAR" numFmtId="0" hierarchy="1"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1"/>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oneField="1">
      <fieldsUsage count="1">
        <fieldUsage x="0"/>
      </fieldsUsage>
    </cacheHierarchy>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ATAGIRLTEE" refreshedDate="46157.702632175926" createdVersion="5" refreshedVersion="5" minRefreshableVersion="3" recordCount="0" supportSubquery="1" supportAdvancedDrill="1">
  <cacheSource type="external" connectionId="7"/>
  <cacheFields count="2">
    <cacheField name="[Measures].[Actual Revenue]" caption="Actual Revenue" numFmtId="0" hierarchy="37" level="32767"/>
    <cacheField name="[Date_table].[YEAR].[YEAR]" caption="YEAR" numFmtId="0" hierarchy="1"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1"/>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oneField="1">
      <fieldsUsage count="1">
        <fieldUsage x="0"/>
      </fieldsUsage>
    </cacheHierarchy>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DATAGIRLTEE" refreshedDate="46157.702632754626" createdVersion="5" refreshedVersion="5" minRefreshableVersion="3" recordCount="0" supportSubquery="1" supportAdvancedDrill="1">
  <cacheSource type="external" connectionId="7"/>
  <cacheFields count="2">
    <cacheField name="[Measures].[Total Budget]" caption="Total Budget" numFmtId="0" hierarchy="40" level="32767"/>
    <cacheField name="[Date_table].[YEAR].[YEAR]" caption="YEAR" numFmtId="0" hierarchy="1"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1"/>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oneField="1">
      <fieldsUsage count="1">
        <fieldUsage x="0"/>
      </fieldsUsage>
    </cacheHierarchy>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DATAGIRLTEE" refreshedDate="46157.702631250002" createdVersion="5" refreshedVersion="5" minRefreshableVersion="3" recordCount="0" supportSubquery="1" supportAdvancedDrill="1">
  <cacheSource type="external" connectionId="7"/>
  <cacheFields count="2">
    <cacheField name="[Measures].[Actual Revenue]" caption="Actual Revenue" numFmtId="0" hierarchy="37" level="32767"/>
    <cacheField name="[Date_table].[YEAR].[YEAR]" caption="YEAR" numFmtId="0" hierarchy="1"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Date_table].[YEAR].&amp;[2022]"/>
            <x15:cachedUniqueName index="1" name="[Date_table].[YEAR].&amp;[2023]"/>
            <x15:cachedUniqueName index="2" name="[Date_table].[YEAR].&amp;[2024]"/>
          </x15:cachedUniqueNames>
        </ext>
      </extLst>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1"/>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oneField="1">
      <fieldsUsage count="1">
        <fieldUsage x="0"/>
      </fieldsUsage>
    </cacheHierarchy>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DATAGIRLTEE" refreshedDate="46157.702632175926" createdVersion="5" refreshedVersion="5" minRefreshableVersion="3" recordCount="0" supportSubquery="1" supportAdvancedDrill="1">
  <cacheSource type="external" connectionId="7"/>
  <cacheFields count="2">
    <cacheField name="[Measures].[Profit]" caption="Profit" numFmtId="0" hierarchy="38" level="32767"/>
    <cacheField name="[Date_table].[YEAR].[YEAR]" caption="YEAR" numFmtId="0" hierarchy="1"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Date_table].[YEAR].&amp;[2022]"/>
            <x15:cachedUniqueName index="1" name="[Date_table].[YEAR].&amp;[2023]"/>
            <x15:cachedUniqueName index="2" name="[Date_table].[YEAR].&amp;[2024]"/>
          </x15:cachedUniqueNames>
        </ext>
      </extLst>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1"/>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oneField="1">
      <fieldsUsage count="1">
        <fieldUsage x="0"/>
      </fieldsUsage>
    </cacheHierarchy>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DATAGIRLTEE" refreshedDate="46155.630025347222" createdVersion="3"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41"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DATAGIRLTEE" refreshedDate="46157.702152083337" createdVersion="5"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3">
    <cacheField name="[dim_category].[CLASS].[CLASS]" caption="CLASS" numFmtId="0" hierarchy="4" level="1">
      <sharedItems count="4">
        <s v="Customer Support"/>
        <s v="General &amp; Administrative"/>
        <s v="Research &amp; Development"/>
        <s v="Sales &amp; Marketing"/>
      </sharedItems>
    </cacheField>
    <cacheField name="[Measures].[Expense Variance]" caption="Expense Variance" numFmtId="0" hierarchy="45" level="32767"/>
    <cacheField name="[Date_table].[MONTH].[MONTH]" caption="MONTH" numFmtId="0" hierarchy="3"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fieldsUsage count="2">
        <fieldUsage x="-1"/>
        <fieldUsage x="2"/>
      </fieldsUsage>
    </cacheHierarchy>
    <cacheHierarchy uniqueName="[dim_category].[CLASS]" caption="CLASS" attribute="1" defaultMemberUniqueName="[dim_category].[CLASS].[All]" allUniqueName="[dim_category].[CLASS].[All]" dimensionUniqueName="[dim_category]" displayFolder="" count="2" memberValueDatatype="130" unbalanced="0">
      <fieldsUsage count="2">
        <fieldUsage x="-1"/>
        <fieldUsage x="0"/>
      </fieldsUsage>
    </cacheHierarchy>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oneField="1">
      <fieldsUsage count="1">
        <fieldUsage x="1"/>
      </fieldsUsage>
    </cacheHierarchy>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pivotCacheId="257"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6.xml><?xml version="1.0" encoding="utf-8"?>
<pivotCacheDefinition xmlns="http://schemas.openxmlformats.org/spreadsheetml/2006/main" xmlns:r="http://schemas.openxmlformats.org/officeDocument/2006/relationships" saveData="0" refreshedBy="DATAGIRLTEE" refreshedDate="46157.702153472223" createdVersion="5"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3">
    <cacheField name="[tlbTransaction].[NAME].[NAME]" caption="NAME" numFmtId="0" hierarchy="31" level="1">
      <sharedItems count="3">
        <s v="ADP"/>
        <s v="Hardware Inc"/>
        <s v="UnitedHealth"/>
      </sharedItems>
    </cacheField>
    <cacheField name="[Measures].[Actual Expenses]" caption="Actual Expenses" numFmtId="0" hierarchy="36" level="32767"/>
    <cacheField name="[Date_table].[MONTH].[MONTH]" caption="MONTH" numFmtId="0" hierarchy="3"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fieldsUsage count="2">
        <fieldUsage x="-1"/>
        <fieldUsage x="2"/>
      </fieldsUsage>
    </cacheHierarchy>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2" memberValueDatatype="130" unbalanced="0">
      <fieldsUsage count="2">
        <fieldUsage x="-1"/>
        <fieldUsage x="0"/>
      </fieldsUsage>
    </cacheHierarchy>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oneField="1">
      <fieldsUsage count="1">
        <fieldUsage x="1"/>
      </fieldsUsage>
    </cacheHierarchy>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pivotCacheId="255"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7.xml><?xml version="1.0" encoding="utf-8"?>
<pivotCacheDefinition xmlns="http://schemas.openxmlformats.org/spreadsheetml/2006/main" xmlns:r="http://schemas.openxmlformats.org/officeDocument/2006/relationships" saveData="0" refreshedBy="DATAGIRLTEE" refreshedDate="46157.70215474537" createdVersion="5"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5">
    <cacheField name="[tlbTransaction].[NAME].[NAME]" caption="NAME" numFmtId="0" hierarchy="31" level="1">
      <sharedItems count="5">
        <s v="DataFlow Ltd"/>
        <s v="GlobalTech"/>
        <s v="InnovateX Corp"/>
        <s v="TechCorp Inc"/>
        <s v="Various SMB"/>
      </sharedItems>
    </cacheField>
    <cacheField name="[Measures].[Actual Expenses]" caption="Actual Expenses" numFmtId="0" hierarchy="36" level="32767"/>
    <cacheField name="[tlbTransaction].[ACCOUNT].[ACCOUNT]" caption="ACCOUNT" numFmtId="0" hierarchy="27" level="1">
      <sharedItems count="5">
        <s v="50100 Web Domain &amp; Hosting Fees"/>
        <s v="50210 Product Costs"/>
        <s v="60810 Salary &amp; Wages"/>
        <s v="60830 Health Insurance"/>
        <s v="60850 Commissions Expense"/>
      </sharedItems>
    </cacheField>
    <cacheField name="[tlbTransaction].[REVENUE_SOURCE].[REVENUE_SOURCE]" caption="REVENUE_SOURCE" numFmtId="0" hierarchy="35" level="1">
      <sharedItems count="5">
        <s v="Commissions Expense"/>
        <s v="Health Insurance"/>
        <s v="Product Costs"/>
        <s v="Salary &amp; Wages"/>
        <s v="Web Domain &amp; Hosting Fees"/>
      </sharedItems>
    </cacheField>
    <cacheField name="[Date_table].[MONTH].[MONTH]" caption="MONTH" numFmtId="0" hierarchy="3"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fieldsUsage count="2">
        <fieldUsage x="-1"/>
        <fieldUsage x="4"/>
      </fieldsUsage>
    </cacheHierarchy>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2" memberValueDatatype="130" unbalanced="0">
      <fieldsUsage count="2">
        <fieldUsage x="-1"/>
        <fieldUsage x="2"/>
      </fieldsUsage>
    </cacheHierarchy>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2" memberValueDatatype="130" unbalanced="0">
      <fieldsUsage count="2">
        <fieldUsage x="-1"/>
        <fieldUsage x="0"/>
      </fieldsUsage>
    </cacheHierarchy>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2" memberValueDatatype="130" unbalanced="0">
      <fieldsUsage count="2">
        <fieldUsage x="-1"/>
        <fieldUsage x="3"/>
      </fieldsUsage>
    </cacheHierarchy>
    <cacheHierarchy uniqueName="[Measures].[Actual Expenses]" caption="Actual Expenses" measure="1" displayFolder="" measureGroup="tlbTransaction" count="0" oneField="1">
      <fieldsUsage count="1">
        <fieldUsage x="1"/>
      </fieldsUsage>
    </cacheHierarchy>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pivotCacheId="25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8.xml><?xml version="1.0" encoding="utf-8"?>
<pivotCacheDefinition xmlns="http://schemas.openxmlformats.org/spreadsheetml/2006/main" xmlns:r="http://schemas.openxmlformats.org/officeDocument/2006/relationships" saveData="0" refreshedBy="DATAGIRLTEE" refreshedDate="46157.702158449072" createdVersion="5"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3">
    <cacheField name="[Measures].[Budgeted Expenses]" caption="Budgeted Expenses" numFmtId="0" hierarchy="42" level="32767"/>
    <cacheField name="[Measures].[Actual Expenses]" caption="Actual Expenses" numFmtId="0" hierarchy="36" level="32767"/>
    <cacheField name="[Date_table].[MONTH].[MONTH]" caption="MONTH" numFmtId="0" hierarchy="3" level="1">
      <sharedItems count="12">
        <s v="Jan"/>
        <s v="Feb"/>
        <s v="Mar"/>
        <s v="Apr"/>
        <s v="May"/>
        <s v="Jun"/>
        <s v="Jul"/>
        <s v="Aug"/>
        <s v="Sep"/>
        <s v="Oct"/>
        <s v="Nov"/>
        <s v="Dec"/>
      </sharedItems>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fieldsUsage count="2">
        <fieldUsage x="-1"/>
        <fieldUsage x="2"/>
      </fieldsUsage>
    </cacheHierarchy>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oneField="1">
      <fieldsUsage count="1">
        <fieldUsage x="1"/>
      </fieldsUsage>
    </cacheHierarchy>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oneField="1">
      <fieldsUsage count="1">
        <fieldUsage x="0"/>
      </fieldsUsage>
    </cacheHierarchy>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pivotCacheId="251"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9.xml><?xml version="1.0" encoding="utf-8"?>
<pivotCacheDefinition xmlns="http://schemas.openxmlformats.org/spreadsheetml/2006/main" xmlns:r="http://schemas.openxmlformats.org/officeDocument/2006/relationships" saveData="0" refreshedBy="DATAGIRLTEE" refreshedDate="46157.702633796296" createdVersion="5"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3">
    <cacheField name="[Measures].[Total Budget]" caption="Total Budget" numFmtId="0" hierarchy="40" level="32767"/>
    <cacheField name="[Measures].[Total Transactions]" caption="Total Transactions" numFmtId="0" hierarchy="46" level="32767"/>
    <cacheField name="[Date_table].[YEAR].[YEAR]" caption="YEAR" numFmtId="0" hierarchy="1"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Date_table].[YEAR].&amp;[2022]"/>
            <x15:cachedUniqueName index="1" name="[Date_table].[YEAR].&amp;[2023]"/>
            <x15:cachedUniqueName index="2" name="[Date_table].[YEAR].&amp;[2024]"/>
          </x15:cachedUniqueNames>
        </ext>
      </extLst>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2"/>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oneField="1">
      <fieldsUsage count="1">
        <fieldUsage x="0"/>
      </fieldsUsage>
    </cacheHierarchy>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oneField="1">
      <fieldsUsage count="1">
        <fieldUsage x="1"/>
      </fieldsUsage>
    </cacheHierarchy>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pivotCacheId="277"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20.xml><?xml version="1.0" encoding="utf-8"?>
<pivotCacheDefinition xmlns="http://schemas.openxmlformats.org/spreadsheetml/2006/main" xmlns:r="http://schemas.openxmlformats.org/officeDocument/2006/relationships" saveData="0" refreshedBy="DATAGIRLTEE" refreshedDate="46157.702637268521" createdVersion="5"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3">
    <cacheField name="[tlbTransaction].[NAME].[NAME]" caption="NAME" numFmtId="0" hierarchy="31" level="1">
      <sharedItems count="5">
        <s v="DataFlow Ltd"/>
        <s v="GlobalTech"/>
        <s v="InnovateX Corp"/>
        <s v="TechCorp Inc"/>
        <s v="Various SMB"/>
      </sharedItems>
    </cacheField>
    <cacheField name="[Measures].[Profit]" caption="Profit" numFmtId="0" hierarchy="38" level="32767"/>
    <cacheField name="[Date_table].[YEAR].[YEAR]" caption="YEAR" numFmtId="0" hierarchy="1"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Date_table].[YEAR].&amp;[2022]"/>
            <x15:cachedUniqueName index="1" name="[Date_table].[YEAR].&amp;[2023]"/>
            <x15:cachedUniqueName index="2" name="[Date_table].[YEAR].&amp;[2024]"/>
          </x15:cachedUniqueNames>
        </ext>
      </extLst>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2"/>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2" memberValueDatatype="130" unbalanced="0">
      <fieldsUsage count="2">
        <fieldUsage x="-1"/>
        <fieldUsage x="0"/>
      </fieldsUsage>
    </cacheHierarchy>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oneField="1">
      <fieldsUsage count="1">
        <fieldUsage x="1"/>
      </fieldsUsage>
    </cacheHierarchy>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pivotCacheId="275"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21.xml><?xml version="1.0" encoding="utf-8"?>
<pivotCacheDefinition xmlns="http://schemas.openxmlformats.org/spreadsheetml/2006/main" xmlns:r="http://schemas.openxmlformats.org/officeDocument/2006/relationships" saveData="0" refreshedBy="DATAGIRLTEE" refreshedDate="46157.702640393516" createdVersion="5"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4">
    <cacheField name="[Measures].[Total Budget]" caption="Total Budget" numFmtId="0" hierarchy="40" level="32767"/>
    <cacheField name="[Measures].[Total Transactions]" caption="Total Transactions" numFmtId="0" hierarchy="46" level="32767"/>
    <cacheField name="[Date_table].[MONTH].[MONTH]" caption="MONTH" numFmtId="0" hierarchy="3" level="1">
      <sharedItems count="12">
        <s v="Jan"/>
        <s v="Feb"/>
        <s v="Mar"/>
        <s v="Apr"/>
        <s v="May"/>
        <s v="Jun"/>
        <s v="Jul"/>
        <s v="Aug"/>
        <s v="Sep"/>
        <s v="Oct"/>
        <s v="Nov"/>
        <s v="Dec"/>
      </sharedItems>
    </cacheField>
    <cacheField name="[Date_table].[YEAR].[YEAR]" caption="YEAR" numFmtId="0" hierarchy="1"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3"/>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2" memberValueDatatype="130" unbalanced="0">
      <fieldsUsage count="2">
        <fieldUsage x="-1"/>
        <fieldUsage x="2"/>
      </fieldsUsage>
    </cacheHierarchy>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oneField="1">
      <fieldsUsage count="1">
        <fieldUsage x="0"/>
      </fieldsUsage>
    </cacheHierarchy>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oneField="1">
      <fieldsUsage count="1">
        <fieldUsage x="1"/>
      </fieldsUsage>
    </cacheHierarchy>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pivotCacheId="27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22.xml><?xml version="1.0" encoding="utf-8"?>
<pivotCacheDefinition xmlns="http://schemas.openxmlformats.org/spreadsheetml/2006/main" xmlns:r="http://schemas.openxmlformats.org/officeDocument/2006/relationships" saveData="0" refreshedBy="DATAGIRLTEE" refreshedDate="46157.702643634257" createdVersion="5"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3">
    <cacheField name="[Measures].[Actual Revenue]" caption="Actual Revenue" numFmtId="0" hierarchy="37" level="32767"/>
    <cacheField name="[Measures].[Actual Expenses]" caption="Actual Expenses" numFmtId="0" hierarchy="36" level="32767"/>
    <cacheField name="[Date_table].[YEAR].[YEAR]" caption="YEAR" numFmtId="0" hierarchy="1"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Date_table].[YEAR].&amp;[2022]"/>
            <x15:cachedUniqueName index="1" name="[Date_table].[YEAR].&amp;[2023]"/>
            <x15:cachedUniqueName index="2" name="[Date_table].[YEAR].&amp;[2024]"/>
          </x15:cachedUniqueNames>
        </ext>
      </extLst>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2"/>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0" memberValueDatatype="130" unbalanced="0"/>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oneField="1">
      <fieldsUsage count="1">
        <fieldUsage x="1"/>
      </fieldsUsage>
    </cacheHierarchy>
    <cacheHierarchy uniqueName="[Measures].[Actual Revenue]" caption="Actual Revenue" measure="1" displayFolder="" measureGroup="tlbTransaction" count="0" oneField="1">
      <fieldsUsage count="1">
        <fieldUsage x="0"/>
      </fieldsUsage>
    </cacheHierarchy>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pivotCacheId="271"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23.xml><?xml version="1.0" encoding="utf-8"?>
<pivotCacheDefinition xmlns="http://schemas.openxmlformats.org/spreadsheetml/2006/main" xmlns:r="http://schemas.openxmlformats.org/officeDocument/2006/relationships" saveData="0" refreshedBy="DATAGIRLTEE" refreshedDate="46157.702647569444" createdVersion="5" refreshedVersion="5"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3">
    <cacheField name="[Measures].[Actual Revenue]" caption="Actual Revenue" numFmtId="0" hierarchy="37" level="32767"/>
    <cacheField name="[dim_RevenueSource].[Account_name].[Account_name]" caption="Account_name" numFmtId="0" hierarchy="7" level="1">
      <sharedItems count="3">
        <s v="Interest Income"/>
        <s v="Product Revenue"/>
        <s v="SaaS Revenue"/>
      </sharedItems>
    </cacheField>
    <cacheField name="[Date_table].[YEAR].[YEAR]" caption="YEAR" numFmtId="0" hierarchy="1" level="1">
      <sharedItems containsSemiMixedTypes="0" containsNonDate="0" containsString="0"/>
    </cacheField>
  </cacheFields>
  <cacheHierarchies count="57">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2"/>
      </fieldsUsage>
    </cacheHierarchy>
    <cacheHierarchy uniqueName="[Date_table].[MONTH_NUMBER]" caption="MONTH_NUMBER" attribute="1" defaultMemberUniqueName="[Date_table].[MONTH_NUMBER].[All]" allUniqueName="[Date_table].[MONTH_NUMBE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130" unbalanced="0"/>
    <cacheHierarchy uniqueName="[dim_category].[CLASS]" caption="CLASS" attribute="1" defaultMemberUniqueName="[dim_category].[CLASS].[All]" allUniqueName="[dim_category].[CLASS].[All]" dimensionUniqueName="[dim_category]" displayFolder="" count="0" memberValueDatatype="130" unbalanced="0"/>
    <cacheHierarchy uniqueName="[dim_RevenueSource].[ID]" caption="ID" attribute="1" defaultMemberUniqueName="[dim_RevenueSource].[ID].[All]" allUniqueName="[dim_RevenueSource].[ID].[All]" dimensionUniqueName="[dim_RevenueSource]" displayFolder="" count="0" memberValueDatatype="20" unbalanced="0"/>
    <cacheHierarchy uniqueName="[dim_RevenueSource].[ACCOUNT]" caption="ACCOUNT" attribute="1" defaultMemberUniqueName="[dim_RevenueSource].[ACCOUNT].[All]" allUniqueName="[dim_RevenueSource].[ACCOUNT].[All]" dimensionUniqueName="[dim_RevenueSource]" displayFolder="" count="0" memberValueDatatype="130" unbalanced="0"/>
    <cacheHierarchy uniqueName="[dim_RevenueSource].[Account_name]" caption="Account_name" attribute="1" defaultMemberUniqueName="[dim_RevenueSource].[Account_name].[All]" allUniqueName="[dim_RevenueSource].[Account_name].[All]" dimensionUniqueName="[dim_RevenueSource]" displayFolder="" count="2" memberValueDatatype="130" unbalanced="0">
      <fieldsUsage count="2">
        <fieldUsage x="-1"/>
        <fieldUsage x="1"/>
      </fieldsUsage>
    </cacheHierarchy>
    <cacheHierarchy uniqueName="[dim_RevenueSource].[REVENUE/EXPENSES]" caption="REVENUE/EXPENSES" attribute="1" defaultMemberUniqueName="[dim_RevenueSource].[REVENUE/EXPENSES].[All]" allUniqueName="[dim_RevenueSource].[REVENUE/EXPENSES].[All]" dimensionUniqueName="[dim_RevenueSource]" displayFolder="" count="0" memberValueDatatype="130" unbalanced="0"/>
    <cacheHierarchy uniqueName="[tlbAccounts].[ID]" caption="ID" attribute="1" defaultMemberUniqueName="[tlbAccounts].[ID].[All]" allUniqueName="[tlbAccounts].[ID].[All]" dimensionUniqueName="[tlbAccounts]" displayFolder="" count="0" memberValueDatatype="20" unbalanced="0"/>
    <cacheHierarchy uniqueName="[tlbAccounts].[COD_ACCOUNT]" caption="COD_ACCOUNT" attribute="1" defaultMemberUniqueName="[tlbAccounts].[COD_ACCOUNT].[All]" allUniqueName="[tlbAccounts].[COD_ACCOUNT].[All]" dimensionUniqueName="[tlbAccounts]" displayFolder="" count="0" memberValueDatatype="20" unbalanced="0"/>
    <cacheHierarchy uniqueName="[tlbAccounts].[ACCOUNT]" caption="ACCOUNT" attribute="1" defaultMemberUniqueName="[tlbAccounts].[ACCOUNT].[All]" allUniqueName="[tlbAccounts].[ACCOUNT].[All]" dimensionUniqueName="[tlbAccounts]" displayFolder="" count="0" memberValueDatatype="130" unbalanced="0"/>
    <cacheHierarchy uniqueName="[tlbAccounts].[REVENUE/EXPENSES]" caption="REVENUE/EXPENSES" attribute="1" defaultMemberUniqueName="[tlbAccounts].[REVENUE/EXPENSES].[All]" allUniqueName="[tlbAccounts].[REVENUE/EXPENSES].[All]" dimensionUniqueName="[tlbAccounts]" displayFolder="" count="0" memberValueDatatype="130" unbalanced="0"/>
    <cacheHierarchy uniqueName="[tlbAccounts].[LEVEL_01]" caption="LEVEL_01" attribute="1" defaultMemberUniqueName="[tlbAccounts].[LEVEL_01].[All]" allUniqueName="[tlbAccounts].[LEVEL_01].[All]" dimensionUniqueName="[tlbAccounts]" displayFolder="" count="0" memberValueDatatype="130" unbalanced="0"/>
    <cacheHierarchy uniqueName="[tlbAccounts].[LEVEL_02]" caption="LEVEL_02" attribute="1" defaultMemberUniqueName="[tlbAccounts].[LEVEL_02].[All]" allUniqueName="[tlbAccounts].[LEVEL_02].[All]" dimensionUniqueName="[tlbAccounts]" displayFolder="" count="0" memberValueDatatype="130" unbalanced="0"/>
    <cacheHierarchy uniqueName="[tlbBudget].[ID]" caption="ID" attribute="1" defaultMemberUniqueName="[tlbBudget].[ID].[All]" allUniqueName="[tlbBudget].[ID].[All]" dimensionUniqueName="[tlbBudget]" displayFolder="" count="0" memberValueDatatype="20" unbalanced="0"/>
    <cacheHierarchy uniqueName="[tlbBudget].[DATE]" caption="DATE" attribute="1" time="1" defaultMemberUniqueName="[tlbBudget].[DATE].[All]" allUniqueName="[tlbBudget].[DATE].[All]" dimensionUniqueName="[tlbBudget]" displayFolder="" count="0" memberValueDatatype="7" unbalanced="0"/>
    <cacheHierarchy uniqueName="[tlbBudget].[COD_ACCOUNT]" caption="COD_ACCOUNT" attribute="1" defaultMemberUniqueName="[tlbBudget].[COD_ACCOUNT].[All]" allUniqueName="[tlbBudget].[COD_ACCOUNT].[All]" dimensionUniqueName="[tlbBudget]" displayFolder="" count="0" memberValueDatatype="20" unbalanced="0"/>
    <cacheHierarchy uniqueName="[tlbBudget].[ACCOUNT]" caption="ACCOUNT" attribute="1" defaultMemberUniqueName="[tlbBudget].[ACCOUNT].[All]" allUniqueName="[tlbBudget].[ACCOUNT].[All]" dimensionUniqueName="[tlbBudget]" displayFolder="" count="0" memberValueDatatype="130" unbalanced="0"/>
    <cacheHierarchy uniqueName="[tlbBudget].[Short_CLASS]" caption="Short_CLASS" attribute="1" defaultMemberUniqueName="[tlbBudget].[Short_CLASS].[All]" allUniqueName="[tlbBudget].[Short_CLASS].[All]" dimensionUniqueName="[tlbBudget]" displayFolder="" count="0" memberValueDatatype="130" unbalanced="0"/>
    <cacheHierarchy uniqueName="[tlbBudget].[CLASS]" caption="CLASS" attribute="1" defaultMemberUniqueName="[tlbBudget].[CLASS].[All]" allUniqueName="[tlbBudget].[CLASS].[All]" dimensionUniqueName="[tlbBudget]" displayFolder="" count="0" memberValueDatatype="130" unbalanced="0"/>
    <cacheHierarchy uniqueName="[tlbBudget].[REVENUE/EXPENSES]" caption="REVENUE/EXPENSES" attribute="1" defaultMemberUniqueName="[tlbBudget].[REVENUE/EXPENSES].[All]" allUniqueName="[tlbBudget].[REVENUE/EXPENSES].[All]" dimensionUniqueName="[tlbBudget]" displayFolder="" count="0" memberValueDatatype="130" unbalanced="0"/>
    <cacheHierarchy uniqueName="[tlbBudget].[BUDGET]" caption="BUDGET" attribute="1" defaultMemberUniqueName="[tlbBudget].[BUDGET].[All]" allUniqueName="[tlbBudget].[BUDGET].[All]" dimensionUniqueName="[tlbBudget]" displayFolder="" count="0" memberValueDatatype="5" unbalanced="0"/>
    <cacheHierarchy uniqueName="[tlbBudget].[Monthkey]" caption="Monthkey" attribute="1" defaultMemberUniqueName="[tlbBudget].[Monthkey].[All]" allUniqueName="[tlbBudget].[Monthkey].[All]" dimensionUniqueName="[tlbBudget]" displayFolder="" count="0" memberValueDatatype="130" unbalanced="0"/>
    <cacheHierarchy uniqueName="[tlbTransaction].[ID]" caption="ID" attribute="1" defaultMemberUniqueName="[tlbTransaction].[ID].[All]" allUniqueName="[tlbTransaction].[ID].[All]" dimensionUniqueName="[tlbTransaction]" displayFolder="" count="0" memberValueDatatype="20" unbalanced="0"/>
    <cacheHierarchy uniqueName="[tlbTransaction].[DATE]" caption="DATE" attribute="1" time="1" defaultMemberUniqueName="[tlbTransaction].[DATE].[All]" allUniqueName="[tlbTransaction].[DATE].[All]" dimensionUniqueName="[tlbTransaction]" displayFolder="" count="0" memberValueDatatype="7" unbalanced="0"/>
    <cacheHierarchy uniqueName="[tlbTransaction].[COD_ACCOUNT]" caption="COD_ACCOUNT" attribute="1" defaultMemberUniqueName="[tlbTransaction].[COD_ACCOUNT].[All]" allUniqueName="[tlbTransaction].[COD_ACCOUNT].[All]" dimensionUniqueName="[tlbTransaction]" displayFolder="" count="0" memberValueDatatype="20" unbalanced="0"/>
    <cacheHierarchy uniqueName="[tlbTransaction].[ACCOUNT]" caption="ACCOUNT" attribute="1" defaultMemberUniqueName="[tlbTransaction].[ACCOUNT].[All]" allUniqueName="[tlbTransaction].[ACCOUNT].[All]" dimensionUniqueName="[tlbTransaction]" displayFolder="" count="0" memberValueDatatype="130" unbalanced="0"/>
    <cacheHierarchy uniqueName="[tlbTransaction].[Short_CLASS]" caption="Short_CLASS" attribute="1" defaultMemberUniqueName="[tlbTransaction].[Short_CLASS].[All]" allUniqueName="[tlbTransaction].[Short_CLASS].[All]" dimensionUniqueName="[tlbTransaction]" displayFolder="" count="0" memberValueDatatype="130" unbalanced="0"/>
    <cacheHierarchy uniqueName="[tlbTransaction].[CLASS]" caption="CLASS" attribute="1" defaultMemberUniqueName="[tlbTransaction].[CLASS].[All]" allUniqueName="[tlbTransaction].[CLASS].[All]" dimensionUniqueName="[tlbTransaction]" displayFolder="" count="0" memberValueDatatype="130" unbalanced="0"/>
    <cacheHierarchy uniqueName="[tlbTransaction].[TRANSACTION_TYPE]" caption="TRANSACTION_TYPE" attribute="1" defaultMemberUniqueName="[tlbTransaction].[TRANSACTION_TYPE].[All]" allUniqueName="[tlbTransaction].[TRANSACTION_TYPE].[All]" dimensionUniqueName="[tlbTransaction]" displayFolder="" count="0" memberValueDatatype="130" unbalanced="0"/>
    <cacheHierarchy uniqueName="[tlbTransaction].[NAME]" caption="NAME" attribute="1" defaultMemberUniqueName="[tlbTransaction].[NAME].[All]" allUniqueName="[tlbTransaction].[NAME].[All]" dimensionUniqueName="[tlbTransaction]" displayFolder="" count="0" memberValueDatatype="130" unbalanced="0"/>
    <cacheHierarchy uniqueName="[tlbTransaction].[MEMO/DESCRIPTION]" caption="MEMO/DESCRIPTION" attribute="1" defaultMemberUniqueName="[tlbTransaction].[MEMO/DESCRIPTION].[All]" allUniqueName="[tlbTransaction].[MEMO/DESCRIPTION].[All]" dimensionUniqueName="[tlbTransaction]" displayFolder="" count="0" memberValueDatatype="130" unbalanced="0"/>
    <cacheHierarchy uniqueName="[tlbTransaction].[REVENUE/EXPENSES]" caption="REVENUE/EXPENSES" attribute="1" defaultMemberUniqueName="[tlbTransaction].[REVENUE/EXPENSES].[All]" allUniqueName="[tlbTransaction].[REVENUE/EXPENSES].[All]" dimensionUniqueName="[tlbTransaction]" displayFolder="" count="0" memberValueDatatype="130" unbalanced="0"/>
    <cacheHierarchy uniqueName="[tlbTransaction].[AMOUNT]" caption="AMOUNT" attribute="1" defaultMemberUniqueName="[tlbTransaction].[AMOUNT].[All]" allUniqueName="[tlbTransaction].[AMOUNT].[All]" dimensionUniqueName="[tlbTransaction]" displayFolder="" count="0" memberValueDatatype="20" unbalanced="0"/>
    <cacheHierarchy uniqueName="[tlbTransaction].[REVENUE_SOURCE]" caption="REVENUE_SOURCE" attribute="1" defaultMemberUniqueName="[tlbTransaction].[REVENUE_SOURCE].[All]" allUniqueName="[tlbTransaction].[REVENUE_SOURCE].[All]" dimensionUniqueName="[tlbTransaction]" displayFolder="" count="0" memberValueDatatype="130" unbalanced="0"/>
    <cacheHierarchy uniqueName="[Measures].[Actual Expenses]" caption="Actual Expenses" measure="1" displayFolder="" measureGroup="tlbTransaction" count="0"/>
    <cacheHierarchy uniqueName="[Measures].[Actual Revenue]" caption="Actual Revenue" measure="1" displayFolder="" measureGroup="tlbTransaction" count="0" oneField="1">
      <fieldsUsage count="1">
        <fieldUsage x="0"/>
      </fieldsUsage>
    </cacheHierarchy>
    <cacheHierarchy uniqueName="[Measures].[Profit]" caption="Profit" measure="1" displayFolder="" measureGroup="tlbTransaction" count="0"/>
    <cacheHierarchy uniqueName="[Measures].[Revenue Variance]" caption="Revenue Variance" measure="1" displayFolder="" measureGroup="tlbTransaction" count="0"/>
    <cacheHierarchy uniqueName="[Measures].[Total Budget]" caption="Total Budget" measure="1" displayFolder="" measureGroup="tlbBudget" count="0"/>
    <cacheHierarchy uniqueName="[Measures].[Total Variance]" caption="Total Variance" measure="1" displayFolder="" measureGroup="tlbAccounts" count="0"/>
    <cacheHierarchy uniqueName="[Measures].[Budgeted Expenses]" caption="Budgeted Expenses" measure="1" displayFolder="" measureGroup="tlbBudget" count="0"/>
    <cacheHierarchy uniqueName="[Measures].[Budgeted Revenue]" caption="Budgeted Revenue" measure="1" displayFolder="" measureGroup="tlbBudget" count="0"/>
    <cacheHierarchy uniqueName="[Measures].[Expense Variance %]" caption="Expense Variance %" measure="1" displayFolder="" measureGroup="tlbTransaction" count="0"/>
    <cacheHierarchy uniqueName="[Measures].[Expense Variance]" caption="Expense Variance" measure="1" displayFolder="" measureGroup="tlbTransaction" count="0"/>
    <cacheHierarchy uniqueName="[Measures].[Total Transactions]" caption="Total Transactions" measure="1" displayFolder="" measureGroup="tlbTransaction" count="0"/>
    <cacheHierarchy uniqueName="[Measures].[Sum of BUDGET]" caption="Sum of BUDGET" measure="1" displayFolder="" measureGroup="tlbBudget" count="0">
      <extLst>
        <ext xmlns:x15="http://schemas.microsoft.com/office/spreadsheetml/2010/11/main" uri="{B97F6D7D-B522-45F9-BDA1-12C45D357490}">
          <x15:cacheHierarchy aggregatedColumn="22"/>
        </ext>
      </extLst>
    </cacheHierarchy>
    <cacheHierarchy uniqueName="[Measures].[Sum of AMOUNT]" caption="Sum of AMOUNT" measure="1" displayFolder="" measureGroup="tlbTransaction" count="0">
      <extLst>
        <ext xmlns:x15="http://schemas.microsoft.com/office/spreadsheetml/2010/11/main" uri="{B97F6D7D-B522-45F9-BDA1-12C45D357490}">
          <x15:cacheHierarchy aggregatedColumn="34"/>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1"/>
        </ext>
      </extLst>
    </cacheHierarchy>
    <cacheHierarchy uniqueName="[Measures].[__XL_Count tlbAccounts]" caption="__XL_Count tlbAccounts" measure="1" displayFolder="" measureGroup="tlbAccounts" count="0" hidden="1"/>
    <cacheHierarchy uniqueName="[Measures].[__XL_Count tlbTransaction]" caption="__XL_Count tlbTransaction" measure="1" displayFolder="" measureGroup="tlbTransaction" count="0" hidden="1"/>
    <cacheHierarchy uniqueName="[Measures].[_Count dim_category]" caption="_Count dim_category" measure="1" displayFolder="" measureGroup="dim_category" count="0" hidden="1"/>
    <cacheHierarchy uniqueName="[Measures].[__XL_Count tlbBudget]" caption="__XL_Count tlbBudget" measure="1" displayFolder="" measureGroup="tlbBudget" count="0" hidden="1"/>
    <cacheHierarchy uniqueName="[Measures].[_Count Date_table]" caption="_Count Date_table" measure="1" displayFolder="" measureGroup="Date_table" count="0" hidden="1"/>
    <cacheHierarchy uniqueName="[Measures].[_Count dim_RevenueSource]" caption="_Count dim_RevenueSource" measure="1" displayFolder="" measureGroup="dim_RevenueSource" count="0" hidden="1"/>
    <cacheHierarchy uniqueName="[Measures].[__XL_Count of Models]" caption="__XL_Count of Models" measure="1" displayFolder="" count="0" hidden="1"/>
  </cacheHierarchies>
  <kpis count="0"/>
  <dimensions count="7">
    <dimension name="Date_table" uniqueName="[Date_table]" caption="Date_table"/>
    <dimension name="dim_category" uniqueName="[dim_category]" caption="dim_category"/>
    <dimension name="dim_RevenueSource" uniqueName="[dim_RevenueSource]" caption="dim_RevenueSource"/>
    <dimension measure="1" name="Measures" uniqueName="[Measures]" caption="Measures"/>
    <dimension name="tlbAccounts" uniqueName="[tlbAccounts]" caption="tlbAccounts"/>
    <dimension name="tlbBudget" uniqueName="[tlbBudget]" caption="tlbBudget"/>
    <dimension name="tlbTransaction" uniqueName="[tlbTransaction]" caption="tlbTransaction"/>
  </dimensions>
  <measureGroups count="6">
    <measureGroup name="Date_table" caption="Date_table"/>
    <measureGroup name="dim_category" caption="dim_category"/>
    <measureGroup name="dim_RevenueSource" caption="dim_RevenueSource"/>
    <measureGroup name="tlbAccounts" caption="tlbAccounts"/>
    <measureGroup name="tlbBudget" caption="tlbBudget"/>
    <measureGroup name="tlbTransaction" caption="tlbTransaction"/>
  </measureGroups>
  <maps count="16">
    <map measureGroup="0" dimension="0"/>
    <map measureGroup="1" dimension="1"/>
    <map measureGroup="2" dimension="2"/>
    <map measureGroup="3" dimension="0"/>
    <map measureGroup="3" dimension="1"/>
    <map measureGroup="3" dimension="2"/>
    <map measureGroup="3" dimension="4"/>
    <map measureGroup="3" dimension="5"/>
    <map measureGroup="4" dimension="0"/>
    <map measureGroup="4" dimension="1"/>
    <map measureGroup="4" dimension="2"/>
    <map measureGroup="4" dimension="5"/>
    <map measureGroup="5" dimension="0"/>
    <map measureGroup="5" dimension="1"/>
    <map measureGroup="5" dimension="2"/>
    <map measureGroup="5" dimension="6"/>
  </maps>
  <extLst>
    <ext xmlns:x14="http://schemas.microsoft.com/office/spreadsheetml/2009/9/main" uri="{725AE2AE-9491-48be-B2B4-4EB974FC3084}">
      <x14:pivotCacheDefinition pivotCacheId="269"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name="PivotChartTable16" cacheId="18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2">
  <location ref="A1:C5" firstHeaderRow="0" firstDataRow="1" firstDataCol="1"/>
  <pivotFields count="3">
    <pivotField dataField="1" showAll="0"/>
    <pivotField dataField="1" showAll="0"/>
    <pivotField axis="axisRow" allDrilled="1" showAll="0" dataSourceSort="1" defaultAttributeDrillState="1">
      <items count="4">
        <item x="0"/>
        <item x="1"/>
        <item x="2"/>
        <item t="default"/>
      </items>
    </pivotField>
  </pivotFields>
  <rowFields count="1">
    <field x="2"/>
  </rowFields>
  <rowItems count="4">
    <i>
      <x/>
    </i>
    <i>
      <x v="1"/>
    </i>
    <i>
      <x v="2"/>
    </i>
    <i t="grand">
      <x/>
    </i>
  </rowItems>
  <colFields count="1">
    <field x="-2"/>
  </colFields>
  <colItems count="2">
    <i>
      <x/>
    </i>
    <i i="1">
      <x v="1"/>
    </i>
  </colItems>
  <dataFields count="2">
    <dataField fld="0" subtotal="count" baseField="0" baseItem="0"/>
    <dataField fld="1" subtotal="count" baseField="0" baseItem="0"/>
  </dataFields>
  <chartFormats count="6">
    <chartFormat chart="9" format="24" series="1">
      <pivotArea type="data" outline="0" fieldPosition="0">
        <references count="1">
          <reference field="4294967294" count="1" selected="0">
            <x v="0"/>
          </reference>
        </references>
      </pivotArea>
    </chartFormat>
    <chartFormat chart="9" format="25" series="1">
      <pivotArea type="data" outline="0" fieldPosition="0">
        <references count="1">
          <reference field="4294967294" count="1" selected="0">
            <x v="1"/>
          </reference>
        </references>
      </pivotArea>
    </chartFormat>
    <chartFormat chart="10" format="32" series="1">
      <pivotArea type="data" outline="0" fieldPosition="0">
        <references count="1">
          <reference field="4294967294" count="1" selected="0">
            <x v="0"/>
          </reference>
        </references>
      </pivotArea>
    </chartFormat>
    <chartFormat chart="10" format="33" series="1">
      <pivotArea type="data" outline="0" fieldPosition="0">
        <references count="1">
          <reference field="4294967294" count="1" selected="0">
            <x v="1"/>
          </reference>
        </references>
      </pivotArea>
    </chartFormat>
    <chartFormat chart="11" format="34" series="1">
      <pivotArea type="data" outline="0" fieldPosition="0">
        <references count="1">
          <reference field="4294967294" count="1" selected="0">
            <x v="0"/>
          </reference>
        </references>
      </pivotArea>
    </chartFormat>
    <chartFormat chart="11" format="35" series="1">
      <pivotArea type="data" outline="0" fieldPosition="0">
        <references count="1">
          <reference field="4294967294" count="1" selected="0">
            <x v="1"/>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2" cacheId="277">
        <x15:pivotRow count="2">
          <x15:c>
            <x15:v>6500555</x15:v>
            <x15:x in="0"/>
          </x15:c>
          <x15:c>
            <x15:v>6740940</x15:v>
            <x15:x in="0"/>
          </x15:c>
        </x15:pivotRow>
        <x15:pivotRow count="2">
          <x15:c>
            <x15:v>13125607.5</x15:v>
            <x15:x in="0"/>
          </x15:c>
          <x15:c>
            <x15:v>13573600</x15:v>
            <x15:x in="0"/>
          </x15:c>
        </x15:pivotRow>
        <x15:pivotRow count="2">
          <x15:c>
            <x15:v>17297695</x15:v>
            <x15:x in="0"/>
          </x15:c>
          <x15:c>
            <x15:v>17050900</x15:v>
            <x15:x in="0"/>
          </x15:c>
        </x15:pivotRow>
        <x15:pivotRow count="2">
          <x15:c>
            <x15:v>36923857.5</x15:v>
            <x15:x in="0"/>
          </x15:c>
          <x15:c>
            <x15:v>37365440</x15:v>
            <x15:x in="0"/>
          </x15:c>
        </x15:pivotRow>
      </x15:pivotTableData>
    </ext>
    <ext xmlns:x15="http://schemas.microsoft.com/office/spreadsheetml/2010/11/main" uri="{E67621CE-5B39-4880-91FE-76760E9C1902}">
      <x15:pivotTableUISettings>
        <x15:activeTabTopLevelEntity name="[tlbTransaction]"/>
        <x15:activeTabTopLevelEntity name="[tlbBudget]"/>
        <x15:activeTabTopLevelEntity name="[Date_table]"/>
      </x15:pivotTableUISettings>
    </ext>
  </extLst>
</pivotTableDefinition>
</file>

<file path=xl/pivotTables/pivotTable2.xml><?xml version="1.0" encoding="utf-8"?>
<pivotTableDefinition xmlns="http://schemas.openxmlformats.org/spreadsheetml/2006/main" name="PivotChartTable15" cacheId="186"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5">
  <location ref="A1:B5" firstHeaderRow="1" firstDataRow="1" firstDataCol="1"/>
  <pivotFields count="3">
    <pivotField allDrilled="1" showAll="0" measureFilter="1" dataSourceSort="1" defaultAttributeDrillState="1">
      <items count="6">
        <item x="0"/>
        <item x="1"/>
        <item x="2"/>
        <item x="3"/>
        <item x="4"/>
        <item t="default"/>
      </items>
    </pivotField>
    <pivotField dataField="1" showAll="0"/>
    <pivotField axis="axisRow" allDrilled="1" showAll="0" dataSourceSort="1" defaultAttributeDrillState="1">
      <items count="4">
        <item x="0"/>
        <item x="1"/>
        <item x="2"/>
        <item t="default"/>
      </items>
    </pivotField>
  </pivotFields>
  <rowFields count="1">
    <field x="2"/>
  </rowFields>
  <rowItems count="4">
    <i>
      <x/>
    </i>
    <i>
      <x v="1"/>
    </i>
    <i>
      <x v="2"/>
    </i>
    <i t="grand">
      <x/>
    </i>
  </rowItems>
  <colItems count="1">
    <i/>
  </colItems>
  <dataFields count="1">
    <dataField fld="1" subtotal="count" baseField="0" baseItem="0"/>
  </dataFields>
  <chartFormats count="6">
    <chartFormat chart="12" format="48" series="1">
      <pivotArea type="data" outline="0" fieldPosition="0">
        <references count="1">
          <reference field="4294967294" count="1" selected="0">
            <x v="0"/>
          </reference>
        </references>
      </pivotArea>
    </chartFormat>
    <chartFormat chart="12" format="52">
      <pivotArea type="data" outline="0" fieldPosition="0">
        <references count="2">
          <reference field="4294967294" count="1" selected="0">
            <x v="0"/>
          </reference>
          <reference field="2" count="1" selected="0">
            <x v="1"/>
          </reference>
        </references>
      </pivotArea>
    </chartFormat>
    <chartFormat chart="13" format="53" series="1">
      <pivotArea type="data" outline="0" fieldPosition="0">
        <references count="1">
          <reference field="4294967294" count="1" selected="0">
            <x v="0"/>
          </reference>
        </references>
      </pivotArea>
    </chartFormat>
    <chartFormat chart="13" format="54">
      <pivotArea type="data" outline="0" fieldPosition="0">
        <references count="2">
          <reference field="4294967294" count="1" selected="0">
            <x v="0"/>
          </reference>
          <reference field="2" count="1" selected="0">
            <x v="1"/>
          </reference>
        </references>
      </pivotArea>
    </chartFormat>
    <chartFormat chart="14" format="55" series="1">
      <pivotArea type="data" outline="0" fieldPosition="0">
        <references count="1">
          <reference field="4294967294" count="1" selected="0">
            <x v="0"/>
          </reference>
        </references>
      </pivotArea>
    </chartFormat>
    <chartFormat chart="14" format="56">
      <pivotArea type="data" outline="0" fieldPosition="0">
        <references count="2">
          <reference field="4294967294" count="1" selected="0">
            <x v="0"/>
          </reference>
          <reference field="2" count="1" selected="0">
            <x v="1"/>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0" type="count" id="1" iMeasureHier="3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1" cacheId="275">
        <x15:pivotRow count="1">
          <x15:c>
            <x15:v>-385200</x15:v>
            <x15:x in="0"/>
          </x15:c>
        </x15:pivotRow>
        <x15:pivotRow count="1">
          <x15:c>
            <x15:v>-1363200</x15:v>
            <x15:x in="0"/>
          </x15:c>
        </x15:pivotRow>
        <x15:pivotRow count="1">
          <x15:c>
            <x15:v>299900</x15:v>
            <x15:x in="0"/>
          </x15:c>
        </x15:pivotRow>
        <x15:pivotRow count="1">
          <x15:c>
            <x15:v>-1448500</x15:v>
            <x15:x in="0"/>
          </x15:c>
        </x15:pivotRow>
      </x15:pivotTableData>
    </ext>
    <ext xmlns:x15="http://schemas.microsoft.com/office/spreadsheetml/2010/11/main" uri="{E67621CE-5B39-4880-91FE-76760E9C1902}">
      <x15:pivotTableUISettings>
        <x15:activeTabTopLevelEntity name="[tlbTransaction]"/>
        <x15:activeTabTopLevelEntity name="[Date_table]"/>
      </x15:pivotTableUISettings>
    </ext>
  </extLst>
</pivotTableDefinition>
</file>

<file path=xl/pivotTables/pivotTable3.xml><?xml version="1.0" encoding="utf-8"?>
<pivotTableDefinition xmlns="http://schemas.openxmlformats.org/spreadsheetml/2006/main" name="PivotChartTable14" cacheId="18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0">
  <location ref="A1:C14" firstHeaderRow="0" firstDataRow="1" firstDataCol="1"/>
  <pivotFields count="4">
    <pivotField dataField="1" showAll="0"/>
    <pivotField dataField="1" showAll="0"/>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20">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1"/>
          </reference>
        </references>
      </pivotArea>
    </chartFormat>
    <chartFormat chart="8" format="17"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1"/>
          </reference>
        </references>
      </pivotArea>
    </chartFormat>
    <chartFormat chart="9" format="19" series="1">
      <pivotArea type="data" outline="0" fieldPosition="0">
        <references count="1">
          <reference field="4294967294" count="1" selected="0">
            <x v="0"/>
          </reference>
        </references>
      </pivotArea>
    </chartFormat>
    <chartFormat chart="9" format="20" series="1">
      <pivotArea type="data" outline="0" fieldPosition="0">
        <references count="1">
          <reference field="4294967294" count="1" selected="0">
            <x v="1"/>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3" columnCount="2" cacheId="273">
        <x15:pivotRow count="2">
          <x15:c>
            <x15:v>2478202.5</x15:v>
            <x15:x in="0"/>
          </x15:c>
          <x15:c>
            <x15:v>2449150</x15:v>
            <x15:x in="0"/>
          </x15:c>
        </x15:pivotRow>
        <x15:pivotRow count="2">
          <x15:c>
            <x15:v>2511415</x15:v>
            <x15:x in="0"/>
          </x15:c>
          <x15:c>
            <x15:v>2476620</x15:v>
            <x15:x in="0"/>
          </x15:c>
        </x15:pivotRow>
        <x15:pivotRow count="2">
          <x15:c>
            <x15:v>2545430</x15:v>
            <x15:x in="0"/>
          </x15:c>
          <x15:c>
            <x15:v>2547920</x15:v>
            <x15:x in="0"/>
          </x15:c>
        </x15:pivotRow>
        <x15:pivotRow count="2">
          <x15:c>
            <x15:v>2611300</x15:v>
            <x15:x in="0"/>
          </x15:c>
          <x15:c>
            <x15:v>2580090</x15:v>
            <x15:x in="0"/>
          </x15:c>
        </x15:pivotRow>
        <x15:pivotRow count="2">
          <x15:c>
            <x15:v>2687545</x15:v>
            <x15:x in="0"/>
          </x15:c>
          <x15:c>
            <x15:v>2653710</x15:v>
            <x15:x in="0"/>
          </x15:c>
        </x15:pivotRow>
        <x15:pivotRow count="2">
          <x15:c>
            <x15:v>2723690</x15:v>
            <x15:x in="0"/>
          </x15:c>
          <x15:c>
            <x15:v>2751380</x15:v>
            <x15:x in="0"/>
          </x15:c>
        </x15:pivotRow>
        <x15:pivotRow count="2">
          <x15:c>
            <x15:v>3142590</x15:v>
            <x15:x in="0"/>
          </x15:c>
          <x15:c>
            <x15:v>3435150</x15:v>
            <x15:x in="0"/>
          </x15:c>
        </x15:pivotRow>
        <x15:pivotRow count="2">
          <x15:c>
            <x15:v>3459310</x15:v>
            <x15:x in="0"/>
          </x15:c>
          <x15:c>
            <x15:v>3511680</x15:v>
            <x15:x in="0"/>
          </x15:c>
        </x15:pivotRow>
        <x15:pivotRow count="2">
          <x15:c>
            <x15:v>3520020</x15:v>
            <x15:x in="0"/>
          </x15:c>
          <x15:c>
            <x15:v>3615930</x15:v>
            <x15:x in="0"/>
          </x15:c>
        </x15:pivotRow>
        <x15:pivotRow count="2">
          <x15:c>
            <x15:v>3574885</x15:v>
            <x15:x in="0"/>
          </x15:c>
          <x15:c>
            <x15:v>3694770</x15:v>
            <x15:x in="0"/>
          </x15:c>
        </x15:pivotRow>
        <x15:pivotRow count="2">
          <x15:c>
            <x15:v>3815010</x15:v>
            <x15:x in="0"/>
          </x15:c>
          <x15:c>
            <x15:v>3785670</x15:v>
            <x15:x in="0"/>
          </x15:c>
        </x15:pivotRow>
        <x15:pivotRow count="2">
          <x15:c>
            <x15:v>3854460</x15:v>
            <x15:x in="0"/>
          </x15:c>
          <x15:c>
            <x15:v>3863370</x15:v>
            <x15:x in="0"/>
          </x15:c>
        </x15:pivotRow>
        <x15:pivotRow count="2">
          <x15:c>
            <x15:v>36923857.5</x15:v>
            <x15:x in="0"/>
          </x15:c>
          <x15:c>
            <x15:v>37365440</x15:v>
            <x15:x in="0"/>
          </x15:c>
        </x15:pivotRow>
      </x15:pivotTableData>
    </ext>
    <ext xmlns:x15="http://schemas.microsoft.com/office/spreadsheetml/2010/11/main" uri="{E67621CE-5B39-4880-91FE-76760E9C1902}">
      <x15:pivotTableUISettings>
        <x15:activeTabTopLevelEntity name="[tlbBudget]"/>
        <x15:activeTabTopLevelEntity name="[tlbTransaction]"/>
        <x15:activeTabTopLevelEntity name="[Date_table]"/>
      </x15:pivotTableUISettings>
    </ext>
  </extLst>
</pivotTableDefinition>
</file>

<file path=xl/pivotTables/pivotTable4.xml><?xml version="1.0" encoding="utf-8"?>
<pivotTableDefinition xmlns="http://schemas.openxmlformats.org/spreadsheetml/2006/main" name="PivotChartTable13" cacheId="19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0">
  <location ref="A1:C5" firstHeaderRow="0" firstDataRow="1" firstDataCol="1"/>
  <pivotFields count="3">
    <pivotField dataField="1" showAll="0"/>
    <pivotField dataField="1" showAll="0"/>
    <pivotField axis="axisRow" allDrilled="1" showAll="0" dataSourceSort="1" defaultAttributeDrillState="1">
      <items count="4">
        <item x="0"/>
        <item x="1"/>
        <item x="2"/>
        <item t="default"/>
      </items>
    </pivotField>
  </pivotFields>
  <rowFields count="1">
    <field x="2"/>
  </rowFields>
  <rowItems count="4">
    <i>
      <x/>
    </i>
    <i>
      <x v="1"/>
    </i>
    <i>
      <x v="2"/>
    </i>
    <i t="grand">
      <x/>
    </i>
  </rowItems>
  <colFields count="1">
    <field x="-2"/>
  </colFields>
  <colItems count="2">
    <i>
      <x/>
    </i>
    <i i="1">
      <x v="1"/>
    </i>
  </colItems>
  <dataFields count="2">
    <dataField fld="0" subtotal="count" baseField="0" baseItem="0"/>
    <dataField fld="1" subtotal="count" baseField="0" baseItem="0"/>
  </dataFields>
  <chartFormats count="19">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4">
      <pivotArea type="data" outline="0" fieldPosition="0">
        <references count="2">
          <reference field="4294967294" count="1" selected="0">
            <x v="0"/>
          </reference>
          <reference field="2" count="1" selected="0">
            <x v="2"/>
          </reference>
        </references>
      </pivotArea>
    </chartFormat>
    <chartFormat chart="7" format="15">
      <pivotArea type="data" outline="0" fieldPosition="0">
        <references count="2">
          <reference field="4294967294" count="1" selected="0">
            <x v="1"/>
          </reference>
          <reference field="2"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 count="1" selected="0">
            <x v="2"/>
          </reference>
        </references>
      </pivotArea>
    </chartFormat>
    <chartFormat chart="8" format="18" series="1">
      <pivotArea type="data" outline="0" fieldPosition="0">
        <references count="1">
          <reference field="4294967294" count="1" selected="0">
            <x v="1"/>
          </reference>
        </references>
      </pivotArea>
    </chartFormat>
    <chartFormat chart="8" format="19">
      <pivotArea type="data" outline="0" fieldPosition="0">
        <references count="2">
          <reference field="4294967294" count="1" selected="0">
            <x v="1"/>
          </reference>
          <reference field="2" count="1" selected="0">
            <x v="2"/>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2" count="1" selected="0">
            <x v="2"/>
          </reference>
        </references>
      </pivotArea>
    </chartFormat>
    <chartFormat chart="9" format="22" series="1">
      <pivotArea type="data" outline="0" fieldPosition="0">
        <references count="1">
          <reference field="4294967294" count="1" selected="0">
            <x v="1"/>
          </reference>
        </references>
      </pivotArea>
    </chartFormat>
    <chartFormat chart="9" format="23">
      <pivotArea type="data" outline="0" fieldPosition="0">
        <references count="2">
          <reference field="4294967294" count="1" selected="0">
            <x v="1"/>
          </reference>
          <reference field="2" count="1" selected="0">
            <x v="2"/>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2" cacheId="271">
        <x15:pivotRow count="2">
          <x15:c>
            <x15:v>3177870</x15:v>
            <x15:x in="0"/>
          </x15:c>
          <x15:c>
            <x15:v>3563070</x15:v>
            <x15:x in="0"/>
          </x15:c>
        </x15:pivotRow>
        <x15:pivotRow count="2">
          <x15:c>
            <x15:v>6105200</x15:v>
            <x15:x in="0"/>
          </x15:c>
          <x15:c>
            <x15:v>7468400</x15:v>
            <x15:x in="0"/>
          </x15:c>
        </x15:pivotRow>
        <x15:pivotRow count="2">
          <x15:c>
            <x15:v>8675400</x15:v>
            <x15:x in="0"/>
          </x15:c>
          <x15:c>
            <x15:v>8375500</x15:v>
            <x15:x in="0"/>
          </x15:c>
        </x15:pivotRow>
        <x15:pivotRow count="2">
          <x15:c>
            <x15:v>17958470</x15:v>
            <x15:x in="0"/>
          </x15:c>
          <x15:c>
            <x15:v>19406970</x15:v>
            <x15:x in="0"/>
          </x15:c>
        </x15:pivotRow>
      </x15:pivotTableData>
    </ext>
    <ext xmlns:x15="http://schemas.microsoft.com/office/spreadsheetml/2010/11/main" uri="{E67621CE-5B39-4880-91FE-76760E9C1902}">
      <x15:pivotTableUISettings>
        <x15:activeTabTopLevelEntity name="[tlbTransaction]"/>
        <x15:activeTabTopLevelEntity name="[Date_table]"/>
      </x15:pivotTableUISettings>
    </ext>
  </extLst>
</pivotTableDefinition>
</file>

<file path=xl/pivotTables/pivotTable5.xml><?xml version="1.0" encoding="utf-8"?>
<pivotTableDefinition xmlns="http://schemas.openxmlformats.org/spreadsheetml/2006/main" name="PivotChartTable12" cacheId="195"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0">
  <location ref="A1:B5"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4">
    <i>
      <x/>
    </i>
    <i>
      <x v="1"/>
    </i>
    <i>
      <x v="2"/>
    </i>
    <i t="grand">
      <x/>
    </i>
  </rowItems>
  <colItems count="1">
    <i/>
  </colItems>
  <dataFields count="1">
    <dataField fld="0"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s>
  <pivotHierarchies count="5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1" cacheId="269">
        <x15:pivotRow count="1">
          <x15:c>
            <x15:v>58870</x15:v>
            <x15:x in="0"/>
          </x15:c>
        </x15:pivotRow>
        <x15:pivotRow count="1">
          <x15:c>
            <x15:v>3610000</x15:v>
            <x15:x in="0"/>
          </x15:c>
        </x15:pivotRow>
        <x15:pivotRow count="1">
          <x15:c>
            <x15:v>14289600</x15:v>
            <x15:x in="0"/>
          </x15:c>
        </x15:pivotRow>
        <x15:pivotRow count="1">
          <x15:c>
            <x15:v>17958470</x15:v>
            <x15:x in="0"/>
          </x15:c>
        </x15:pivotRow>
      </x15:pivotTableData>
    </ext>
    <ext xmlns:x15="http://schemas.microsoft.com/office/spreadsheetml/2010/11/main" uri="{E67621CE-5B39-4880-91FE-76760E9C1902}">
      <x15:pivotTableUISettings>
        <x15:activeTabTopLevelEntity name="[tlbTransaction]"/>
        <x15:activeTabTopLevelEntity name="[dim_RevenueSource]"/>
        <x15:activeTabTopLevelEntity name="[Date_table]"/>
      </x15:pivotTableUISettings>
    </ext>
  </extLst>
</pivotTableDefinition>
</file>

<file path=xl/pivotTables/pivotTable6.xml><?xml version="1.0" encoding="utf-8"?>
<pivotTableDefinition xmlns="http://schemas.openxmlformats.org/spreadsheetml/2006/main" name="PivotChartTable11" cacheId="1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B6"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fld="1" subtotal="count" baseField="0" baseItem="0"/>
  </dataFields>
  <chartFormats count="1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s>
  <pivotHierarchies count="5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5" columnCount="1" cacheId="257">
        <x15:pivotRow count="1">
          <x15:c>
            <x15:v>-119295</x15:v>
            <x15:x in="0"/>
          </x15:c>
        </x15:pivotRow>
        <x15:pivotRow count="1">
          <x15:c>
            <x15:v>2222810</x15:v>
            <x15:x in="0"/>
          </x15:c>
        </x15:pivotRow>
        <x15:pivotRow count="1">
          <x15:c>
            <x15:v>-297985</x15:v>
            <x15:x in="0"/>
          </x15:c>
        </x15:pivotRow>
        <x15:pivotRow count="1">
          <x15:c>
            <x15:v>-1263612.5</x15:v>
            <x15:x in="0"/>
          </x15:c>
        </x15:pivotRow>
        <x15:pivotRow count="1">
          <x15:c>
            <x15:v>541917.5</x15:v>
            <x15:x in="0"/>
          </x15:c>
        </x15:pivotRow>
      </x15:pivotTableData>
    </ext>
    <ext xmlns:x15="http://schemas.microsoft.com/office/spreadsheetml/2010/11/main" uri="{E67621CE-5B39-4880-91FE-76760E9C1902}">
      <x15:pivotTableUISettings>
        <x15:activeTabTopLevelEntity name="[tlbAccounts]"/>
        <x15:activeTabTopLevelEntity name="[dim_category]"/>
        <x15:activeTabTopLevelEntity name="[tlbTransaction]"/>
      </x15:pivotTableUISettings>
    </ext>
  </extLst>
</pivotTableDefinition>
</file>

<file path=xl/pivotTables/pivotTable7.xml><?xml version="1.0" encoding="utf-8"?>
<pivotTableDefinition xmlns="http://schemas.openxmlformats.org/spreadsheetml/2006/main" name="PivotChartTable10" cacheId="1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B5" firstHeaderRow="1" firstDataRow="1" firstDataCol="1"/>
  <pivotFields count="3">
    <pivotField axis="axisRow" allDrilled="1" showAll="0" measureFilter="1"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fld="1" subtotal="count" baseField="0" baseItem="0"/>
  </dataFields>
  <chartFormats count="20">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0" count="1" selected="0">
            <x v="0"/>
          </reference>
        </references>
      </pivotArea>
    </chartFormat>
    <chartFormat chart="2" format="22">
      <pivotArea type="data" outline="0" fieldPosition="0">
        <references count="2">
          <reference field="4294967294" count="1" selected="0">
            <x v="0"/>
          </reference>
          <reference field="0" count="1" selected="0">
            <x v="1"/>
          </reference>
        </references>
      </pivotArea>
    </chartFormat>
    <chartFormat chart="2" format="23">
      <pivotArea type="data" outline="0" fieldPosition="0">
        <references count="2">
          <reference field="4294967294" count="1" selected="0">
            <x v="0"/>
          </reference>
          <reference field="0" count="1" selected="0">
            <x v="2"/>
          </reference>
        </references>
      </pivotArea>
    </chartFormat>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0" count="1" selected="0">
            <x v="0"/>
          </reference>
        </references>
      </pivotArea>
    </chartFormat>
    <chartFormat chart="3" format="26">
      <pivotArea type="data" outline="0" fieldPosition="0">
        <references count="2">
          <reference field="4294967294" count="1" selected="0">
            <x v="0"/>
          </reference>
          <reference field="0" count="1" selected="0">
            <x v="1"/>
          </reference>
        </references>
      </pivotArea>
    </chartFormat>
    <chartFormat chart="3" format="27">
      <pivotArea type="data" outline="0" fieldPosition="0">
        <references count="2">
          <reference field="4294967294" count="1" selected="0">
            <x v="0"/>
          </reference>
          <reference field="0" count="1" selected="0">
            <x v="2"/>
          </reference>
        </references>
      </pivotArea>
    </chartFormat>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0"/>
          </reference>
          <reference field="0" count="1" selected="0">
            <x v="0"/>
          </reference>
        </references>
      </pivotArea>
    </chartFormat>
    <chartFormat chart="4" format="30">
      <pivotArea type="data" outline="0" fieldPosition="0">
        <references count="2">
          <reference field="4294967294" count="1" selected="0">
            <x v="0"/>
          </reference>
          <reference field="0" count="1" selected="0">
            <x v="1"/>
          </reference>
        </references>
      </pivotArea>
    </chartFormat>
    <chartFormat chart="4" format="31">
      <pivotArea type="data" outline="0" fieldPosition="0">
        <references count="2">
          <reference field="4294967294" count="1" selected="0">
            <x v="0"/>
          </reference>
          <reference field="0" count="1" selected="0">
            <x v="2"/>
          </reference>
        </references>
      </pivotArea>
    </chartFormat>
    <chartFormat chart="5" format="32" series="1">
      <pivotArea type="data" outline="0" fieldPosition="0">
        <references count="1">
          <reference field="4294967294" count="1" selected="0">
            <x v="0"/>
          </reference>
        </references>
      </pivotArea>
    </chartFormat>
    <chartFormat chart="5" format="33">
      <pivotArea type="data" outline="0" fieldPosition="0">
        <references count="2">
          <reference field="4294967294" count="1" selected="0">
            <x v="0"/>
          </reference>
          <reference field="0" count="1" selected="0">
            <x v="0"/>
          </reference>
        </references>
      </pivotArea>
    </chartFormat>
    <chartFormat chart="5" format="34">
      <pivotArea type="data" outline="0" fieldPosition="0">
        <references count="2">
          <reference field="4294967294" count="1" selected="0">
            <x v="0"/>
          </reference>
          <reference field="0" count="1" selected="0">
            <x v="1"/>
          </reference>
        </references>
      </pivotArea>
    </chartFormat>
    <chartFormat chart="5" format="35">
      <pivotArea type="data" outline="0" fieldPosition="0">
        <references count="2">
          <reference field="4294967294" count="1" selected="0">
            <x v="0"/>
          </reference>
          <reference field="0" count="1" selected="0">
            <x v="2"/>
          </reference>
        </references>
      </pivotArea>
    </chartFormat>
    <chartFormat chart="6" format="36" series="1">
      <pivotArea type="data" outline="0" fieldPosition="0">
        <references count="1">
          <reference field="4294967294" count="1" selected="0">
            <x v="0"/>
          </reference>
        </references>
      </pivotArea>
    </chartFormat>
    <chartFormat chart="6" format="37">
      <pivotArea type="data" outline="0" fieldPosition="0">
        <references count="2">
          <reference field="4294967294" count="1" selected="0">
            <x v="0"/>
          </reference>
          <reference field="0" count="1" selected="0">
            <x v="0"/>
          </reference>
        </references>
      </pivotArea>
    </chartFormat>
    <chartFormat chart="6" format="38">
      <pivotArea type="data" outline="0" fieldPosition="0">
        <references count="2">
          <reference field="4294967294" count="1" selected="0">
            <x v="0"/>
          </reference>
          <reference field="0" count="1" selected="0">
            <x v="1"/>
          </reference>
        </references>
      </pivotArea>
    </chartFormat>
    <chartFormat chart="6" format="39">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0" type="count" id="3" iMeasureHier="36">
      <autoFilter ref="A1">
        <filterColumn colId="0">
          <top10 val="3" filterVal="3"/>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4" columnCount="1" cacheId="255">
        <x15:pivotRow count="1">
          <x15:c>
            <x15:v>10614220</x15:v>
            <x15:x in="0"/>
          </x15:c>
        </x15:pivotRow>
        <x15:pivotRow count="1">
          <x15:c>
            <x15:v>2200500</x15:v>
            <x15:x in="0"/>
          </x15:c>
        </x15:pivotRow>
        <x15:pivotRow count="1">
          <x15:c>
            <x15:v>1627200</x15:v>
            <x15:x in="0"/>
          </x15:c>
        </x15:pivotRow>
        <x15:pivotRow count="1">
          <x15:c>
            <x15:v>14441920</x15:v>
            <x15:x in="0"/>
          </x15:c>
        </x15:pivotRow>
      </x15:pivotTableData>
    </ext>
    <ext xmlns:x15="http://schemas.microsoft.com/office/spreadsheetml/2010/11/main" uri="{E67621CE-5B39-4880-91FE-76760E9C1902}">
      <x15:pivotTableUISettings>
        <x15:activeTabTopLevelEntity name="[tlbTransaction]"/>
        <x15:activeTabTopLevelEntity name="[dim_category]"/>
        <x15:activeTabTopLevelEntity name="[Table8]"/>
      </x15:pivotTableUISettings>
    </ext>
  </extLst>
</pivotTableDefinition>
</file>

<file path=xl/pivotTables/pivotTable8.xml><?xml version="1.0" encoding="utf-8"?>
<pivotTableDefinition xmlns="http://schemas.openxmlformats.org/spreadsheetml/2006/main" name="PivotChartTable9" cacheId="13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1:B7" firstHeaderRow="1" firstDataRow="1" firstDataCol="1"/>
  <pivotFields count="5">
    <pivotField allDrilled="1" showAll="0" measureFilter="1" dataSourceSort="1" defaultAttributeDrillState="1">
      <items count="6">
        <item x="0"/>
        <item x="1"/>
        <item x="2"/>
        <item x="3"/>
        <item x="4"/>
        <item t="default"/>
      </items>
    </pivotField>
    <pivotField dataField="1" showAll="0"/>
    <pivotField allDrilled="1" showAll="0" measureFilter="1" dataSourceSort="1" defaultAttributeDrillState="1">
      <items count="6">
        <item x="0"/>
        <item x="1"/>
        <item x="2"/>
        <item x="3"/>
        <item x="4"/>
        <item t="default"/>
      </items>
    </pivotField>
    <pivotField axis="axisRow" allDrilled="1" showAll="0"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3"/>
  </rowFields>
  <rowItems count="6">
    <i>
      <x/>
    </i>
    <i>
      <x v="4"/>
    </i>
    <i>
      <x v="1"/>
    </i>
    <i>
      <x v="2"/>
    </i>
    <i>
      <x v="3"/>
    </i>
    <i t="grand">
      <x/>
    </i>
  </rowItems>
  <colItems count="1">
    <i/>
  </colItems>
  <dataFields count="1">
    <dataField fld="1" subtotal="count"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3">
    <filter fld="3" type="count" id="5" iMeasureHier="36">
      <autoFilter ref="A1">
        <filterColumn colId="0">
          <top10 val="5" filterVal="5"/>
        </filterColumn>
      </autoFilter>
    </filter>
    <filter fld="0" type="count" id="1" iMeasureHier="37">
      <autoFilter ref="A1">
        <filterColumn colId="0">
          <top10 val="5" filterVal="5"/>
        </filterColumn>
      </autoFilter>
    </filter>
    <filter fld="2" type="count" id="2" iMeasureHier="36">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6" columnCount="1" cacheId="253">
        <x15:pivotRow count="1">
          <x15:c>
            <x15:v>1238500</x15:v>
            <x15:x in="0"/>
          </x15:c>
        </x15:pivotRow>
        <x15:pivotRow count="1">
          <x15:c>
            <x15:v>1270850</x15:v>
            <x15:x in="0"/>
          </x15:c>
        </x15:pivotRow>
        <x15:pivotRow count="1">
          <x15:c>
            <x15:v>1627200</x15:v>
            <x15:x in="0"/>
          </x15:c>
        </x15:pivotRow>
        <x15:pivotRow count="1">
          <x15:c>
            <x15:v>2200500</x15:v>
            <x15:x in="0"/>
          </x15:c>
        </x15:pivotRow>
        <x15:pivotRow count="1">
          <x15:c>
            <x15:v>8593500</x15:v>
            <x15:x in="0"/>
          </x15:c>
        </x15:pivotRow>
        <x15:pivotRow count="1">
          <x15:c>
            <x15:v>14930550</x15:v>
            <x15:x in="0"/>
          </x15:c>
        </x15:pivotRow>
      </x15:pivotTableData>
    </ext>
    <ext xmlns:x15="http://schemas.microsoft.com/office/spreadsheetml/2010/11/main" uri="{E67621CE-5B39-4880-91FE-76760E9C1902}">
      <x15:pivotTableUISettings>
        <x15:activeTabTopLevelEntity name="[tlbTransaction]"/>
        <x15:activeTabTopLevelEntity name="[dim_category]"/>
        <x15:activeTabTopLevelEntity name="[Date_table]"/>
      </x15:pivotTableUISettings>
    </ext>
  </extLst>
</pivotTableDefinition>
</file>

<file path=xl/pivotTables/pivotTable9.xml><?xml version="1.0" encoding="utf-8"?>
<pivotTableDefinition xmlns="http://schemas.openxmlformats.org/spreadsheetml/2006/main" name="PivotChartTable8" cacheId="13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A1:C14" firstHeaderRow="0" firstDataRow="1" firstDataCol="1"/>
  <pivotFields count="3">
    <pivotField dataField="1" showAll="0"/>
    <pivotField dataField="1" showAll="0"/>
    <pivotField axis="axisRow" allDrilled="1" showAll="0" dataSourceSort="1" defaultAttributeDrillState="1">
      <items count="13">
        <item x="0"/>
        <item x="1"/>
        <item x="2"/>
        <item x="3"/>
        <item x="4"/>
        <item x="5"/>
        <item x="6"/>
        <item x="7"/>
        <item x="8"/>
        <item x="9"/>
        <item x="10"/>
        <item x="11"/>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6">
    <chartFormat chart="2" format="193" series="1">
      <pivotArea type="data" outline="0" fieldPosition="0">
        <references count="1">
          <reference field="4294967294" count="1" selected="0">
            <x v="0"/>
          </reference>
        </references>
      </pivotArea>
    </chartFormat>
    <chartFormat chart="2" format="194" series="1">
      <pivotArea type="data" outline="0" fieldPosition="0">
        <references count="1">
          <reference field="4294967294" count="1" selected="0">
            <x v="1"/>
          </reference>
        </references>
      </pivotArea>
    </chartFormat>
    <chartFormat chart="3" format="196" series="1">
      <pivotArea type="data" outline="0" fieldPosition="0">
        <references count="1">
          <reference field="4294967294" count="1" selected="0">
            <x v="0"/>
          </reference>
        </references>
      </pivotArea>
    </chartFormat>
    <chartFormat chart="3" format="197" series="1">
      <pivotArea type="data" outline="0" fieldPosition="0">
        <references count="1">
          <reference field="4294967294" count="1" selected="0">
            <x v="1"/>
          </reference>
        </references>
      </pivotArea>
    </chartFormat>
    <chartFormat chart="4" format="198" series="1">
      <pivotArea type="data" outline="0" fieldPosition="0">
        <references count="1">
          <reference field="4294967294" count="1" selected="0">
            <x v="0"/>
          </reference>
        </references>
      </pivotArea>
    </chartFormat>
    <chartFormat chart="4" format="199"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3" columnCount="2" cacheId="251">
        <x15:pivotRow count="2">
          <x15:c>
            <x15:v>1371002.5</x15:v>
            <x15:x in="0"/>
          </x15:c>
          <x15:c>
            <x15:v>1303300</x15:v>
            <x15:x in="0"/>
          </x15:c>
        </x15:pivotRow>
        <x15:pivotRow count="2">
          <x15:c>
            <x15:v>1346665</x15:v>
            <x15:x in="0"/>
          </x15:c>
          <x15:c>
            <x15:v>1277420</x15:v>
            <x15:x in="0"/>
          </x15:c>
        </x15:pivotRow>
        <x15:pivotRow count="2">
          <x15:c>
            <x15:v>1373080</x15:v>
            <x15:x in="0"/>
          </x15:c>
          <x15:c>
            <x15:v>1302170</x15:v>
            <x15:x in="0"/>
          </x15:c>
        </x15:pivotRow>
        <x15:pivotRow count="2">
          <x15:c>
            <x15:v>1426430</x15:v>
            <x15:x in="0"/>
          </x15:c>
          <x15:c>
            <x15:v>1308720</x15:v>
            <x15:x in="0"/>
          </x15:c>
        </x15:pivotRow>
        <x15:pivotRow count="2">
          <x15:c>
            <x15:v>1420105</x15:v>
            <x15:x in="0"/>
          </x15:c>
          <x15:c>
            <x15:v>1324870</x15:v>
            <x15:x in="0"/>
          </x15:c>
        </x15:pivotRow>
        <x15:pivotRow count="2">
          <x15:c>
            <x15:v>1448730</x15:v>
            <x15:x in="0"/>
          </x15:c>
          <x15:c>
            <x15:v>1351520</x15:v>
            <x15:x in="0"/>
          </x15:c>
        </x15:pivotRow>
        <x15:pivotRow count="2">
          <x15:c>
            <x15:v>1744190</x15:v>
            <x15:x in="0"/>
          </x15:c>
          <x15:c>
            <x15:v>1860450</x15:v>
            <x15:x in="0"/>
          </x15:c>
        </x15:pivotRow>
        <x15:pivotRow count="2">
          <x15:c>
            <x15:v>1903410</x15:v>
            <x15:x in="0"/>
          </x15:c>
          <x15:c>
            <x15:v>1875880</x15:v>
            <x15:x in="0"/>
          </x15:c>
        </x15:pivotRow>
        <x15:pivotRow count="2">
          <x15:c>
            <x15:v>1906570</x15:v>
            <x15:x in="0"/>
          </x15:c>
          <x15:c>
            <x15:v>1902380</x15:v>
            <x15:x in="0"/>
          </x15:c>
        </x15:pivotRow>
        <x15:pivotRow count="2">
          <x15:c>
            <x15:v>1953885</x15:v>
            <x15:x in="0"/>
          </x15:c>
          <x15:c>
            <x15:v>1933070</x15:v>
            <x15:x in="0"/>
          </x15:c>
        </x15:pivotRow>
        <x15:pivotRow count="2">
          <x15:c>
            <x15:v>2011460</x15:v>
            <x15:x in="0"/>
          </x15:c>
          <x15:c>
            <x15:v>1972420</x15:v>
            <x15:x in="0"/>
          </x15:c>
        </x15:pivotRow>
        <x15:pivotRow count="2">
          <x15:c>
            <x15:v>2043360</x15:v>
            <x15:x in="0"/>
          </x15:c>
          <x15:c>
            <x15:v>1994770</x15:v>
            <x15:x in="0"/>
          </x15:c>
        </x15:pivotRow>
        <x15:pivotRow count="2">
          <x15:c>
            <x15:v>19948887.5</x15:v>
            <x15:x in="0"/>
          </x15:c>
          <x15:c>
            <x15:v>19406970</x15:v>
            <x15:x in="0"/>
          </x15:c>
        </x15:pivotRow>
      </x15:pivotTableData>
    </ext>
    <ext xmlns:x15="http://schemas.microsoft.com/office/spreadsheetml/2010/11/main" uri="{E67621CE-5B39-4880-91FE-76760E9C1902}">
      <x15:pivotTableUISettings>
        <x15:activeTabTopLevelEntity name="[tlbTransaction]"/>
        <x15:activeTabTopLevelEntity name="[tlbBudget]"/>
        <x15:activeTabTopLevelEntity name="[dim_category]"/>
        <x15:activeTabTopLevelEntity name="[Date_table]"/>
      </x15:pivotTableUISettings>
    </ext>
  </extLst>
</pivotTableDefinition>
</file>

<file path=xl/pivotTables/pivotTable10.xml><?xml version="1.0" encoding="utf-8"?>
<pivotTableDefinition xmlns="http://schemas.openxmlformats.org/spreadsheetml/2006/main" name="PivotTable1" cacheId="169" applyNumberFormats="0" applyBorderFormats="0" applyFontFormats="0" applyPatternFormats="0" applyAlignmentFormats="0" applyWidthHeightFormats="1" dataCaption="Values" tag="c995ef39-682c-486d-b9f6-058127df1f96" updatedVersion="5" minRefreshableVersion="3" useAutoFormatting="1" subtotalHiddenItems="1" itemPrintTitles="1" createdVersion="5" indent="0" outline="1" outlineData="1" multipleFieldFilters="0">
  <location ref="D5:E9" firstHeaderRow="1" firstDataRow="1" firstDataCol="1"/>
  <pivotFields count="2">
    <pivotField dataField="1" showAll="0"/>
    <pivotField axis="axisRow" allDrilled="1" showAll="0" dataSourceSort="1" defaultAttributeDrillState="1">
      <items count="4">
        <item x="0"/>
        <item x="1"/>
        <item x="2"/>
        <item t="default"/>
      </items>
    </pivotField>
  </pivotFields>
  <rowFields count="1">
    <field x="1"/>
  </rowFields>
  <rowItems count="4">
    <i>
      <x/>
    </i>
    <i>
      <x v="1"/>
    </i>
    <i>
      <x v="2"/>
    </i>
    <i t="grand">
      <x/>
    </i>
  </rowItems>
  <colItems count="1">
    <i/>
  </colItems>
  <dataFields count="1">
    <dataField fld="0" subtotal="count" showDataAs="percentDiff" baseField="1" baseItem="1048828" numFmtId="10"/>
  </dataFields>
  <pivotHierarchies count="5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Transaction]"/>
        <x15:activeTabTopLevelEntity name="[dim_category]"/>
        <x15:activeTabTopLevelEntity name="[Date_table]"/>
      </x15:pivotTableUISettings>
    </ext>
  </extLst>
</pivotTableDefinition>
</file>

<file path=xl/pivotTables/pivotTable11.xml><?xml version="1.0" encoding="utf-8"?>
<pivotTableDefinition xmlns="http://schemas.openxmlformats.org/spreadsheetml/2006/main" name="PivotTable14" cacheId="114" applyNumberFormats="0" applyBorderFormats="0" applyFontFormats="0" applyPatternFormats="0" applyAlignmentFormats="0" applyWidthHeightFormats="1" dataCaption="Values" tag="a1331e73-3ebb-4280-8b1d-95b0a99ff022" updatedVersion="5" minRefreshableVersion="3" useAutoFormatting="1" itemPrintTitles="1" createdVersion="5" indent="0" outline="1" outlineData="1" multipleFieldFilters="0">
  <location ref="A7:A8"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Transaction]"/>
        <x15:activeTabTopLevelEntity name="[dim_category]"/>
      </x15:pivotTableUISettings>
    </ext>
  </extLst>
</pivotTableDefinition>
</file>

<file path=xl/pivotTables/pivotTable12.xml><?xml version="1.0" encoding="utf-8"?>
<pivotTableDefinition xmlns="http://schemas.openxmlformats.org/spreadsheetml/2006/main" name="PivotTable7" cacheId="2" applyNumberFormats="0" applyBorderFormats="0" applyFontFormats="0" applyPatternFormats="0" applyAlignmentFormats="0" applyWidthHeightFormats="1" dataCaption="Values" tag="7a10e20d-b79e-4c4e-aeaf-a3b8552b4cba" updatedVersion="5" minRefreshableVersion="3" useAutoFormatting="1" itemPrintTitles="1" createdVersion="5" indent="0" outline="1" outlineData="1" multipleFieldFilters="0">
  <location ref="B3:B4" firstHeaderRow="1" firstDataRow="1" firstDataCol="0"/>
  <pivotFields count="1">
    <pivotField dataField="1" showAll="0"/>
  </pivotFields>
  <rowItems count="1">
    <i/>
  </rowItems>
  <colItems count="1">
    <i/>
  </colItems>
  <dataFields count="1">
    <dataField fld="0" subtotal="count" baseField="0" baseItem="0" numFmtId="166"/>
  </dataFields>
  <formats count="1">
    <format dxfId="60">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Budget]"/>
        <x15:activeTabTopLevelEntity name="[tlbTransaction]"/>
        <x15:activeTabTopLevelEntity name="[tlbBudget7]"/>
      </x15:pivotTableUISettings>
    </ext>
  </extLst>
</pivotTableDefinition>
</file>

<file path=xl/pivotTables/pivotTable13.xml><?xml version="1.0" encoding="utf-8"?>
<pivotTableDefinition xmlns="http://schemas.openxmlformats.org/spreadsheetml/2006/main" name="PivotTable11" cacheId="116" applyNumberFormats="0" applyBorderFormats="0" applyFontFormats="0" applyPatternFormats="0" applyAlignmentFormats="0" applyWidthHeightFormats="1" dataCaption="Values" tag="905d59b3-b6db-45ca-8da9-1188a3b8a23e" updatedVersion="5" minRefreshableVersion="3" useAutoFormatting="1" subtotalHiddenItems="1" itemPrintTitles="1" createdVersion="5" indent="0" outline="1" outlineData="1" multipleFieldFilters="0">
  <location ref="I6:J10"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4">
    <i>
      <x/>
    </i>
    <i>
      <x v="1"/>
    </i>
    <i>
      <x v="2"/>
    </i>
    <i t="grand">
      <x/>
    </i>
  </rowItems>
  <colItems count="1">
    <i/>
  </colItems>
  <dataFields count="1">
    <dataField fld="0" subtotal="count" showDataAs="percentDiff" baseField="1" baseItem="1048828" numFmtId="10"/>
  </dataFields>
  <pivotHierarchies count="5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Transaction]"/>
        <x15:activeTabTopLevelEntity name="[Date_table]"/>
      </x15:pivotTableUISettings>
    </ext>
  </extLst>
</pivotTableDefinition>
</file>

<file path=xl/pivotTables/pivotTable14.xml><?xml version="1.0" encoding="utf-8"?>
<pivotTableDefinition xmlns="http://schemas.openxmlformats.org/spreadsheetml/2006/main" name="PivotTable13" cacheId="0" applyNumberFormats="0" applyBorderFormats="0" applyFontFormats="0" applyPatternFormats="0" applyAlignmentFormats="0" applyWidthHeightFormats="1" dataCaption="Values" tag="077f9c44-125a-460d-8327-fa7c465519e1" updatedVersion="5" minRefreshableVersion="3" useAutoFormatting="1" itemPrintTitles="1" createdVersion="5" indent="0" outline="1" outlineData="1" multipleFieldFilters="0">
  <location ref="R29:R30" firstHeaderRow="1" firstDataRow="1" firstDataCol="0"/>
  <pivotFields count="1">
    <pivotField dataField="1" showAl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8]"/>
        <x15:activeTabTopLevelEntity name="[tlbTransaction]"/>
        <x15:activeTabTopLevelEntity name="[tlbBudget]"/>
      </x15:pivotTableUISettings>
    </ext>
  </extLst>
</pivotTableDefinition>
</file>

<file path=xl/pivotTables/pivotTable15.xml><?xml version="1.0" encoding="utf-8"?>
<pivotTableDefinition xmlns="http://schemas.openxmlformats.org/spreadsheetml/2006/main" name="PivotTable2" cacheId="171" applyNumberFormats="0" applyBorderFormats="0" applyFontFormats="0" applyPatternFormats="0" applyAlignmentFormats="0" applyWidthHeightFormats="1" dataCaption="Values" tag="e97a33fc-77ca-4f71-8239-22b6f476783e" updatedVersion="5" minRefreshableVersion="3" useAutoFormatting="1" subtotalHiddenItems="1" itemPrintTitles="1" createdVersion="5" indent="0" outline="1" outlineData="1" multipleFieldFilters="0">
  <location ref="K20:K21"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6"/>
  </dataFields>
  <formats count="1">
    <format dxfId="9">
      <pivotArea outline="0" collapsedLevelsAreSubtotals="1" fieldPosition="0"/>
    </format>
  </formats>
  <pivotHierarchies count="5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Transaction]"/>
        <x15:activeTabTopLevelEntity name="[Date_table]"/>
      </x15:pivotTableUISettings>
    </ext>
  </extLst>
</pivotTableDefinition>
</file>

<file path=xl/pivotTables/pivotTable16.xml><?xml version="1.0" encoding="utf-8"?>
<pivotTableDefinition xmlns="http://schemas.openxmlformats.org/spreadsheetml/2006/main" name="PivotTable8" cacheId="1" applyNumberFormats="0" applyBorderFormats="0" applyFontFormats="0" applyPatternFormats="0" applyAlignmentFormats="0" applyWidthHeightFormats="1" dataCaption="Values" tag="5ae04a99-c823-4392-8979-a8f1610c74af" updatedVersion="5" minRefreshableVersion="3" useAutoFormatting="1" itemPrintTitles="1" createdVersion="5" indent="0" outline="1" outlineData="1" multipleFieldFilters="0">
  <location ref="O40:O41" firstHeaderRow="1" firstDataRow="1" firstDataCol="0"/>
  <pivotFields count="1">
    <pivotField dataField="1" showAl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Budget]"/>
        <x15:activeTabTopLevelEntity name="[tlbTransaction]"/>
      </x15:pivotTableUISettings>
    </ext>
  </extLst>
</pivotTableDefinition>
</file>

<file path=xl/pivotTables/pivotTable17.xml><?xml version="1.0" encoding="utf-8"?>
<pivotTableDefinition xmlns="http://schemas.openxmlformats.org/spreadsheetml/2006/main" name="PivotTable9" cacheId="118" applyNumberFormats="0" applyBorderFormats="0" applyFontFormats="0" applyPatternFormats="0" applyAlignmentFormats="0" applyWidthHeightFormats="1" dataCaption="Values" tag="f1c8742a-8555-4113-bddd-a7ad25f6bb7e" updatedVersion="5" minRefreshableVersion="3" useAutoFormatting="1" itemPrintTitles="1" createdVersion="5" indent="0" outline="1" outlineData="1" multipleFieldFilters="0">
  <location ref="I20:I21"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Budget]"/>
      </x15:pivotTableUISettings>
    </ext>
  </extLst>
</pivotTableDefinition>
</file>

<file path=xl/pivotTables/pivotTable18.xml><?xml version="1.0" encoding="utf-8"?>
<pivotTableDefinition xmlns="http://schemas.openxmlformats.org/spreadsheetml/2006/main" name="PivotTable4" cacheId="120" applyNumberFormats="0" applyBorderFormats="0" applyFontFormats="0" applyPatternFormats="0" applyAlignmentFormats="0" applyWidthHeightFormats="1" dataCaption="Values" tag="6c3b72c1-01a4-4d34-9f97-f156b9651a5d" updatedVersion="5" minRefreshableVersion="3" useAutoFormatting="1" itemPrintTitles="1" createdVersion="5" indent="0" outline="1" outlineData="1" multipleFieldFilters="0">
  <location ref="M15:M16"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Transaction]"/>
      </x15:pivotTableUISettings>
    </ext>
  </extLst>
</pivotTableDefinition>
</file>

<file path=xl/pivotTables/pivotTable19.xml><?xml version="1.0" encoding="utf-8"?>
<pivotTableDefinition xmlns="http://schemas.openxmlformats.org/spreadsheetml/2006/main" name="PivotTable10" cacheId="173" applyNumberFormats="0" applyBorderFormats="0" applyFontFormats="0" applyPatternFormats="0" applyAlignmentFormats="0" applyWidthHeightFormats="1" dataCaption="Values" tag="37e7da87-cdd1-47d3-a35a-6afa16ad8186" updatedVersion="5" minRefreshableVersion="3" useAutoFormatting="1" subtotalHiddenItems="1" itemPrintTitles="1" createdVersion="5" indent="0" outline="1" outlineData="1" multipleFieldFilters="0">
  <location ref="G18:G19"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8"/>
  </dataFields>
  <formats count="1">
    <format dxfId="8">
      <pivotArea outline="0" collapsedLevelsAreSubtotals="1" fieldPosition="0"/>
    </format>
  </formats>
  <pivotHierarchies count="5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Accounts]"/>
      </x15:pivotTableUISettings>
    </ext>
  </extLst>
</pivotTableDefinition>
</file>

<file path=xl/pivotTables/pivotTable20.xml><?xml version="1.0" encoding="utf-8"?>
<pivotTableDefinition xmlns="http://schemas.openxmlformats.org/spreadsheetml/2006/main" name="PivotTable5" cacheId="176" applyNumberFormats="0" applyBorderFormats="0" applyFontFormats="0" applyPatternFormats="0" applyAlignmentFormats="0" applyWidthHeightFormats="1" dataCaption="Values" tag="312633de-7ec0-47c5-aeac-d2430bed422d" updatedVersion="5" minRefreshableVersion="3" useAutoFormatting="1" subtotalHiddenItems="1" itemPrintTitles="1" createdVersion="5" indent="0" outline="1" outlineData="1" multipleFieldFilters="0">
  <location ref="L7:M11" firstHeaderRow="1" firstDataRow="1" firstDataCol="1"/>
  <pivotFields count="2">
    <pivotField dataField="1" showAll="0"/>
    <pivotField axis="axisRow" allDrilled="1" showAll="0" dataSourceSort="1" defaultAttributeDrillState="1">
      <items count="4">
        <item x="0"/>
        <item x="1"/>
        <item x="2"/>
        <item t="default"/>
      </items>
    </pivotField>
  </pivotFields>
  <rowFields count="1">
    <field x="1"/>
  </rowFields>
  <rowItems count="4">
    <i>
      <x/>
    </i>
    <i>
      <x v="1"/>
    </i>
    <i>
      <x v="2"/>
    </i>
    <i t="grand">
      <x/>
    </i>
  </rowItems>
  <colItems count="1">
    <i/>
  </colItems>
  <dataFields count="1">
    <dataField fld="0" subtotal="count" showDataAs="percentDiff" baseField="1" baseItem="1048828" numFmtId="10"/>
  </dataFields>
  <pivotHierarchies count="5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Transaction]"/>
        <x15:activeTabTopLevelEntity name="[Date_table]"/>
      </x15:pivotTableUISettings>
    </ext>
  </extLst>
</pivotTableDefinition>
</file>

<file path=xl/pivotTables/pivotTable21.xml><?xml version="1.0" encoding="utf-8"?>
<pivotTableDefinition xmlns="http://schemas.openxmlformats.org/spreadsheetml/2006/main" name="PivotTable3" cacheId="178" applyNumberFormats="0" applyBorderFormats="0" applyFontFormats="0" applyPatternFormats="0" applyAlignmentFormats="0" applyWidthHeightFormats="1" dataCaption="Values" tag="6f9d4eb9-121a-458e-a471-bd735f36567c" updatedVersion="5" minRefreshableVersion="3" useAutoFormatting="1" subtotalHiddenItems="1" itemPrintTitles="1" createdVersion="5" indent="0" outline="1" outlineData="1" multipleFieldFilters="0">
  <location ref="J15:J16"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6"/>
  </dataFields>
  <formats count="1">
    <format dxfId="7">
      <pivotArea outline="0" collapsedLevelsAreSubtotals="1" fieldPosition="0"/>
    </format>
  </formats>
  <pivotHierarchies count="5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Transaction]"/>
        <x15:activeTabTopLevelEntity name="[tlbBudget]"/>
        <x15:activeTabTopLevelEntity name="[Table8]"/>
        <x15:activeTabTopLevelEntity name="[dim_category]"/>
        <x15:activeTabTopLevelEntity name="[tlbBudget6]"/>
      </x15:pivotTableUISettings>
    </ext>
  </extLst>
</pivotTableDefinition>
</file>

<file path=xl/pivotTables/pivotTable22.xml><?xml version="1.0" encoding="utf-8"?>
<pivotTableDefinition xmlns="http://schemas.openxmlformats.org/spreadsheetml/2006/main" name="PivotTable6" cacheId="180" applyNumberFormats="0" applyBorderFormats="0" applyFontFormats="0" applyPatternFormats="0" applyAlignmentFormats="0" applyWidthHeightFormats="1" dataCaption="Values" tag="f07bbc77-ad6c-4112-965d-2eeec0b96824" updatedVersion="5" minRefreshableVersion="3" useAutoFormatting="1" subtotalHiddenItems="1" itemPrintTitles="1" createdVersion="5" indent="0" outline="1" outlineData="1" multipleFieldFilters="0">
  <location ref="B13:B1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6"/>
  </dataFields>
  <formats count="1">
    <format dxfId="6">
      <pivotArea outline="0" collapsedLevelsAreSubtotals="1" fieldPosition="0"/>
    </format>
  </formats>
  <pivotHierarchies count="5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lbBudget]"/>
        <x15:activeTabTopLevelEntity name="[Table8]"/>
        <x15:activeTabTopLevelEntity name="[tlbBudget6]"/>
        <x15:activeTabTopLevelEntity name="[dim_category]"/>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Date_table].[MONTH]">
  <pivotTables>
    <pivotTable tabId="7" name="PivotTable4"/>
    <pivotTable tabId="7" name="PivotTable14"/>
    <pivotTable tabId="7" name="PivotTable6"/>
    <pivotTable tabId="7" name="PivotTable9"/>
    <pivotTable tabId="7" name="PivotTable11"/>
  </pivotTables>
  <data>
    <olap pivotCacheId="241">
      <levels count="2">
        <level uniqueName="[Date_table].[MONTH].[(All)]" sourceCaption="(All)" count="0"/>
        <level uniqueName="[Date_table].[MONTH].[MONTH]" sourceCaption="MONTH" count="13">
          <ranges>
            <range startItem="0">
              <i n="[Date_table].[MONTH].&amp;[Jan]" c="Jan"/>
              <i n="[Date_table].[MONTH].&amp;[Feb]" c="Feb"/>
              <i n="[Date_table].[MONTH].&amp;[Mar]" c="Mar"/>
              <i n="[Date_table].[MONTH].&amp;[Apr]" c="Apr"/>
              <i n="[Date_table].[MONTH].&amp;[May]" c="May"/>
              <i n="[Date_table].[MONTH].&amp;[Jun]" c="Jun"/>
              <i n="[Date_table].[MONTH].&amp;[Jul]" c="Jul"/>
              <i n="[Date_table].[MONTH].&amp;[Aug]" c="Aug"/>
              <i n="[Date_table].[MONTH].&amp;[Sep]" c="Sep"/>
              <i n="[Date_table].[MONTH].&amp;[Oct]" c="Oct"/>
              <i n="[Date_table].[MONTH].&amp;[Nov]" c="Nov"/>
              <i n="[Date_table].[MONTH].&amp;[Dec]" c="Dec"/>
              <i n="[Date_table].[MONTH].&amp;" c="(blank)" nd="1"/>
            </range>
          </ranges>
        </level>
      </levels>
      <selections count="1">
        <selection n="[Date_table].[MONTH].[All]"/>
      </selections>
    </olap>
  </data>
  <extLst>
    <x:ext xmlns:x15="http://schemas.microsoft.com/office/spreadsheetml/2010/11/main" uri="{03082B11-2C62-411c-B77F-237D8FCFBE4C}">
      <x15:slicerCachePivotTables>
        <pivotTable tabId="4294967295" name="PivotChartTable11"/>
        <pivotTable tabId="4294967295" name="PivotChartTable10"/>
        <pivotTable tabId="4294967295" name="PivotChartTable9"/>
        <pivotTable tabId="4294967295" name="PivotChartTable8"/>
      </x15:slicerCachePivotTables>
    </x:ext>
    <x:ext xmlns:x15="http://schemas.microsoft.com/office/spreadsheetml/2010/11/main" uri="{470722E0-AACD-4C17-9CDC-17EF765DBC7E}">
      <x15:slicerCacheHideItemsWithNoData count="1">
        <x15:slicerCacheOlapLevelName uniqueName="[Date_table].[MONTH].[MONTH]"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Date_table].[YEAR]">
  <pivotTables>
    <pivotTable tabId="7" name="PivotTable10"/>
    <pivotTable tabId="7" name="PivotTable2"/>
    <pivotTable tabId="7" name="PivotTable3"/>
    <pivotTable tabId="7" name="PivotTable5"/>
    <pivotTable tabId="7" name="PivotTable6"/>
    <pivotTable tabId="7" name="PivotTable1"/>
  </pivotTables>
  <data>
    <olap pivotCacheId="241">
      <levels count="2">
        <level uniqueName="[Date_table].[YEAR].[(All)]" sourceCaption="(All)" count="0"/>
        <level uniqueName="[Date_table].[YEAR].[YEAR]" sourceCaption="YEAR" count="4">
          <ranges>
            <range startItem="0">
              <i n="[Date_table].[YEAR].&amp;[2022]" c="2022"/>
              <i n="[Date_table].[YEAR].&amp;[2023]" c="2023"/>
              <i n="[Date_table].[YEAR].&amp;[2024]" c="2024"/>
              <i n="[Date_table].[YEAR].&amp;" c="(blank)" nd="1"/>
            </range>
          </ranges>
        </level>
      </levels>
      <selections count="1">
        <selection n="[Date_table].[YEAR].[All]"/>
      </selections>
    </olap>
  </data>
  <extLst>
    <x:ext xmlns:x15="http://schemas.microsoft.com/office/spreadsheetml/2010/11/main" uri="{03082B11-2C62-411c-B77F-237D8FCFBE4C}">
      <x15:slicerCachePivotTables>
        <pivotTable tabId="4294967295" name="PivotChartTable15"/>
        <pivotTable tabId="4294967295" name="PivotChartTable14"/>
        <pivotTable tabId="4294967295" name="PivotChartTable13"/>
        <pivotTable tabId="4294967295" name="PivotChartTable12"/>
        <pivotTable tabId="4294967295" name="PivotChartTable16"/>
      </x15:slicerCachePivotTables>
    </x:ext>
    <x:ext xmlns:x15="http://schemas.microsoft.com/office/spreadsheetml/2010/11/main" uri="{470722E0-AACD-4C17-9CDC-17EF765DBC7E}">
      <x15:slicerCacheHideItemsWithNoData count="1">
        <x15:slicerCacheOlapLevelName uniqueName="[Date_table].[YEAR].[YEAR]"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level="1" style="Slicer Style 8"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cache="Slicer_MONTH" caption="MONTH" columnCount="3" level="1" style="Slicer Style 8" rowHeight="241300"/>
</slicers>
</file>

<file path=xl/tables/table1.xml><?xml version="1.0" encoding="utf-8"?>
<table xmlns="http://schemas.openxmlformats.org/spreadsheetml/2006/main" id="2" name="tlbTransaction" displayName="tlbTransaction" ref="A1:L1390" totalsRowShown="0" headerRowDxfId="59" dataDxfId="58">
  <autoFilter ref="A1:L1390"/>
  <tableColumns count="12">
    <tableColumn id="9" name="ID" dataDxfId="57"/>
    <tableColumn id="14" name="DATE" dataDxfId="56"/>
    <tableColumn id="8" name="COD_ACCOUNT" dataDxfId="55"/>
    <tableColumn id="15" name="ACCOUNT" dataDxfId="54"/>
    <tableColumn id="1" name="Short_CLASS" dataDxfId="53"/>
    <tableColumn id="16" name="CLASS" dataDxfId="52"/>
    <tableColumn id="17" name="TRANSACTION_TYPE" dataDxfId="51"/>
    <tableColumn id="5" name="NAME" dataDxfId="50"/>
    <tableColumn id="18" name="MEMO/DESCRIPTION" dataDxfId="49"/>
    <tableColumn id="3" name="REVENUE/EXPENSES" dataDxfId="48"/>
    <tableColumn id="7" name="AMOUNT" dataDxfId="47"/>
    <tableColumn id="2" name="REVENUE_SOURCE" dataDxfId="46">
      <calculatedColumnFormula>RIGHT(D2,LEN(D2)-6)</calculatedColumnFormula>
    </tableColumn>
  </tableColumns>
  <tableStyleInfo showFirstColumn="0" showLastColumn="0" showRowStripes="1" showColumnStripes="0"/>
</table>
</file>

<file path=xl/tables/table2.xml><?xml version="1.0" encoding="utf-8"?>
<table xmlns="http://schemas.openxmlformats.org/spreadsheetml/2006/main" id="1" name="tlbBudget" displayName="tlbBudget" ref="A1:H1230" totalsRowShown="0" headerRowDxfId="45" dataDxfId="44">
  <autoFilter ref="A1:H1230"/>
  <tableColumns count="8">
    <tableColumn id="2" name="ID" dataDxfId="43"/>
    <tableColumn id="4" name="DATE" dataDxfId="42"/>
    <tableColumn id="5" name="COD_ACCOUNT" dataDxfId="41"/>
    <tableColumn id="8" name="ACCOUNT" dataDxfId="40"/>
    <tableColumn id="11" name="Short_CLASS" dataDxfId="39"/>
    <tableColumn id="3" name="CLASS" dataDxfId="38"/>
    <tableColumn id="9" name="REVENUE/EXPENSES" dataDxfId="37"/>
    <tableColumn id="6" name="BUDGET" dataDxfId="36"/>
  </tableColumns>
  <tableStyleInfo showFirstColumn="0" showLastColumn="0" showRowStripes="1" showColumnStripes="0"/>
</table>
</file>

<file path=xl/tables/table3.xml><?xml version="1.0" encoding="utf-8"?>
<table xmlns="http://schemas.openxmlformats.org/spreadsheetml/2006/main" id="4" name="tlbAccounts" displayName="tlbAccounts" ref="A1:F36" totalsRowShown="0" headerRowDxfId="35" dataDxfId="34">
  <autoFilter ref="A1:F36"/>
  <tableColumns count="6">
    <tableColumn id="1" name="ID" dataDxfId="33"/>
    <tableColumn id="2" name="COD_ACCOUNT" dataDxfId="32"/>
    <tableColumn id="3" name="ACCOUNT" dataDxfId="31"/>
    <tableColumn id="4" name="REVENUE/EXPENSES" dataDxfId="30"/>
    <tableColumn id="5" name="LEVEL_01" dataDxfId="29"/>
    <tableColumn id="6" name="LEVEL_02" dataDxfId="28"/>
  </tableColumns>
  <tableStyleInfo showFirstColumn="0" showLastColumn="0" showRowStripes="1" showColumnStripes="0"/>
</table>
</file>

<file path=xl/tables/table4.xml><?xml version="1.0" encoding="utf-8"?>
<table xmlns="http://schemas.openxmlformats.org/spreadsheetml/2006/main" id="6" name="tlbBudget7" displayName="tlbBudget7" ref="A1:A5" totalsRowShown="0" headerRowDxfId="27" dataDxfId="26">
  <autoFilter ref="A1:A5"/>
  <tableColumns count="1">
    <tableColumn id="3" name="CLASS" dataDxfId="25"/>
  </tableColumns>
  <tableStyleInfo showFirstColumn="0" showLastColumn="0" showRowStripes="1" showColumnStripes="0"/>
</table>
</file>

<file path=xl/tables/table5.xml><?xml version="1.0" encoding="utf-8"?>
<table xmlns="http://schemas.openxmlformats.org/spreadsheetml/2006/main" id="5" name="tlbBudget6" displayName="tlbBudget6" ref="A1:D4" totalsRowShown="0" headerRowDxfId="24" dataDxfId="23">
  <autoFilter ref="A1:D4"/>
  <tableColumns count="4">
    <tableColumn id="2" name="ID" dataDxfId="22"/>
    <tableColumn id="8" name="ACCOUNT" dataDxfId="21"/>
    <tableColumn id="1" name="Account_name" dataDxfId="20">
      <calculatedColumnFormula>RIGHT(B2,LEN(B2)-6)</calculatedColumnFormula>
    </tableColumn>
    <tableColumn id="9" name="REVENUE/EXPENSES" dataDxfId="19"/>
  </tableColumns>
  <tableStyleInfo showFirstColumn="0" showLastColumn="0" showRowStripes="1" showColumnStripes="0"/>
</table>
</file>

<file path=xl/tables/table6.xml><?xml version="1.0" encoding="utf-8"?>
<table xmlns="http://schemas.openxmlformats.org/spreadsheetml/2006/main" id="8" name="Table8" displayName="Table8" ref="A1:D1097" totalsRowShown="0">
  <autoFilter ref="A1:D1097"/>
  <tableColumns count="4">
    <tableColumn id="1" name="DATE" dataDxfId="18">
      <calculatedColumnFormula>A1 + 1</calculatedColumnFormula>
    </tableColumn>
    <tableColumn id="2" name="Year">
      <calculatedColumnFormula>YEAR(A2)</calculatedColumnFormula>
    </tableColumn>
    <tableColumn id="3" name="MONTH_NUMBER">
      <calculatedColumnFormula>MONTH(A2)</calculatedColumnFormula>
    </tableColumn>
    <tableColumn id="4" name="MONTH" dataDxfId="17">
      <calculatedColumnFormula>TEXT(A2,"MMM")</calculatedColumnFormula>
    </tableColumn>
  </tableColumns>
  <tableStyleInfo name="TableStyleLight20" showFirstColumn="0" showLastColumn="0" showRowStripes="1" showColumnStripes="0"/>
</table>
</file>

<file path=xl/tables/table7.xml><?xml version="1.0" encoding="utf-8"?>
<table xmlns="http://schemas.openxmlformats.org/spreadsheetml/2006/main" id="3" name="tblDictionary" displayName="tblDictionary" ref="A1:C20" totalsRowShown="0" headerRowDxfId="16" dataDxfId="14" headerRowBorderDxfId="15" tableBorderDxfId="13">
  <autoFilter ref="A1:C20"/>
  <tableColumns count="3">
    <tableColumn id="1" name="Sheet" dataDxfId="12"/>
    <tableColumn id="2" name="Column" dataDxfId="11"/>
    <tableColumn id="3" name="Description" dataDxfId="1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ivotTable" Target="../pivotTables/pivotTable21.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K31"/>
  <sheetViews>
    <sheetView showGridLines="0" showRowColHeaders="0" zoomScale="75" zoomScaleNormal="75" workbookViewId="0">
      <selection activeCell="P20" sqref="P20"/>
    </sheetView>
  </sheetViews>
  <sheetFormatPr defaultRowHeight="14.25"/>
  <cols>
    <col min="2" max="2" width="17.625" customWidth="1"/>
    <col min="3" max="4" width="17.625" bestFit="1" customWidth="1"/>
    <col min="10" max="11" width="15" customWidth="1"/>
    <col min="12" max="12" width="8.875" customWidth="1"/>
    <col min="13" max="13" width="10.875" customWidth="1"/>
    <col min="14" max="14" width="8.875" customWidth="1"/>
    <col min="15" max="15" width="10.875" customWidth="1"/>
    <col min="16" max="16" width="8.875" customWidth="1"/>
    <col min="17" max="17" width="10.875" customWidth="1"/>
    <col min="18" max="18" width="8.875" customWidth="1"/>
    <col min="19" max="19" width="21.75" customWidth="1"/>
    <col min="20" max="21" width="15" customWidth="1"/>
    <col min="22" max="22" width="9.875" customWidth="1"/>
    <col min="23" max="23" width="8.875" customWidth="1"/>
    <col min="24" max="24" width="10.875" customWidth="1"/>
    <col min="25" max="25" width="9.875" customWidth="1"/>
    <col min="26" max="26" width="8.875" customWidth="1"/>
    <col min="27" max="27" width="10.875" customWidth="1"/>
    <col min="28" max="28" width="9.875" customWidth="1"/>
    <col min="29" max="29" width="8.875" customWidth="1"/>
    <col min="30" max="30" width="10.875" customWidth="1"/>
    <col min="31" max="32" width="9.875" customWidth="1"/>
    <col min="33" max="33" width="10.875" customWidth="1"/>
    <col min="34" max="35" width="9.875" customWidth="1"/>
    <col min="36" max="36" width="10.875" customWidth="1"/>
    <col min="37" max="38" width="9.875" customWidth="1"/>
    <col min="39" max="39" width="10.875" customWidth="1"/>
    <col min="40" max="40" width="9.875" customWidth="1"/>
    <col min="41" max="41" width="8.875" customWidth="1"/>
    <col min="42" max="42" width="10.875" customWidth="1"/>
    <col min="43" max="43" width="9.875" customWidth="1"/>
    <col min="44" max="44" width="8.875" customWidth="1"/>
    <col min="45" max="45" width="10.875" customWidth="1"/>
    <col min="46" max="46" width="9.875" customWidth="1"/>
    <col min="47" max="47" width="8.875" customWidth="1"/>
    <col min="48" max="48" width="10.875" customWidth="1"/>
    <col min="49" max="49" width="9.875" customWidth="1"/>
    <col min="50" max="50" width="8.875" customWidth="1"/>
    <col min="51" max="51" width="10.875" customWidth="1"/>
    <col min="52" max="52" width="9.875" customWidth="1"/>
    <col min="53" max="53" width="8.875" customWidth="1"/>
    <col min="54" max="54" width="10.875" customWidth="1"/>
    <col min="55" max="55" width="9.875" customWidth="1"/>
    <col min="56" max="56" width="8.875" customWidth="1"/>
    <col min="57" max="57" width="10.875" customWidth="1"/>
    <col min="58" max="58" width="9.875" customWidth="1"/>
    <col min="59" max="59" width="8.875" customWidth="1"/>
    <col min="60" max="60" width="10.875" customWidth="1"/>
    <col min="61" max="61" width="9.875" customWidth="1"/>
    <col min="62" max="62" width="8.875" customWidth="1"/>
    <col min="63" max="63" width="10.875" customWidth="1"/>
    <col min="64" max="64" width="9.875" customWidth="1"/>
    <col min="65" max="65" width="8.875" customWidth="1"/>
    <col min="66" max="66" width="10.875" customWidth="1"/>
    <col min="67" max="68" width="9.875" customWidth="1"/>
    <col min="69" max="69" width="10.875" customWidth="1"/>
    <col min="70" max="70" width="9.875" bestFit="1" customWidth="1"/>
    <col min="71" max="71" width="9.875" customWidth="1"/>
    <col min="72" max="72" width="10.875" customWidth="1"/>
    <col min="73" max="73" width="9.875" bestFit="1" customWidth="1"/>
    <col min="74" max="74" width="9.875" customWidth="1"/>
    <col min="75" max="75" width="10.875" customWidth="1"/>
    <col min="76" max="76" width="9.875" bestFit="1" customWidth="1"/>
    <col min="77" max="77" width="8.875" customWidth="1"/>
    <col min="78" max="78" width="10.875" customWidth="1"/>
    <col min="79" max="79" width="9.875" customWidth="1"/>
    <col min="80" max="80" width="8.875" customWidth="1"/>
    <col min="81" max="81" width="10.875" customWidth="1"/>
    <col min="82" max="82" width="9.875" customWidth="1"/>
    <col min="83" max="83" width="8.875" customWidth="1"/>
    <col min="84" max="85" width="10.875" customWidth="1"/>
    <col min="86" max="86" width="8.875" customWidth="1"/>
    <col min="87" max="87" width="10.875" bestFit="1" customWidth="1"/>
    <col min="88" max="88" width="10.875" customWidth="1"/>
    <col min="89" max="89" width="8.875" customWidth="1"/>
    <col min="90" max="90" width="10.875" bestFit="1" customWidth="1"/>
    <col min="91" max="91" width="10.875" customWidth="1"/>
    <col min="92" max="92" width="8.875" customWidth="1"/>
    <col min="93" max="93" width="10.875" bestFit="1" customWidth="1"/>
    <col min="94" max="94" width="10.875" customWidth="1"/>
    <col min="95" max="95" width="8.875" customWidth="1"/>
    <col min="96" max="96" width="10.875" bestFit="1" customWidth="1"/>
    <col min="97" max="97" width="10.875" customWidth="1"/>
    <col min="98" max="98" width="8.875" customWidth="1"/>
    <col min="99" max="99" width="10.875" bestFit="1" customWidth="1"/>
    <col min="100" max="100" width="10.875" customWidth="1"/>
    <col min="101" max="101" width="8.875" customWidth="1"/>
    <col min="102" max="102" width="10.875" bestFit="1" customWidth="1"/>
    <col min="103" max="103" width="10.875" customWidth="1"/>
    <col min="104" max="104" width="9.875" customWidth="1"/>
    <col min="105" max="105" width="10.875" bestFit="1" customWidth="1"/>
    <col min="106" max="106" width="10.875" customWidth="1"/>
    <col min="107" max="107" width="9.875" customWidth="1"/>
    <col min="108" max="108" width="10.875" bestFit="1" customWidth="1"/>
    <col min="109" max="109" width="10.875" customWidth="1"/>
    <col min="110" max="110" width="9.875" customWidth="1"/>
    <col min="111" max="111" width="10.875" bestFit="1" customWidth="1"/>
    <col min="112" max="112" width="13.5" customWidth="1"/>
    <col min="113" max="113" width="13.5" bestFit="1" customWidth="1"/>
  </cols>
  <sheetData>
    <row r="2" spans="2:34">
      <c r="AH2" s="24">
        <f>GETPIVOTDATA("[Measures].[Actual Revenue]",pivot_table!$J$15)</f>
        <v>17958470</v>
      </c>
    </row>
    <row r="4" spans="2:34">
      <c r="B4" s="13"/>
      <c r="AH4" s="20">
        <f>GETPIVOTDATA("[Measures].[Actual Revenue]",pivot_table!$D$5,"[Date_table].[YEAR]","[Date_table].[YEAR].&amp;[2024]")</f>
        <v>0.42098538950402936</v>
      </c>
    </row>
    <row r="6" spans="2:34" ht="18">
      <c r="O6" s="21"/>
      <c r="AH6" t="str">
        <f>IFERROR(IF(AH4&gt;=0," ▲ +"&amp;TEXT(AH4,"0.0%"),"▼ "&amp;TEXT(AH4,"0.0%")),"")</f>
        <v xml:space="preserve"> ▲ +42.1%</v>
      </c>
    </row>
    <row r="7" spans="2:34">
      <c r="AH7" s="24">
        <f>GETPIVOTDATA("[Measures].[Profit]",pivot_table!$K$20)</f>
        <v>-1448500</v>
      </c>
    </row>
    <row r="8" spans="2:34">
      <c r="AH8" s="19">
        <f>GETPIVOTDATA("[Measures].[Profit]",pivot_table!$L$7,"[Date_table].[YEAR]","[Date_table].[YEAR].&amp;[2024]")</f>
        <v>-1.2199970657276995</v>
      </c>
    </row>
    <row r="9" spans="2:34">
      <c r="AH9" t="str">
        <f>(IFERROR(IF(AH8&gt;=0," ▲ +"&amp;TEXT(AH8,"0.0%"),"▼ "&amp;TEXT(AH8,"0.0%")),""))</f>
        <v>▼ -122.0%</v>
      </c>
    </row>
    <row r="12" spans="2:34" ht="15">
      <c r="B12" s="29"/>
      <c r="AH12" s="24">
        <f>GETPIVOTDATA("[Measures].[Total Budget]",pivot_table!$B$13)</f>
        <v>36923857.5</v>
      </c>
    </row>
    <row r="13" spans="2:34">
      <c r="N13" s="13"/>
    </row>
    <row r="14" spans="2:34">
      <c r="AH14" s="22" t="e">
        <f>GETPIVOTDATA("[Measures].[Budget Variance %]",pivot_table!$O$40)</f>
        <v>#REF!</v>
      </c>
    </row>
    <row r="15" spans="2:34">
      <c r="H15" t="s">
        <v>197</v>
      </c>
    </row>
    <row r="16" spans="2:34">
      <c r="J16" s="13"/>
      <c r="AH16" t="e">
        <f>IF(AH14&gt;=0," ▲ +"&amp;TEXT(AH14,"0.0%"),"▼ "&amp;TEXT(AH14,"0.0%"))</f>
        <v>#REF!</v>
      </c>
    </row>
    <row r="18" spans="13:37">
      <c r="AI18" s="26">
        <f>pivot_table!D17</f>
        <v>-1.1959273215156352E-2</v>
      </c>
      <c r="AJ18" t="str">
        <f>(IFERROR(IF(AI18&gt;=0," ▼ +"&amp;TEXT(AI18,"0.0%"),"▲"&amp;TEXT(AI18,"0.0%")),""))</f>
        <v>▲-1.2%</v>
      </c>
    </row>
    <row r="19" spans="13:37">
      <c r="AH19" s="24">
        <f>GETPIVOTDATA("[Measures].[Actual Expenses]",pivot_table!$M$15)</f>
        <v>19406970</v>
      </c>
    </row>
    <row r="20" spans="13:37">
      <c r="M20" s="13"/>
    </row>
    <row r="21" spans="13:37">
      <c r="AH21" s="24">
        <f>GETPIVOTDATA("[Measures].[Budgeted Expenses]",pivot_table!$I$20)</f>
        <v>19948887.5</v>
      </c>
    </row>
    <row r="23" spans="13:37">
      <c r="AH23" s="25">
        <f>GETPIVOTDATA("[Measures].[Total Variance]",pivot_table!$G$18)</f>
        <v>-441582.5</v>
      </c>
    </row>
    <row r="24" spans="13:37">
      <c r="AK24" t="str">
        <f>IF(AH4&gt;=0," ▼ +"&amp;TEXT(AH4,"0.0%")," ▲ "&amp;TEXT(AH4,"0.0%"))</f>
        <v xml:space="preserve"> ▼ +42.1%</v>
      </c>
    </row>
    <row r="25" spans="13:37">
      <c r="AH25" s="18">
        <f>GETPIVOTDATA("[Measures].[Actual Expenses]",pivot_table!$I$6,"[Date_table].[YEAR]","[Date_table].[YEAR].&amp;[2024]")</f>
        <v>0.12145841144020138</v>
      </c>
    </row>
    <row r="26" spans="13:37">
      <c r="AH26" t="str">
        <f>IF(AH25&gt;=0," ▲ +"&amp;TEXT(AH25,"0.0%"),"▼ "&amp;TEXT(AH25,"0.0%"))</f>
        <v xml:space="preserve"> ▲ +12.1%</v>
      </c>
    </row>
    <row r="27" spans="13:37">
      <c r="T27" s="15"/>
    </row>
    <row r="28" spans="13:37">
      <c r="T28" s="15"/>
      <c r="AH28" s="25">
        <f>GETPIVOTDATA("[Measures].[Expense Variance]",pivot_table!$A$7)</f>
        <v>541917.5</v>
      </c>
    </row>
    <row r="29" spans="13:37">
      <c r="T29" s="15"/>
      <c r="AH29" s="28">
        <f>pivot_table!O21</f>
        <v>2.7165299318069741E-2</v>
      </c>
    </row>
    <row r="30" spans="13:37">
      <c r="T30" s="15"/>
      <c r="AH30" t="str">
        <f>IF(AH29&gt;=0," ▼ +"&amp;TEXT(AH29,"0.0%")," ▲ "&amp;TEXT(AH29,"0.0%"))</f>
        <v xml:space="preserve"> ▼ +2.7%</v>
      </c>
      <c r="AI30" t="s">
        <v>209</v>
      </c>
    </row>
    <row r="31" spans="13:37">
      <c r="T31" s="15"/>
    </row>
  </sheetData>
  <conditionalFormatting sqref="AH30">
    <cfRule type="cellIs" dxfId="5" priority="1" operator="lessThan">
      <formula>0</formula>
    </cfRule>
    <cfRule type="cellIs" dxfId="4" priority="2" operator="lessThan">
      <formula>0</formula>
    </cfRule>
    <cfRule type="cellIs" dxfId="3" priority="3" operator="greaterThan">
      <formula>0</formula>
    </cfRule>
    <cfRule type="cellIs" dxfId="2" priority="6" operator="equal">
      <formula>AH30&gt;0</formula>
    </cfRule>
  </conditionalFormatting>
  <conditionalFormatting sqref="AI30">
    <cfRule type="cellIs" dxfId="1" priority="4" operator="lessThan">
      <formula>0</formula>
    </cfRule>
    <cfRule type="cellIs" dxfId="0" priority="5" operator="greaterThan">
      <formula>0</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T17:U21"/>
  <sheetViews>
    <sheetView showGridLines="0" showRowColHeaders="0" tabSelected="1" zoomScale="75" zoomScaleNormal="75" workbookViewId="0">
      <selection activeCell="S13" sqref="S13"/>
    </sheetView>
  </sheetViews>
  <sheetFormatPr defaultRowHeight="14.25"/>
  <cols>
    <col min="20" max="20" width="23" customWidth="1"/>
    <col min="21" max="21" width="16.25" bestFit="1" customWidth="1"/>
  </cols>
  <sheetData>
    <row r="17" spans="20:21">
      <c r="T17" s="14"/>
      <c r="U17" s="15"/>
    </row>
    <row r="18" spans="20:21">
      <c r="T18" s="14"/>
      <c r="U18" s="15"/>
    </row>
    <row r="19" spans="20:21">
      <c r="T19" s="14"/>
      <c r="U19" s="15"/>
    </row>
    <row r="20" spans="20:21">
      <c r="T20" s="14"/>
      <c r="U20" s="15"/>
    </row>
    <row r="21" spans="20:21">
      <c r="T21" s="14"/>
      <c r="U21"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75" zoomScaleNormal="75" workbookViewId="0"/>
  </sheetViews>
  <sheetFormatPr defaultRowHeight="14.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PU70"/>
  <sheetViews>
    <sheetView showGridLines="0" zoomScale="78" zoomScaleNormal="78" workbookViewId="0">
      <selection activeCell="H27" sqref="H27"/>
    </sheetView>
  </sheetViews>
  <sheetFormatPr defaultRowHeight="14.25"/>
  <cols>
    <col min="1" max="1" width="17.125" customWidth="1"/>
    <col min="2" max="2" width="12.375" customWidth="1"/>
    <col min="3" max="3" width="17.625" bestFit="1" customWidth="1"/>
    <col min="4" max="4" width="13.875" customWidth="1"/>
    <col min="5" max="5" width="15" customWidth="1"/>
    <col min="7" max="7" width="13.75" customWidth="1"/>
    <col min="8" max="8" width="6.375" customWidth="1"/>
    <col min="9" max="9" width="19.125" customWidth="1"/>
    <col min="10" max="10" width="15" customWidth="1"/>
    <col min="11" max="11" width="6.375" customWidth="1"/>
    <col min="12" max="12" width="13.875" customWidth="1"/>
    <col min="13" max="13" width="8.625" customWidth="1"/>
    <col min="14" max="14" width="8.875" customWidth="1"/>
    <col min="15" max="15" width="21.375" customWidth="1"/>
    <col min="16" max="17" width="13.75" customWidth="1"/>
    <col min="18" max="18" width="13.875" customWidth="1"/>
    <col min="19" max="19" width="15.875" customWidth="1"/>
    <col min="20" max="20" width="22.25" customWidth="1"/>
    <col min="21" max="21" width="15.75" customWidth="1"/>
    <col min="22" max="22" width="17.75" customWidth="1"/>
    <col min="23" max="23" width="22.375" customWidth="1"/>
    <col min="24" max="24" width="24" customWidth="1"/>
    <col min="25" max="69" width="17.125" customWidth="1"/>
    <col min="70" max="70" width="17.125" bestFit="1" customWidth="1"/>
    <col min="71" max="72" width="17.125" customWidth="1"/>
    <col min="73" max="73" width="17.125" bestFit="1" customWidth="1"/>
    <col min="74" max="75" width="17.125" customWidth="1"/>
    <col min="76" max="76" width="17.125" bestFit="1" customWidth="1"/>
    <col min="77" max="86" width="17.125" customWidth="1"/>
    <col min="87" max="87" width="17.125" bestFit="1" customWidth="1"/>
    <col min="88" max="89" width="17.125" customWidth="1"/>
    <col min="90" max="90" width="17.125" bestFit="1" customWidth="1"/>
    <col min="91" max="92" width="17.125" customWidth="1"/>
    <col min="93" max="93" width="17.125" bestFit="1" customWidth="1"/>
    <col min="94" max="95" width="17.125" customWidth="1"/>
    <col min="96" max="96" width="17.125" bestFit="1" customWidth="1"/>
    <col min="97" max="98" width="17.125" customWidth="1"/>
    <col min="99" max="99" width="17.125" bestFit="1" customWidth="1"/>
    <col min="100" max="101" width="17.125" customWidth="1"/>
    <col min="102" max="102" width="17.125" bestFit="1" customWidth="1"/>
    <col min="103" max="104" width="17.125" customWidth="1"/>
    <col min="105" max="105" width="17.125" bestFit="1" customWidth="1"/>
    <col min="106" max="107" width="17.125" customWidth="1"/>
    <col min="108" max="108" width="17.125" bestFit="1" customWidth="1"/>
    <col min="109" max="110" width="17.125" customWidth="1"/>
    <col min="111" max="111" width="17.125" bestFit="1" customWidth="1"/>
    <col min="112" max="112" width="17.125" customWidth="1"/>
    <col min="113" max="1114" width="17.125" bestFit="1" customWidth="1"/>
    <col min="1115" max="1115" width="11.375" bestFit="1" customWidth="1"/>
  </cols>
  <sheetData>
    <row r="3" spans="1:14">
      <c r="B3" t="s">
        <v>196</v>
      </c>
    </row>
    <row r="4" spans="1:14">
      <c r="B4" s="23">
        <v>37365440</v>
      </c>
    </row>
    <row r="5" spans="1:14">
      <c r="D5" s="33" t="s">
        <v>210</v>
      </c>
      <c r="E5" t="s">
        <v>198</v>
      </c>
    </row>
    <row r="6" spans="1:14">
      <c r="D6" s="14">
        <v>2022</v>
      </c>
      <c r="E6" s="18"/>
      <c r="I6" s="33" t="s">
        <v>210</v>
      </c>
      <c r="J6" t="s">
        <v>204</v>
      </c>
    </row>
    <row r="7" spans="1:14">
      <c r="A7" t="s">
        <v>207</v>
      </c>
      <c r="D7" s="14">
        <v>2023</v>
      </c>
      <c r="E7" s="18">
        <v>0.92116102924285759</v>
      </c>
      <c r="I7" s="14">
        <v>2022</v>
      </c>
      <c r="J7" s="18"/>
      <c r="L7" s="33" t="s">
        <v>210</v>
      </c>
      <c r="M7" t="s">
        <v>201</v>
      </c>
    </row>
    <row r="8" spans="1:14">
      <c r="A8" s="13">
        <v>541917.5</v>
      </c>
      <c r="D8" s="14">
        <v>2024</v>
      </c>
      <c r="E8" s="18">
        <v>0.42098538950402936</v>
      </c>
      <c r="I8" s="14">
        <v>2023</v>
      </c>
      <c r="J8" s="18">
        <v>1.0960576132380222</v>
      </c>
      <c r="L8" s="14">
        <v>2022</v>
      </c>
      <c r="M8" s="18"/>
    </row>
    <row r="9" spans="1:14">
      <c r="D9" s="14" t="s">
        <v>211</v>
      </c>
      <c r="E9" s="18"/>
      <c r="I9" s="14">
        <v>2024</v>
      </c>
      <c r="J9" s="18">
        <v>0.12145841144020138</v>
      </c>
      <c r="L9" s="14">
        <v>2023</v>
      </c>
      <c r="M9" s="18">
        <v>2.5389408099688473</v>
      </c>
    </row>
    <row r="10" spans="1:14">
      <c r="I10" s="14" t="s">
        <v>211</v>
      </c>
      <c r="J10" s="18"/>
      <c r="L10" s="14">
        <v>2024</v>
      </c>
      <c r="M10" s="18">
        <v>-1.2199970657276995</v>
      </c>
    </row>
    <row r="11" spans="1:14">
      <c r="L11" s="14" t="s">
        <v>211</v>
      </c>
      <c r="M11" s="18"/>
    </row>
    <row r="13" spans="1:14">
      <c r="B13" t="s">
        <v>202</v>
      </c>
      <c r="N13" s="13"/>
    </row>
    <row r="14" spans="1:14">
      <c r="B14" s="23">
        <v>36923857.5</v>
      </c>
    </row>
    <row r="15" spans="1:14">
      <c r="H15" t="s">
        <v>197</v>
      </c>
      <c r="J15" t="s">
        <v>198</v>
      </c>
      <c r="M15" t="s">
        <v>204</v>
      </c>
    </row>
    <row r="16" spans="1:14">
      <c r="D16" s="32">
        <f>B14 - B4</f>
        <v>-441582.5</v>
      </c>
      <c r="J16" s="23">
        <v>17958470</v>
      </c>
      <c r="M16" s="13">
        <v>19406970</v>
      </c>
    </row>
    <row r="17" spans="2:24">
      <c r="D17" s="27">
        <f>D16/B14</f>
        <v>-1.1959273215156352E-2</v>
      </c>
    </row>
    <row r="18" spans="2:24">
      <c r="G18" t="s">
        <v>206</v>
      </c>
    </row>
    <row r="19" spans="2:24">
      <c r="G19" s="25">
        <v>-441582.5</v>
      </c>
      <c r="O19">
        <f>GETPIVOTDATA("[Measures].[Budgeted Expenses]",$I$20) - GETPIVOTDATA("[Measures].[Actual Expenses]",$M$15)</f>
        <v>541917.5</v>
      </c>
    </row>
    <row r="20" spans="2:24">
      <c r="I20" t="s">
        <v>205</v>
      </c>
      <c r="K20" t="s">
        <v>201</v>
      </c>
    </row>
    <row r="21" spans="2:24">
      <c r="B21" t="s">
        <v>213</v>
      </c>
      <c r="I21" s="13">
        <v>19948887.5</v>
      </c>
      <c r="K21" s="23">
        <v>-1448500</v>
      </c>
      <c r="O21" s="27">
        <f>O19/GETPIVOTDATA("[Measures].[Budgeted Expenses]",$I$20)</f>
        <v>2.7165299318069741E-2</v>
      </c>
      <c r="S21" s="14"/>
      <c r="T21" s="18"/>
      <c r="V21" s="13"/>
      <c r="W21" s="15"/>
      <c r="X21" s="15"/>
    </row>
    <row r="22" spans="2:24">
      <c r="B22">
        <f>GETPIVOTDATA("[Measures].[Total Variance]",pivot_table!$G$18)</f>
        <v>-441582.5</v>
      </c>
      <c r="S22" s="14"/>
      <c r="T22" s="18"/>
    </row>
    <row r="23" spans="2:24">
      <c r="S23" s="14"/>
      <c r="T23" s="18"/>
    </row>
    <row r="24" spans="2:24">
      <c r="S24" s="14"/>
      <c r="T24" s="18"/>
    </row>
    <row r="29" spans="2:24">
      <c r="R29" t="s">
        <v>204</v>
      </c>
    </row>
    <row r="30" spans="2:24">
      <c r="R30" s="13">
        <v>19406970</v>
      </c>
    </row>
    <row r="38" spans="4:1113">
      <c r="T38" s="14"/>
      <c r="U38" s="15"/>
    </row>
    <row r="39" spans="4:1113">
      <c r="T39" s="14"/>
      <c r="U39" s="15"/>
    </row>
    <row r="40" spans="4:1113">
      <c r="D40" s="14"/>
      <c r="E40" s="18"/>
      <c r="O40" t="s">
        <v>201</v>
      </c>
      <c r="T40" s="14"/>
      <c r="U40" s="15"/>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12"/>
      <c r="HM40" s="12"/>
      <c r="HN40" s="12"/>
      <c r="HO40" s="12"/>
      <c r="HP40" s="12"/>
      <c r="HQ40" s="12"/>
      <c r="HR40" s="12"/>
      <c r="HS40" s="12"/>
      <c r="HT40" s="12"/>
      <c r="HU40" s="12"/>
      <c r="HV40" s="12"/>
      <c r="HW40" s="12"/>
      <c r="HX40" s="12"/>
      <c r="HY40" s="12"/>
      <c r="HZ40" s="12"/>
      <c r="IA40" s="12"/>
      <c r="IB40" s="12"/>
      <c r="IC40" s="12"/>
      <c r="ID40" s="12"/>
      <c r="IE40" s="12"/>
      <c r="IF40" s="12"/>
      <c r="IG40" s="12"/>
      <c r="IH40" s="12"/>
      <c r="II40" s="12"/>
      <c r="IJ40" s="12"/>
      <c r="IK40" s="12"/>
      <c r="IL40" s="12"/>
      <c r="IM40" s="12"/>
      <c r="IN40" s="12"/>
      <c r="IO40" s="12"/>
      <c r="IP40" s="12"/>
      <c r="IQ40" s="12"/>
      <c r="IR40" s="12"/>
      <c r="IS40" s="12"/>
      <c r="IT40" s="12"/>
      <c r="IU40" s="12"/>
      <c r="IV40" s="12"/>
      <c r="IW40" s="12"/>
      <c r="IX40" s="12"/>
      <c r="IY40" s="12"/>
      <c r="IZ40" s="12"/>
      <c r="JA40" s="12"/>
      <c r="JB40" s="12"/>
      <c r="JC40" s="12"/>
      <c r="JD40" s="12"/>
      <c r="JE40" s="12"/>
      <c r="JF40" s="12"/>
      <c r="JG40" s="12"/>
      <c r="JH40" s="12"/>
      <c r="JI40" s="12"/>
      <c r="JJ40" s="12"/>
      <c r="JK40" s="12"/>
      <c r="JL40" s="12"/>
      <c r="JM40" s="12"/>
      <c r="JN40" s="12"/>
      <c r="JO40" s="12"/>
      <c r="JP40" s="12"/>
      <c r="JQ40" s="12"/>
      <c r="JR40" s="12"/>
      <c r="JS40" s="12"/>
      <c r="JT40" s="12"/>
      <c r="JU40" s="12"/>
      <c r="JV40" s="12"/>
      <c r="JW40" s="12"/>
      <c r="JX40" s="12"/>
      <c r="JY40" s="12"/>
      <c r="JZ40" s="12"/>
      <c r="KA40" s="12"/>
      <c r="KB40" s="12"/>
      <c r="KC40" s="12"/>
      <c r="KD40" s="12"/>
      <c r="KE40" s="12"/>
      <c r="KF40" s="12"/>
      <c r="KG40" s="12"/>
      <c r="KH40" s="12"/>
      <c r="KI40" s="12"/>
      <c r="KJ40" s="12"/>
      <c r="KK40" s="12"/>
      <c r="KL40" s="12"/>
      <c r="KM40" s="12"/>
      <c r="KN40" s="12"/>
      <c r="KO40" s="12"/>
      <c r="KP40" s="12"/>
      <c r="KQ40" s="12"/>
      <c r="KR40" s="12"/>
      <c r="KS40" s="12"/>
      <c r="KT40" s="12"/>
      <c r="KU40" s="12"/>
      <c r="KV40" s="12"/>
      <c r="KW40" s="12"/>
      <c r="KX40" s="12"/>
      <c r="KY40" s="12"/>
      <c r="KZ40" s="12"/>
      <c r="LA40" s="12"/>
      <c r="LB40" s="12"/>
      <c r="LC40" s="12"/>
      <c r="LD40" s="12"/>
      <c r="LE40" s="12"/>
      <c r="LF40" s="12"/>
      <c r="LG40" s="12"/>
      <c r="LH40" s="12"/>
      <c r="LI40" s="12"/>
      <c r="LJ40" s="12"/>
      <c r="LK40" s="12"/>
      <c r="LL40" s="12"/>
      <c r="LM40" s="12"/>
      <c r="LN40" s="12"/>
      <c r="LO40" s="12"/>
      <c r="LP40" s="12"/>
      <c r="LQ40" s="12"/>
      <c r="LR40" s="12"/>
      <c r="LS40" s="12"/>
      <c r="LT40" s="12"/>
      <c r="LU40" s="12"/>
      <c r="LV40" s="12"/>
      <c r="LW40" s="12"/>
      <c r="LX40" s="12"/>
      <c r="LY40" s="12"/>
      <c r="LZ40" s="12"/>
      <c r="MA40" s="12"/>
      <c r="MB40" s="12"/>
      <c r="MC40" s="12"/>
      <c r="MD40" s="12"/>
      <c r="ME40" s="12"/>
      <c r="MF40" s="12"/>
      <c r="MG40" s="12"/>
      <c r="MH40" s="12"/>
      <c r="MI40" s="12"/>
      <c r="MJ40" s="12"/>
      <c r="MK40" s="12"/>
      <c r="ML40" s="12"/>
      <c r="MM40" s="12"/>
      <c r="MN40" s="12"/>
      <c r="MO40" s="12"/>
      <c r="MP40" s="12"/>
      <c r="MQ40" s="12"/>
      <c r="MR40" s="12"/>
      <c r="MS40" s="12"/>
      <c r="MT40" s="12"/>
      <c r="MU40" s="12"/>
      <c r="MV40" s="12"/>
      <c r="MW40" s="12"/>
      <c r="MX40" s="12"/>
      <c r="MY40" s="12"/>
      <c r="MZ40" s="12"/>
      <c r="NA40" s="12"/>
      <c r="NB40" s="12"/>
      <c r="NC40" s="12"/>
      <c r="ND40" s="12"/>
      <c r="NE40" s="12"/>
      <c r="NF40" s="12"/>
      <c r="NG40" s="12"/>
      <c r="NH40" s="12"/>
      <c r="NI40" s="12"/>
      <c r="NJ40" s="12"/>
      <c r="NK40" s="12"/>
      <c r="NL40" s="12"/>
      <c r="NM40" s="12"/>
      <c r="NN40" s="12"/>
      <c r="NO40" s="12"/>
      <c r="NP40" s="12"/>
      <c r="NQ40" s="12"/>
      <c r="NR40" s="12"/>
      <c r="NS40" s="12"/>
      <c r="NT40" s="12"/>
      <c r="NU40" s="12"/>
      <c r="NV40" s="12"/>
      <c r="NW40" s="12"/>
      <c r="NX40" s="12"/>
      <c r="NY40" s="12"/>
      <c r="NZ40" s="12"/>
      <c r="OA40" s="12"/>
      <c r="OB40" s="12"/>
      <c r="OC40" s="12"/>
      <c r="OD40" s="12"/>
      <c r="OE40" s="12"/>
      <c r="OF40" s="12"/>
      <c r="OG40" s="12"/>
      <c r="OH40" s="12"/>
      <c r="OI40" s="12"/>
      <c r="OJ40" s="12"/>
      <c r="OK40" s="12"/>
      <c r="OL40" s="12"/>
      <c r="OM40" s="12"/>
      <c r="ON40" s="12"/>
      <c r="OO40" s="12"/>
      <c r="OP40" s="12"/>
      <c r="OQ40" s="12"/>
      <c r="OR40" s="12"/>
      <c r="OS40" s="12"/>
      <c r="OT40" s="12"/>
      <c r="OU40" s="12"/>
      <c r="OV40" s="12"/>
      <c r="OW40" s="12"/>
      <c r="OX40" s="12"/>
      <c r="OY40" s="12"/>
      <c r="OZ40" s="12"/>
      <c r="PA40" s="12"/>
      <c r="PB40" s="12"/>
      <c r="PC40" s="12"/>
      <c r="PD40" s="12"/>
      <c r="PE40" s="12"/>
      <c r="PF40" s="12"/>
      <c r="PG40" s="12"/>
      <c r="PH40" s="12"/>
      <c r="PI40" s="12"/>
      <c r="PJ40" s="12"/>
      <c r="PK40" s="12"/>
      <c r="PL40" s="12"/>
      <c r="PM40" s="12"/>
      <c r="PN40" s="12"/>
      <c r="PO40" s="12"/>
      <c r="PP40" s="12"/>
      <c r="PQ40" s="12"/>
      <c r="PR40" s="12"/>
      <c r="PS40" s="12"/>
      <c r="PT40" s="12"/>
      <c r="PU40" s="12"/>
      <c r="PV40" s="12"/>
      <c r="PW40" s="12"/>
      <c r="PX40" s="12"/>
      <c r="PY40" s="12"/>
      <c r="PZ40" s="12"/>
      <c r="QA40" s="12"/>
      <c r="QB40" s="12"/>
      <c r="QC40" s="12"/>
      <c r="QD40" s="12"/>
      <c r="QE40" s="12"/>
      <c r="QF40" s="12"/>
      <c r="QG40" s="12"/>
      <c r="QH40" s="12"/>
      <c r="QI40" s="12"/>
      <c r="QJ40" s="12"/>
      <c r="QK40" s="12"/>
      <c r="QL40" s="12"/>
      <c r="QM40" s="12"/>
      <c r="QN40" s="12"/>
      <c r="QO40" s="12"/>
      <c r="QP40" s="12"/>
      <c r="QQ40" s="12"/>
      <c r="QR40" s="12"/>
      <c r="QS40" s="12"/>
      <c r="QT40" s="12"/>
      <c r="QU40" s="12"/>
      <c r="QV40" s="12"/>
      <c r="QW40" s="12"/>
      <c r="QX40" s="12"/>
      <c r="QY40" s="12"/>
      <c r="QZ40" s="12"/>
      <c r="RA40" s="12"/>
      <c r="RB40" s="12"/>
      <c r="RC40" s="12"/>
      <c r="RD40" s="12"/>
      <c r="RE40" s="12"/>
      <c r="RF40" s="12"/>
      <c r="RG40" s="12"/>
      <c r="RH40" s="12"/>
      <c r="RI40" s="12"/>
      <c r="RJ40" s="12"/>
      <c r="RK40" s="12"/>
      <c r="RL40" s="12"/>
      <c r="RM40" s="12"/>
      <c r="RN40" s="12"/>
      <c r="RO40" s="12"/>
      <c r="RP40" s="12"/>
      <c r="RQ40" s="12"/>
      <c r="RR40" s="12"/>
      <c r="RS40" s="12"/>
      <c r="RT40" s="12"/>
      <c r="RU40" s="12"/>
      <c r="RV40" s="12"/>
      <c r="RW40" s="12"/>
      <c r="RX40" s="12"/>
      <c r="RY40" s="12"/>
      <c r="RZ40" s="12"/>
      <c r="SA40" s="12"/>
      <c r="SB40" s="12"/>
      <c r="SC40" s="12"/>
      <c r="SD40" s="12"/>
      <c r="SE40" s="12"/>
      <c r="SF40" s="12"/>
      <c r="SG40" s="12"/>
      <c r="SH40" s="12"/>
      <c r="SI40" s="12"/>
      <c r="SJ40" s="12"/>
      <c r="SK40" s="12"/>
      <c r="SL40" s="12"/>
      <c r="SM40" s="12"/>
      <c r="SN40" s="12"/>
      <c r="SO40" s="12"/>
      <c r="SP40" s="12"/>
      <c r="SQ40" s="12"/>
      <c r="SR40" s="12"/>
      <c r="SS40" s="12"/>
      <c r="ST40" s="12"/>
      <c r="SU40" s="12"/>
      <c r="SV40" s="12"/>
      <c r="SW40" s="12"/>
      <c r="SX40" s="12"/>
      <c r="SY40" s="12"/>
      <c r="SZ40" s="12"/>
      <c r="TA40" s="12"/>
      <c r="TB40" s="12"/>
      <c r="TC40" s="12"/>
      <c r="TD40" s="12"/>
      <c r="TE40" s="12"/>
      <c r="TF40" s="12"/>
      <c r="TG40" s="12"/>
      <c r="TH40" s="12"/>
      <c r="TI40" s="12"/>
      <c r="TJ40" s="12"/>
      <c r="TK40" s="12"/>
      <c r="TL40" s="12"/>
      <c r="TM40" s="12"/>
      <c r="TN40" s="12"/>
      <c r="TO40" s="12"/>
      <c r="TP40" s="12"/>
      <c r="TQ40" s="12"/>
      <c r="TR40" s="12"/>
      <c r="TS40" s="12"/>
      <c r="TT40" s="12"/>
      <c r="TU40" s="12"/>
      <c r="TV40" s="12"/>
      <c r="TW40" s="12"/>
      <c r="TX40" s="12"/>
      <c r="TY40" s="12"/>
      <c r="TZ40" s="12"/>
      <c r="UA40" s="12"/>
      <c r="UB40" s="12"/>
      <c r="UC40" s="12"/>
      <c r="UD40" s="12"/>
      <c r="UE40" s="12"/>
      <c r="UF40" s="12"/>
      <c r="UG40" s="12"/>
      <c r="UH40" s="12"/>
      <c r="UI40" s="12"/>
      <c r="UJ40" s="12"/>
      <c r="UK40" s="12"/>
      <c r="UL40" s="12"/>
      <c r="UM40" s="12"/>
      <c r="UN40" s="12"/>
      <c r="UO40" s="12"/>
      <c r="UP40" s="12"/>
      <c r="UQ40" s="12"/>
      <c r="UR40" s="12"/>
      <c r="US40" s="12"/>
      <c r="UT40" s="12"/>
      <c r="UU40" s="12"/>
      <c r="UV40" s="12"/>
      <c r="UW40" s="12"/>
      <c r="UX40" s="12"/>
      <c r="UY40" s="12"/>
      <c r="UZ40" s="12"/>
      <c r="VA40" s="12"/>
      <c r="VB40" s="12"/>
      <c r="VC40" s="12"/>
      <c r="VD40" s="12"/>
      <c r="VE40" s="12"/>
      <c r="VF40" s="12"/>
      <c r="VG40" s="12"/>
      <c r="VH40" s="12"/>
      <c r="VI40" s="12"/>
      <c r="VJ40" s="12"/>
      <c r="VK40" s="12"/>
      <c r="VL40" s="12"/>
      <c r="VM40" s="12"/>
      <c r="VN40" s="12"/>
      <c r="VO40" s="12"/>
      <c r="VP40" s="12"/>
      <c r="VQ40" s="12"/>
      <c r="VR40" s="12"/>
      <c r="VS40" s="12"/>
      <c r="VT40" s="12"/>
      <c r="VU40" s="12"/>
      <c r="VV40" s="12"/>
      <c r="VW40" s="12"/>
      <c r="VX40" s="12"/>
      <c r="VY40" s="12"/>
      <c r="VZ40" s="12"/>
      <c r="WA40" s="12"/>
      <c r="WB40" s="12"/>
      <c r="WC40" s="12"/>
      <c r="WD40" s="12"/>
      <c r="WE40" s="12"/>
      <c r="WF40" s="12"/>
      <c r="WG40" s="12"/>
      <c r="WH40" s="12"/>
      <c r="WI40" s="12"/>
      <c r="WJ40" s="12"/>
      <c r="WK40" s="12"/>
      <c r="WL40" s="12"/>
      <c r="WM40" s="12"/>
      <c r="WN40" s="12"/>
      <c r="WO40" s="12"/>
      <c r="WP40" s="12"/>
      <c r="WQ40" s="12"/>
      <c r="WR40" s="12"/>
      <c r="WS40" s="12"/>
      <c r="WT40" s="12"/>
      <c r="WU40" s="12"/>
      <c r="WV40" s="12"/>
      <c r="WW40" s="12"/>
      <c r="WX40" s="12"/>
      <c r="WY40" s="12"/>
      <c r="WZ40" s="12"/>
      <c r="XA40" s="12"/>
      <c r="XB40" s="12"/>
      <c r="XC40" s="12"/>
      <c r="XD40" s="12"/>
      <c r="XE40" s="12"/>
      <c r="XF40" s="12"/>
      <c r="XG40" s="12"/>
      <c r="XH40" s="12"/>
      <c r="XI40" s="12"/>
      <c r="XJ40" s="12"/>
      <c r="XK40" s="12"/>
      <c r="XL40" s="12"/>
      <c r="XM40" s="12"/>
      <c r="XN40" s="12"/>
      <c r="XO40" s="12"/>
      <c r="XP40" s="12"/>
      <c r="XQ40" s="12"/>
      <c r="XR40" s="12"/>
      <c r="XS40" s="12"/>
      <c r="XT40" s="12"/>
      <c r="XU40" s="12"/>
      <c r="XV40" s="12"/>
      <c r="XW40" s="12"/>
      <c r="XX40" s="12"/>
      <c r="XY40" s="12"/>
      <c r="XZ40" s="12"/>
      <c r="YA40" s="12"/>
      <c r="YB40" s="12"/>
      <c r="YC40" s="12"/>
      <c r="YD40" s="12"/>
      <c r="YE40" s="12"/>
      <c r="YF40" s="12"/>
      <c r="YG40" s="12"/>
      <c r="YH40" s="12"/>
      <c r="YI40" s="12"/>
      <c r="YJ40" s="12"/>
      <c r="YK40" s="12"/>
      <c r="YL40" s="12"/>
      <c r="YM40" s="12"/>
      <c r="YN40" s="12"/>
      <c r="YO40" s="12"/>
      <c r="YP40" s="12"/>
      <c r="YQ40" s="12"/>
      <c r="YR40" s="12"/>
      <c r="YS40" s="12"/>
      <c r="YT40" s="12"/>
      <c r="YU40" s="12"/>
      <c r="YV40" s="12"/>
      <c r="YW40" s="12"/>
      <c r="YX40" s="12"/>
      <c r="YY40" s="12"/>
      <c r="YZ40" s="12"/>
      <c r="ZA40" s="12"/>
      <c r="ZB40" s="12"/>
      <c r="ZC40" s="12"/>
      <c r="ZD40" s="12"/>
      <c r="ZE40" s="12"/>
      <c r="ZF40" s="12"/>
      <c r="ZG40" s="12"/>
      <c r="ZH40" s="12"/>
      <c r="ZI40" s="12"/>
      <c r="ZJ40" s="12"/>
      <c r="ZK40" s="12"/>
      <c r="ZL40" s="12"/>
      <c r="ZM40" s="12"/>
      <c r="ZN40" s="12"/>
      <c r="ZO40" s="12"/>
      <c r="ZP40" s="12"/>
      <c r="ZQ40" s="12"/>
      <c r="ZR40" s="12"/>
      <c r="ZS40" s="12"/>
      <c r="ZT40" s="12"/>
      <c r="ZU40" s="12"/>
      <c r="ZV40" s="12"/>
      <c r="ZW40" s="12"/>
      <c r="ZX40" s="12"/>
      <c r="ZY40" s="12"/>
      <c r="ZZ40" s="12"/>
      <c r="AAA40" s="12"/>
      <c r="AAB40" s="12"/>
      <c r="AAC40" s="12"/>
      <c r="AAD40" s="12"/>
      <c r="AAE40" s="12"/>
      <c r="AAF40" s="12"/>
      <c r="AAG40" s="12"/>
      <c r="AAH40" s="12"/>
      <c r="AAI40" s="12"/>
      <c r="AAJ40" s="12"/>
      <c r="AAK40" s="12"/>
      <c r="AAL40" s="12"/>
      <c r="AAM40" s="12"/>
      <c r="AAN40" s="12"/>
      <c r="AAO40" s="12"/>
      <c r="AAP40" s="12"/>
      <c r="AAQ40" s="12"/>
      <c r="AAR40" s="12"/>
      <c r="AAS40" s="12"/>
      <c r="AAT40" s="12"/>
      <c r="AAU40" s="12"/>
      <c r="AAV40" s="12"/>
      <c r="AAW40" s="12"/>
      <c r="AAX40" s="12"/>
      <c r="AAY40" s="12"/>
      <c r="AAZ40" s="12"/>
      <c r="ABA40" s="12"/>
      <c r="ABB40" s="12"/>
      <c r="ABC40" s="12"/>
      <c r="ABD40" s="12"/>
      <c r="ABE40" s="12"/>
      <c r="ABF40" s="12"/>
      <c r="ABG40" s="12"/>
      <c r="ABH40" s="12"/>
      <c r="ABI40" s="12"/>
      <c r="ABJ40" s="12"/>
      <c r="ABK40" s="12"/>
      <c r="ABL40" s="12"/>
      <c r="ABM40" s="12"/>
      <c r="ABN40" s="12"/>
      <c r="ABO40" s="12"/>
      <c r="ABP40" s="12"/>
      <c r="ABQ40" s="12"/>
      <c r="ABR40" s="12"/>
      <c r="ABS40" s="12"/>
      <c r="ABT40" s="12"/>
      <c r="ABU40" s="12"/>
      <c r="ABV40" s="12"/>
      <c r="ABW40" s="12"/>
      <c r="ABX40" s="12"/>
      <c r="ABY40" s="12"/>
      <c r="ABZ40" s="12"/>
      <c r="ACA40" s="12"/>
      <c r="ACB40" s="12"/>
      <c r="ACC40" s="12"/>
      <c r="ACD40" s="12"/>
      <c r="ACE40" s="12"/>
      <c r="ACF40" s="12"/>
      <c r="ACG40" s="12"/>
      <c r="ACH40" s="12"/>
      <c r="ACI40" s="12"/>
      <c r="ACJ40" s="12"/>
      <c r="ACK40" s="12"/>
      <c r="ACL40" s="12"/>
      <c r="ACM40" s="12"/>
      <c r="ACN40" s="12"/>
      <c r="ACO40" s="12"/>
      <c r="ACP40" s="12"/>
      <c r="ACQ40" s="12"/>
      <c r="ACR40" s="12"/>
      <c r="ACS40" s="12"/>
      <c r="ACT40" s="12"/>
      <c r="ACU40" s="12"/>
      <c r="ACV40" s="12"/>
      <c r="ACW40" s="12"/>
      <c r="ACX40" s="12"/>
      <c r="ACY40" s="12"/>
      <c r="ACZ40" s="12"/>
      <c r="ADA40" s="12"/>
      <c r="ADB40" s="12"/>
      <c r="ADC40" s="12"/>
      <c r="ADD40" s="12"/>
      <c r="ADE40" s="12"/>
      <c r="ADF40" s="12"/>
      <c r="ADG40" s="12"/>
      <c r="ADH40" s="12"/>
      <c r="ADI40" s="12"/>
      <c r="ADJ40" s="12"/>
      <c r="ADK40" s="12"/>
      <c r="ADL40" s="12"/>
      <c r="ADM40" s="12"/>
      <c r="ADN40" s="12"/>
      <c r="ADO40" s="12"/>
      <c r="ADP40" s="12"/>
      <c r="ADQ40" s="12"/>
      <c r="ADR40" s="12"/>
      <c r="ADS40" s="12"/>
      <c r="ADT40" s="12"/>
      <c r="ADU40" s="12"/>
      <c r="ADV40" s="12"/>
      <c r="ADW40" s="12"/>
      <c r="ADX40" s="12"/>
      <c r="ADY40" s="12"/>
      <c r="ADZ40" s="12"/>
      <c r="AEA40" s="12"/>
      <c r="AEB40" s="12"/>
      <c r="AEC40" s="12"/>
      <c r="AED40" s="12"/>
      <c r="AEE40" s="12"/>
      <c r="AEF40" s="12"/>
      <c r="AEG40" s="12"/>
      <c r="AEH40" s="12"/>
      <c r="AEI40" s="12"/>
      <c r="AEJ40" s="12"/>
      <c r="AEK40" s="12"/>
      <c r="AEL40" s="12"/>
      <c r="AEM40" s="12"/>
      <c r="AEN40" s="12"/>
      <c r="AEO40" s="12"/>
      <c r="AEP40" s="12"/>
      <c r="AEQ40" s="12"/>
      <c r="AER40" s="12"/>
      <c r="AES40" s="12"/>
      <c r="AET40" s="12"/>
      <c r="AEU40" s="12"/>
      <c r="AEV40" s="12"/>
      <c r="AEW40" s="12"/>
      <c r="AEX40" s="12"/>
      <c r="AEY40" s="12"/>
      <c r="AEZ40" s="12"/>
      <c r="AFA40" s="12"/>
      <c r="AFB40" s="12"/>
      <c r="AFC40" s="12"/>
      <c r="AFD40" s="12"/>
      <c r="AFE40" s="12"/>
      <c r="AFF40" s="12"/>
      <c r="AFG40" s="12"/>
      <c r="AFH40" s="12"/>
      <c r="AFI40" s="12"/>
      <c r="AFJ40" s="12"/>
      <c r="AFK40" s="12"/>
      <c r="AFL40" s="12"/>
      <c r="AFM40" s="12"/>
      <c r="AFN40" s="12"/>
      <c r="AFO40" s="12"/>
      <c r="AFP40" s="12"/>
      <c r="AFQ40" s="12"/>
      <c r="AFR40" s="12"/>
      <c r="AFS40" s="12"/>
      <c r="AFT40" s="12"/>
      <c r="AFU40" s="12"/>
      <c r="AFV40" s="12"/>
      <c r="AFW40" s="12"/>
      <c r="AFX40" s="12"/>
      <c r="AFY40" s="12"/>
      <c r="AFZ40" s="12"/>
      <c r="AGA40" s="12"/>
      <c r="AGB40" s="12"/>
      <c r="AGC40" s="12"/>
      <c r="AGD40" s="12"/>
      <c r="AGE40" s="12"/>
      <c r="AGF40" s="12"/>
      <c r="AGG40" s="12"/>
      <c r="AGH40" s="12"/>
      <c r="AGI40" s="12"/>
      <c r="AGJ40" s="12"/>
      <c r="AGK40" s="12"/>
      <c r="AGL40" s="12"/>
      <c r="AGM40" s="12"/>
      <c r="AGN40" s="12"/>
      <c r="AGO40" s="12"/>
      <c r="AGP40" s="12"/>
      <c r="AGQ40" s="12"/>
      <c r="AGR40" s="12"/>
      <c r="AGS40" s="12"/>
      <c r="AGT40" s="12"/>
      <c r="AGU40" s="12"/>
      <c r="AGV40" s="12"/>
      <c r="AGW40" s="12"/>
      <c r="AGX40" s="12"/>
      <c r="AGY40" s="12"/>
      <c r="AGZ40" s="12"/>
      <c r="AHA40" s="12"/>
      <c r="AHB40" s="12"/>
      <c r="AHC40" s="12"/>
      <c r="AHD40" s="12"/>
      <c r="AHE40" s="12"/>
      <c r="AHF40" s="12"/>
      <c r="AHG40" s="12"/>
      <c r="AHH40" s="12"/>
      <c r="AHI40" s="12"/>
      <c r="AHJ40" s="12"/>
      <c r="AHK40" s="12"/>
      <c r="AHL40" s="12"/>
      <c r="AHM40" s="12"/>
      <c r="AHN40" s="12"/>
      <c r="AHO40" s="12"/>
      <c r="AHP40" s="12"/>
      <c r="AHQ40" s="12"/>
      <c r="AHR40" s="12"/>
      <c r="AHS40" s="12"/>
      <c r="AHT40" s="12"/>
      <c r="AHU40" s="12"/>
      <c r="AHV40" s="12"/>
      <c r="AHW40" s="12"/>
      <c r="AHX40" s="12"/>
      <c r="AHY40" s="12"/>
      <c r="AHZ40" s="12"/>
      <c r="AIA40" s="12"/>
      <c r="AIB40" s="12"/>
      <c r="AIC40" s="12"/>
      <c r="AID40" s="12"/>
      <c r="AIE40" s="12"/>
      <c r="AIF40" s="12"/>
      <c r="AIG40" s="12"/>
      <c r="AIH40" s="12"/>
      <c r="AII40" s="12"/>
      <c r="AIJ40" s="12"/>
      <c r="AIK40" s="12"/>
      <c r="AIL40" s="12"/>
      <c r="AIM40" s="12"/>
      <c r="AIN40" s="12"/>
      <c r="AIO40" s="12"/>
      <c r="AIP40" s="12"/>
      <c r="AIQ40" s="12"/>
      <c r="AIR40" s="12"/>
      <c r="AIS40" s="12"/>
      <c r="AIT40" s="12"/>
      <c r="AIU40" s="12"/>
      <c r="AIV40" s="12"/>
      <c r="AIW40" s="12"/>
      <c r="AIX40" s="12"/>
      <c r="AIY40" s="12"/>
      <c r="AIZ40" s="12"/>
      <c r="AJA40" s="12"/>
      <c r="AJB40" s="12"/>
      <c r="AJC40" s="12"/>
      <c r="AJD40" s="12"/>
      <c r="AJE40" s="12"/>
      <c r="AJF40" s="12"/>
      <c r="AJG40" s="12"/>
      <c r="AJH40" s="12"/>
      <c r="AJI40" s="12"/>
      <c r="AJJ40" s="12"/>
      <c r="AJK40" s="12"/>
      <c r="AJL40" s="12"/>
      <c r="AJM40" s="12"/>
      <c r="AJN40" s="12"/>
      <c r="AJO40" s="12"/>
      <c r="AJP40" s="12"/>
      <c r="AJQ40" s="12"/>
      <c r="AJR40" s="12"/>
      <c r="AJS40" s="12"/>
      <c r="AJT40" s="12"/>
      <c r="AJU40" s="12"/>
      <c r="AJV40" s="12"/>
      <c r="AJW40" s="12"/>
      <c r="AJX40" s="12"/>
      <c r="AJY40" s="12"/>
      <c r="AJZ40" s="12"/>
      <c r="AKA40" s="12"/>
      <c r="AKB40" s="12"/>
      <c r="AKC40" s="12"/>
      <c r="AKD40" s="12"/>
      <c r="AKE40" s="12"/>
      <c r="AKF40" s="12"/>
      <c r="AKG40" s="12"/>
      <c r="AKH40" s="12"/>
      <c r="AKI40" s="12"/>
      <c r="AKJ40" s="12"/>
      <c r="AKK40" s="12"/>
      <c r="AKL40" s="12"/>
      <c r="AKM40" s="12"/>
      <c r="AKN40" s="12"/>
      <c r="AKO40" s="12"/>
      <c r="AKP40" s="12"/>
      <c r="AKQ40" s="12"/>
      <c r="AKR40" s="12"/>
      <c r="AKS40" s="12"/>
      <c r="AKT40" s="12"/>
      <c r="AKU40" s="12"/>
      <c r="AKV40" s="12"/>
      <c r="AKW40" s="12"/>
      <c r="AKX40" s="12"/>
      <c r="AKY40" s="12"/>
      <c r="AKZ40" s="12"/>
      <c r="ALA40" s="12"/>
      <c r="ALB40" s="12"/>
      <c r="ALC40" s="12"/>
      <c r="ALD40" s="12"/>
      <c r="ALE40" s="12"/>
      <c r="ALF40" s="12"/>
      <c r="ALG40" s="12"/>
      <c r="ALH40" s="12"/>
      <c r="ALI40" s="12"/>
      <c r="ALJ40" s="12"/>
      <c r="ALK40" s="12"/>
      <c r="ALL40" s="12"/>
      <c r="ALM40" s="12"/>
      <c r="ALN40" s="12"/>
      <c r="ALO40" s="12"/>
      <c r="ALP40" s="12"/>
      <c r="ALQ40" s="12"/>
      <c r="ALR40" s="12"/>
      <c r="ALS40" s="12"/>
      <c r="ALT40" s="12"/>
      <c r="ALU40" s="12"/>
      <c r="ALV40" s="12"/>
      <c r="ALW40" s="12"/>
      <c r="ALX40" s="12"/>
      <c r="ALY40" s="12"/>
      <c r="ALZ40" s="12"/>
      <c r="AMA40" s="12"/>
      <c r="AMB40" s="12"/>
      <c r="AMC40" s="12"/>
      <c r="AMD40" s="12"/>
      <c r="AME40" s="12"/>
      <c r="AMF40" s="12"/>
      <c r="AMG40" s="12"/>
      <c r="AMH40" s="12"/>
      <c r="AMI40" s="12"/>
      <c r="AMJ40" s="12"/>
      <c r="AMK40" s="12"/>
      <c r="AML40" s="12"/>
      <c r="AMM40" s="12"/>
      <c r="AMN40" s="12"/>
      <c r="AMO40" s="12"/>
      <c r="AMP40" s="12"/>
      <c r="AMQ40" s="12"/>
      <c r="AMR40" s="12"/>
      <c r="AMS40" s="12"/>
      <c r="AMT40" s="12"/>
      <c r="AMU40" s="12"/>
      <c r="AMV40" s="12"/>
      <c r="AMW40" s="12"/>
      <c r="AMX40" s="12"/>
      <c r="AMY40" s="12"/>
      <c r="AMZ40" s="12"/>
      <c r="ANA40" s="12"/>
      <c r="ANB40" s="12"/>
      <c r="ANC40" s="12"/>
      <c r="AND40" s="12"/>
      <c r="ANE40" s="12"/>
      <c r="ANF40" s="12"/>
      <c r="ANG40" s="12"/>
      <c r="ANH40" s="12"/>
      <c r="ANI40" s="12"/>
      <c r="ANJ40" s="12"/>
      <c r="ANK40" s="12"/>
      <c r="ANL40" s="12"/>
      <c r="ANM40" s="12"/>
      <c r="ANN40" s="12"/>
      <c r="ANO40" s="12"/>
      <c r="ANP40" s="12"/>
      <c r="ANQ40" s="12"/>
      <c r="ANR40" s="12"/>
      <c r="ANS40" s="12"/>
      <c r="ANT40" s="12"/>
      <c r="ANU40" s="12"/>
      <c r="ANV40" s="12"/>
      <c r="ANW40" s="12"/>
      <c r="ANX40" s="12"/>
      <c r="ANY40" s="12"/>
      <c r="ANZ40" s="12"/>
      <c r="AOA40" s="12"/>
      <c r="AOB40" s="12"/>
      <c r="AOC40" s="12"/>
      <c r="AOD40" s="12"/>
      <c r="AOE40" s="12"/>
      <c r="AOF40" s="12"/>
      <c r="AOG40" s="12"/>
      <c r="AOH40" s="12"/>
      <c r="AOI40" s="12"/>
      <c r="AOJ40" s="12"/>
      <c r="AOK40" s="12"/>
      <c r="AOL40" s="12"/>
      <c r="AOM40" s="12"/>
      <c r="AON40" s="12"/>
      <c r="AOO40" s="12"/>
      <c r="AOP40" s="12"/>
      <c r="AOQ40" s="12"/>
      <c r="AOR40" s="12"/>
      <c r="AOS40" s="12"/>
      <c r="AOT40" s="12"/>
      <c r="AOU40" s="12"/>
      <c r="AOV40" s="12"/>
      <c r="AOW40" s="12"/>
      <c r="AOX40" s="12"/>
      <c r="AOY40" s="12"/>
      <c r="AOZ40" s="12"/>
      <c r="APA40" s="12"/>
      <c r="APB40" s="12"/>
      <c r="APC40" s="12"/>
      <c r="APD40" s="12"/>
      <c r="APE40" s="12"/>
      <c r="APF40" s="12"/>
      <c r="APG40" s="12"/>
      <c r="APH40" s="12"/>
      <c r="API40" s="12"/>
      <c r="APJ40" s="12"/>
      <c r="APK40" s="12"/>
      <c r="APL40" s="12"/>
      <c r="APM40" s="12"/>
      <c r="APN40" s="12"/>
      <c r="APO40" s="12"/>
      <c r="APP40" s="12"/>
      <c r="APQ40" s="12"/>
      <c r="APR40" s="12"/>
      <c r="APS40" s="12"/>
      <c r="APT40" s="12"/>
      <c r="APU40" s="12"/>
    </row>
    <row r="41" spans="4:1113">
      <c r="D41" s="14"/>
      <c r="E41" s="18"/>
      <c r="I41" s="14"/>
      <c r="J41" s="26"/>
      <c r="O41" s="13">
        <v>-1448500</v>
      </c>
      <c r="T41" s="14"/>
      <c r="U41" s="15"/>
    </row>
    <row r="42" spans="4:1113">
      <c r="D42" s="14"/>
      <c r="E42" s="18"/>
      <c r="I42" s="14"/>
      <c r="J42" s="26"/>
      <c r="T42" s="14"/>
      <c r="U42" s="15"/>
    </row>
    <row r="43" spans="4:1113">
      <c r="D43" s="14"/>
      <c r="E43" s="18"/>
      <c r="I43" s="14"/>
      <c r="J43" s="26"/>
    </row>
    <row r="44" spans="4:1113">
      <c r="I44" s="14"/>
      <c r="J44" s="26"/>
    </row>
    <row r="45" spans="4:1113">
      <c r="I45" s="14"/>
      <c r="J45" s="26"/>
    </row>
    <row r="46" spans="4:1113">
      <c r="I46" s="14"/>
      <c r="J46" s="26"/>
    </row>
    <row r="47" spans="4:1113">
      <c r="I47" s="14"/>
      <c r="J47" s="26"/>
    </row>
    <row r="48" spans="4:1113">
      <c r="I48" s="14"/>
      <c r="J48" s="26"/>
    </row>
    <row r="49" spans="9:10">
      <c r="I49" s="14"/>
      <c r="J49" s="26"/>
    </row>
    <row r="50" spans="9:10">
      <c r="I50" s="14"/>
      <c r="J50" s="26"/>
    </row>
    <row r="51" spans="9:10">
      <c r="I51" s="14"/>
      <c r="J51" s="26"/>
    </row>
    <row r="52" spans="9:10">
      <c r="I52" s="14"/>
      <c r="J52" s="26"/>
    </row>
    <row r="53" spans="9:10">
      <c r="I53" s="14"/>
      <c r="J53" s="26"/>
    </row>
    <row r="54" spans="9:10">
      <c r="I54" s="14"/>
      <c r="J54" s="26"/>
    </row>
    <row r="55" spans="9:10">
      <c r="I55" s="14"/>
      <c r="J55" s="26"/>
    </row>
    <row r="56" spans="9:10">
      <c r="I56" s="14"/>
      <c r="J56" s="26"/>
    </row>
    <row r="57" spans="9:10">
      <c r="I57" s="14"/>
      <c r="J57" s="26"/>
    </row>
    <row r="58" spans="9:10">
      <c r="I58" s="14"/>
      <c r="J58" s="26"/>
    </row>
    <row r="59" spans="9:10">
      <c r="I59" s="14"/>
      <c r="J59" s="26"/>
    </row>
    <row r="60" spans="9:10">
      <c r="I60" s="14"/>
      <c r="J60" s="26"/>
    </row>
    <row r="61" spans="9:10">
      <c r="I61" s="14"/>
      <c r="J61" s="26"/>
    </row>
    <row r="62" spans="9:10">
      <c r="I62" s="14"/>
      <c r="J62" s="26"/>
    </row>
    <row r="63" spans="9:10">
      <c r="I63" s="14"/>
      <c r="J63" s="26"/>
    </row>
    <row r="64" spans="9:10">
      <c r="I64" s="14"/>
      <c r="J64" s="26"/>
    </row>
    <row r="65" spans="9:10">
      <c r="I65" s="14"/>
      <c r="J65" s="26"/>
    </row>
    <row r="66" spans="9:10">
      <c r="I66" s="14"/>
      <c r="J66" s="26"/>
    </row>
    <row r="67" spans="9:10">
      <c r="I67" s="14"/>
      <c r="J67" s="26"/>
    </row>
    <row r="68" spans="9:10">
      <c r="I68" s="14"/>
      <c r="J68" s="26"/>
    </row>
    <row r="69" spans="9:10">
      <c r="I69" s="14"/>
      <c r="J69" s="26"/>
    </row>
    <row r="70" spans="9:10">
      <c r="I70" s="14"/>
      <c r="J70" s="26"/>
    </row>
  </sheetData>
  <pageMargins left="0.7" right="0.7" top="0.75" bottom="0.75" header="0.3" footer="0.3"/>
  <pageSetup orientation="portrait"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90"/>
  <sheetViews>
    <sheetView topLeftCell="D1" workbookViewId="0">
      <selection activeCell="I20" sqref="I20"/>
    </sheetView>
  </sheetViews>
  <sheetFormatPr defaultColWidth="11.375" defaultRowHeight="15"/>
  <cols>
    <col min="1" max="1" width="7.625" style="2" bestFit="1" customWidth="1"/>
    <col min="2" max="2" width="11.875" style="17" bestFit="1" customWidth="1"/>
    <col min="3" max="3" width="20.375" style="2" bestFit="1" customWidth="1"/>
    <col min="4" max="4" width="36.625" style="2" bestFit="1" customWidth="1"/>
    <col min="5" max="5" width="18.125" style="2" bestFit="1" customWidth="1"/>
    <col min="6" max="6" width="25" style="2" bestFit="1" customWidth="1"/>
    <col min="7" max="7" width="25.75" style="2" bestFit="1" customWidth="1"/>
    <col min="8" max="8" width="21.375" style="2" bestFit="1" customWidth="1"/>
    <col min="9" max="9" width="28.375" style="2" bestFit="1" customWidth="1"/>
    <col min="10" max="10" width="25.75" style="2" bestFit="1" customWidth="1"/>
    <col min="11" max="11" width="14.75" style="2" bestFit="1" customWidth="1"/>
    <col min="12" max="12" width="26" style="15" customWidth="1"/>
    <col min="13" max="13" width="15" customWidth="1"/>
    <col min="15" max="15" width="22.25" bestFit="1" customWidth="1"/>
    <col min="16" max="16" width="19.125" bestFit="1" customWidth="1"/>
    <col min="18" max="18" width="31.375" customWidth="1"/>
    <col min="19" max="19" width="15.625" bestFit="1" customWidth="1"/>
  </cols>
  <sheetData>
    <row r="1" spans="1:19" s="1" customFormat="1" ht="15.75">
      <c r="A1" s="3" t="s">
        <v>173</v>
      </c>
      <c r="B1" s="16" t="s">
        <v>43</v>
      </c>
      <c r="C1" s="8" t="s">
        <v>2</v>
      </c>
      <c r="D1" s="3" t="s">
        <v>3</v>
      </c>
      <c r="E1" s="3" t="s">
        <v>4</v>
      </c>
      <c r="F1" s="3" t="s">
        <v>5</v>
      </c>
      <c r="G1" s="3" t="s">
        <v>44</v>
      </c>
      <c r="H1" s="3" t="s">
        <v>45</v>
      </c>
      <c r="I1" s="3" t="s">
        <v>46</v>
      </c>
      <c r="J1" s="9" t="s">
        <v>6</v>
      </c>
      <c r="K1" s="10" t="s">
        <v>47</v>
      </c>
      <c r="L1" s="31" t="s">
        <v>212</v>
      </c>
    </row>
    <row r="2" spans="1:19" ht="15.75">
      <c r="A2" s="7">
        <v>1</v>
      </c>
      <c r="B2" s="5">
        <v>44562</v>
      </c>
      <c r="C2" s="7">
        <v>40100</v>
      </c>
      <c r="D2" s="4" t="s">
        <v>12</v>
      </c>
      <c r="E2" s="4" t="s">
        <v>9</v>
      </c>
      <c r="F2" s="4" t="s">
        <v>10</v>
      </c>
      <c r="G2" s="4" t="s">
        <v>48</v>
      </c>
      <c r="H2" s="4" t="s">
        <v>49</v>
      </c>
      <c r="I2" s="4" t="s">
        <v>50</v>
      </c>
      <c r="J2" s="4" t="s">
        <v>11</v>
      </c>
      <c r="K2" s="6">
        <v>45000</v>
      </c>
      <c r="L2" s="30" t="str">
        <f t="shared" ref="L2:L65" si="0">RIGHT(D2,LEN(D2)-6)</f>
        <v>SaaS Revenue</v>
      </c>
    </row>
    <row r="3" spans="1:19" ht="15.75">
      <c r="A3" s="7">
        <v>2</v>
      </c>
      <c r="B3" s="5">
        <v>44562</v>
      </c>
      <c r="C3" s="7">
        <v>40100</v>
      </c>
      <c r="D3" s="4" t="s">
        <v>12</v>
      </c>
      <c r="E3" s="4" t="s">
        <v>9</v>
      </c>
      <c r="F3" s="4" t="s">
        <v>10</v>
      </c>
      <c r="G3" s="4" t="s">
        <v>48</v>
      </c>
      <c r="H3" s="4" t="s">
        <v>51</v>
      </c>
      <c r="I3" s="4" t="s">
        <v>50</v>
      </c>
      <c r="J3" s="4" t="s">
        <v>11</v>
      </c>
      <c r="K3" s="6">
        <v>38000</v>
      </c>
      <c r="L3" s="30" t="str">
        <f t="shared" si="0"/>
        <v>SaaS Revenue</v>
      </c>
    </row>
    <row r="4" spans="1:19" ht="15.75">
      <c r="A4" s="7">
        <v>3</v>
      </c>
      <c r="B4" s="5">
        <v>44562</v>
      </c>
      <c r="C4" s="7">
        <v>40200</v>
      </c>
      <c r="D4" s="4" t="s">
        <v>8</v>
      </c>
      <c r="E4" s="4" t="s">
        <v>9</v>
      </c>
      <c r="F4" s="4" t="s">
        <v>10</v>
      </c>
      <c r="G4" s="4" t="s">
        <v>48</v>
      </c>
      <c r="H4" s="4" t="s">
        <v>52</v>
      </c>
      <c r="I4" s="4" t="s">
        <v>53</v>
      </c>
      <c r="J4" s="4" t="s">
        <v>11</v>
      </c>
      <c r="K4" s="6">
        <v>75000</v>
      </c>
      <c r="L4" s="30" t="str">
        <f t="shared" si="0"/>
        <v>Product Revenue</v>
      </c>
    </row>
    <row r="5" spans="1:19" ht="15.75">
      <c r="A5" s="7">
        <v>4</v>
      </c>
      <c r="B5" s="5">
        <v>44566</v>
      </c>
      <c r="C5" s="7">
        <v>50100</v>
      </c>
      <c r="D5" s="4" t="s">
        <v>13</v>
      </c>
      <c r="E5" s="4" t="s">
        <v>9</v>
      </c>
      <c r="F5" s="4" t="s">
        <v>10</v>
      </c>
      <c r="G5" s="4" t="s">
        <v>54</v>
      </c>
      <c r="H5" s="4" t="s">
        <v>55</v>
      </c>
      <c r="I5" s="4" t="s">
        <v>56</v>
      </c>
      <c r="J5" s="4" t="s">
        <v>14</v>
      </c>
      <c r="K5" s="6">
        <v>2000</v>
      </c>
      <c r="L5" s="30" t="str">
        <f t="shared" si="0"/>
        <v>Web Domain &amp; Hosting Fees</v>
      </c>
    </row>
    <row r="6" spans="1:19" ht="15.75">
      <c r="A6" s="7">
        <v>5</v>
      </c>
      <c r="B6" s="5">
        <v>44566</v>
      </c>
      <c r="C6" s="7">
        <v>50200</v>
      </c>
      <c r="D6" s="4" t="s">
        <v>15</v>
      </c>
      <c r="E6" s="4" t="s">
        <v>9</v>
      </c>
      <c r="F6" s="4" t="s">
        <v>10</v>
      </c>
      <c r="G6" s="4" t="s">
        <v>54</v>
      </c>
      <c r="H6" s="4" t="s">
        <v>57</v>
      </c>
      <c r="I6" s="4" t="s">
        <v>58</v>
      </c>
      <c r="J6" s="4" t="s">
        <v>14</v>
      </c>
      <c r="K6" s="6">
        <v>1500</v>
      </c>
      <c r="L6" s="30" t="str">
        <f t="shared" si="0"/>
        <v>Merchant Account Fees</v>
      </c>
    </row>
    <row r="7" spans="1:19" ht="15.75">
      <c r="A7" s="7">
        <v>6</v>
      </c>
      <c r="B7" s="5">
        <v>44571</v>
      </c>
      <c r="C7" s="7">
        <v>60100</v>
      </c>
      <c r="D7" s="4" t="s">
        <v>16</v>
      </c>
      <c r="E7" s="4" t="s">
        <v>32</v>
      </c>
      <c r="F7" s="4" t="s">
        <v>33</v>
      </c>
      <c r="G7" s="4" t="s">
        <v>54</v>
      </c>
      <c r="H7" s="4" t="s">
        <v>59</v>
      </c>
      <c r="I7" s="4" t="s">
        <v>60</v>
      </c>
      <c r="J7" s="4" t="s">
        <v>14</v>
      </c>
      <c r="K7" s="6">
        <v>5000</v>
      </c>
      <c r="L7" s="30" t="str">
        <f t="shared" si="0"/>
        <v>Advertising &amp; Marketing</v>
      </c>
    </row>
    <row r="8" spans="1:19" ht="15.75">
      <c r="A8" s="7">
        <v>7</v>
      </c>
      <c r="B8" s="5">
        <v>44571</v>
      </c>
      <c r="C8" s="7">
        <v>60100</v>
      </c>
      <c r="D8" s="4" t="s">
        <v>16</v>
      </c>
      <c r="E8" s="4" t="s">
        <v>32</v>
      </c>
      <c r="F8" s="4" t="s">
        <v>33</v>
      </c>
      <c r="G8" s="4" t="s">
        <v>54</v>
      </c>
      <c r="H8" s="4" t="s">
        <v>61</v>
      </c>
      <c r="I8" s="4" t="s">
        <v>62</v>
      </c>
      <c r="J8" s="4" t="s">
        <v>14</v>
      </c>
      <c r="K8" s="6">
        <v>8500</v>
      </c>
      <c r="L8" s="30" t="str">
        <f t="shared" si="0"/>
        <v>Advertising &amp; Marketing</v>
      </c>
    </row>
    <row r="9" spans="1:19" ht="15.75">
      <c r="A9" s="7">
        <v>8</v>
      </c>
      <c r="B9" s="5">
        <v>44576</v>
      </c>
      <c r="C9" s="7">
        <v>60800</v>
      </c>
      <c r="D9" s="4" t="s">
        <v>63</v>
      </c>
      <c r="E9" s="4" t="s">
        <v>32</v>
      </c>
      <c r="F9" s="4" t="s">
        <v>33</v>
      </c>
      <c r="G9" s="4" t="s">
        <v>54</v>
      </c>
      <c r="H9" s="4" t="s">
        <v>64</v>
      </c>
      <c r="I9" s="4" t="s">
        <v>65</v>
      </c>
      <c r="J9" s="4" t="s">
        <v>14</v>
      </c>
      <c r="K9" s="6">
        <v>6500</v>
      </c>
      <c r="L9" s="30" t="str">
        <f t="shared" si="0"/>
        <v>Payroll Expenses</v>
      </c>
    </row>
    <row r="10" spans="1:19" ht="15.75">
      <c r="A10" s="7">
        <v>9</v>
      </c>
      <c r="B10" s="5">
        <v>44576</v>
      </c>
      <c r="C10" s="7">
        <v>60800</v>
      </c>
      <c r="D10" s="4" t="s">
        <v>63</v>
      </c>
      <c r="E10" s="4" t="s">
        <v>9</v>
      </c>
      <c r="F10" s="4" t="s">
        <v>10</v>
      </c>
      <c r="G10" s="4" t="s">
        <v>54</v>
      </c>
      <c r="H10" s="4" t="s">
        <v>64</v>
      </c>
      <c r="I10" s="4" t="s">
        <v>66</v>
      </c>
      <c r="J10" s="4" t="s">
        <v>14</v>
      </c>
      <c r="K10" s="6">
        <v>4500</v>
      </c>
      <c r="L10" s="30" t="str">
        <f t="shared" si="0"/>
        <v>Payroll Expenses</v>
      </c>
    </row>
    <row r="11" spans="1:19" ht="15.75">
      <c r="A11" s="7">
        <v>10</v>
      </c>
      <c r="B11" s="5">
        <v>44581</v>
      </c>
      <c r="C11" s="7">
        <v>61000</v>
      </c>
      <c r="D11" s="4" t="s">
        <v>67</v>
      </c>
      <c r="E11" s="4" t="s">
        <v>32</v>
      </c>
      <c r="F11" s="4" t="s">
        <v>33</v>
      </c>
      <c r="G11" s="4" t="s">
        <v>68</v>
      </c>
      <c r="H11" s="4" t="s">
        <v>69</v>
      </c>
      <c r="I11" s="4" t="s">
        <v>70</v>
      </c>
      <c r="J11" s="4" t="s">
        <v>14</v>
      </c>
      <c r="K11" s="6">
        <v>2500</v>
      </c>
      <c r="L11" s="30" t="str">
        <f t="shared" si="0"/>
        <v>Travel, Meals &amp; Entertainment</v>
      </c>
    </row>
    <row r="12" spans="1:19" ht="15.75">
      <c r="A12" s="7">
        <v>11</v>
      </c>
      <c r="B12" s="5">
        <v>44586</v>
      </c>
      <c r="C12" s="7">
        <v>60700</v>
      </c>
      <c r="D12" s="4" t="s">
        <v>71</v>
      </c>
      <c r="E12" s="4" t="s">
        <v>9</v>
      </c>
      <c r="F12" s="4" t="s">
        <v>10</v>
      </c>
      <c r="G12" s="4" t="s">
        <v>54</v>
      </c>
      <c r="H12" s="4" t="s">
        <v>72</v>
      </c>
      <c r="I12" s="4" t="s">
        <v>73</v>
      </c>
      <c r="J12" s="4" t="s">
        <v>14</v>
      </c>
      <c r="K12" s="6">
        <v>4500</v>
      </c>
      <c r="L12" s="30" t="str">
        <f t="shared" si="0"/>
        <v>Professional Services</v>
      </c>
    </row>
    <row r="13" spans="1:19" ht="15.75">
      <c r="A13" s="7">
        <v>12</v>
      </c>
      <c r="B13" s="5">
        <v>44592</v>
      </c>
      <c r="C13" s="7">
        <v>70100</v>
      </c>
      <c r="D13" s="4" t="s">
        <v>26</v>
      </c>
      <c r="E13" s="4" t="s">
        <v>9</v>
      </c>
      <c r="F13" s="4" t="s">
        <v>10</v>
      </c>
      <c r="G13" s="4" t="s">
        <v>74</v>
      </c>
      <c r="H13" s="4" t="s">
        <v>75</v>
      </c>
      <c r="I13" s="4" t="s">
        <v>76</v>
      </c>
      <c r="J13" s="4" t="s">
        <v>11</v>
      </c>
      <c r="K13" s="6">
        <v>500</v>
      </c>
      <c r="L13" s="30" t="str">
        <f t="shared" si="0"/>
        <v>Interest Income</v>
      </c>
      <c r="R13" s="14"/>
      <c r="S13" s="13"/>
    </row>
    <row r="14" spans="1:19" ht="15.75">
      <c r="A14" s="7">
        <v>13</v>
      </c>
      <c r="B14" s="5">
        <v>44592</v>
      </c>
      <c r="C14" s="7">
        <v>80100</v>
      </c>
      <c r="D14" s="4" t="s">
        <v>27</v>
      </c>
      <c r="E14" s="4" t="s">
        <v>9</v>
      </c>
      <c r="F14" s="4" t="s">
        <v>10</v>
      </c>
      <c r="G14" s="4" t="s">
        <v>77</v>
      </c>
      <c r="H14" s="4" t="s">
        <v>78</v>
      </c>
      <c r="I14" s="4" t="s">
        <v>79</v>
      </c>
      <c r="J14" s="4" t="s">
        <v>14</v>
      </c>
      <c r="K14" s="6">
        <v>1500</v>
      </c>
      <c r="L14" s="30" t="str">
        <f t="shared" si="0"/>
        <v>Depreciation Expense</v>
      </c>
      <c r="R14" s="14"/>
      <c r="S14" s="13"/>
    </row>
    <row r="15" spans="1:19" ht="15.75">
      <c r="A15" s="7">
        <v>14</v>
      </c>
      <c r="B15" s="5">
        <v>44593</v>
      </c>
      <c r="C15" s="7">
        <v>40100</v>
      </c>
      <c r="D15" s="4" t="s">
        <v>12</v>
      </c>
      <c r="E15" s="4" t="s">
        <v>9</v>
      </c>
      <c r="F15" s="4" t="s">
        <v>10</v>
      </c>
      <c r="G15" s="4" t="s">
        <v>48</v>
      </c>
      <c r="H15" s="4" t="s">
        <v>49</v>
      </c>
      <c r="I15" s="4" t="s">
        <v>80</v>
      </c>
      <c r="J15" s="4" t="s">
        <v>11</v>
      </c>
      <c r="K15" s="6">
        <v>45500</v>
      </c>
      <c r="L15" s="30" t="str">
        <f t="shared" si="0"/>
        <v>SaaS Revenue</v>
      </c>
      <c r="R15" s="14"/>
      <c r="S15" s="13"/>
    </row>
    <row r="16" spans="1:19" ht="15.75">
      <c r="A16" s="7">
        <v>15</v>
      </c>
      <c r="B16" s="5">
        <v>44593</v>
      </c>
      <c r="C16" s="7">
        <v>40100</v>
      </c>
      <c r="D16" s="4" t="s">
        <v>12</v>
      </c>
      <c r="E16" s="4" t="s">
        <v>9</v>
      </c>
      <c r="F16" s="4" t="s">
        <v>10</v>
      </c>
      <c r="G16" s="4" t="s">
        <v>48</v>
      </c>
      <c r="H16" s="4" t="s">
        <v>51</v>
      </c>
      <c r="I16" s="4" t="s">
        <v>80</v>
      </c>
      <c r="J16" s="4" t="s">
        <v>11</v>
      </c>
      <c r="K16" s="6">
        <v>38500</v>
      </c>
      <c r="L16" s="30" t="str">
        <f t="shared" si="0"/>
        <v>SaaS Revenue</v>
      </c>
      <c r="R16" s="14"/>
      <c r="S16" s="13"/>
    </row>
    <row r="17" spans="1:19" ht="15.75">
      <c r="A17" s="7">
        <v>16</v>
      </c>
      <c r="B17" s="5">
        <v>44593</v>
      </c>
      <c r="C17" s="7">
        <v>40200</v>
      </c>
      <c r="D17" s="4" t="s">
        <v>8</v>
      </c>
      <c r="E17" s="4" t="s">
        <v>9</v>
      </c>
      <c r="F17" s="4" t="s">
        <v>10</v>
      </c>
      <c r="G17" s="4" t="s">
        <v>48</v>
      </c>
      <c r="H17" s="4" t="s">
        <v>52</v>
      </c>
      <c r="I17" s="4" t="s">
        <v>53</v>
      </c>
      <c r="J17" s="4" t="s">
        <v>11</v>
      </c>
      <c r="K17" s="6">
        <v>76000</v>
      </c>
      <c r="L17" s="30" t="str">
        <f t="shared" si="0"/>
        <v>Product Revenue</v>
      </c>
      <c r="R17" s="14"/>
      <c r="S17" s="13"/>
    </row>
    <row r="18" spans="1:19" ht="15.75">
      <c r="A18" s="7">
        <v>17</v>
      </c>
      <c r="B18" s="5">
        <v>44597</v>
      </c>
      <c r="C18" s="7">
        <v>50100</v>
      </c>
      <c r="D18" s="4" t="s">
        <v>13</v>
      </c>
      <c r="E18" s="4" t="s">
        <v>9</v>
      </c>
      <c r="F18" s="4" t="s">
        <v>10</v>
      </c>
      <c r="G18" s="4" t="s">
        <v>54</v>
      </c>
      <c r="H18" s="4" t="s">
        <v>55</v>
      </c>
      <c r="I18" s="4" t="s">
        <v>81</v>
      </c>
      <c r="J18" s="4" t="s">
        <v>14</v>
      </c>
      <c r="K18" s="6">
        <v>2050</v>
      </c>
      <c r="L18" s="30" t="str">
        <f t="shared" si="0"/>
        <v>Web Domain &amp; Hosting Fees</v>
      </c>
      <c r="R18" s="14"/>
      <c r="S18" s="13"/>
    </row>
    <row r="19" spans="1:19" ht="15.75">
      <c r="A19" s="7">
        <v>18</v>
      </c>
      <c r="B19" s="5">
        <v>44597</v>
      </c>
      <c r="C19" s="7">
        <v>50200</v>
      </c>
      <c r="D19" s="4" t="s">
        <v>15</v>
      </c>
      <c r="E19" s="4" t="s">
        <v>9</v>
      </c>
      <c r="F19" s="4" t="s">
        <v>10</v>
      </c>
      <c r="G19" s="4" t="s">
        <v>54</v>
      </c>
      <c r="H19" s="4" t="s">
        <v>57</v>
      </c>
      <c r="I19" s="4" t="s">
        <v>58</v>
      </c>
      <c r="J19" s="4" t="s">
        <v>14</v>
      </c>
      <c r="K19" s="6">
        <v>1520</v>
      </c>
      <c r="L19" s="30" t="str">
        <f t="shared" si="0"/>
        <v>Merchant Account Fees</v>
      </c>
      <c r="R19" s="14"/>
      <c r="S19" s="13"/>
    </row>
    <row r="20" spans="1:19" ht="15.75">
      <c r="A20" s="7">
        <v>19</v>
      </c>
      <c r="B20" s="5">
        <v>44602</v>
      </c>
      <c r="C20" s="7">
        <v>60100</v>
      </c>
      <c r="D20" s="4" t="s">
        <v>16</v>
      </c>
      <c r="E20" s="4" t="s">
        <v>32</v>
      </c>
      <c r="F20" s="4" t="s">
        <v>33</v>
      </c>
      <c r="G20" s="4" t="s">
        <v>54</v>
      </c>
      <c r="H20" s="4" t="s">
        <v>59</v>
      </c>
      <c r="I20" s="4" t="s">
        <v>60</v>
      </c>
      <c r="J20" s="4" t="s">
        <v>14</v>
      </c>
      <c r="K20" s="6">
        <v>5100</v>
      </c>
      <c r="L20" s="30" t="str">
        <f t="shared" si="0"/>
        <v>Advertising &amp; Marketing</v>
      </c>
      <c r="P20" s="13"/>
      <c r="R20" s="14"/>
      <c r="S20" s="13"/>
    </row>
    <row r="21" spans="1:19" ht="15.75">
      <c r="A21" s="7">
        <v>20</v>
      </c>
      <c r="B21" s="5">
        <v>44602</v>
      </c>
      <c r="C21" s="7">
        <v>60100</v>
      </c>
      <c r="D21" s="4" t="s">
        <v>16</v>
      </c>
      <c r="E21" s="4" t="s">
        <v>32</v>
      </c>
      <c r="F21" s="4" t="s">
        <v>33</v>
      </c>
      <c r="G21" s="4" t="s">
        <v>54</v>
      </c>
      <c r="H21" s="4" t="s">
        <v>61</v>
      </c>
      <c r="I21" s="4" t="s">
        <v>62</v>
      </c>
      <c r="J21" s="4" t="s">
        <v>14</v>
      </c>
      <c r="K21" s="6">
        <v>8600</v>
      </c>
      <c r="L21" s="30" t="str">
        <f t="shared" si="0"/>
        <v>Advertising &amp; Marketing</v>
      </c>
      <c r="P21" s="13"/>
      <c r="R21" s="14"/>
      <c r="S21" s="13"/>
    </row>
    <row r="22" spans="1:19" ht="15.75">
      <c r="A22" s="7">
        <v>21</v>
      </c>
      <c r="B22" s="5">
        <v>44607</v>
      </c>
      <c r="C22" s="7">
        <v>60800</v>
      </c>
      <c r="D22" s="4" t="s">
        <v>63</v>
      </c>
      <c r="E22" s="4" t="s">
        <v>32</v>
      </c>
      <c r="F22" s="4" t="s">
        <v>33</v>
      </c>
      <c r="G22" s="4" t="s">
        <v>54</v>
      </c>
      <c r="H22" s="4" t="s">
        <v>64</v>
      </c>
      <c r="I22" s="4" t="s">
        <v>65</v>
      </c>
      <c r="J22" s="4" t="s">
        <v>14</v>
      </c>
      <c r="K22" s="6">
        <v>6550</v>
      </c>
      <c r="L22" s="30" t="str">
        <f t="shared" si="0"/>
        <v>Payroll Expenses</v>
      </c>
      <c r="P22" s="13"/>
      <c r="R22" s="14"/>
      <c r="S22" s="13"/>
    </row>
    <row r="23" spans="1:19" ht="15.75">
      <c r="A23" s="7">
        <v>22</v>
      </c>
      <c r="B23" s="5">
        <v>44607</v>
      </c>
      <c r="C23" s="7">
        <v>60800</v>
      </c>
      <c r="D23" s="4" t="s">
        <v>63</v>
      </c>
      <c r="E23" s="4" t="s">
        <v>9</v>
      </c>
      <c r="F23" s="4" t="s">
        <v>10</v>
      </c>
      <c r="G23" s="4" t="s">
        <v>54</v>
      </c>
      <c r="H23" s="4" t="s">
        <v>64</v>
      </c>
      <c r="I23" s="4" t="s">
        <v>66</v>
      </c>
      <c r="J23" s="4" t="s">
        <v>14</v>
      </c>
      <c r="K23" s="6">
        <v>4550</v>
      </c>
      <c r="L23" s="30" t="str">
        <f t="shared" si="0"/>
        <v>Payroll Expenses</v>
      </c>
      <c r="P23" s="13"/>
      <c r="R23" s="14"/>
      <c r="S23" s="13"/>
    </row>
    <row r="24" spans="1:19" ht="15.75">
      <c r="A24" s="7">
        <v>23</v>
      </c>
      <c r="B24" s="5">
        <v>44612</v>
      </c>
      <c r="C24" s="7">
        <v>61000</v>
      </c>
      <c r="D24" s="4" t="s">
        <v>67</v>
      </c>
      <c r="E24" s="4" t="s">
        <v>32</v>
      </c>
      <c r="F24" s="4" t="s">
        <v>33</v>
      </c>
      <c r="G24" s="4" t="s">
        <v>68</v>
      </c>
      <c r="H24" s="4" t="s">
        <v>69</v>
      </c>
      <c r="I24" s="4" t="s">
        <v>70</v>
      </c>
      <c r="J24" s="4" t="s">
        <v>14</v>
      </c>
      <c r="K24" s="6">
        <v>2600</v>
      </c>
      <c r="L24" s="30" t="str">
        <f t="shared" si="0"/>
        <v>Travel, Meals &amp; Entertainment</v>
      </c>
      <c r="P24" s="13"/>
      <c r="R24" s="14"/>
      <c r="S24" s="13"/>
    </row>
    <row r="25" spans="1:19" ht="15.75">
      <c r="A25" s="7">
        <v>24</v>
      </c>
      <c r="B25" s="5">
        <v>44617</v>
      </c>
      <c r="C25" s="7">
        <v>60700</v>
      </c>
      <c r="D25" s="4" t="s">
        <v>71</v>
      </c>
      <c r="E25" s="4" t="s">
        <v>9</v>
      </c>
      <c r="F25" s="4" t="s">
        <v>10</v>
      </c>
      <c r="G25" s="4" t="s">
        <v>54</v>
      </c>
      <c r="H25" s="4" t="s">
        <v>72</v>
      </c>
      <c r="I25" s="4" t="s">
        <v>73</v>
      </c>
      <c r="J25" s="4" t="s">
        <v>14</v>
      </c>
      <c r="K25" s="6">
        <v>4600</v>
      </c>
      <c r="L25" s="30" t="str">
        <f t="shared" si="0"/>
        <v>Professional Services</v>
      </c>
      <c r="R25" s="14"/>
      <c r="S25" s="13"/>
    </row>
    <row r="26" spans="1:19" ht="15.75">
      <c r="A26" s="7">
        <v>25</v>
      </c>
      <c r="B26" s="5">
        <v>44620</v>
      </c>
      <c r="C26" s="7">
        <v>70100</v>
      </c>
      <c r="D26" s="4" t="s">
        <v>26</v>
      </c>
      <c r="E26" s="4" t="s">
        <v>9</v>
      </c>
      <c r="F26" s="4" t="s">
        <v>10</v>
      </c>
      <c r="G26" s="4" t="s">
        <v>74</v>
      </c>
      <c r="H26" s="4" t="s">
        <v>75</v>
      </c>
      <c r="I26" s="4" t="s">
        <v>76</v>
      </c>
      <c r="J26" s="4" t="s">
        <v>11</v>
      </c>
      <c r="K26" s="6">
        <v>550</v>
      </c>
      <c r="L26" s="30" t="str">
        <f t="shared" si="0"/>
        <v>Interest Income</v>
      </c>
      <c r="R26" s="14"/>
      <c r="S26" s="13"/>
    </row>
    <row r="27" spans="1:19" ht="15.75">
      <c r="A27" s="7">
        <v>26</v>
      </c>
      <c r="B27" s="5">
        <v>44620</v>
      </c>
      <c r="C27" s="7">
        <v>80100</v>
      </c>
      <c r="D27" s="4" t="s">
        <v>27</v>
      </c>
      <c r="E27" s="4" t="s">
        <v>9</v>
      </c>
      <c r="F27" s="4" t="s">
        <v>10</v>
      </c>
      <c r="G27" s="4" t="s">
        <v>77</v>
      </c>
      <c r="H27" s="4" t="s">
        <v>78</v>
      </c>
      <c r="I27" s="4" t="s">
        <v>79</v>
      </c>
      <c r="J27" s="4" t="s">
        <v>14</v>
      </c>
      <c r="K27" s="6">
        <v>1550</v>
      </c>
      <c r="L27" s="30" t="str">
        <f t="shared" si="0"/>
        <v>Depreciation Expense</v>
      </c>
      <c r="R27" s="14"/>
      <c r="S27" s="13"/>
    </row>
    <row r="28" spans="1:19" ht="15.75">
      <c r="A28" s="7">
        <v>27</v>
      </c>
      <c r="B28" s="5">
        <v>44621</v>
      </c>
      <c r="C28" s="7">
        <v>40100</v>
      </c>
      <c r="D28" s="4" t="s">
        <v>12</v>
      </c>
      <c r="E28" s="4" t="s">
        <v>9</v>
      </c>
      <c r="F28" s="4" t="s">
        <v>10</v>
      </c>
      <c r="G28" s="4" t="s">
        <v>48</v>
      </c>
      <c r="H28" s="4" t="s">
        <v>49</v>
      </c>
      <c r="I28" s="4" t="s">
        <v>82</v>
      </c>
      <c r="J28" s="4" t="s">
        <v>11</v>
      </c>
      <c r="K28" s="6">
        <v>46000</v>
      </c>
      <c r="L28" s="30" t="str">
        <f t="shared" si="0"/>
        <v>SaaS Revenue</v>
      </c>
      <c r="R28" s="14"/>
      <c r="S28" s="13"/>
    </row>
    <row r="29" spans="1:19" ht="15.75">
      <c r="A29" s="7">
        <v>28</v>
      </c>
      <c r="B29" s="5">
        <v>44621</v>
      </c>
      <c r="C29" s="7">
        <v>40100</v>
      </c>
      <c r="D29" s="4" t="s">
        <v>12</v>
      </c>
      <c r="E29" s="4" t="s">
        <v>9</v>
      </c>
      <c r="F29" s="4" t="s">
        <v>10</v>
      </c>
      <c r="G29" s="4" t="s">
        <v>48</v>
      </c>
      <c r="H29" s="4" t="s">
        <v>51</v>
      </c>
      <c r="I29" s="4" t="s">
        <v>82</v>
      </c>
      <c r="J29" s="4" t="s">
        <v>11</v>
      </c>
      <c r="K29" s="6">
        <v>39000</v>
      </c>
      <c r="L29" s="30" t="str">
        <f t="shared" si="0"/>
        <v>SaaS Revenue</v>
      </c>
      <c r="R29" s="14"/>
      <c r="S29" s="13"/>
    </row>
    <row r="30" spans="1:19" ht="15.75">
      <c r="A30" s="7">
        <v>29</v>
      </c>
      <c r="B30" s="5">
        <v>44621</v>
      </c>
      <c r="C30" s="7">
        <v>40200</v>
      </c>
      <c r="D30" s="4" t="s">
        <v>8</v>
      </c>
      <c r="E30" s="4" t="s">
        <v>9</v>
      </c>
      <c r="F30" s="4" t="s">
        <v>10</v>
      </c>
      <c r="G30" s="4" t="s">
        <v>48</v>
      </c>
      <c r="H30" s="4" t="s">
        <v>52</v>
      </c>
      <c r="I30" s="4" t="s">
        <v>53</v>
      </c>
      <c r="J30" s="4" t="s">
        <v>11</v>
      </c>
      <c r="K30" s="6">
        <v>77000</v>
      </c>
      <c r="L30" s="30" t="str">
        <f t="shared" si="0"/>
        <v>Product Revenue</v>
      </c>
      <c r="R30" s="14"/>
      <c r="S30" s="13"/>
    </row>
    <row r="31" spans="1:19" ht="15.75">
      <c r="A31" s="7">
        <v>30</v>
      </c>
      <c r="B31" s="5">
        <v>44625</v>
      </c>
      <c r="C31" s="7">
        <v>50100</v>
      </c>
      <c r="D31" s="4" t="s">
        <v>13</v>
      </c>
      <c r="E31" s="4" t="s">
        <v>9</v>
      </c>
      <c r="F31" s="4" t="s">
        <v>10</v>
      </c>
      <c r="G31" s="4" t="s">
        <v>54</v>
      </c>
      <c r="H31" s="4" t="s">
        <v>55</v>
      </c>
      <c r="I31" s="4" t="s">
        <v>83</v>
      </c>
      <c r="J31" s="4" t="s">
        <v>14</v>
      </c>
      <c r="K31" s="6">
        <v>2100</v>
      </c>
      <c r="L31" s="30" t="str">
        <f t="shared" si="0"/>
        <v>Web Domain &amp; Hosting Fees</v>
      </c>
      <c r="R31" s="14"/>
      <c r="S31" s="13"/>
    </row>
    <row r="32" spans="1:19" ht="15.75">
      <c r="A32" s="7">
        <v>31</v>
      </c>
      <c r="B32" s="5">
        <v>44625</v>
      </c>
      <c r="C32" s="7">
        <v>50200</v>
      </c>
      <c r="D32" s="4" t="s">
        <v>15</v>
      </c>
      <c r="E32" s="4" t="s">
        <v>9</v>
      </c>
      <c r="F32" s="4" t="s">
        <v>10</v>
      </c>
      <c r="G32" s="4" t="s">
        <v>54</v>
      </c>
      <c r="H32" s="4" t="s">
        <v>57</v>
      </c>
      <c r="I32" s="4" t="s">
        <v>58</v>
      </c>
      <c r="J32" s="4" t="s">
        <v>14</v>
      </c>
      <c r="K32" s="6">
        <v>1540</v>
      </c>
      <c r="L32" s="30" t="str">
        <f t="shared" si="0"/>
        <v>Merchant Account Fees</v>
      </c>
      <c r="R32" s="14"/>
      <c r="S32" s="13"/>
    </row>
    <row r="33" spans="1:19" ht="15.75">
      <c r="A33" s="7">
        <v>32</v>
      </c>
      <c r="B33" s="5">
        <v>44630</v>
      </c>
      <c r="C33" s="7">
        <v>60100</v>
      </c>
      <c r="D33" s="4" t="s">
        <v>16</v>
      </c>
      <c r="E33" s="4" t="s">
        <v>32</v>
      </c>
      <c r="F33" s="4" t="s">
        <v>33</v>
      </c>
      <c r="G33" s="4" t="s">
        <v>54</v>
      </c>
      <c r="H33" s="4" t="s">
        <v>59</v>
      </c>
      <c r="I33" s="4" t="s">
        <v>60</v>
      </c>
      <c r="J33" s="4" t="s">
        <v>14</v>
      </c>
      <c r="K33" s="6">
        <v>5200</v>
      </c>
      <c r="L33" s="30" t="str">
        <f t="shared" si="0"/>
        <v>Advertising &amp; Marketing</v>
      </c>
      <c r="R33" s="14"/>
      <c r="S33" s="13"/>
    </row>
    <row r="34" spans="1:19" ht="15.75">
      <c r="A34" s="7">
        <v>33</v>
      </c>
      <c r="B34" s="5">
        <v>44630</v>
      </c>
      <c r="C34" s="7">
        <v>60100</v>
      </c>
      <c r="D34" s="4" t="s">
        <v>16</v>
      </c>
      <c r="E34" s="4" t="s">
        <v>32</v>
      </c>
      <c r="F34" s="4" t="s">
        <v>33</v>
      </c>
      <c r="G34" s="4" t="s">
        <v>54</v>
      </c>
      <c r="H34" s="4" t="s">
        <v>61</v>
      </c>
      <c r="I34" s="4" t="s">
        <v>62</v>
      </c>
      <c r="J34" s="4" t="s">
        <v>14</v>
      </c>
      <c r="K34" s="6">
        <v>8700</v>
      </c>
      <c r="L34" s="30" t="str">
        <f t="shared" si="0"/>
        <v>Advertising &amp; Marketing</v>
      </c>
      <c r="R34" s="14"/>
      <c r="S34" s="13"/>
    </row>
    <row r="35" spans="1:19" ht="15.75">
      <c r="A35" s="7">
        <v>34</v>
      </c>
      <c r="B35" s="5">
        <v>44635</v>
      </c>
      <c r="C35" s="7">
        <v>60800</v>
      </c>
      <c r="D35" s="4" t="s">
        <v>63</v>
      </c>
      <c r="E35" s="4" t="s">
        <v>32</v>
      </c>
      <c r="F35" s="4" t="s">
        <v>33</v>
      </c>
      <c r="G35" s="4" t="s">
        <v>54</v>
      </c>
      <c r="H35" s="4" t="s">
        <v>64</v>
      </c>
      <c r="I35" s="4" t="s">
        <v>65</v>
      </c>
      <c r="J35" s="4" t="s">
        <v>14</v>
      </c>
      <c r="K35" s="6">
        <v>6600</v>
      </c>
      <c r="L35" s="30" t="str">
        <f t="shared" si="0"/>
        <v>Payroll Expenses</v>
      </c>
      <c r="R35" s="14"/>
      <c r="S35" s="13"/>
    </row>
    <row r="36" spans="1:19" ht="15.75">
      <c r="A36" s="7">
        <v>35</v>
      </c>
      <c r="B36" s="5">
        <v>44635</v>
      </c>
      <c r="C36" s="7">
        <v>60800</v>
      </c>
      <c r="D36" s="4" t="s">
        <v>63</v>
      </c>
      <c r="E36" s="4" t="s">
        <v>9</v>
      </c>
      <c r="F36" s="4" t="s">
        <v>10</v>
      </c>
      <c r="G36" s="4" t="s">
        <v>54</v>
      </c>
      <c r="H36" s="4" t="s">
        <v>64</v>
      </c>
      <c r="I36" s="4" t="s">
        <v>66</v>
      </c>
      <c r="J36" s="4" t="s">
        <v>14</v>
      </c>
      <c r="K36" s="6">
        <v>4600</v>
      </c>
      <c r="L36" s="30" t="str">
        <f t="shared" si="0"/>
        <v>Payroll Expenses</v>
      </c>
      <c r="R36" s="14"/>
      <c r="S36" s="13"/>
    </row>
    <row r="37" spans="1:19" ht="15.75">
      <c r="A37" s="7">
        <v>36</v>
      </c>
      <c r="B37" s="5">
        <v>44640</v>
      </c>
      <c r="C37" s="7">
        <v>61000</v>
      </c>
      <c r="D37" s="4" t="s">
        <v>67</v>
      </c>
      <c r="E37" s="4" t="s">
        <v>32</v>
      </c>
      <c r="F37" s="4" t="s">
        <v>33</v>
      </c>
      <c r="G37" s="4" t="s">
        <v>68</v>
      </c>
      <c r="H37" s="4" t="s">
        <v>69</v>
      </c>
      <c r="I37" s="4" t="s">
        <v>70</v>
      </c>
      <c r="J37" s="4" t="s">
        <v>14</v>
      </c>
      <c r="K37" s="6">
        <v>2650</v>
      </c>
      <c r="L37" s="30" t="str">
        <f t="shared" si="0"/>
        <v>Travel, Meals &amp; Entertainment</v>
      </c>
      <c r="R37" s="14"/>
      <c r="S37" s="13"/>
    </row>
    <row r="38" spans="1:19" ht="15.75">
      <c r="A38" s="7">
        <v>37</v>
      </c>
      <c r="B38" s="5">
        <v>44645</v>
      </c>
      <c r="C38" s="7">
        <v>60700</v>
      </c>
      <c r="D38" s="4" t="s">
        <v>71</v>
      </c>
      <c r="E38" s="4" t="s">
        <v>9</v>
      </c>
      <c r="F38" s="4" t="s">
        <v>10</v>
      </c>
      <c r="G38" s="4" t="s">
        <v>54</v>
      </c>
      <c r="H38" s="4" t="s">
        <v>72</v>
      </c>
      <c r="I38" s="4" t="s">
        <v>73</v>
      </c>
      <c r="J38" s="4" t="s">
        <v>14</v>
      </c>
      <c r="K38" s="6">
        <v>4700</v>
      </c>
      <c r="L38" s="30" t="str">
        <f t="shared" si="0"/>
        <v>Professional Services</v>
      </c>
      <c r="R38" s="14"/>
      <c r="S38" s="13"/>
    </row>
    <row r="39" spans="1:19" ht="15.75">
      <c r="A39" s="7">
        <v>38</v>
      </c>
      <c r="B39" s="5">
        <v>44651</v>
      </c>
      <c r="C39" s="7">
        <v>70100</v>
      </c>
      <c r="D39" s="4" t="s">
        <v>26</v>
      </c>
      <c r="E39" s="4" t="s">
        <v>9</v>
      </c>
      <c r="F39" s="4" t="s">
        <v>10</v>
      </c>
      <c r="G39" s="4" t="s">
        <v>74</v>
      </c>
      <c r="H39" s="4" t="s">
        <v>75</v>
      </c>
      <c r="I39" s="4" t="s">
        <v>76</v>
      </c>
      <c r="J39" s="4" t="s">
        <v>11</v>
      </c>
      <c r="K39" s="6">
        <v>600</v>
      </c>
      <c r="L39" s="30" t="str">
        <f t="shared" si="0"/>
        <v>Interest Income</v>
      </c>
      <c r="R39" s="14"/>
      <c r="S39" s="13"/>
    </row>
    <row r="40" spans="1:19" ht="15.75">
      <c r="A40" s="7">
        <v>39</v>
      </c>
      <c r="B40" s="5">
        <v>44651</v>
      </c>
      <c r="C40" s="7">
        <v>80100</v>
      </c>
      <c r="D40" s="4" t="s">
        <v>27</v>
      </c>
      <c r="E40" s="4" t="s">
        <v>9</v>
      </c>
      <c r="F40" s="4" t="s">
        <v>10</v>
      </c>
      <c r="G40" s="4" t="s">
        <v>77</v>
      </c>
      <c r="H40" s="4" t="s">
        <v>78</v>
      </c>
      <c r="I40" s="4" t="s">
        <v>79</v>
      </c>
      <c r="J40" s="4" t="s">
        <v>14</v>
      </c>
      <c r="K40" s="6">
        <v>1600</v>
      </c>
      <c r="L40" s="30" t="str">
        <f t="shared" si="0"/>
        <v>Depreciation Expense</v>
      </c>
      <c r="R40" s="14"/>
      <c r="S40" s="13"/>
    </row>
    <row r="41" spans="1:19" ht="15.75">
      <c r="A41" s="7">
        <v>40</v>
      </c>
      <c r="B41" s="5">
        <v>44652</v>
      </c>
      <c r="C41" s="7">
        <v>40100</v>
      </c>
      <c r="D41" s="4" t="s">
        <v>12</v>
      </c>
      <c r="E41" s="4" t="s">
        <v>9</v>
      </c>
      <c r="F41" s="4" t="s">
        <v>10</v>
      </c>
      <c r="G41" s="4" t="s">
        <v>48</v>
      </c>
      <c r="H41" s="4" t="s">
        <v>49</v>
      </c>
      <c r="I41" s="4" t="s">
        <v>84</v>
      </c>
      <c r="J41" s="4" t="s">
        <v>11</v>
      </c>
      <c r="K41" s="6">
        <v>46500</v>
      </c>
      <c r="L41" s="30" t="str">
        <f t="shared" si="0"/>
        <v>SaaS Revenue</v>
      </c>
      <c r="R41" s="14"/>
      <c r="S41" s="13"/>
    </row>
    <row r="42" spans="1:19" ht="15.75">
      <c r="A42" s="7">
        <v>41</v>
      </c>
      <c r="B42" s="5">
        <v>44652</v>
      </c>
      <c r="C42" s="7">
        <v>40100</v>
      </c>
      <c r="D42" s="4" t="s">
        <v>12</v>
      </c>
      <c r="E42" s="4" t="s">
        <v>9</v>
      </c>
      <c r="F42" s="4" t="s">
        <v>10</v>
      </c>
      <c r="G42" s="4" t="s">
        <v>48</v>
      </c>
      <c r="H42" s="4" t="s">
        <v>51</v>
      </c>
      <c r="I42" s="4" t="s">
        <v>84</v>
      </c>
      <c r="J42" s="4" t="s">
        <v>11</v>
      </c>
      <c r="K42" s="6">
        <v>39500</v>
      </c>
      <c r="L42" s="30" t="str">
        <f t="shared" si="0"/>
        <v>SaaS Revenue</v>
      </c>
      <c r="R42" s="14"/>
      <c r="S42" s="13"/>
    </row>
    <row r="43" spans="1:19" ht="15.75">
      <c r="A43" s="7">
        <v>42</v>
      </c>
      <c r="B43" s="5">
        <v>44652</v>
      </c>
      <c r="C43" s="7">
        <v>40200</v>
      </c>
      <c r="D43" s="4" t="s">
        <v>8</v>
      </c>
      <c r="E43" s="4" t="s">
        <v>9</v>
      </c>
      <c r="F43" s="4" t="s">
        <v>10</v>
      </c>
      <c r="G43" s="4" t="s">
        <v>48</v>
      </c>
      <c r="H43" s="4" t="s">
        <v>52</v>
      </c>
      <c r="I43" s="4" t="s">
        <v>53</v>
      </c>
      <c r="J43" s="4" t="s">
        <v>11</v>
      </c>
      <c r="K43" s="6">
        <v>78000</v>
      </c>
      <c r="L43" s="30" t="str">
        <f t="shared" si="0"/>
        <v>Product Revenue</v>
      </c>
    </row>
    <row r="44" spans="1:19" ht="15.75">
      <c r="A44" s="7">
        <v>43</v>
      </c>
      <c r="B44" s="5">
        <v>44656</v>
      </c>
      <c r="C44" s="7">
        <v>50100</v>
      </c>
      <c r="D44" s="4" t="s">
        <v>13</v>
      </c>
      <c r="E44" s="4" t="s">
        <v>9</v>
      </c>
      <c r="F44" s="4" t="s">
        <v>10</v>
      </c>
      <c r="G44" s="4" t="s">
        <v>54</v>
      </c>
      <c r="H44" s="4" t="s">
        <v>55</v>
      </c>
      <c r="I44" s="4" t="s">
        <v>85</v>
      </c>
      <c r="J44" s="4" t="s">
        <v>14</v>
      </c>
      <c r="K44" s="6">
        <v>2150</v>
      </c>
      <c r="L44" s="30" t="str">
        <f t="shared" si="0"/>
        <v>Web Domain &amp; Hosting Fees</v>
      </c>
    </row>
    <row r="45" spans="1:19" ht="15.75">
      <c r="A45" s="7">
        <v>44</v>
      </c>
      <c r="B45" s="5">
        <v>44656</v>
      </c>
      <c r="C45" s="7">
        <v>50200</v>
      </c>
      <c r="D45" s="4" t="s">
        <v>15</v>
      </c>
      <c r="E45" s="4" t="s">
        <v>9</v>
      </c>
      <c r="F45" s="4" t="s">
        <v>10</v>
      </c>
      <c r="G45" s="4" t="s">
        <v>54</v>
      </c>
      <c r="H45" s="4" t="s">
        <v>57</v>
      </c>
      <c r="I45" s="4" t="s">
        <v>58</v>
      </c>
      <c r="J45" s="4" t="s">
        <v>14</v>
      </c>
      <c r="K45" s="6">
        <v>1560</v>
      </c>
      <c r="L45" s="30" t="str">
        <f t="shared" si="0"/>
        <v>Merchant Account Fees</v>
      </c>
    </row>
    <row r="46" spans="1:19" ht="15.75">
      <c r="A46" s="7">
        <v>45</v>
      </c>
      <c r="B46" s="5">
        <v>44661</v>
      </c>
      <c r="C46" s="7">
        <v>60100</v>
      </c>
      <c r="D46" s="4" t="s">
        <v>16</v>
      </c>
      <c r="E46" s="4" t="s">
        <v>32</v>
      </c>
      <c r="F46" s="4" t="s">
        <v>33</v>
      </c>
      <c r="G46" s="4" t="s">
        <v>54</v>
      </c>
      <c r="H46" s="4" t="s">
        <v>59</v>
      </c>
      <c r="I46" s="4" t="s">
        <v>60</v>
      </c>
      <c r="J46" s="4" t="s">
        <v>14</v>
      </c>
      <c r="K46" s="6">
        <v>5300</v>
      </c>
      <c r="L46" s="30" t="str">
        <f t="shared" si="0"/>
        <v>Advertising &amp; Marketing</v>
      </c>
    </row>
    <row r="47" spans="1:19" ht="15.75">
      <c r="A47" s="7">
        <v>46</v>
      </c>
      <c r="B47" s="5">
        <v>44661</v>
      </c>
      <c r="C47" s="7">
        <v>60100</v>
      </c>
      <c r="D47" s="4" t="s">
        <v>16</v>
      </c>
      <c r="E47" s="4" t="s">
        <v>32</v>
      </c>
      <c r="F47" s="4" t="s">
        <v>33</v>
      </c>
      <c r="G47" s="4" t="s">
        <v>54</v>
      </c>
      <c r="H47" s="4" t="s">
        <v>61</v>
      </c>
      <c r="I47" s="4" t="s">
        <v>62</v>
      </c>
      <c r="J47" s="4" t="s">
        <v>14</v>
      </c>
      <c r="K47" s="6">
        <v>8800</v>
      </c>
      <c r="L47" s="30" t="str">
        <f t="shared" si="0"/>
        <v>Advertising &amp; Marketing</v>
      </c>
    </row>
    <row r="48" spans="1:19" ht="15.75">
      <c r="A48" s="7">
        <v>47</v>
      </c>
      <c r="B48" s="5">
        <v>44666</v>
      </c>
      <c r="C48" s="7">
        <v>60800</v>
      </c>
      <c r="D48" s="4" t="s">
        <v>63</v>
      </c>
      <c r="E48" s="4" t="s">
        <v>32</v>
      </c>
      <c r="F48" s="4" t="s">
        <v>33</v>
      </c>
      <c r="G48" s="4" t="s">
        <v>54</v>
      </c>
      <c r="H48" s="4" t="s">
        <v>64</v>
      </c>
      <c r="I48" s="4" t="s">
        <v>65</v>
      </c>
      <c r="J48" s="4" t="s">
        <v>14</v>
      </c>
      <c r="K48" s="6">
        <v>6650</v>
      </c>
      <c r="L48" s="30" t="str">
        <f t="shared" si="0"/>
        <v>Payroll Expenses</v>
      </c>
    </row>
    <row r="49" spans="1:12" ht="15.75">
      <c r="A49" s="7">
        <v>48</v>
      </c>
      <c r="B49" s="5">
        <v>44666</v>
      </c>
      <c r="C49" s="7">
        <v>60800</v>
      </c>
      <c r="D49" s="4" t="s">
        <v>63</v>
      </c>
      <c r="E49" s="4" t="s">
        <v>9</v>
      </c>
      <c r="F49" s="4" t="s">
        <v>10</v>
      </c>
      <c r="G49" s="4" t="s">
        <v>54</v>
      </c>
      <c r="H49" s="4" t="s">
        <v>64</v>
      </c>
      <c r="I49" s="4" t="s">
        <v>66</v>
      </c>
      <c r="J49" s="4" t="s">
        <v>14</v>
      </c>
      <c r="K49" s="6">
        <v>4650</v>
      </c>
      <c r="L49" s="30" t="str">
        <f t="shared" si="0"/>
        <v>Payroll Expenses</v>
      </c>
    </row>
    <row r="50" spans="1:12" ht="15.75">
      <c r="A50" s="7">
        <v>49</v>
      </c>
      <c r="B50" s="5">
        <v>44671</v>
      </c>
      <c r="C50" s="7">
        <v>61000</v>
      </c>
      <c r="D50" s="4" t="s">
        <v>67</v>
      </c>
      <c r="E50" s="4" t="s">
        <v>32</v>
      </c>
      <c r="F50" s="4" t="s">
        <v>33</v>
      </c>
      <c r="G50" s="4" t="s">
        <v>68</v>
      </c>
      <c r="H50" s="4" t="s">
        <v>69</v>
      </c>
      <c r="I50" s="4" t="s">
        <v>70</v>
      </c>
      <c r="J50" s="4" t="s">
        <v>14</v>
      </c>
      <c r="K50" s="6">
        <v>2700</v>
      </c>
      <c r="L50" s="30" t="str">
        <f t="shared" si="0"/>
        <v>Travel, Meals &amp; Entertainment</v>
      </c>
    </row>
    <row r="51" spans="1:12" ht="15.75">
      <c r="A51" s="7">
        <v>50</v>
      </c>
      <c r="B51" s="5">
        <v>44676</v>
      </c>
      <c r="C51" s="7">
        <v>60700</v>
      </c>
      <c r="D51" s="4" t="s">
        <v>71</v>
      </c>
      <c r="E51" s="4" t="s">
        <v>9</v>
      </c>
      <c r="F51" s="4" t="s">
        <v>10</v>
      </c>
      <c r="G51" s="4" t="s">
        <v>54</v>
      </c>
      <c r="H51" s="4" t="s">
        <v>72</v>
      </c>
      <c r="I51" s="4" t="s">
        <v>73</v>
      </c>
      <c r="J51" s="4" t="s">
        <v>14</v>
      </c>
      <c r="K51" s="6">
        <v>4800</v>
      </c>
      <c r="L51" s="30" t="str">
        <f t="shared" si="0"/>
        <v>Professional Services</v>
      </c>
    </row>
    <row r="52" spans="1:12" ht="15.75">
      <c r="A52" s="7">
        <v>51</v>
      </c>
      <c r="B52" s="5">
        <v>44681</v>
      </c>
      <c r="C52" s="7">
        <v>70100</v>
      </c>
      <c r="D52" s="4" t="s">
        <v>26</v>
      </c>
      <c r="E52" s="4" t="s">
        <v>9</v>
      </c>
      <c r="F52" s="4" t="s">
        <v>10</v>
      </c>
      <c r="G52" s="4" t="s">
        <v>74</v>
      </c>
      <c r="H52" s="4" t="s">
        <v>75</v>
      </c>
      <c r="I52" s="4" t="s">
        <v>76</v>
      </c>
      <c r="J52" s="4" t="s">
        <v>11</v>
      </c>
      <c r="K52" s="6">
        <v>620</v>
      </c>
      <c r="L52" s="30" t="str">
        <f t="shared" si="0"/>
        <v>Interest Income</v>
      </c>
    </row>
    <row r="53" spans="1:12" ht="15.75">
      <c r="A53" s="7">
        <v>52</v>
      </c>
      <c r="B53" s="5">
        <v>44681</v>
      </c>
      <c r="C53" s="7">
        <v>80100</v>
      </c>
      <c r="D53" s="4" t="s">
        <v>27</v>
      </c>
      <c r="E53" s="4" t="s">
        <v>9</v>
      </c>
      <c r="F53" s="4" t="s">
        <v>10</v>
      </c>
      <c r="G53" s="4" t="s">
        <v>77</v>
      </c>
      <c r="H53" s="4" t="s">
        <v>78</v>
      </c>
      <c r="I53" s="4" t="s">
        <v>79</v>
      </c>
      <c r="J53" s="4" t="s">
        <v>14</v>
      </c>
      <c r="K53" s="6">
        <v>1650</v>
      </c>
      <c r="L53" s="30" t="str">
        <f t="shared" si="0"/>
        <v>Depreciation Expense</v>
      </c>
    </row>
    <row r="54" spans="1:12" ht="15.75">
      <c r="A54" s="7">
        <v>53</v>
      </c>
      <c r="B54" s="5">
        <v>44682</v>
      </c>
      <c r="C54" s="7">
        <v>40100</v>
      </c>
      <c r="D54" s="4" t="s">
        <v>12</v>
      </c>
      <c r="E54" s="4" t="s">
        <v>9</v>
      </c>
      <c r="F54" s="4" t="s">
        <v>10</v>
      </c>
      <c r="G54" s="4" t="s">
        <v>48</v>
      </c>
      <c r="H54" s="4" t="s">
        <v>49</v>
      </c>
      <c r="I54" s="4" t="s">
        <v>86</v>
      </c>
      <c r="J54" s="4" t="s">
        <v>11</v>
      </c>
      <c r="K54" s="6">
        <v>47000</v>
      </c>
      <c r="L54" s="30" t="str">
        <f t="shared" si="0"/>
        <v>SaaS Revenue</v>
      </c>
    </row>
    <row r="55" spans="1:12" ht="15.75">
      <c r="A55" s="7">
        <v>54</v>
      </c>
      <c r="B55" s="5">
        <v>44682</v>
      </c>
      <c r="C55" s="7">
        <v>40100</v>
      </c>
      <c r="D55" s="4" t="s">
        <v>12</v>
      </c>
      <c r="E55" s="4" t="s">
        <v>9</v>
      </c>
      <c r="F55" s="4" t="s">
        <v>10</v>
      </c>
      <c r="G55" s="4" t="s">
        <v>48</v>
      </c>
      <c r="H55" s="4" t="s">
        <v>51</v>
      </c>
      <c r="I55" s="4" t="s">
        <v>86</v>
      </c>
      <c r="J55" s="4" t="s">
        <v>11</v>
      </c>
      <c r="K55" s="6">
        <v>40000</v>
      </c>
      <c r="L55" s="30" t="str">
        <f t="shared" si="0"/>
        <v>SaaS Revenue</v>
      </c>
    </row>
    <row r="56" spans="1:12" ht="15.75">
      <c r="A56" s="7">
        <v>55</v>
      </c>
      <c r="B56" s="5">
        <v>44682</v>
      </c>
      <c r="C56" s="7">
        <v>40200</v>
      </c>
      <c r="D56" s="4" t="s">
        <v>8</v>
      </c>
      <c r="E56" s="4" t="s">
        <v>9</v>
      </c>
      <c r="F56" s="4" t="s">
        <v>10</v>
      </c>
      <c r="G56" s="4" t="s">
        <v>48</v>
      </c>
      <c r="H56" s="4" t="s">
        <v>52</v>
      </c>
      <c r="I56" s="4" t="s">
        <v>53</v>
      </c>
      <c r="J56" s="4" t="s">
        <v>11</v>
      </c>
      <c r="K56" s="6">
        <v>79000</v>
      </c>
      <c r="L56" s="30" t="str">
        <f t="shared" si="0"/>
        <v>Product Revenue</v>
      </c>
    </row>
    <row r="57" spans="1:12" ht="15.75">
      <c r="A57" s="7">
        <v>56</v>
      </c>
      <c r="B57" s="5">
        <v>44686</v>
      </c>
      <c r="C57" s="7">
        <v>50100</v>
      </c>
      <c r="D57" s="4" t="s">
        <v>13</v>
      </c>
      <c r="E57" s="4" t="s">
        <v>9</v>
      </c>
      <c r="F57" s="4" t="s">
        <v>10</v>
      </c>
      <c r="G57" s="4" t="s">
        <v>54</v>
      </c>
      <c r="H57" s="4" t="s">
        <v>55</v>
      </c>
      <c r="I57" s="4" t="s">
        <v>87</v>
      </c>
      <c r="J57" s="4" t="s">
        <v>14</v>
      </c>
      <c r="K57" s="6">
        <v>2200</v>
      </c>
      <c r="L57" s="30" t="str">
        <f t="shared" si="0"/>
        <v>Web Domain &amp; Hosting Fees</v>
      </c>
    </row>
    <row r="58" spans="1:12" ht="15.75">
      <c r="A58" s="7">
        <v>57</v>
      </c>
      <c r="B58" s="5">
        <v>44686</v>
      </c>
      <c r="C58" s="7">
        <v>50200</v>
      </c>
      <c r="D58" s="4" t="s">
        <v>15</v>
      </c>
      <c r="E58" s="4" t="s">
        <v>9</v>
      </c>
      <c r="F58" s="4" t="s">
        <v>10</v>
      </c>
      <c r="G58" s="4" t="s">
        <v>54</v>
      </c>
      <c r="H58" s="4" t="s">
        <v>57</v>
      </c>
      <c r="I58" s="4" t="s">
        <v>58</v>
      </c>
      <c r="J58" s="4" t="s">
        <v>14</v>
      </c>
      <c r="K58" s="6">
        <v>1580</v>
      </c>
      <c r="L58" s="30" t="str">
        <f t="shared" si="0"/>
        <v>Merchant Account Fees</v>
      </c>
    </row>
    <row r="59" spans="1:12" ht="15.75">
      <c r="A59" s="7">
        <v>58</v>
      </c>
      <c r="B59" s="5">
        <v>44691</v>
      </c>
      <c r="C59" s="7">
        <v>60100</v>
      </c>
      <c r="D59" s="4" t="s">
        <v>16</v>
      </c>
      <c r="E59" s="4" t="s">
        <v>32</v>
      </c>
      <c r="F59" s="4" t="s">
        <v>33</v>
      </c>
      <c r="G59" s="4" t="s">
        <v>54</v>
      </c>
      <c r="H59" s="4" t="s">
        <v>59</v>
      </c>
      <c r="I59" s="4" t="s">
        <v>60</v>
      </c>
      <c r="J59" s="4" t="s">
        <v>14</v>
      </c>
      <c r="K59" s="6">
        <v>5400</v>
      </c>
      <c r="L59" s="30" t="str">
        <f t="shared" si="0"/>
        <v>Advertising &amp; Marketing</v>
      </c>
    </row>
    <row r="60" spans="1:12" ht="15.75">
      <c r="A60" s="7">
        <v>59</v>
      </c>
      <c r="B60" s="5">
        <v>44691</v>
      </c>
      <c r="C60" s="7">
        <v>60100</v>
      </c>
      <c r="D60" s="4" t="s">
        <v>16</v>
      </c>
      <c r="E60" s="4" t="s">
        <v>32</v>
      </c>
      <c r="F60" s="4" t="s">
        <v>33</v>
      </c>
      <c r="G60" s="4" t="s">
        <v>54</v>
      </c>
      <c r="H60" s="4" t="s">
        <v>61</v>
      </c>
      <c r="I60" s="4" t="s">
        <v>62</v>
      </c>
      <c r="J60" s="4" t="s">
        <v>14</v>
      </c>
      <c r="K60" s="6">
        <v>8900</v>
      </c>
      <c r="L60" s="30" t="str">
        <f t="shared" si="0"/>
        <v>Advertising &amp; Marketing</v>
      </c>
    </row>
    <row r="61" spans="1:12" ht="15.75">
      <c r="A61" s="7">
        <v>60</v>
      </c>
      <c r="B61" s="5">
        <v>44696</v>
      </c>
      <c r="C61" s="7">
        <v>60800</v>
      </c>
      <c r="D61" s="4" t="s">
        <v>63</v>
      </c>
      <c r="E61" s="4" t="s">
        <v>32</v>
      </c>
      <c r="F61" s="4" t="s">
        <v>33</v>
      </c>
      <c r="G61" s="4" t="s">
        <v>54</v>
      </c>
      <c r="H61" s="4" t="s">
        <v>64</v>
      </c>
      <c r="I61" s="4" t="s">
        <v>65</v>
      </c>
      <c r="J61" s="4" t="s">
        <v>14</v>
      </c>
      <c r="K61" s="6">
        <v>6700</v>
      </c>
      <c r="L61" s="30" t="str">
        <f t="shared" si="0"/>
        <v>Payroll Expenses</v>
      </c>
    </row>
    <row r="62" spans="1:12" ht="15.75">
      <c r="A62" s="7">
        <v>61</v>
      </c>
      <c r="B62" s="5">
        <v>44696</v>
      </c>
      <c r="C62" s="7">
        <v>60800</v>
      </c>
      <c r="D62" s="4" t="s">
        <v>63</v>
      </c>
      <c r="E62" s="4" t="s">
        <v>9</v>
      </c>
      <c r="F62" s="4" t="s">
        <v>10</v>
      </c>
      <c r="G62" s="4" t="s">
        <v>54</v>
      </c>
      <c r="H62" s="4" t="s">
        <v>64</v>
      </c>
      <c r="I62" s="4" t="s">
        <v>66</v>
      </c>
      <c r="J62" s="4" t="s">
        <v>14</v>
      </c>
      <c r="K62" s="6">
        <v>4700</v>
      </c>
      <c r="L62" s="30" t="str">
        <f t="shared" si="0"/>
        <v>Payroll Expenses</v>
      </c>
    </row>
    <row r="63" spans="1:12" ht="15.75">
      <c r="A63" s="7">
        <v>62</v>
      </c>
      <c r="B63" s="5">
        <v>44701</v>
      </c>
      <c r="C63" s="7">
        <v>61000</v>
      </c>
      <c r="D63" s="4" t="s">
        <v>67</v>
      </c>
      <c r="E63" s="4" t="s">
        <v>32</v>
      </c>
      <c r="F63" s="4" t="s">
        <v>33</v>
      </c>
      <c r="G63" s="4" t="s">
        <v>68</v>
      </c>
      <c r="H63" s="4" t="s">
        <v>69</v>
      </c>
      <c r="I63" s="4" t="s">
        <v>70</v>
      </c>
      <c r="J63" s="4" t="s">
        <v>14</v>
      </c>
      <c r="K63" s="6">
        <v>2750</v>
      </c>
      <c r="L63" s="30" t="str">
        <f t="shared" si="0"/>
        <v>Travel, Meals &amp; Entertainment</v>
      </c>
    </row>
    <row r="64" spans="1:12" ht="15.75">
      <c r="A64" s="7">
        <v>63</v>
      </c>
      <c r="B64" s="5">
        <v>44706</v>
      </c>
      <c r="C64" s="7">
        <v>60700</v>
      </c>
      <c r="D64" s="4" t="s">
        <v>71</v>
      </c>
      <c r="E64" s="4" t="s">
        <v>9</v>
      </c>
      <c r="F64" s="4" t="s">
        <v>10</v>
      </c>
      <c r="G64" s="4" t="s">
        <v>54</v>
      </c>
      <c r="H64" s="4" t="s">
        <v>72</v>
      </c>
      <c r="I64" s="4" t="s">
        <v>73</v>
      </c>
      <c r="J64" s="4" t="s">
        <v>14</v>
      </c>
      <c r="K64" s="6">
        <v>4900</v>
      </c>
      <c r="L64" s="30" t="str">
        <f t="shared" si="0"/>
        <v>Professional Services</v>
      </c>
    </row>
    <row r="65" spans="1:12" ht="15.75">
      <c r="A65" s="7">
        <v>64</v>
      </c>
      <c r="B65" s="5">
        <v>44712</v>
      </c>
      <c r="C65" s="7">
        <v>70100</v>
      </c>
      <c r="D65" s="4" t="s">
        <v>26</v>
      </c>
      <c r="E65" s="4" t="s">
        <v>9</v>
      </c>
      <c r="F65" s="4" t="s">
        <v>10</v>
      </c>
      <c r="G65" s="4" t="s">
        <v>74</v>
      </c>
      <c r="H65" s="4" t="s">
        <v>75</v>
      </c>
      <c r="I65" s="4" t="s">
        <v>76</v>
      </c>
      <c r="J65" s="4" t="s">
        <v>11</v>
      </c>
      <c r="K65" s="6">
        <v>640</v>
      </c>
      <c r="L65" s="30" t="str">
        <f t="shared" si="0"/>
        <v>Interest Income</v>
      </c>
    </row>
    <row r="66" spans="1:12" ht="15.75">
      <c r="A66" s="7">
        <v>65</v>
      </c>
      <c r="B66" s="5">
        <v>44712</v>
      </c>
      <c r="C66" s="7">
        <v>80100</v>
      </c>
      <c r="D66" s="4" t="s">
        <v>27</v>
      </c>
      <c r="E66" s="4" t="s">
        <v>9</v>
      </c>
      <c r="F66" s="4" t="s">
        <v>10</v>
      </c>
      <c r="G66" s="4" t="s">
        <v>77</v>
      </c>
      <c r="H66" s="4" t="s">
        <v>78</v>
      </c>
      <c r="I66" s="4" t="s">
        <v>79</v>
      </c>
      <c r="J66" s="4" t="s">
        <v>14</v>
      </c>
      <c r="K66" s="6">
        <v>1700</v>
      </c>
      <c r="L66" s="30" t="str">
        <f t="shared" ref="L66:L129" si="1">RIGHT(D66,LEN(D66)-6)</f>
        <v>Depreciation Expense</v>
      </c>
    </row>
    <row r="67" spans="1:12" ht="15.75">
      <c r="A67" s="7">
        <v>66</v>
      </c>
      <c r="B67" s="5">
        <v>44713</v>
      </c>
      <c r="C67" s="7">
        <v>40100</v>
      </c>
      <c r="D67" s="4" t="s">
        <v>12</v>
      </c>
      <c r="E67" s="4" t="s">
        <v>9</v>
      </c>
      <c r="F67" s="4" t="s">
        <v>10</v>
      </c>
      <c r="G67" s="4" t="s">
        <v>48</v>
      </c>
      <c r="H67" s="4" t="s">
        <v>49</v>
      </c>
      <c r="I67" s="4" t="s">
        <v>88</v>
      </c>
      <c r="J67" s="4" t="s">
        <v>11</v>
      </c>
      <c r="K67" s="6">
        <v>47500</v>
      </c>
      <c r="L67" s="30" t="str">
        <f t="shared" si="1"/>
        <v>SaaS Revenue</v>
      </c>
    </row>
    <row r="68" spans="1:12" ht="15.75">
      <c r="A68" s="7">
        <v>67</v>
      </c>
      <c r="B68" s="5">
        <v>44713</v>
      </c>
      <c r="C68" s="7">
        <v>40100</v>
      </c>
      <c r="D68" s="4" t="s">
        <v>12</v>
      </c>
      <c r="E68" s="4" t="s">
        <v>9</v>
      </c>
      <c r="F68" s="4" t="s">
        <v>10</v>
      </c>
      <c r="G68" s="4" t="s">
        <v>48</v>
      </c>
      <c r="H68" s="4" t="s">
        <v>51</v>
      </c>
      <c r="I68" s="4" t="s">
        <v>88</v>
      </c>
      <c r="J68" s="4" t="s">
        <v>11</v>
      </c>
      <c r="K68" s="6">
        <v>40500</v>
      </c>
      <c r="L68" s="30" t="str">
        <f t="shared" si="1"/>
        <v>SaaS Revenue</v>
      </c>
    </row>
    <row r="69" spans="1:12" ht="15.75">
      <c r="A69" s="7">
        <v>68</v>
      </c>
      <c r="B69" s="5">
        <v>44713</v>
      </c>
      <c r="C69" s="7">
        <v>40200</v>
      </c>
      <c r="D69" s="4" t="s">
        <v>8</v>
      </c>
      <c r="E69" s="4" t="s">
        <v>9</v>
      </c>
      <c r="F69" s="4" t="s">
        <v>10</v>
      </c>
      <c r="G69" s="4" t="s">
        <v>48</v>
      </c>
      <c r="H69" s="4" t="s">
        <v>52</v>
      </c>
      <c r="I69" s="4" t="s">
        <v>53</v>
      </c>
      <c r="J69" s="4" t="s">
        <v>11</v>
      </c>
      <c r="K69" s="6">
        <v>80000</v>
      </c>
      <c r="L69" s="30" t="str">
        <f t="shared" si="1"/>
        <v>Product Revenue</v>
      </c>
    </row>
    <row r="70" spans="1:12" ht="15.75">
      <c r="A70" s="7">
        <v>69</v>
      </c>
      <c r="B70" s="5">
        <v>44717</v>
      </c>
      <c r="C70" s="7">
        <v>50100</v>
      </c>
      <c r="D70" s="4" t="s">
        <v>13</v>
      </c>
      <c r="E70" s="4" t="s">
        <v>9</v>
      </c>
      <c r="F70" s="4" t="s">
        <v>10</v>
      </c>
      <c r="G70" s="4" t="s">
        <v>54</v>
      </c>
      <c r="H70" s="4" t="s">
        <v>55</v>
      </c>
      <c r="I70" s="4" t="s">
        <v>89</v>
      </c>
      <c r="J70" s="4" t="s">
        <v>14</v>
      </c>
      <c r="K70" s="6">
        <v>2250</v>
      </c>
      <c r="L70" s="30" t="str">
        <f t="shared" si="1"/>
        <v>Web Domain &amp; Hosting Fees</v>
      </c>
    </row>
    <row r="71" spans="1:12" ht="15.75">
      <c r="A71" s="7">
        <v>70</v>
      </c>
      <c r="B71" s="5">
        <v>44717</v>
      </c>
      <c r="C71" s="7">
        <v>50200</v>
      </c>
      <c r="D71" s="4" t="s">
        <v>15</v>
      </c>
      <c r="E71" s="4" t="s">
        <v>9</v>
      </c>
      <c r="F71" s="4" t="s">
        <v>10</v>
      </c>
      <c r="G71" s="4" t="s">
        <v>54</v>
      </c>
      <c r="H71" s="4" t="s">
        <v>57</v>
      </c>
      <c r="I71" s="4" t="s">
        <v>58</v>
      </c>
      <c r="J71" s="4" t="s">
        <v>14</v>
      </c>
      <c r="K71" s="6">
        <v>1600</v>
      </c>
      <c r="L71" s="30" t="str">
        <f t="shared" si="1"/>
        <v>Merchant Account Fees</v>
      </c>
    </row>
    <row r="72" spans="1:12" ht="15.75">
      <c r="A72" s="7">
        <v>71</v>
      </c>
      <c r="B72" s="5">
        <v>44722</v>
      </c>
      <c r="C72" s="7">
        <v>60100</v>
      </c>
      <c r="D72" s="4" t="s">
        <v>16</v>
      </c>
      <c r="E72" s="4" t="s">
        <v>32</v>
      </c>
      <c r="F72" s="4" t="s">
        <v>33</v>
      </c>
      <c r="G72" s="4" t="s">
        <v>54</v>
      </c>
      <c r="H72" s="4" t="s">
        <v>59</v>
      </c>
      <c r="I72" s="4" t="s">
        <v>60</v>
      </c>
      <c r="J72" s="4" t="s">
        <v>14</v>
      </c>
      <c r="K72" s="6">
        <v>5500</v>
      </c>
      <c r="L72" s="30" t="str">
        <f t="shared" si="1"/>
        <v>Advertising &amp; Marketing</v>
      </c>
    </row>
    <row r="73" spans="1:12" ht="15.75">
      <c r="A73" s="7">
        <v>72</v>
      </c>
      <c r="B73" s="5">
        <v>44722</v>
      </c>
      <c r="C73" s="7">
        <v>60100</v>
      </c>
      <c r="D73" s="4" t="s">
        <v>16</v>
      </c>
      <c r="E73" s="4" t="s">
        <v>32</v>
      </c>
      <c r="F73" s="4" t="s">
        <v>33</v>
      </c>
      <c r="G73" s="4" t="s">
        <v>54</v>
      </c>
      <c r="H73" s="4" t="s">
        <v>61</v>
      </c>
      <c r="I73" s="4" t="s">
        <v>62</v>
      </c>
      <c r="J73" s="4" t="s">
        <v>14</v>
      </c>
      <c r="K73" s="6">
        <v>9000</v>
      </c>
      <c r="L73" s="30" t="str">
        <f t="shared" si="1"/>
        <v>Advertising &amp; Marketing</v>
      </c>
    </row>
    <row r="74" spans="1:12" ht="15.75">
      <c r="A74" s="7">
        <v>73</v>
      </c>
      <c r="B74" s="5">
        <v>44727</v>
      </c>
      <c r="C74" s="7">
        <v>60800</v>
      </c>
      <c r="D74" s="4" t="s">
        <v>63</v>
      </c>
      <c r="E74" s="4" t="s">
        <v>32</v>
      </c>
      <c r="F74" s="4" t="s">
        <v>33</v>
      </c>
      <c r="G74" s="4" t="s">
        <v>54</v>
      </c>
      <c r="H74" s="4" t="s">
        <v>64</v>
      </c>
      <c r="I74" s="4" t="s">
        <v>65</v>
      </c>
      <c r="J74" s="4" t="s">
        <v>14</v>
      </c>
      <c r="K74" s="6">
        <v>6750</v>
      </c>
      <c r="L74" s="30" t="str">
        <f t="shared" si="1"/>
        <v>Payroll Expenses</v>
      </c>
    </row>
    <row r="75" spans="1:12" ht="15.75">
      <c r="A75" s="7">
        <v>74</v>
      </c>
      <c r="B75" s="5">
        <v>44727</v>
      </c>
      <c r="C75" s="7">
        <v>60800</v>
      </c>
      <c r="D75" s="4" t="s">
        <v>63</v>
      </c>
      <c r="E75" s="4" t="s">
        <v>9</v>
      </c>
      <c r="F75" s="4" t="s">
        <v>10</v>
      </c>
      <c r="G75" s="4" t="s">
        <v>54</v>
      </c>
      <c r="H75" s="4" t="s">
        <v>64</v>
      </c>
      <c r="I75" s="4" t="s">
        <v>66</v>
      </c>
      <c r="J75" s="4" t="s">
        <v>14</v>
      </c>
      <c r="K75" s="6">
        <v>4750</v>
      </c>
      <c r="L75" s="30" t="str">
        <f t="shared" si="1"/>
        <v>Payroll Expenses</v>
      </c>
    </row>
    <row r="76" spans="1:12" ht="15.75">
      <c r="A76" s="7">
        <v>75</v>
      </c>
      <c r="B76" s="5">
        <v>44732</v>
      </c>
      <c r="C76" s="7">
        <v>61000</v>
      </c>
      <c r="D76" s="4" t="s">
        <v>67</v>
      </c>
      <c r="E76" s="4" t="s">
        <v>32</v>
      </c>
      <c r="F76" s="4" t="s">
        <v>33</v>
      </c>
      <c r="G76" s="4" t="s">
        <v>68</v>
      </c>
      <c r="H76" s="4" t="s">
        <v>69</v>
      </c>
      <c r="I76" s="4" t="s">
        <v>70</v>
      </c>
      <c r="J76" s="4" t="s">
        <v>14</v>
      </c>
      <c r="K76" s="6">
        <v>2800</v>
      </c>
      <c r="L76" s="30" t="str">
        <f t="shared" si="1"/>
        <v>Travel, Meals &amp; Entertainment</v>
      </c>
    </row>
    <row r="77" spans="1:12" ht="15.75">
      <c r="A77" s="7">
        <v>76</v>
      </c>
      <c r="B77" s="5">
        <v>44737</v>
      </c>
      <c r="C77" s="7">
        <v>60700</v>
      </c>
      <c r="D77" s="4" t="s">
        <v>71</v>
      </c>
      <c r="E77" s="4" t="s">
        <v>9</v>
      </c>
      <c r="F77" s="4" t="s">
        <v>10</v>
      </c>
      <c r="G77" s="4" t="s">
        <v>54</v>
      </c>
      <c r="H77" s="4" t="s">
        <v>72</v>
      </c>
      <c r="I77" s="4" t="s">
        <v>73</v>
      </c>
      <c r="J77" s="4" t="s">
        <v>14</v>
      </c>
      <c r="K77" s="6">
        <v>5000</v>
      </c>
      <c r="L77" s="30" t="str">
        <f t="shared" si="1"/>
        <v>Professional Services</v>
      </c>
    </row>
    <row r="78" spans="1:12" ht="15.75">
      <c r="A78" s="7">
        <v>77</v>
      </c>
      <c r="B78" s="5">
        <v>44742</v>
      </c>
      <c r="C78" s="7">
        <v>70100</v>
      </c>
      <c r="D78" s="4" t="s">
        <v>26</v>
      </c>
      <c r="E78" s="4" t="s">
        <v>9</v>
      </c>
      <c r="F78" s="4" t="s">
        <v>10</v>
      </c>
      <c r="G78" s="4" t="s">
        <v>74</v>
      </c>
      <c r="H78" s="4" t="s">
        <v>75</v>
      </c>
      <c r="I78" s="4" t="s">
        <v>76</v>
      </c>
      <c r="J78" s="4" t="s">
        <v>11</v>
      </c>
      <c r="K78" s="6">
        <v>660</v>
      </c>
      <c r="L78" s="30" t="str">
        <f t="shared" si="1"/>
        <v>Interest Income</v>
      </c>
    </row>
    <row r="79" spans="1:12" ht="15.75">
      <c r="A79" s="7">
        <v>78</v>
      </c>
      <c r="B79" s="5">
        <v>44742</v>
      </c>
      <c r="C79" s="7">
        <v>80100</v>
      </c>
      <c r="D79" s="4" t="s">
        <v>27</v>
      </c>
      <c r="E79" s="4" t="s">
        <v>9</v>
      </c>
      <c r="F79" s="4" t="s">
        <v>10</v>
      </c>
      <c r="G79" s="4" t="s">
        <v>77</v>
      </c>
      <c r="H79" s="4" t="s">
        <v>78</v>
      </c>
      <c r="I79" s="4" t="s">
        <v>79</v>
      </c>
      <c r="J79" s="4" t="s">
        <v>14</v>
      </c>
      <c r="K79" s="6">
        <v>1750</v>
      </c>
      <c r="L79" s="30" t="str">
        <f t="shared" si="1"/>
        <v>Depreciation Expense</v>
      </c>
    </row>
    <row r="80" spans="1:12" ht="15.75">
      <c r="A80" s="7">
        <v>79</v>
      </c>
      <c r="B80" s="5">
        <v>44743</v>
      </c>
      <c r="C80" s="7">
        <v>40100</v>
      </c>
      <c r="D80" s="4" t="s">
        <v>12</v>
      </c>
      <c r="E80" s="4" t="s">
        <v>9</v>
      </c>
      <c r="F80" s="4" t="s">
        <v>10</v>
      </c>
      <c r="G80" s="4" t="s">
        <v>48</v>
      </c>
      <c r="H80" s="4" t="s">
        <v>49</v>
      </c>
      <c r="I80" s="4" t="s">
        <v>90</v>
      </c>
      <c r="J80" s="4" t="s">
        <v>11</v>
      </c>
      <c r="K80" s="6">
        <v>47800</v>
      </c>
      <c r="L80" s="30" t="str">
        <f t="shared" si="1"/>
        <v>SaaS Revenue</v>
      </c>
    </row>
    <row r="81" spans="1:12" ht="15.75">
      <c r="A81" s="7">
        <v>80</v>
      </c>
      <c r="B81" s="5">
        <v>44743</v>
      </c>
      <c r="C81" s="7">
        <v>40100</v>
      </c>
      <c r="D81" s="4" t="s">
        <v>12</v>
      </c>
      <c r="E81" s="4" t="s">
        <v>9</v>
      </c>
      <c r="F81" s="4" t="s">
        <v>10</v>
      </c>
      <c r="G81" s="4" t="s">
        <v>48</v>
      </c>
      <c r="H81" s="4" t="s">
        <v>51</v>
      </c>
      <c r="I81" s="4" t="s">
        <v>90</v>
      </c>
      <c r="J81" s="4" t="s">
        <v>11</v>
      </c>
      <c r="K81" s="6">
        <v>40200</v>
      </c>
      <c r="L81" s="30" t="str">
        <f t="shared" si="1"/>
        <v>SaaS Revenue</v>
      </c>
    </row>
    <row r="82" spans="1:12" ht="15.75">
      <c r="A82" s="7">
        <v>81</v>
      </c>
      <c r="B82" s="5">
        <v>44743</v>
      </c>
      <c r="C82" s="7">
        <v>40100</v>
      </c>
      <c r="D82" s="4" t="s">
        <v>12</v>
      </c>
      <c r="E82" s="4" t="s">
        <v>9</v>
      </c>
      <c r="F82" s="4" t="s">
        <v>10</v>
      </c>
      <c r="G82" s="4" t="s">
        <v>48</v>
      </c>
      <c r="H82" s="4" t="s">
        <v>91</v>
      </c>
      <c r="I82" s="4" t="s">
        <v>90</v>
      </c>
      <c r="J82" s="4" t="s">
        <v>11</v>
      </c>
      <c r="K82" s="6">
        <v>22500</v>
      </c>
      <c r="L82" s="30" t="str">
        <f t="shared" si="1"/>
        <v>SaaS Revenue</v>
      </c>
    </row>
    <row r="83" spans="1:12" ht="15.75">
      <c r="A83" s="7">
        <v>82</v>
      </c>
      <c r="B83" s="5">
        <v>44743</v>
      </c>
      <c r="C83" s="7">
        <v>40100</v>
      </c>
      <c r="D83" s="4" t="s">
        <v>12</v>
      </c>
      <c r="E83" s="4" t="s">
        <v>9</v>
      </c>
      <c r="F83" s="4" t="s">
        <v>10</v>
      </c>
      <c r="G83" s="4" t="s">
        <v>48</v>
      </c>
      <c r="H83" s="4" t="s">
        <v>92</v>
      </c>
      <c r="I83" s="4" t="s">
        <v>93</v>
      </c>
      <c r="J83" s="4" t="s">
        <v>11</v>
      </c>
      <c r="K83" s="6">
        <v>62000</v>
      </c>
      <c r="L83" s="30" t="str">
        <f t="shared" si="1"/>
        <v>SaaS Revenue</v>
      </c>
    </row>
    <row r="84" spans="1:12" ht="15.75">
      <c r="A84" s="7">
        <v>83</v>
      </c>
      <c r="B84" s="5">
        <v>44743</v>
      </c>
      <c r="C84" s="7">
        <v>40200</v>
      </c>
      <c r="D84" s="4" t="s">
        <v>8</v>
      </c>
      <c r="E84" s="4" t="s">
        <v>9</v>
      </c>
      <c r="F84" s="4" t="s">
        <v>10</v>
      </c>
      <c r="G84" s="4" t="s">
        <v>48</v>
      </c>
      <c r="H84" s="4" t="s">
        <v>52</v>
      </c>
      <c r="I84" s="4" t="s">
        <v>53</v>
      </c>
      <c r="J84" s="4" t="s">
        <v>11</v>
      </c>
      <c r="K84" s="6">
        <v>78500</v>
      </c>
      <c r="L84" s="30" t="str">
        <f t="shared" si="1"/>
        <v>Product Revenue</v>
      </c>
    </row>
    <row r="85" spans="1:12" ht="15.75">
      <c r="A85" s="7">
        <v>84</v>
      </c>
      <c r="B85" s="5">
        <v>44743</v>
      </c>
      <c r="C85" s="7">
        <v>50100</v>
      </c>
      <c r="D85" s="4" t="s">
        <v>13</v>
      </c>
      <c r="E85" s="4" t="s">
        <v>9</v>
      </c>
      <c r="F85" s="4" t="s">
        <v>10</v>
      </c>
      <c r="G85" s="4" t="s">
        <v>54</v>
      </c>
      <c r="H85" s="4" t="s">
        <v>55</v>
      </c>
      <c r="I85" s="4" t="s">
        <v>94</v>
      </c>
      <c r="J85" s="4" t="s">
        <v>14</v>
      </c>
      <c r="K85" s="6">
        <v>28900</v>
      </c>
      <c r="L85" s="30" t="str">
        <f t="shared" si="1"/>
        <v>Web Domain &amp; Hosting Fees</v>
      </c>
    </row>
    <row r="86" spans="1:12" ht="15.75">
      <c r="A86" s="7">
        <v>85</v>
      </c>
      <c r="B86" s="5">
        <v>44743</v>
      </c>
      <c r="C86" s="7">
        <v>50200</v>
      </c>
      <c r="D86" s="4" t="s">
        <v>15</v>
      </c>
      <c r="E86" s="4" t="s">
        <v>9</v>
      </c>
      <c r="F86" s="4" t="s">
        <v>10</v>
      </c>
      <c r="G86" s="4" t="s">
        <v>54</v>
      </c>
      <c r="H86" s="4" t="s">
        <v>57</v>
      </c>
      <c r="I86" s="4" t="s">
        <v>58</v>
      </c>
      <c r="J86" s="4" t="s">
        <v>14</v>
      </c>
      <c r="K86" s="6">
        <v>6250</v>
      </c>
      <c r="L86" s="30" t="str">
        <f t="shared" si="1"/>
        <v>Merchant Account Fees</v>
      </c>
    </row>
    <row r="87" spans="1:12" ht="15.75">
      <c r="A87" s="7">
        <v>86</v>
      </c>
      <c r="B87" s="5">
        <v>44743</v>
      </c>
      <c r="C87" s="7">
        <v>60100</v>
      </c>
      <c r="D87" s="4" t="s">
        <v>16</v>
      </c>
      <c r="E87" s="4" t="s">
        <v>32</v>
      </c>
      <c r="F87" s="4" t="s">
        <v>33</v>
      </c>
      <c r="G87" s="4" t="s">
        <v>54</v>
      </c>
      <c r="H87" s="4" t="s">
        <v>59</v>
      </c>
      <c r="I87" s="4" t="s">
        <v>60</v>
      </c>
      <c r="J87" s="4" t="s">
        <v>14</v>
      </c>
      <c r="K87" s="6">
        <v>15500</v>
      </c>
      <c r="L87" s="30" t="str">
        <f t="shared" si="1"/>
        <v>Advertising &amp; Marketing</v>
      </c>
    </row>
    <row r="88" spans="1:12" ht="15.75">
      <c r="A88" s="7">
        <v>87</v>
      </c>
      <c r="B88" s="5">
        <v>44743</v>
      </c>
      <c r="C88" s="7">
        <v>60100</v>
      </c>
      <c r="D88" s="4" t="s">
        <v>16</v>
      </c>
      <c r="E88" s="4" t="s">
        <v>32</v>
      </c>
      <c r="F88" s="4" t="s">
        <v>33</v>
      </c>
      <c r="G88" s="4" t="s">
        <v>54</v>
      </c>
      <c r="H88" s="4" t="s">
        <v>95</v>
      </c>
      <c r="I88" s="4" t="s">
        <v>62</v>
      </c>
      <c r="J88" s="4" t="s">
        <v>14</v>
      </c>
      <c r="K88" s="6">
        <v>9200</v>
      </c>
      <c r="L88" s="30" t="str">
        <f t="shared" si="1"/>
        <v>Advertising &amp; Marketing</v>
      </c>
    </row>
    <row r="89" spans="1:12" ht="15.75">
      <c r="A89" s="7">
        <v>88</v>
      </c>
      <c r="B89" s="5">
        <v>44743</v>
      </c>
      <c r="C89" s="7">
        <v>60400</v>
      </c>
      <c r="D89" s="4" t="s">
        <v>29</v>
      </c>
      <c r="E89" s="4" t="s">
        <v>9</v>
      </c>
      <c r="F89" s="4" t="s">
        <v>10</v>
      </c>
      <c r="G89" s="4" t="s">
        <v>54</v>
      </c>
      <c r="H89" s="4" t="s">
        <v>96</v>
      </c>
      <c r="I89" s="4" t="s">
        <v>97</v>
      </c>
      <c r="J89" s="4" t="s">
        <v>14</v>
      </c>
      <c r="K89" s="6">
        <v>2100</v>
      </c>
      <c r="L89" s="30" t="str">
        <f t="shared" si="1"/>
        <v>Dues &amp; Subscriptions</v>
      </c>
    </row>
    <row r="90" spans="1:12" ht="15.75">
      <c r="A90" s="7">
        <v>89</v>
      </c>
      <c r="B90" s="5">
        <v>44743</v>
      </c>
      <c r="C90" s="7">
        <v>60400</v>
      </c>
      <c r="D90" s="4" t="s">
        <v>29</v>
      </c>
      <c r="E90" s="4" t="s">
        <v>30</v>
      </c>
      <c r="F90" s="4" t="s">
        <v>31</v>
      </c>
      <c r="G90" s="4" t="s">
        <v>54</v>
      </c>
      <c r="H90" s="4" t="s">
        <v>98</v>
      </c>
      <c r="I90" s="4" t="s">
        <v>99</v>
      </c>
      <c r="J90" s="4" t="s">
        <v>14</v>
      </c>
      <c r="K90" s="6">
        <v>1600</v>
      </c>
      <c r="L90" s="30" t="str">
        <f t="shared" si="1"/>
        <v>Dues &amp; Subscriptions</v>
      </c>
    </row>
    <row r="91" spans="1:12" ht="15.75">
      <c r="A91" s="7">
        <v>90</v>
      </c>
      <c r="B91" s="5">
        <v>44743</v>
      </c>
      <c r="C91" s="7">
        <v>60500</v>
      </c>
      <c r="D91" s="4" t="s">
        <v>39</v>
      </c>
      <c r="E91" s="4" t="s">
        <v>9</v>
      </c>
      <c r="F91" s="4" t="s">
        <v>10</v>
      </c>
      <c r="G91" s="4" t="s">
        <v>54</v>
      </c>
      <c r="H91" s="4" t="s">
        <v>100</v>
      </c>
      <c r="I91" s="4" t="s">
        <v>101</v>
      </c>
      <c r="J91" s="4" t="s">
        <v>14</v>
      </c>
      <c r="K91" s="6">
        <v>4700</v>
      </c>
      <c r="L91" s="30" t="str">
        <f t="shared" si="1"/>
        <v>Insurance</v>
      </c>
    </row>
    <row r="92" spans="1:12" ht="15.75">
      <c r="A92" s="7">
        <v>91</v>
      </c>
      <c r="B92" s="5">
        <v>44743</v>
      </c>
      <c r="C92" s="7">
        <v>60620</v>
      </c>
      <c r="D92" s="4" t="s">
        <v>40</v>
      </c>
      <c r="E92" s="4" t="s">
        <v>9</v>
      </c>
      <c r="F92" s="4" t="s">
        <v>10</v>
      </c>
      <c r="G92" s="4" t="s">
        <v>54</v>
      </c>
      <c r="H92" s="4" t="s">
        <v>102</v>
      </c>
      <c r="I92" s="4" t="s">
        <v>103</v>
      </c>
      <c r="J92" s="4" t="s">
        <v>14</v>
      </c>
      <c r="K92" s="6">
        <v>15500</v>
      </c>
      <c r="L92" s="30" t="str">
        <f t="shared" si="1"/>
        <v>Rent &amp; Lease</v>
      </c>
    </row>
    <row r="93" spans="1:12" ht="15.75">
      <c r="A93" s="7">
        <v>92</v>
      </c>
      <c r="B93" s="5">
        <v>44743</v>
      </c>
      <c r="C93" s="7">
        <v>60630</v>
      </c>
      <c r="D93" s="4" t="s">
        <v>41</v>
      </c>
      <c r="E93" s="4" t="s">
        <v>9</v>
      </c>
      <c r="F93" s="4" t="s">
        <v>10</v>
      </c>
      <c r="G93" s="4" t="s">
        <v>54</v>
      </c>
      <c r="H93" s="4" t="s">
        <v>104</v>
      </c>
      <c r="I93" s="4" t="s">
        <v>105</v>
      </c>
      <c r="J93" s="4" t="s">
        <v>14</v>
      </c>
      <c r="K93" s="6">
        <v>2600</v>
      </c>
      <c r="L93" s="30" t="str">
        <f t="shared" si="1"/>
        <v>Utilities</v>
      </c>
    </row>
    <row r="94" spans="1:12" ht="15.75">
      <c r="A94" s="7">
        <v>93</v>
      </c>
      <c r="B94" s="5">
        <v>44747</v>
      </c>
      <c r="C94" s="7">
        <v>50200</v>
      </c>
      <c r="D94" s="4" t="s">
        <v>15</v>
      </c>
      <c r="E94" s="4" t="s">
        <v>9</v>
      </c>
      <c r="F94" s="4" t="s">
        <v>10</v>
      </c>
      <c r="G94" s="4" t="s">
        <v>54</v>
      </c>
      <c r="H94" s="4" t="s">
        <v>57</v>
      </c>
      <c r="I94" s="4" t="s">
        <v>58</v>
      </c>
      <c r="J94" s="4" t="s">
        <v>14</v>
      </c>
      <c r="K94" s="6">
        <v>2350</v>
      </c>
      <c r="L94" s="30" t="str">
        <f t="shared" si="1"/>
        <v>Merchant Account Fees</v>
      </c>
    </row>
    <row r="95" spans="1:12" ht="15.75">
      <c r="A95" s="7">
        <v>94</v>
      </c>
      <c r="B95" s="5">
        <v>44747</v>
      </c>
      <c r="C95" s="7">
        <v>50210</v>
      </c>
      <c r="D95" s="4" t="s">
        <v>38</v>
      </c>
      <c r="E95" s="4" t="s">
        <v>9</v>
      </c>
      <c r="F95" s="4" t="s">
        <v>10</v>
      </c>
      <c r="G95" s="4" t="s">
        <v>54</v>
      </c>
      <c r="H95" s="4" t="s">
        <v>106</v>
      </c>
      <c r="I95" s="4" t="s">
        <v>107</v>
      </c>
      <c r="J95" s="4" t="s">
        <v>14</v>
      </c>
      <c r="K95" s="6">
        <v>54000</v>
      </c>
      <c r="L95" s="30" t="str">
        <f t="shared" si="1"/>
        <v>Product Costs</v>
      </c>
    </row>
    <row r="96" spans="1:12" ht="15.75">
      <c r="A96" s="7">
        <v>95</v>
      </c>
      <c r="B96" s="5">
        <v>44747</v>
      </c>
      <c r="C96" s="7">
        <v>60710</v>
      </c>
      <c r="D96" s="4" t="s">
        <v>21</v>
      </c>
      <c r="E96" s="4" t="s">
        <v>9</v>
      </c>
      <c r="F96" s="4" t="s">
        <v>10</v>
      </c>
      <c r="G96" s="4" t="s">
        <v>54</v>
      </c>
      <c r="H96" s="4" t="s">
        <v>72</v>
      </c>
      <c r="I96" s="4" t="s">
        <v>73</v>
      </c>
      <c r="J96" s="4" t="s">
        <v>14</v>
      </c>
      <c r="K96" s="6">
        <v>4650</v>
      </c>
      <c r="L96" s="30" t="str">
        <f t="shared" si="1"/>
        <v>Accounting Fees</v>
      </c>
    </row>
    <row r="97" spans="1:12" ht="15.75">
      <c r="A97" s="7">
        <v>96</v>
      </c>
      <c r="B97" s="5">
        <v>44752</v>
      </c>
      <c r="C97" s="7">
        <v>60720</v>
      </c>
      <c r="D97" s="4" t="s">
        <v>22</v>
      </c>
      <c r="E97" s="4" t="s">
        <v>9</v>
      </c>
      <c r="F97" s="4" t="s">
        <v>10</v>
      </c>
      <c r="G97" s="4" t="s">
        <v>54</v>
      </c>
      <c r="H97" s="4" t="s">
        <v>108</v>
      </c>
      <c r="I97" s="4" t="s">
        <v>109</v>
      </c>
      <c r="J97" s="4" t="s">
        <v>14</v>
      </c>
      <c r="K97" s="6">
        <v>8800</v>
      </c>
      <c r="L97" s="30" t="str">
        <f t="shared" si="1"/>
        <v>Consulting Fees</v>
      </c>
    </row>
    <row r="98" spans="1:12" ht="15.75">
      <c r="A98" s="7">
        <v>97</v>
      </c>
      <c r="B98" s="5">
        <v>44757</v>
      </c>
      <c r="C98" s="7">
        <v>40100</v>
      </c>
      <c r="D98" s="4" t="s">
        <v>12</v>
      </c>
      <c r="E98" s="4" t="s">
        <v>9</v>
      </c>
      <c r="F98" s="4" t="s">
        <v>10</v>
      </c>
      <c r="G98" s="4" t="s">
        <v>48</v>
      </c>
      <c r="H98" s="4" t="s">
        <v>110</v>
      </c>
      <c r="I98" s="4" t="s">
        <v>90</v>
      </c>
      <c r="J98" s="4" t="s">
        <v>11</v>
      </c>
      <c r="K98" s="6">
        <v>18500</v>
      </c>
      <c r="L98" s="30" t="str">
        <f t="shared" si="1"/>
        <v>SaaS Revenue</v>
      </c>
    </row>
    <row r="99" spans="1:12" ht="15.75">
      <c r="A99" s="7">
        <v>98</v>
      </c>
      <c r="B99" s="5">
        <v>44757</v>
      </c>
      <c r="C99" s="7">
        <v>40100</v>
      </c>
      <c r="D99" s="4" t="s">
        <v>12</v>
      </c>
      <c r="E99" s="4" t="s">
        <v>9</v>
      </c>
      <c r="F99" s="4" t="s">
        <v>10</v>
      </c>
      <c r="G99" s="4" t="s">
        <v>48</v>
      </c>
      <c r="H99" s="4" t="s">
        <v>92</v>
      </c>
      <c r="I99" s="4" t="s">
        <v>93</v>
      </c>
      <c r="J99" s="4" t="s">
        <v>11</v>
      </c>
      <c r="K99" s="6">
        <v>45000</v>
      </c>
      <c r="L99" s="30" t="str">
        <f t="shared" si="1"/>
        <v>SaaS Revenue</v>
      </c>
    </row>
    <row r="100" spans="1:12" ht="15.75">
      <c r="A100" s="7">
        <v>99</v>
      </c>
      <c r="B100" s="5">
        <v>44757</v>
      </c>
      <c r="C100" s="7">
        <v>60730</v>
      </c>
      <c r="D100" s="4" t="s">
        <v>23</v>
      </c>
      <c r="E100" s="4" t="s">
        <v>9</v>
      </c>
      <c r="F100" s="4" t="s">
        <v>10</v>
      </c>
      <c r="G100" s="4" t="s">
        <v>54</v>
      </c>
      <c r="H100" s="4" t="s">
        <v>111</v>
      </c>
      <c r="I100" s="4" t="s">
        <v>112</v>
      </c>
      <c r="J100" s="4" t="s">
        <v>14</v>
      </c>
      <c r="K100" s="6">
        <v>5200</v>
      </c>
      <c r="L100" s="30" t="str">
        <f t="shared" si="1"/>
        <v>Legal Fees</v>
      </c>
    </row>
    <row r="101" spans="1:12" ht="15.75">
      <c r="A101" s="7">
        <v>100</v>
      </c>
      <c r="B101" s="5">
        <v>44757</v>
      </c>
      <c r="C101" s="7">
        <v>60740</v>
      </c>
      <c r="D101" s="4" t="s">
        <v>24</v>
      </c>
      <c r="E101" s="4" t="s">
        <v>9</v>
      </c>
      <c r="F101" s="4" t="s">
        <v>10</v>
      </c>
      <c r="G101" s="4" t="s">
        <v>54</v>
      </c>
      <c r="H101" s="4" t="s">
        <v>113</v>
      </c>
      <c r="I101" s="4" t="s">
        <v>114</v>
      </c>
      <c r="J101" s="4" t="s">
        <v>14</v>
      </c>
      <c r="K101" s="6">
        <v>7800</v>
      </c>
      <c r="L101" s="30" t="str">
        <f t="shared" si="1"/>
        <v>Recruiting Fees</v>
      </c>
    </row>
    <row r="102" spans="1:12" ht="15.75">
      <c r="A102" s="7">
        <v>101</v>
      </c>
      <c r="B102" s="5">
        <v>44757</v>
      </c>
      <c r="C102" s="7">
        <v>60810</v>
      </c>
      <c r="D102" s="4" t="s">
        <v>17</v>
      </c>
      <c r="E102" s="4" t="s">
        <v>9</v>
      </c>
      <c r="F102" s="4" t="s">
        <v>10</v>
      </c>
      <c r="G102" s="4" t="s">
        <v>54</v>
      </c>
      <c r="H102" s="4" t="s">
        <v>64</v>
      </c>
      <c r="I102" s="4" t="s">
        <v>66</v>
      </c>
      <c r="J102" s="4" t="s">
        <v>14</v>
      </c>
      <c r="K102" s="6">
        <v>46500</v>
      </c>
      <c r="L102" s="30" t="str">
        <f t="shared" si="1"/>
        <v>Salary &amp; Wages</v>
      </c>
    </row>
    <row r="103" spans="1:12" ht="15.75">
      <c r="A103" s="7">
        <v>102</v>
      </c>
      <c r="B103" s="5">
        <v>44757</v>
      </c>
      <c r="C103" s="7">
        <v>60810</v>
      </c>
      <c r="D103" s="4" t="s">
        <v>17</v>
      </c>
      <c r="E103" s="4" t="s">
        <v>30</v>
      </c>
      <c r="F103" s="4" t="s">
        <v>31</v>
      </c>
      <c r="G103" s="4" t="s">
        <v>54</v>
      </c>
      <c r="H103" s="4" t="s">
        <v>64</v>
      </c>
      <c r="I103" s="4" t="s">
        <v>115</v>
      </c>
      <c r="J103" s="4" t="s">
        <v>14</v>
      </c>
      <c r="K103" s="6">
        <v>87500</v>
      </c>
      <c r="L103" s="30" t="str">
        <f t="shared" si="1"/>
        <v>Salary &amp; Wages</v>
      </c>
    </row>
    <row r="104" spans="1:12" ht="15.75">
      <c r="A104" s="7">
        <v>103</v>
      </c>
      <c r="B104" s="5">
        <v>44757</v>
      </c>
      <c r="C104" s="7">
        <v>60810</v>
      </c>
      <c r="D104" s="4" t="s">
        <v>17</v>
      </c>
      <c r="E104" s="4" t="s">
        <v>32</v>
      </c>
      <c r="F104" s="4" t="s">
        <v>33</v>
      </c>
      <c r="G104" s="4" t="s">
        <v>54</v>
      </c>
      <c r="H104" s="4" t="s">
        <v>64</v>
      </c>
      <c r="I104" s="4" t="s">
        <v>65</v>
      </c>
      <c r="J104" s="4" t="s">
        <v>14</v>
      </c>
      <c r="K104" s="6">
        <v>67000</v>
      </c>
      <c r="L104" s="30" t="str">
        <f t="shared" si="1"/>
        <v>Salary &amp; Wages</v>
      </c>
    </row>
    <row r="105" spans="1:12" ht="15.75">
      <c r="A105" s="7">
        <v>104</v>
      </c>
      <c r="B105" s="5">
        <v>44757</v>
      </c>
      <c r="C105" s="7">
        <v>60810</v>
      </c>
      <c r="D105" s="4" t="s">
        <v>17</v>
      </c>
      <c r="E105" s="4" t="s">
        <v>36</v>
      </c>
      <c r="F105" s="4" t="s">
        <v>37</v>
      </c>
      <c r="G105" s="4" t="s">
        <v>54</v>
      </c>
      <c r="H105" s="4" t="s">
        <v>64</v>
      </c>
      <c r="I105" s="4" t="s">
        <v>116</v>
      </c>
      <c r="J105" s="4" t="s">
        <v>14</v>
      </c>
      <c r="K105" s="6">
        <v>56500</v>
      </c>
      <c r="L105" s="30" t="str">
        <f t="shared" si="1"/>
        <v>Salary &amp; Wages</v>
      </c>
    </row>
    <row r="106" spans="1:12" ht="15.75">
      <c r="A106" s="7">
        <v>105</v>
      </c>
      <c r="B106" s="5">
        <v>44757</v>
      </c>
      <c r="C106" s="7">
        <v>60820</v>
      </c>
      <c r="D106" s="4" t="s">
        <v>18</v>
      </c>
      <c r="E106" s="4" t="s">
        <v>9</v>
      </c>
      <c r="F106" s="4" t="s">
        <v>10</v>
      </c>
      <c r="G106" s="4" t="s">
        <v>54</v>
      </c>
      <c r="H106" s="4" t="s">
        <v>64</v>
      </c>
      <c r="I106" s="4" t="s">
        <v>117</v>
      </c>
      <c r="J106" s="4" t="s">
        <v>14</v>
      </c>
      <c r="K106" s="6">
        <v>3720</v>
      </c>
      <c r="L106" s="30" t="str">
        <f t="shared" si="1"/>
        <v>Payroll Taxes</v>
      </c>
    </row>
    <row r="107" spans="1:12" ht="15.75">
      <c r="A107" s="7">
        <v>106</v>
      </c>
      <c r="B107" s="5">
        <v>44757</v>
      </c>
      <c r="C107" s="7">
        <v>60820</v>
      </c>
      <c r="D107" s="4" t="s">
        <v>18</v>
      </c>
      <c r="E107" s="4" t="s">
        <v>30</v>
      </c>
      <c r="F107" s="4" t="s">
        <v>31</v>
      </c>
      <c r="G107" s="4" t="s">
        <v>54</v>
      </c>
      <c r="H107" s="4" t="s">
        <v>64</v>
      </c>
      <c r="I107" s="4" t="s">
        <v>118</v>
      </c>
      <c r="J107" s="4" t="s">
        <v>14</v>
      </c>
      <c r="K107" s="6">
        <v>7000</v>
      </c>
      <c r="L107" s="30" t="str">
        <f t="shared" si="1"/>
        <v>Payroll Taxes</v>
      </c>
    </row>
    <row r="108" spans="1:12" ht="15.75">
      <c r="A108" s="7">
        <v>107</v>
      </c>
      <c r="B108" s="5">
        <v>44757</v>
      </c>
      <c r="C108" s="7">
        <v>60820</v>
      </c>
      <c r="D108" s="4" t="s">
        <v>18</v>
      </c>
      <c r="E108" s="4" t="s">
        <v>32</v>
      </c>
      <c r="F108" s="4" t="s">
        <v>33</v>
      </c>
      <c r="G108" s="4" t="s">
        <v>54</v>
      </c>
      <c r="H108" s="4" t="s">
        <v>64</v>
      </c>
      <c r="I108" s="4" t="s">
        <v>119</v>
      </c>
      <c r="J108" s="4" t="s">
        <v>14</v>
      </c>
      <c r="K108" s="6">
        <v>5360</v>
      </c>
      <c r="L108" s="30" t="str">
        <f t="shared" si="1"/>
        <v>Payroll Taxes</v>
      </c>
    </row>
    <row r="109" spans="1:12" ht="15.75">
      <c r="A109" s="7">
        <v>108</v>
      </c>
      <c r="B109" s="5">
        <v>44757</v>
      </c>
      <c r="C109" s="7">
        <v>60820</v>
      </c>
      <c r="D109" s="4" t="s">
        <v>18</v>
      </c>
      <c r="E109" s="4" t="s">
        <v>36</v>
      </c>
      <c r="F109" s="4" t="s">
        <v>37</v>
      </c>
      <c r="G109" s="4" t="s">
        <v>54</v>
      </c>
      <c r="H109" s="4" t="s">
        <v>64</v>
      </c>
      <c r="I109" s="4" t="s">
        <v>120</v>
      </c>
      <c r="J109" s="4" t="s">
        <v>14</v>
      </c>
      <c r="K109" s="6">
        <v>4520</v>
      </c>
      <c r="L109" s="30" t="str">
        <f t="shared" si="1"/>
        <v>Payroll Taxes</v>
      </c>
    </row>
    <row r="110" spans="1:12" ht="15.75">
      <c r="A110" s="7">
        <v>109</v>
      </c>
      <c r="B110" s="5">
        <v>44757</v>
      </c>
      <c r="C110" s="7">
        <v>60830</v>
      </c>
      <c r="D110" s="4" t="s">
        <v>19</v>
      </c>
      <c r="E110" s="4" t="s">
        <v>9</v>
      </c>
      <c r="F110" s="4" t="s">
        <v>10</v>
      </c>
      <c r="G110" s="4" t="s">
        <v>54</v>
      </c>
      <c r="H110" s="4" t="s">
        <v>121</v>
      </c>
      <c r="I110" s="4" t="s">
        <v>122</v>
      </c>
      <c r="J110" s="4" t="s">
        <v>14</v>
      </c>
      <c r="K110" s="6">
        <v>9300</v>
      </c>
      <c r="L110" s="30" t="str">
        <f t="shared" si="1"/>
        <v>Health Insurance</v>
      </c>
    </row>
    <row r="111" spans="1:12" ht="15.75">
      <c r="A111" s="7">
        <v>110</v>
      </c>
      <c r="B111" s="5">
        <v>44757</v>
      </c>
      <c r="C111" s="7">
        <v>60830</v>
      </c>
      <c r="D111" s="4" t="s">
        <v>19</v>
      </c>
      <c r="E111" s="4" t="s">
        <v>30</v>
      </c>
      <c r="F111" s="4" t="s">
        <v>31</v>
      </c>
      <c r="G111" s="4" t="s">
        <v>54</v>
      </c>
      <c r="H111" s="4" t="s">
        <v>121</v>
      </c>
      <c r="I111" s="4" t="s">
        <v>123</v>
      </c>
      <c r="J111" s="4" t="s">
        <v>14</v>
      </c>
      <c r="K111" s="6">
        <v>17500</v>
      </c>
      <c r="L111" s="30" t="str">
        <f t="shared" si="1"/>
        <v>Health Insurance</v>
      </c>
    </row>
    <row r="112" spans="1:12" ht="15.75">
      <c r="A112" s="7">
        <v>111</v>
      </c>
      <c r="B112" s="5">
        <v>44757</v>
      </c>
      <c r="C112" s="7">
        <v>60830</v>
      </c>
      <c r="D112" s="4" t="s">
        <v>19</v>
      </c>
      <c r="E112" s="4" t="s">
        <v>32</v>
      </c>
      <c r="F112" s="4" t="s">
        <v>33</v>
      </c>
      <c r="G112" s="4" t="s">
        <v>54</v>
      </c>
      <c r="H112" s="4" t="s">
        <v>121</v>
      </c>
      <c r="I112" s="4" t="s">
        <v>124</v>
      </c>
      <c r="J112" s="4" t="s">
        <v>14</v>
      </c>
      <c r="K112" s="6">
        <v>13400</v>
      </c>
      <c r="L112" s="30" t="str">
        <f t="shared" si="1"/>
        <v>Health Insurance</v>
      </c>
    </row>
    <row r="113" spans="1:12" ht="15.75">
      <c r="A113" s="7">
        <v>112</v>
      </c>
      <c r="B113" s="5">
        <v>44757</v>
      </c>
      <c r="C113" s="7">
        <v>60830</v>
      </c>
      <c r="D113" s="4" t="s">
        <v>19</v>
      </c>
      <c r="E113" s="4" t="s">
        <v>36</v>
      </c>
      <c r="F113" s="4" t="s">
        <v>37</v>
      </c>
      <c r="G113" s="4" t="s">
        <v>54</v>
      </c>
      <c r="H113" s="4" t="s">
        <v>121</v>
      </c>
      <c r="I113" s="4" t="s">
        <v>125</v>
      </c>
      <c r="J113" s="4" t="s">
        <v>14</v>
      </c>
      <c r="K113" s="6">
        <v>11300</v>
      </c>
      <c r="L113" s="30" t="str">
        <f t="shared" si="1"/>
        <v>Health Insurance</v>
      </c>
    </row>
    <row r="114" spans="1:12" ht="15.75">
      <c r="A114" s="7">
        <v>113</v>
      </c>
      <c r="B114" s="5">
        <v>44757</v>
      </c>
      <c r="C114" s="7">
        <v>60840</v>
      </c>
      <c r="D114" s="4" t="s">
        <v>20</v>
      </c>
      <c r="E114" s="4" t="s">
        <v>9</v>
      </c>
      <c r="F114" s="4" t="s">
        <v>10</v>
      </c>
      <c r="G114" s="4" t="s">
        <v>54</v>
      </c>
      <c r="H114" s="4" t="s">
        <v>64</v>
      </c>
      <c r="I114" s="4" t="s">
        <v>126</v>
      </c>
      <c r="J114" s="4" t="s">
        <v>14</v>
      </c>
      <c r="K114" s="6">
        <v>880</v>
      </c>
      <c r="L114" s="30" t="str">
        <f t="shared" si="1"/>
        <v>Payroll Processing Fees</v>
      </c>
    </row>
    <row r="115" spans="1:12" ht="15.75">
      <c r="A115" s="7">
        <v>114</v>
      </c>
      <c r="B115" s="5">
        <v>44773</v>
      </c>
      <c r="C115" s="7">
        <v>60850</v>
      </c>
      <c r="D115" s="4" t="s">
        <v>42</v>
      </c>
      <c r="E115" s="4" t="s">
        <v>32</v>
      </c>
      <c r="F115" s="4" t="s">
        <v>33</v>
      </c>
      <c r="G115" s="4" t="s">
        <v>54</v>
      </c>
      <c r="H115" s="4" t="s">
        <v>64</v>
      </c>
      <c r="I115" s="4" t="s">
        <v>127</v>
      </c>
      <c r="J115" s="4" t="s">
        <v>14</v>
      </c>
      <c r="K115" s="6">
        <v>28500</v>
      </c>
      <c r="L115" s="30" t="str">
        <f t="shared" si="1"/>
        <v>Commissions Expense</v>
      </c>
    </row>
    <row r="116" spans="1:12" ht="15.75">
      <c r="A116" s="7">
        <v>115</v>
      </c>
      <c r="B116" s="5">
        <v>44773</v>
      </c>
      <c r="C116" s="7">
        <v>70100</v>
      </c>
      <c r="D116" s="4" t="s">
        <v>26</v>
      </c>
      <c r="E116" s="4" t="s">
        <v>9</v>
      </c>
      <c r="F116" s="4" t="s">
        <v>10</v>
      </c>
      <c r="G116" s="4" t="s">
        <v>74</v>
      </c>
      <c r="H116" s="4" t="s">
        <v>75</v>
      </c>
      <c r="I116" s="4" t="s">
        <v>76</v>
      </c>
      <c r="J116" s="4" t="s">
        <v>11</v>
      </c>
      <c r="K116" s="6">
        <v>1550</v>
      </c>
      <c r="L116" s="30" t="str">
        <f t="shared" si="1"/>
        <v>Interest Income</v>
      </c>
    </row>
    <row r="117" spans="1:12" ht="15.75">
      <c r="A117" s="7">
        <v>116</v>
      </c>
      <c r="B117" s="5">
        <v>44773</v>
      </c>
      <c r="C117" s="7">
        <v>80100</v>
      </c>
      <c r="D117" s="4" t="s">
        <v>27</v>
      </c>
      <c r="E117" s="4" t="s">
        <v>9</v>
      </c>
      <c r="F117" s="4" t="s">
        <v>10</v>
      </c>
      <c r="G117" s="4" t="s">
        <v>77</v>
      </c>
      <c r="H117" s="4" t="s">
        <v>78</v>
      </c>
      <c r="I117" s="4" t="s">
        <v>79</v>
      </c>
      <c r="J117" s="4" t="s">
        <v>14</v>
      </c>
      <c r="K117" s="6">
        <v>8800</v>
      </c>
      <c r="L117" s="30" t="str">
        <f t="shared" si="1"/>
        <v>Depreciation Expense</v>
      </c>
    </row>
    <row r="118" spans="1:12" ht="15.75">
      <c r="A118" s="7">
        <v>117</v>
      </c>
      <c r="B118" s="5">
        <v>44773</v>
      </c>
      <c r="C118" s="7">
        <v>80200</v>
      </c>
      <c r="D118" s="4" t="s">
        <v>28</v>
      </c>
      <c r="E118" s="4" t="s">
        <v>9</v>
      </c>
      <c r="F118" s="4" t="s">
        <v>10</v>
      </c>
      <c r="G118" s="4" t="s">
        <v>54</v>
      </c>
      <c r="H118" s="4" t="s">
        <v>75</v>
      </c>
      <c r="I118" s="4" t="s">
        <v>128</v>
      </c>
      <c r="J118" s="4" t="s">
        <v>14</v>
      </c>
      <c r="K118" s="6">
        <v>2600</v>
      </c>
      <c r="L118" s="30" t="str">
        <f t="shared" si="1"/>
        <v>Interest Expense</v>
      </c>
    </row>
    <row r="119" spans="1:12" ht="15.75">
      <c r="A119" s="7">
        <v>118</v>
      </c>
      <c r="B119" s="5">
        <v>44774</v>
      </c>
      <c r="C119" s="7">
        <v>40100</v>
      </c>
      <c r="D119" s="4" t="s">
        <v>12</v>
      </c>
      <c r="E119" s="4" t="s">
        <v>9</v>
      </c>
      <c r="F119" s="4" t="s">
        <v>10</v>
      </c>
      <c r="G119" s="4" t="s">
        <v>48</v>
      </c>
      <c r="H119" s="4" t="s">
        <v>49</v>
      </c>
      <c r="I119" s="4" t="s">
        <v>129</v>
      </c>
      <c r="J119" s="4" t="s">
        <v>11</v>
      </c>
      <c r="K119" s="6">
        <v>46900</v>
      </c>
      <c r="L119" s="30" t="str">
        <f t="shared" si="1"/>
        <v>SaaS Revenue</v>
      </c>
    </row>
    <row r="120" spans="1:12" ht="15.75">
      <c r="A120" s="7">
        <v>119</v>
      </c>
      <c r="B120" s="5">
        <v>44774</v>
      </c>
      <c r="C120" s="7">
        <v>40100</v>
      </c>
      <c r="D120" s="4" t="s">
        <v>12</v>
      </c>
      <c r="E120" s="4" t="s">
        <v>9</v>
      </c>
      <c r="F120" s="4" t="s">
        <v>10</v>
      </c>
      <c r="G120" s="4" t="s">
        <v>48</v>
      </c>
      <c r="H120" s="4" t="s">
        <v>51</v>
      </c>
      <c r="I120" s="4" t="s">
        <v>129</v>
      </c>
      <c r="J120" s="4" t="s">
        <v>11</v>
      </c>
      <c r="K120" s="6">
        <v>39800</v>
      </c>
      <c r="L120" s="30" t="str">
        <f t="shared" si="1"/>
        <v>SaaS Revenue</v>
      </c>
    </row>
    <row r="121" spans="1:12" ht="15.75">
      <c r="A121" s="7">
        <v>120</v>
      </c>
      <c r="B121" s="5">
        <v>44774</v>
      </c>
      <c r="C121" s="7">
        <v>40100</v>
      </c>
      <c r="D121" s="4" t="s">
        <v>12</v>
      </c>
      <c r="E121" s="4" t="s">
        <v>9</v>
      </c>
      <c r="F121" s="4" t="s">
        <v>10</v>
      </c>
      <c r="G121" s="4" t="s">
        <v>48</v>
      </c>
      <c r="H121" s="4" t="s">
        <v>91</v>
      </c>
      <c r="I121" s="4" t="s">
        <v>129</v>
      </c>
      <c r="J121" s="4" t="s">
        <v>11</v>
      </c>
      <c r="K121" s="6">
        <v>22100</v>
      </c>
      <c r="L121" s="30" t="str">
        <f t="shared" si="1"/>
        <v>SaaS Revenue</v>
      </c>
    </row>
    <row r="122" spans="1:12" ht="15.75">
      <c r="A122" s="7">
        <v>121</v>
      </c>
      <c r="B122" s="5">
        <v>44774</v>
      </c>
      <c r="C122" s="7">
        <v>40100</v>
      </c>
      <c r="D122" s="4" t="s">
        <v>12</v>
      </c>
      <c r="E122" s="4" t="s">
        <v>9</v>
      </c>
      <c r="F122" s="4" t="s">
        <v>10</v>
      </c>
      <c r="G122" s="4" t="s">
        <v>48</v>
      </c>
      <c r="H122" s="4" t="s">
        <v>130</v>
      </c>
      <c r="I122" s="4" t="s">
        <v>129</v>
      </c>
      <c r="J122" s="4" t="s">
        <v>11</v>
      </c>
      <c r="K122" s="6">
        <v>15000</v>
      </c>
      <c r="L122" s="30" t="str">
        <f t="shared" si="1"/>
        <v>SaaS Revenue</v>
      </c>
    </row>
    <row r="123" spans="1:12" ht="15.75">
      <c r="A123" s="7">
        <v>122</v>
      </c>
      <c r="B123" s="5">
        <v>44774</v>
      </c>
      <c r="C123" s="7">
        <v>40100</v>
      </c>
      <c r="D123" s="4" t="s">
        <v>12</v>
      </c>
      <c r="E123" s="4" t="s">
        <v>9</v>
      </c>
      <c r="F123" s="4" t="s">
        <v>10</v>
      </c>
      <c r="G123" s="4" t="s">
        <v>48</v>
      </c>
      <c r="H123" s="4" t="s">
        <v>92</v>
      </c>
      <c r="I123" s="4" t="s">
        <v>93</v>
      </c>
      <c r="J123" s="4" t="s">
        <v>11</v>
      </c>
      <c r="K123" s="6">
        <v>59500</v>
      </c>
      <c r="L123" s="30" t="str">
        <f t="shared" si="1"/>
        <v>SaaS Revenue</v>
      </c>
    </row>
    <row r="124" spans="1:12" ht="15.75">
      <c r="A124" s="7">
        <v>123</v>
      </c>
      <c r="B124" s="5">
        <v>44774</v>
      </c>
      <c r="C124" s="7">
        <v>40200</v>
      </c>
      <c r="D124" s="4" t="s">
        <v>8</v>
      </c>
      <c r="E124" s="4" t="s">
        <v>9</v>
      </c>
      <c r="F124" s="4" t="s">
        <v>10</v>
      </c>
      <c r="G124" s="4" t="s">
        <v>48</v>
      </c>
      <c r="H124" s="4" t="s">
        <v>52</v>
      </c>
      <c r="I124" s="4" t="s">
        <v>53</v>
      </c>
      <c r="J124" s="4" t="s">
        <v>11</v>
      </c>
      <c r="K124" s="6">
        <v>76000</v>
      </c>
      <c r="L124" s="30" t="str">
        <f t="shared" si="1"/>
        <v>Product Revenue</v>
      </c>
    </row>
    <row r="125" spans="1:12" ht="15.75">
      <c r="A125" s="7">
        <v>124</v>
      </c>
      <c r="B125" s="5">
        <v>44774</v>
      </c>
      <c r="C125" s="7">
        <v>50100</v>
      </c>
      <c r="D125" s="4" t="s">
        <v>13</v>
      </c>
      <c r="E125" s="4" t="s">
        <v>9</v>
      </c>
      <c r="F125" s="4" t="s">
        <v>10</v>
      </c>
      <c r="G125" s="4" t="s">
        <v>54</v>
      </c>
      <c r="H125" s="4" t="s">
        <v>55</v>
      </c>
      <c r="I125" s="4" t="s">
        <v>131</v>
      </c>
      <c r="J125" s="4" t="s">
        <v>14</v>
      </c>
      <c r="K125" s="6">
        <v>29200</v>
      </c>
      <c r="L125" s="30" t="str">
        <f t="shared" si="1"/>
        <v>Web Domain &amp; Hosting Fees</v>
      </c>
    </row>
    <row r="126" spans="1:12" ht="15.75">
      <c r="A126" s="7">
        <v>125</v>
      </c>
      <c r="B126" s="5">
        <v>44774</v>
      </c>
      <c r="C126" s="7">
        <v>50200</v>
      </c>
      <c r="D126" s="4" t="s">
        <v>15</v>
      </c>
      <c r="E126" s="4" t="s">
        <v>9</v>
      </c>
      <c r="F126" s="4" t="s">
        <v>10</v>
      </c>
      <c r="G126" s="4" t="s">
        <v>54</v>
      </c>
      <c r="H126" s="4" t="s">
        <v>57</v>
      </c>
      <c r="I126" s="4" t="s">
        <v>58</v>
      </c>
      <c r="J126" s="4" t="s">
        <v>14</v>
      </c>
      <c r="K126" s="6">
        <v>6100</v>
      </c>
      <c r="L126" s="30" t="str">
        <f t="shared" si="1"/>
        <v>Merchant Account Fees</v>
      </c>
    </row>
    <row r="127" spans="1:12" ht="15.75">
      <c r="A127" s="7">
        <v>126</v>
      </c>
      <c r="B127" s="5">
        <v>44774</v>
      </c>
      <c r="C127" s="7">
        <v>60100</v>
      </c>
      <c r="D127" s="4" t="s">
        <v>16</v>
      </c>
      <c r="E127" s="4" t="s">
        <v>32</v>
      </c>
      <c r="F127" s="4" t="s">
        <v>33</v>
      </c>
      <c r="G127" s="4" t="s">
        <v>54</v>
      </c>
      <c r="H127" s="4" t="s">
        <v>59</v>
      </c>
      <c r="I127" s="4" t="s">
        <v>60</v>
      </c>
      <c r="J127" s="4" t="s">
        <v>14</v>
      </c>
      <c r="K127" s="6">
        <v>15800</v>
      </c>
      <c r="L127" s="30" t="str">
        <f t="shared" si="1"/>
        <v>Advertising &amp; Marketing</v>
      </c>
    </row>
    <row r="128" spans="1:12" ht="15.75">
      <c r="A128" s="7">
        <v>127</v>
      </c>
      <c r="B128" s="5">
        <v>44774</v>
      </c>
      <c r="C128" s="7">
        <v>60100</v>
      </c>
      <c r="D128" s="4" t="s">
        <v>16</v>
      </c>
      <c r="E128" s="4" t="s">
        <v>32</v>
      </c>
      <c r="F128" s="4" t="s">
        <v>33</v>
      </c>
      <c r="G128" s="4" t="s">
        <v>54</v>
      </c>
      <c r="H128" s="4" t="s">
        <v>95</v>
      </c>
      <c r="I128" s="4" t="s">
        <v>62</v>
      </c>
      <c r="J128" s="4" t="s">
        <v>14</v>
      </c>
      <c r="K128" s="6">
        <v>9300</v>
      </c>
      <c r="L128" s="30" t="str">
        <f t="shared" si="1"/>
        <v>Advertising &amp; Marketing</v>
      </c>
    </row>
    <row r="129" spans="1:12" ht="15.75">
      <c r="A129" s="7">
        <v>128</v>
      </c>
      <c r="B129" s="5">
        <v>44774</v>
      </c>
      <c r="C129" s="7">
        <v>60400</v>
      </c>
      <c r="D129" s="4" t="s">
        <v>29</v>
      </c>
      <c r="E129" s="4" t="s">
        <v>9</v>
      </c>
      <c r="F129" s="4" t="s">
        <v>10</v>
      </c>
      <c r="G129" s="4" t="s">
        <v>54</v>
      </c>
      <c r="H129" s="4" t="s">
        <v>96</v>
      </c>
      <c r="I129" s="4" t="s">
        <v>97</v>
      </c>
      <c r="J129" s="4" t="s">
        <v>14</v>
      </c>
      <c r="K129" s="6">
        <v>2100</v>
      </c>
      <c r="L129" s="30" t="str">
        <f t="shared" si="1"/>
        <v>Dues &amp; Subscriptions</v>
      </c>
    </row>
    <row r="130" spans="1:12" ht="15.75">
      <c r="A130" s="7">
        <v>129</v>
      </c>
      <c r="B130" s="5">
        <v>44774</v>
      </c>
      <c r="C130" s="7">
        <v>60400</v>
      </c>
      <c r="D130" s="4" t="s">
        <v>29</v>
      </c>
      <c r="E130" s="4" t="s">
        <v>30</v>
      </c>
      <c r="F130" s="4" t="s">
        <v>31</v>
      </c>
      <c r="G130" s="4" t="s">
        <v>54</v>
      </c>
      <c r="H130" s="4" t="s">
        <v>98</v>
      </c>
      <c r="I130" s="4" t="s">
        <v>99</v>
      </c>
      <c r="J130" s="4" t="s">
        <v>14</v>
      </c>
      <c r="K130" s="6">
        <v>1600</v>
      </c>
      <c r="L130" s="30" t="str">
        <f t="shared" ref="L130:L193" si="2">RIGHT(D130,LEN(D130)-6)</f>
        <v>Dues &amp; Subscriptions</v>
      </c>
    </row>
    <row r="131" spans="1:12" ht="15.75">
      <c r="A131" s="7">
        <v>130</v>
      </c>
      <c r="B131" s="5">
        <v>44774</v>
      </c>
      <c r="C131" s="7">
        <v>60500</v>
      </c>
      <c r="D131" s="4" t="s">
        <v>39</v>
      </c>
      <c r="E131" s="4" t="s">
        <v>9</v>
      </c>
      <c r="F131" s="4" t="s">
        <v>10</v>
      </c>
      <c r="G131" s="4" t="s">
        <v>54</v>
      </c>
      <c r="H131" s="4" t="s">
        <v>100</v>
      </c>
      <c r="I131" s="4" t="s">
        <v>101</v>
      </c>
      <c r="J131" s="4" t="s">
        <v>14</v>
      </c>
      <c r="K131" s="6">
        <v>4700</v>
      </c>
      <c r="L131" s="30" t="str">
        <f t="shared" si="2"/>
        <v>Insurance</v>
      </c>
    </row>
    <row r="132" spans="1:12" ht="15.75">
      <c r="A132" s="7">
        <v>131</v>
      </c>
      <c r="B132" s="5">
        <v>44774</v>
      </c>
      <c r="C132" s="7">
        <v>60620</v>
      </c>
      <c r="D132" s="4" t="s">
        <v>40</v>
      </c>
      <c r="E132" s="4" t="s">
        <v>9</v>
      </c>
      <c r="F132" s="4" t="s">
        <v>10</v>
      </c>
      <c r="G132" s="4" t="s">
        <v>54</v>
      </c>
      <c r="H132" s="4" t="s">
        <v>102</v>
      </c>
      <c r="I132" s="4" t="s">
        <v>103</v>
      </c>
      <c r="J132" s="4" t="s">
        <v>14</v>
      </c>
      <c r="K132" s="6">
        <v>15500</v>
      </c>
      <c r="L132" s="30" t="str">
        <f t="shared" si="2"/>
        <v>Rent &amp; Lease</v>
      </c>
    </row>
    <row r="133" spans="1:12" ht="15.75">
      <c r="A133" s="7">
        <v>132</v>
      </c>
      <c r="B133" s="5">
        <v>44774</v>
      </c>
      <c r="C133" s="7">
        <v>60630</v>
      </c>
      <c r="D133" s="4" t="s">
        <v>41</v>
      </c>
      <c r="E133" s="4" t="s">
        <v>9</v>
      </c>
      <c r="F133" s="4" t="s">
        <v>10</v>
      </c>
      <c r="G133" s="4" t="s">
        <v>54</v>
      </c>
      <c r="H133" s="4" t="s">
        <v>104</v>
      </c>
      <c r="I133" s="4" t="s">
        <v>105</v>
      </c>
      <c r="J133" s="4" t="s">
        <v>14</v>
      </c>
      <c r="K133" s="6">
        <v>2650</v>
      </c>
      <c r="L133" s="30" t="str">
        <f t="shared" si="2"/>
        <v>Utilities</v>
      </c>
    </row>
    <row r="134" spans="1:12" ht="15.75">
      <c r="A134" s="7">
        <v>133</v>
      </c>
      <c r="B134" s="5">
        <v>44778</v>
      </c>
      <c r="C134" s="7">
        <v>50200</v>
      </c>
      <c r="D134" s="4" t="s">
        <v>15</v>
      </c>
      <c r="E134" s="4" t="s">
        <v>9</v>
      </c>
      <c r="F134" s="4" t="s">
        <v>10</v>
      </c>
      <c r="G134" s="4" t="s">
        <v>54</v>
      </c>
      <c r="H134" s="4" t="s">
        <v>57</v>
      </c>
      <c r="I134" s="4" t="s">
        <v>58</v>
      </c>
      <c r="J134" s="4" t="s">
        <v>14</v>
      </c>
      <c r="K134" s="6">
        <v>2400</v>
      </c>
      <c r="L134" s="30" t="str">
        <f t="shared" si="2"/>
        <v>Merchant Account Fees</v>
      </c>
    </row>
    <row r="135" spans="1:12" ht="15.75">
      <c r="A135" s="7">
        <v>134</v>
      </c>
      <c r="B135" s="5">
        <v>44778</v>
      </c>
      <c r="C135" s="7">
        <v>50210</v>
      </c>
      <c r="D135" s="4" t="s">
        <v>38</v>
      </c>
      <c r="E135" s="4" t="s">
        <v>9</v>
      </c>
      <c r="F135" s="4" t="s">
        <v>10</v>
      </c>
      <c r="G135" s="4" t="s">
        <v>54</v>
      </c>
      <c r="H135" s="4" t="s">
        <v>106</v>
      </c>
      <c r="I135" s="4" t="s">
        <v>107</v>
      </c>
      <c r="J135" s="4" t="s">
        <v>14</v>
      </c>
      <c r="K135" s="6">
        <v>53200</v>
      </c>
      <c r="L135" s="30" t="str">
        <f t="shared" si="2"/>
        <v>Product Costs</v>
      </c>
    </row>
    <row r="136" spans="1:12" ht="15.75">
      <c r="A136" s="7">
        <v>135</v>
      </c>
      <c r="B136" s="5">
        <v>44778</v>
      </c>
      <c r="C136" s="7">
        <v>60710</v>
      </c>
      <c r="D136" s="4" t="s">
        <v>21</v>
      </c>
      <c r="E136" s="4" t="s">
        <v>9</v>
      </c>
      <c r="F136" s="4" t="s">
        <v>10</v>
      </c>
      <c r="G136" s="4" t="s">
        <v>54</v>
      </c>
      <c r="H136" s="4" t="s">
        <v>72</v>
      </c>
      <c r="I136" s="4" t="s">
        <v>73</v>
      </c>
      <c r="J136" s="4" t="s">
        <v>14</v>
      </c>
      <c r="K136" s="6">
        <v>4650</v>
      </c>
      <c r="L136" s="30" t="str">
        <f t="shared" si="2"/>
        <v>Accounting Fees</v>
      </c>
    </row>
    <row r="137" spans="1:12" ht="15.75">
      <c r="A137" s="7">
        <v>136</v>
      </c>
      <c r="B137" s="5">
        <v>44783</v>
      </c>
      <c r="C137" s="7">
        <v>60720</v>
      </c>
      <c r="D137" s="4" t="s">
        <v>22</v>
      </c>
      <c r="E137" s="4" t="s">
        <v>9</v>
      </c>
      <c r="F137" s="4" t="s">
        <v>10</v>
      </c>
      <c r="G137" s="4" t="s">
        <v>54</v>
      </c>
      <c r="H137" s="4" t="s">
        <v>108</v>
      </c>
      <c r="I137" s="4" t="s">
        <v>109</v>
      </c>
      <c r="J137" s="4" t="s">
        <v>14</v>
      </c>
      <c r="K137" s="6">
        <v>8800</v>
      </c>
      <c r="L137" s="30" t="str">
        <f t="shared" si="2"/>
        <v>Consulting Fees</v>
      </c>
    </row>
    <row r="138" spans="1:12" ht="15.75">
      <c r="A138" s="7">
        <v>137</v>
      </c>
      <c r="B138" s="5">
        <v>44788</v>
      </c>
      <c r="C138" s="7">
        <v>40100</v>
      </c>
      <c r="D138" s="4" t="s">
        <v>12</v>
      </c>
      <c r="E138" s="4" t="s">
        <v>9</v>
      </c>
      <c r="F138" s="4" t="s">
        <v>10</v>
      </c>
      <c r="G138" s="4" t="s">
        <v>48</v>
      </c>
      <c r="H138" s="4" t="s">
        <v>110</v>
      </c>
      <c r="I138" s="4" t="s">
        <v>129</v>
      </c>
      <c r="J138" s="4" t="s">
        <v>11</v>
      </c>
      <c r="K138" s="6">
        <v>18500</v>
      </c>
      <c r="L138" s="30" t="str">
        <f t="shared" si="2"/>
        <v>SaaS Revenue</v>
      </c>
    </row>
    <row r="139" spans="1:12" ht="15.75">
      <c r="A139" s="7">
        <v>138</v>
      </c>
      <c r="B139" s="5">
        <v>44788</v>
      </c>
      <c r="C139" s="7">
        <v>40100</v>
      </c>
      <c r="D139" s="4" t="s">
        <v>12</v>
      </c>
      <c r="E139" s="4" t="s">
        <v>9</v>
      </c>
      <c r="F139" s="4" t="s">
        <v>10</v>
      </c>
      <c r="G139" s="4" t="s">
        <v>48</v>
      </c>
      <c r="H139" s="4" t="s">
        <v>92</v>
      </c>
      <c r="I139" s="4" t="s">
        <v>93</v>
      </c>
      <c r="J139" s="4" t="s">
        <v>11</v>
      </c>
      <c r="K139" s="6">
        <v>43500</v>
      </c>
      <c r="L139" s="30" t="str">
        <f t="shared" si="2"/>
        <v>SaaS Revenue</v>
      </c>
    </row>
    <row r="140" spans="1:12" ht="15.75">
      <c r="A140" s="7">
        <v>139</v>
      </c>
      <c r="B140" s="5">
        <v>44788</v>
      </c>
      <c r="C140" s="7">
        <v>60730</v>
      </c>
      <c r="D140" s="4" t="s">
        <v>23</v>
      </c>
      <c r="E140" s="4" t="s">
        <v>9</v>
      </c>
      <c r="F140" s="4" t="s">
        <v>10</v>
      </c>
      <c r="G140" s="4" t="s">
        <v>54</v>
      </c>
      <c r="H140" s="4" t="s">
        <v>111</v>
      </c>
      <c r="I140" s="4" t="s">
        <v>112</v>
      </c>
      <c r="J140" s="4" t="s">
        <v>14</v>
      </c>
      <c r="K140" s="6">
        <v>5200</v>
      </c>
      <c r="L140" s="30" t="str">
        <f t="shared" si="2"/>
        <v>Legal Fees</v>
      </c>
    </row>
    <row r="141" spans="1:12" ht="15.75">
      <c r="A141" s="7">
        <v>140</v>
      </c>
      <c r="B141" s="5">
        <v>44788</v>
      </c>
      <c r="C141" s="7">
        <v>60740</v>
      </c>
      <c r="D141" s="4" t="s">
        <v>24</v>
      </c>
      <c r="E141" s="4" t="s">
        <v>9</v>
      </c>
      <c r="F141" s="4" t="s">
        <v>10</v>
      </c>
      <c r="G141" s="4" t="s">
        <v>54</v>
      </c>
      <c r="H141" s="4" t="s">
        <v>113</v>
      </c>
      <c r="I141" s="4" t="s">
        <v>114</v>
      </c>
      <c r="J141" s="4" t="s">
        <v>14</v>
      </c>
      <c r="K141" s="6">
        <v>7800</v>
      </c>
      <c r="L141" s="30" t="str">
        <f t="shared" si="2"/>
        <v>Recruiting Fees</v>
      </c>
    </row>
    <row r="142" spans="1:12" ht="15.75">
      <c r="A142" s="7">
        <v>141</v>
      </c>
      <c r="B142" s="5">
        <v>44788</v>
      </c>
      <c r="C142" s="7">
        <v>60810</v>
      </c>
      <c r="D142" s="4" t="s">
        <v>17</v>
      </c>
      <c r="E142" s="4" t="s">
        <v>9</v>
      </c>
      <c r="F142" s="4" t="s">
        <v>10</v>
      </c>
      <c r="G142" s="4" t="s">
        <v>54</v>
      </c>
      <c r="H142" s="4" t="s">
        <v>64</v>
      </c>
      <c r="I142" s="4" t="s">
        <v>66</v>
      </c>
      <c r="J142" s="4" t="s">
        <v>14</v>
      </c>
      <c r="K142" s="6">
        <v>46500</v>
      </c>
      <c r="L142" s="30" t="str">
        <f t="shared" si="2"/>
        <v>Salary &amp; Wages</v>
      </c>
    </row>
    <row r="143" spans="1:12" ht="15.75">
      <c r="A143" s="7">
        <v>142</v>
      </c>
      <c r="B143" s="5">
        <v>44788</v>
      </c>
      <c r="C143" s="7">
        <v>60810</v>
      </c>
      <c r="D143" s="4" t="s">
        <v>17</v>
      </c>
      <c r="E143" s="4" t="s">
        <v>30</v>
      </c>
      <c r="F143" s="4" t="s">
        <v>31</v>
      </c>
      <c r="G143" s="4" t="s">
        <v>54</v>
      </c>
      <c r="H143" s="4" t="s">
        <v>64</v>
      </c>
      <c r="I143" s="4" t="s">
        <v>115</v>
      </c>
      <c r="J143" s="4" t="s">
        <v>14</v>
      </c>
      <c r="K143" s="6">
        <v>87500</v>
      </c>
      <c r="L143" s="30" t="str">
        <f t="shared" si="2"/>
        <v>Salary &amp; Wages</v>
      </c>
    </row>
    <row r="144" spans="1:12" ht="15.75">
      <c r="A144" s="7">
        <v>143</v>
      </c>
      <c r="B144" s="5">
        <v>44788</v>
      </c>
      <c r="C144" s="7">
        <v>60810</v>
      </c>
      <c r="D144" s="4" t="s">
        <v>17</v>
      </c>
      <c r="E144" s="4" t="s">
        <v>32</v>
      </c>
      <c r="F144" s="4" t="s">
        <v>33</v>
      </c>
      <c r="G144" s="4" t="s">
        <v>54</v>
      </c>
      <c r="H144" s="4" t="s">
        <v>64</v>
      </c>
      <c r="I144" s="4" t="s">
        <v>65</v>
      </c>
      <c r="J144" s="4" t="s">
        <v>14</v>
      </c>
      <c r="K144" s="6">
        <v>67000</v>
      </c>
      <c r="L144" s="30" t="str">
        <f t="shared" si="2"/>
        <v>Salary &amp; Wages</v>
      </c>
    </row>
    <row r="145" spans="1:12" ht="15.75">
      <c r="A145" s="7">
        <v>144</v>
      </c>
      <c r="B145" s="5">
        <v>44788</v>
      </c>
      <c r="C145" s="7">
        <v>60810</v>
      </c>
      <c r="D145" s="4" t="s">
        <v>17</v>
      </c>
      <c r="E145" s="4" t="s">
        <v>36</v>
      </c>
      <c r="F145" s="4" t="s">
        <v>37</v>
      </c>
      <c r="G145" s="4" t="s">
        <v>54</v>
      </c>
      <c r="H145" s="4" t="s">
        <v>64</v>
      </c>
      <c r="I145" s="4" t="s">
        <v>116</v>
      </c>
      <c r="J145" s="4" t="s">
        <v>14</v>
      </c>
      <c r="K145" s="6">
        <v>56500</v>
      </c>
      <c r="L145" s="30" t="str">
        <f t="shared" si="2"/>
        <v>Salary &amp; Wages</v>
      </c>
    </row>
    <row r="146" spans="1:12" ht="15.75">
      <c r="A146" s="7">
        <v>145</v>
      </c>
      <c r="B146" s="5">
        <v>44788</v>
      </c>
      <c r="C146" s="7">
        <v>60820</v>
      </c>
      <c r="D146" s="4" t="s">
        <v>18</v>
      </c>
      <c r="E146" s="4" t="s">
        <v>9</v>
      </c>
      <c r="F146" s="4" t="s">
        <v>10</v>
      </c>
      <c r="G146" s="4" t="s">
        <v>54</v>
      </c>
      <c r="H146" s="4" t="s">
        <v>64</v>
      </c>
      <c r="I146" s="4" t="s">
        <v>117</v>
      </c>
      <c r="J146" s="4" t="s">
        <v>14</v>
      </c>
      <c r="K146" s="6">
        <v>3720</v>
      </c>
      <c r="L146" s="30" t="str">
        <f t="shared" si="2"/>
        <v>Payroll Taxes</v>
      </c>
    </row>
    <row r="147" spans="1:12" ht="15.75">
      <c r="A147" s="7">
        <v>146</v>
      </c>
      <c r="B147" s="5">
        <v>44788</v>
      </c>
      <c r="C147" s="7">
        <v>60820</v>
      </c>
      <c r="D147" s="4" t="s">
        <v>18</v>
      </c>
      <c r="E147" s="4" t="s">
        <v>30</v>
      </c>
      <c r="F147" s="4" t="s">
        <v>31</v>
      </c>
      <c r="G147" s="4" t="s">
        <v>54</v>
      </c>
      <c r="H147" s="4" t="s">
        <v>64</v>
      </c>
      <c r="I147" s="4" t="s">
        <v>118</v>
      </c>
      <c r="J147" s="4" t="s">
        <v>14</v>
      </c>
      <c r="K147" s="6">
        <v>7000</v>
      </c>
      <c r="L147" s="30" t="str">
        <f t="shared" si="2"/>
        <v>Payroll Taxes</v>
      </c>
    </row>
    <row r="148" spans="1:12" ht="15.75">
      <c r="A148" s="7">
        <v>147</v>
      </c>
      <c r="B148" s="5">
        <v>44788</v>
      </c>
      <c r="C148" s="7">
        <v>60820</v>
      </c>
      <c r="D148" s="4" t="s">
        <v>18</v>
      </c>
      <c r="E148" s="4" t="s">
        <v>32</v>
      </c>
      <c r="F148" s="4" t="s">
        <v>33</v>
      </c>
      <c r="G148" s="4" t="s">
        <v>54</v>
      </c>
      <c r="H148" s="4" t="s">
        <v>64</v>
      </c>
      <c r="I148" s="4" t="s">
        <v>119</v>
      </c>
      <c r="J148" s="4" t="s">
        <v>14</v>
      </c>
      <c r="K148" s="6">
        <v>5360</v>
      </c>
      <c r="L148" s="30" t="str">
        <f t="shared" si="2"/>
        <v>Payroll Taxes</v>
      </c>
    </row>
    <row r="149" spans="1:12" ht="15.75">
      <c r="A149" s="7">
        <v>148</v>
      </c>
      <c r="B149" s="5">
        <v>44788</v>
      </c>
      <c r="C149" s="7">
        <v>60820</v>
      </c>
      <c r="D149" s="4" t="s">
        <v>18</v>
      </c>
      <c r="E149" s="4" t="s">
        <v>36</v>
      </c>
      <c r="F149" s="4" t="s">
        <v>37</v>
      </c>
      <c r="G149" s="4" t="s">
        <v>54</v>
      </c>
      <c r="H149" s="4" t="s">
        <v>64</v>
      </c>
      <c r="I149" s="4" t="s">
        <v>120</v>
      </c>
      <c r="J149" s="4" t="s">
        <v>14</v>
      </c>
      <c r="K149" s="6">
        <v>4520</v>
      </c>
      <c r="L149" s="30" t="str">
        <f t="shared" si="2"/>
        <v>Payroll Taxes</v>
      </c>
    </row>
    <row r="150" spans="1:12" ht="15.75">
      <c r="A150" s="7">
        <v>149</v>
      </c>
      <c r="B150" s="5">
        <v>44788</v>
      </c>
      <c r="C150" s="7">
        <v>60830</v>
      </c>
      <c r="D150" s="4" t="s">
        <v>19</v>
      </c>
      <c r="E150" s="4" t="s">
        <v>9</v>
      </c>
      <c r="F150" s="4" t="s">
        <v>10</v>
      </c>
      <c r="G150" s="4" t="s">
        <v>54</v>
      </c>
      <c r="H150" s="4" t="s">
        <v>121</v>
      </c>
      <c r="I150" s="4" t="s">
        <v>122</v>
      </c>
      <c r="J150" s="4" t="s">
        <v>14</v>
      </c>
      <c r="K150" s="6">
        <v>9300</v>
      </c>
      <c r="L150" s="30" t="str">
        <f t="shared" si="2"/>
        <v>Health Insurance</v>
      </c>
    </row>
    <row r="151" spans="1:12" ht="15.75">
      <c r="A151" s="7">
        <v>150</v>
      </c>
      <c r="B151" s="5">
        <v>44788</v>
      </c>
      <c r="C151" s="7">
        <v>60830</v>
      </c>
      <c r="D151" s="4" t="s">
        <v>19</v>
      </c>
      <c r="E151" s="4" t="s">
        <v>30</v>
      </c>
      <c r="F151" s="4" t="s">
        <v>31</v>
      </c>
      <c r="G151" s="4" t="s">
        <v>54</v>
      </c>
      <c r="H151" s="4" t="s">
        <v>121</v>
      </c>
      <c r="I151" s="4" t="s">
        <v>123</v>
      </c>
      <c r="J151" s="4" t="s">
        <v>14</v>
      </c>
      <c r="K151" s="6">
        <v>17500</v>
      </c>
      <c r="L151" s="30" t="str">
        <f t="shared" si="2"/>
        <v>Health Insurance</v>
      </c>
    </row>
    <row r="152" spans="1:12" ht="15.75">
      <c r="A152" s="7">
        <v>151</v>
      </c>
      <c r="B152" s="5">
        <v>44788</v>
      </c>
      <c r="C152" s="7">
        <v>60830</v>
      </c>
      <c r="D152" s="4" t="s">
        <v>19</v>
      </c>
      <c r="E152" s="4" t="s">
        <v>32</v>
      </c>
      <c r="F152" s="4" t="s">
        <v>33</v>
      </c>
      <c r="G152" s="4" t="s">
        <v>54</v>
      </c>
      <c r="H152" s="4" t="s">
        <v>121</v>
      </c>
      <c r="I152" s="4" t="s">
        <v>124</v>
      </c>
      <c r="J152" s="4" t="s">
        <v>14</v>
      </c>
      <c r="K152" s="6">
        <v>13400</v>
      </c>
      <c r="L152" s="30" t="str">
        <f t="shared" si="2"/>
        <v>Health Insurance</v>
      </c>
    </row>
    <row r="153" spans="1:12" ht="15.75">
      <c r="A153" s="7">
        <v>152</v>
      </c>
      <c r="B153" s="5">
        <v>44788</v>
      </c>
      <c r="C153" s="7">
        <v>60830</v>
      </c>
      <c r="D153" s="4" t="s">
        <v>19</v>
      </c>
      <c r="E153" s="4" t="s">
        <v>36</v>
      </c>
      <c r="F153" s="4" t="s">
        <v>37</v>
      </c>
      <c r="G153" s="4" t="s">
        <v>54</v>
      </c>
      <c r="H153" s="4" t="s">
        <v>121</v>
      </c>
      <c r="I153" s="4" t="s">
        <v>125</v>
      </c>
      <c r="J153" s="4" t="s">
        <v>14</v>
      </c>
      <c r="K153" s="6">
        <v>11300</v>
      </c>
      <c r="L153" s="30" t="str">
        <f t="shared" si="2"/>
        <v>Health Insurance</v>
      </c>
    </row>
    <row r="154" spans="1:12" ht="15.75">
      <c r="A154" s="7">
        <v>153</v>
      </c>
      <c r="B154" s="5">
        <v>44788</v>
      </c>
      <c r="C154" s="7">
        <v>60840</v>
      </c>
      <c r="D154" s="4" t="s">
        <v>20</v>
      </c>
      <c r="E154" s="4" t="s">
        <v>9</v>
      </c>
      <c r="F154" s="4" t="s">
        <v>10</v>
      </c>
      <c r="G154" s="4" t="s">
        <v>54</v>
      </c>
      <c r="H154" s="4" t="s">
        <v>64</v>
      </c>
      <c r="I154" s="4" t="s">
        <v>126</v>
      </c>
      <c r="J154" s="4" t="s">
        <v>14</v>
      </c>
      <c r="K154" s="6">
        <v>880</v>
      </c>
      <c r="L154" s="30" t="str">
        <f t="shared" si="2"/>
        <v>Payroll Processing Fees</v>
      </c>
    </row>
    <row r="155" spans="1:12" ht="15.75">
      <c r="A155" s="7">
        <v>154</v>
      </c>
      <c r="B155" s="5">
        <v>44804</v>
      </c>
      <c r="C155" s="7">
        <v>60850</v>
      </c>
      <c r="D155" s="4" t="s">
        <v>42</v>
      </c>
      <c r="E155" s="4" t="s">
        <v>32</v>
      </c>
      <c r="F155" s="4" t="s">
        <v>33</v>
      </c>
      <c r="G155" s="4" t="s">
        <v>54</v>
      </c>
      <c r="H155" s="4" t="s">
        <v>64</v>
      </c>
      <c r="I155" s="4" t="s">
        <v>127</v>
      </c>
      <c r="J155" s="4" t="s">
        <v>14</v>
      </c>
      <c r="K155" s="6">
        <v>28500</v>
      </c>
      <c r="L155" s="30" t="str">
        <f t="shared" si="2"/>
        <v>Commissions Expense</v>
      </c>
    </row>
    <row r="156" spans="1:12" ht="15.75">
      <c r="A156" s="7">
        <v>155</v>
      </c>
      <c r="B156" s="5">
        <v>44804</v>
      </c>
      <c r="C156" s="7">
        <v>70100</v>
      </c>
      <c r="D156" s="4" t="s">
        <v>26</v>
      </c>
      <c r="E156" s="4" t="s">
        <v>9</v>
      </c>
      <c r="F156" s="4" t="s">
        <v>10</v>
      </c>
      <c r="G156" s="4" t="s">
        <v>74</v>
      </c>
      <c r="H156" s="4" t="s">
        <v>75</v>
      </c>
      <c r="I156" s="4" t="s">
        <v>76</v>
      </c>
      <c r="J156" s="4" t="s">
        <v>11</v>
      </c>
      <c r="K156" s="6">
        <v>1550</v>
      </c>
      <c r="L156" s="30" t="str">
        <f t="shared" si="2"/>
        <v>Interest Income</v>
      </c>
    </row>
    <row r="157" spans="1:12" ht="15.75">
      <c r="A157" s="7">
        <v>156</v>
      </c>
      <c r="B157" s="5">
        <v>44804</v>
      </c>
      <c r="C157" s="7">
        <v>80100</v>
      </c>
      <c r="D157" s="4" t="s">
        <v>27</v>
      </c>
      <c r="E157" s="4" t="s">
        <v>9</v>
      </c>
      <c r="F157" s="4" t="s">
        <v>10</v>
      </c>
      <c r="G157" s="4" t="s">
        <v>77</v>
      </c>
      <c r="H157" s="4" t="s">
        <v>78</v>
      </c>
      <c r="I157" s="4" t="s">
        <v>79</v>
      </c>
      <c r="J157" s="4" t="s">
        <v>14</v>
      </c>
      <c r="K157" s="6">
        <v>8800</v>
      </c>
      <c r="L157" s="30" t="str">
        <f t="shared" si="2"/>
        <v>Depreciation Expense</v>
      </c>
    </row>
    <row r="158" spans="1:12" ht="15.75">
      <c r="A158" s="7">
        <v>157</v>
      </c>
      <c r="B158" s="5">
        <v>44804</v>
      </c>
      <c r="C158" s="7">
        <v>80200</v>
      </c>
      <c r="D158" s="4" t="s">
        <v>28</v>
      </c>
      <c r="E158" s="4" t="s">
        <v>9</v>
      </c>
      <c r="F158" s="4" t="s">
        <v>10</v>
      </c>
      <c r="G158" s="4" t="s">
        <v>54</v>
      </c>
      <c r="H158" s="4" t="s">
        <v>75</v>
      </c>
      <c r="I158" s="4" t="s">
        <v>128</v>
      </c>
      <c r="J158" s="4" t="s">
        <v>14</v>
      </c>
      <c r="K158" s="6">
        <v>2600</v>
      </c>
      <c r="L158" s="30" t="str">
        <f t="shared" si="2"/>
        <v>Interest Expense</v>
      </c>
    </row>
    <row r="159" spans="1:12" ht="15.75">
      <c r="A159" s="7">
        <v>158</v>
      </c>
      <c r="B159" s="5">
        <v>44805</v>
      </c>
      <c r="C159" s="7">
        <v>40100</v>
      </c>
      <c r="D159" s="4" t="s">
        <v>12</v>
      </c>
      <c r="E159" s="4" t="s">
        <v>9</v>
      </c>
      <c r="F159" s="4" t="s">
        <v>10</v>
      </c>
      <c r="G159" s="4" t="s">
        <v>48</v>
      </c>
      <c r="H159" s="4" t="s">
        <v>49</v>
      </c>
      <c r="I159" s="4" t="s">
        <v>132</v>
      </c>
      <c r="J159" s="4" t="s">
        <v>11</v>
      </c>
      <c r="K159" s="6">
        <v>48200</v>
      </c>
      <c r="L159" s="30" t="str">
        <f t="shared" si="2"/>
        <v>SaaS Revenue</v>
      </c>
    </row>
    <row r="160" spans="1:12" ht="15.75">
      <c r="A160" s="7">
        <v>159</v>
      </c>
      <c r="B160" s="5">
        <v>44805</v>
      </c>
      <c r="C160" s="7">
        <v>40100</v>
      </c>
      <c r="D160" s="4" t="s">
        <v>12</v>
      </c>
      <c r="E160" s="4" t="s">
        <v>9</v>
      </c>
      <c r="F160" s="4" t="s">
        <v>10</v>
      </c>
      <c r="G160" s="4" t="s">
        <v>48</v>
      </c>
      <c r="H160" s="4" t="s">
        <v>51</v>
      </c>
      <c r="I160" s="4" t="s">
        <v>132</v>
      </c>
      <c r="J160" s="4" t="s">
        <v>11</v>
      </c>
      <c r="K160" s="6">
        <v>41000</v>
      </c>
      <c r="L160" s="30" t="str">
        <f t="shared" si="2"/>
        <v>SaaS Revenue</v>
      </c>
    </row>
    <row r="161" spans="1:12" ht="15.75">
      <c r="A161" s="7">
        <v>160</v>
      </c>
      <c r="B161" s="5">
        <v>44805</v>
      </c>
      <c r="C161" s="7">
        <v>40100</v>
      </c>
      <c r="D161" s="4" t="s">
        <v>12</v>
      </c>
      <c r="E161" s="4" t="s">
        <v>9</v>
      </c>
      <c r="F161" s="4" t="s">
        <v>10</v>
      </c>
      <c r="G161" s="4" t="s">
        <v>48</v>
      </c>
      <c r="H161" s="4" t="s">
        <v>91</v>
      </c>
      <c r="I161" s="4" t="s">
        <v>132</v>
      </c>
      <c r="J161" s="4" t="s">
        <v>11</v>
      </c>
      <c r="K161" s="6">
        <v>22800</v>
      </c>
      <c r="L161" s="30" t="str">
        <f t="shared" si="2"/>
        <v>SaaS Revenue</v>
      </c>
    </row>
    <row r="162" spans="1:12" ht="15.75">
      <c r="A162" s="7">
        <v>161</v>
      </c>
      <c r="B162" s="5">
        <v>44805</v>
      </c>
      <c r="C162" s="7">
        <v>40100</v>
      </c>
      <c r="D162" s="4" t="s">
        <v>12</v>
      </c>
      <c r="E162" s="4" t="s">
        <v>9</v>
      </c>
      <c r="F162" s="4" t="s">
        <v>10</v>
      </c>
      <c r="G162" s="4" t="s">
        <v>48</v>
      </c>
      <c r="H162" s="4" t="s">
        <v>130</v>
      </c>
      <c r="I162" s="4" t="s">
        <v>132</v>
      </c>
      <c r="J162" s="4" t="s">
        <v>11</v>
      </c>
      <c r="K162" s="6">
        <v>15500</v>
      </c>
      <c r="L162" s="30" t="str">
        <f t="shared" si="2"/>
        <v>SaaS Revenue</v>
      </c>
    </row>
    <row r="163" spans="1:12" ht="15.75">
      <c r="A163" s="7">
        <v>162</v>
      </c>
      <c r="B163" s="5">
        <v>44805</v>
      </c>
      <c r="C163" s="7">
        <v>40100</v>
      </c>
      <c r="D163" s="4" t="s">
        <v>12</v>
      </c>
      <c r="E163" s="4" t="s">
        <v>9</v>
      </c>
      <c r="F163" s="4" t="s">
        <v>10</v>
      </c>
      <c r="G163" s="4" t="s">
        <v>48</v>
      </c>
      <c r="H163" s="4" t="s">
        <v>133</v>
      </c>
      <c r="I163" s="4" t="s">
        <v>132</v>
      </c>
      <c r="J163" s="4" t="s">
        <v>11</v>
      </c>
      <c r="K163" s="6">
        <v>28000</v>
      </c>
      <c r="L163" s="30" t="str">
        <f t="shared" si="2"/>
        <v>SaaS Revenue</v>
      </c>
    </row>
    <row r="164" spans="1:12" ht="15.75">
      <c r="A164" s="7">
        <v>163</v>
      </c>
      <c r="B164" s="5">
        <v>44805</v>
      </c>
      <c r="C164" s="7">
        <v>40100</v>
      </c>
      <c r="D164" s="4" t="s">
        <v>12</v>
      </c>
      <c r="E164" s="4" t="s">
        <v>9</v>
      </c>
      <c r="F164" s="4" t="s">
        <v>10</v>
      </c>
      <c r="G164" s="4" t="s">
        <v>48</v>
      </c>
      <c r="H164" s="4" t="s">
        <v>92</v>
      </c>
      <c r="I164" s="4" t="s">
        <v>93</v>
      </c>
      <c r="J164" s="4" t="s">
        <v>11</v>
      </c>
      <c r="K164" s="6">
        <v>64500</v>
      </c>
      <c r="L164" s="30" t="str">
        <f t="shared" si="2"/>
        <v>SaaS Revenue</v>
      </c>
    </row>
    <row r="165" spans="1:12" ht="15.75">
      <c r="A165" s="7">
        <v>164</v>
      </c>
      <c r="B165" s="5">
        <v>44805</v>
      </c>
      <c r="C165" s="7">
        <v>40200</v>
      </c>
      <c r="D165" s="4" t="s">
        <v>8</v>
      </c>
      <c r="E165" s="4" t="s">
        <v>9</v>
      </c>
      <c r="F165" s="4" t="s">
        <v>10</v>
      </c>
      <c r="G165" s="4" t="s">
        <v>48</v>
      </c>
      <c r="H165" s="4" t="s">
        <v>52</v>
      </c>
      <c r="I165" s="4" t="s">
        <v>53</v>
      </c>
      <c r="J165" s="4" t="s">
        <v>11</v>
      </c>
      <c r="K165" s="6">
        <v>82000</v>
      </c>
      <c r="L165" s="30" t="str">
        <f t="shared" si="2"/>
        <v>Product Revenue</v>
      </c>
    </row>
    <row r="166" spans="1:12" ht="15.75">
      <c r="A166" s="7">
        <v>165</v>
      </c>
      <c r="B166" s="5">
        <v>44805</v>
      </c>
      <c r="C166" s="7">
        <v>50100</v>
      </c>
      <c r="D166" s="4" t="s">
        <v>13</v>
      </c>
      <c r="E166" s="4" t="s">
        <v>9</v>
      </c>
      <c r="F166" s="4" t="s">
        <v>10</v>
      </c>
      <c r="G166" s="4" t="s">
        <v>54</v>
      </c>
      <c r="H166" s="4" t="s">
        <v>55</v>
      </c>
      <c r="I166" s="4" t="s">
        <v>134</v>
      </c>
      <c r="J166" s="4" t="s">
        <v>14</v>
      </c>
      <c r="K166" s="6">
        <v>30100</v>
      </c>
      <c r="L166" s="30" t="str">
        <f t="shared" si="2"/>
        <v>Web Domain &amp; Hosting Fees</v>
      </c>
    </row>
    <row r="167" spans="1:12" ht="15.75">
      <c r="A167" s="7">
        <v>166</v>
      </c>
      <c r="B167" s="5">
        <v>44805</v>
      </c>
      <c r="C167" s="7">
        <v>50200</v>
      </c>
      <c r="D167" s="4" t="s">
        <v>15</v>
      </c>
      <c r="E167" s="4" t="s">
        <v>9</v>
      </c>
      <c r="F167" s="4" t="s">
        <v>10</v>
      </c>
      <c r="G167" s="4" t="s">
        <v>54</v>
      </c>
      <c r="H167" s="4" t="s">
        <v>57</v>
      </c>
      <c r="I167" s="4" t="s">
        <v>58</v>
      </c>
      <c r="J167" s="4" t="s">
        <v>14</v>
      </c>
      <c r="K167" s="6">
        <v>6300</v>
      </c>
      <c r="L167" s="30" t="str">
        <f t="shared" si="2"/>
        <v>Merchant Account Fees</v>
      </c>
    </row>
    <row r="168" spans="1:12" ht="15.75">
      <c r="A168" s="7">
        <v>167</v>
      </c>
      <c r="B168" s="5">
        <v>44805</v>
      </c>
      <c r="C168" s="7">
        <v>60100</v>
      </c>
      <c r="D168" s="4" t="s">
        <v>16</v>
      </c>
      <c r="E168" s="4" t="s">
        <v>32</v>
      </c>
      <c r="F168" s="4" t="s">
        <v>33</v>
      </c>
      <c r="G168" s="4" t="s">
        <v>54</v>
      </c>
      <c r="H168" s="4" t="s">
        <v>59</v>
      </c>
      <c r="I168" s="4" t="s">
        <v>60</v>
      </c>
      <c r="J168" s="4" t="s">
        <v>14</v>
      </c>
      <c r="K168" s="6">
        <v>16200</v>
      </c>
      <c r="L168" s="30" t="str">
        <f t="shared" si="2"/>
        <v>Advertising &amp; Marketing</v>
      </c>
    </row>
    <row r="169" spans="1:12" ht="15.75">
      <c r="A169" s="7">
        <v>168</v>
      </c>
      <c r="B169" s="5">
        <v>44805</v>
      </c>
      <c r="C169" s="7">
        <v>60100</v>
      </c>
      <c r="D169" s="4" t="s">
        <v>16</v>
      </c>
      <c r="E169" s="4" t="s">
        <v>32</v>
      </c>
      <c r="F169" s="4" t="s">
        <v>33</v>
      </c>
      <c r="G169" s="4" t="s">
        <v>54</v>
      </c>
      <c r="H169" s="4" t="s">
        <v>95</v>
      </c>
      <c r="I169" s="4" t="s">
        <v>62</v>
      </c>
      <c r="J169" s="4" t="s">
        <v>14</v>
      </c>
      <c r="K169" s="6">
        <v>9500</v>
      </c>
      <c r="L169" s="30" t="str">
        <f t="shared" si="2"/>
        <v>Advertising &amp; Marketing</v>
      </c>
    </row>
    <row r="170" spans="1:12" ht="15.75">
      <c r="A170" s="7">
        <v>169</v>
      </c>
      <c r="B170" s="5">
        <v>44805</v>
      </c>
      <c r="C170" s="7">
        <v>60400</v>
      </c>
      <c r="D170" s="4" t="s">
        <v>29</v>
      </c>
      <c r="E170" s="4" t="s">
        <v>9</v>
      </c>
      <c r="F170" s="4" t="s">
        <v>10</v>
      </c>
      <c r="G170" s="4" t="s">
        <v>54</v>
      </c>
      <c r="H170" s="4" t="s">
        <v>96</v>
      </c>
      <c r="I170" s="4" t="s">
        <v>97</v>
      </c>
      <c r="J170" s="4" t="s">
        <v>14</v>
      </c>
      <c r="K170" s="6">
        <v>2100</v>
      </c>
      <c r="L170" s="30" t="str">
        <f t="shared" si="2"/>
        <v>Dues &amp; Subscriptions</v>
      </c>
    </row>
    <row r="171" spans="1:12" ht="15.75">
      <c r="A171" s="7">
        <v>170</v>
      </c>
      <c r="B171" s="5">
        <v>44805</v>
      </c>
      <c r="C171" s="7">
        <v>60400</v>
      </c>
      <c r="D171" s="4" t="s">
        <v>29</v>
      </c>
      <c r="E171" s="4" t="s">
        <v>30</v>
      </c>
      <c r="F171" s="4" t="s">
        <v>31</v>
      </c>
      <c r="G171" s="4" t="s">
        <v>54</v>
      </c>
      <c r="H171" s="4" t="s">
        <v>98</v>
      </c>
      <c r="I171" s="4" t="s">
        <v>99</v>
      </c>
      <c r="J171" s="4" t="s">
        <v>14</v>
      </c>
      <c r="K171" s="6">
        <v>1600</v>
      </c>
      <c r="L171" s="30" t="str">
        <f t="shared" si="2"/>
        <v>Dues &amp; Subscriptions</v>
      </c>
    </row>
    <row r="172" spans="1:12" ht="15.75">
      <c r="A172" s="7">
        <v>171</v>
      </c>
      <c r="B172" s="5">
        <v>44805</v>
      </c>
      <c r="C172" s="7">
        <v>60500</v>
      </c>
      <c r="D172" s="4" t="s">
        <v>39</v>
      </c>
      <c r="E172" s="4" t="s">
        <v>9</v>
      </c>
      <c r="F172" s="4" t="s">
        <v>10</v>
      </c>
      <c r="G172" s="4" t="s">
        <v>54</v>
      </c>
      <c r="H172" s="4" t="s">
        <v>100</v>
      </c>
      <c r="I172" s="4" t="s">
        <v>101</v>
      </c>
      <c r="J172" s="4" t="s">
        <v>14</v>
      </c>
      <c r="K172" s="6">
        <v>4700</v>
      </c>
      <c r="L172" s="30" t="str">
        <f t="shared" si="2"/>
        <v>Insurance</v>
      </c>
    </row>
    <row r="173" spans="1:12" ht="15.75">
      <c r="A173" s="7">
        <v>172</v>
      </c>
      <c r="B173" s="5">
        <v>44805</v>
      </c>
      <c r="C173" s="7">
        <v>60620</v>
      </c>
      <c r="D173" s="4" t="s">
        <v>40</v>
      </c>
      <c r="E173" s="4" t="s">
        <v>9</v>
      </c>
      <c r="F173" s="4" t="s">
        <v>10</v>
      </c>
      <c r="G173" s="4" t="s">
        <v>54</v>
      </c>
      <c r="H173" s="4" t="s">
        <v>102</v>
      </c>
      <c r="I173" s="4" t="s">
        <v>103</v>
      </c>
      <c r="J173" s="4" t="s">
        <v>14</v>
      </c>
      <c r="K173" s="6">
        <v>15500</v>
      </c>
      <c r="L173" s="30" t="str">
        <f t="shared" si="2"/>
        <v>Rent &amp; Lease</v>
      </c>
    </row>
    <row r="174" spans="1:12" ht="15.75">
      <c r="A174" s="7">
        <v>173</v>
      </c>
      <c r="B174" s="5">
        <v>44805</v>
      </c>
      <c r="C174" s="7">
        <v>60630</v>
      </c>
      <c r="D174" s="4" t="s">
        <v>41</v>
      </c>
      <c r="E174" s="4" t="s">
        <v>9</v>
      </c>
      <c r="F174" s="4" t="s">
        <v>10</v>
      </c>
      <c r="G174" s="4" t="s">
        <v>54</v>
      </c>
      <c r="H174" s="4" t="s">
        <v>104</v>
      </c>
      <c r="I174" s="4" t="s">
        <v>105</v>
      </c>
      <c r="J174" s="4" t="s">
        <v>14</v>
      </c>
      <c r="K174" s="6">
        <v>2700</v>
      </c>
      <c r="L174" s="30" t="str">
        <f t="shared" si="2"/>
        <v>Utilities</v>
      </c>
    </row>
    <row r="175" spans="1:12" ht="15.75">
      <c r="A175" s="7">
        <v>174</v>
      </c>
      <c r="B175" s="5">
        <v>44809</v>
      </c>
      <c r="C175" s="7">
        <v>50200</v>
      </c>
      <c r="D175" s="4" t="s">
        <v>15</v>
      </c>
      <c r="E175" s="4" t="s">
        <v>9</v>
      </c>
      <c r="F175" s="4" t="s">
        <v>10</v>
      </c>
      <c r="G175" s="4" t="s">
        <v>54</v>
      </c>
      <c r="H175" s="4" t="s">
        <v>57</v>
      </c>
      <c r="I175" s="4" t="s">
        <v>58</v>
      </c>
      <c r="J175" s="4" t="s">
        <v>14</v>
      </c>
      <c r="K175" s="6">
        <v>2550</v>
      </c>
      <c r="L175" s="30" t="str">
        <f t="shared" si="2"/>
        <v>Merchant Account Fees</v>
      </c>
    </row>
    <row r="176" spans="1:12" ht="15.75">
      <c r="A176" s="7">
        <v>175</v>
      </c>
      <c r="B176" s="5">
        <v>44809</v>
      </c>
      <c r="C176" s="7">
        <v>50210</v>
      </c>
      <c r="D176" s="4" t="s">
        <v>38</v>
      </c>
      <c r="E176" s="4" t="s">
        <v>9</v>
      </c>
      <c r="F176" s="4" t="s">
        <v>10</v>
      </c>
      <c r="G176" s="4" t="s">
        <v>54</v>
      </c>
      <c r="H176" s="4" t="s">
        <v>106</v>
      </c>
      <c r="I176" s="4" t="s">
        <v>107</v>
      </c>
      <c r="J176" s="4" t="s">
        <v>14</v>
      </c>
      <c r="K176" s="6">
        <v>57400</v>
      </c>
      <c r="L176" s="30" t="str">
        <f t="shared" si="2"/>
        <v>Product Costs</v>
      </c>
    </row>
    <row r="177" spans="1:12" ht="15.75">
      <c r="A177" s="7">
        <v>176</v>
      </c>
      <c r="B177" s="5">
        <v>44809</v>
      </c>
      <c r="C177" s="7">
        <v>60710</v>
      </c>
      <c r="D177" s="4" t="s">
        <v>21</v>
      </c>
      <c r="E177" s="4" t="s">
        <v>9</v>
      </c>
      <c r="F177" s="4" t="s">
        <v>10</v>
      </c>
      <c r="G177" s="4" t="s">
        <v>54</v>
      </c>
      <c r="H177" s="4" t="s">
        <v>72</v>
      </c>
      <c r="I177" s="4" t="s">
        <v>73</v>
      </c>
      <c r="J177" s="4" t="s">
        <v>14</v>
      </c>
      <c r="K177" s="6">
        <v>4650</v>
      </c>
      <c r="L177" s="30" t="str">
        <f t="shared" si="2"/>
        <v>Accounting Fees</v>
      </c>
    </row>
    <row r="178" spans="1:12" ht="15.75">
      <c r="A178" s="7">
        <v>177</v>
      </c>
      <c r="B178" s="5">
        <v>44814</v>
      </c>
      <c r="C178" s="7">
        <v>60720</v>
      </c>
      <c r="D178" s="4" t="s">
        <v>22</v>
      </c>
      <c r="E178" s="4" t="s">
        <v>9</v>
      </c>
      <c r="F178" s="4" t="s">
        <v>10</v>
      </c>
      <c r="G178" s="4" t="s">
        <v>54</v>
      </c>
      <c r="H178" s="4" t="s">
        <v>108</v>
      </c>
      <c r="I178" s="4" t="s">
        <v>109</v>
      </c>
      <c r="J178" s="4" t="s">
        <v>14</v>
      </c>
      <c r="K178" s="6">
        <v>8800</v>
      </c>
      <c r="L178" s="30" t="str">
        <f t="shared" si="2"/>
        <v>Consulting Fees</v>
      </c>
    </row>
    <row r="179" spans="1:12" ht="15.75">
      <c r="A179" s="7">
        <v>178</v>
      </c>
      <c r="B179" s="5">
        <v>44819</v>
      </c>
      <c r="C179" s="7">
        <v>40100</v>
      </c>
      <c r="D179" s="4" t="s">
        <v>12</v>
      </c>
      <c r="E179" s="4" t="s">
        <v>9</v>
      </c>
      <c r="F179" s="4" t="s">
        <v>10</v>
      </c>
      <c r="G179" s="4" t="s">
        <v>48</v>
      </c>
      <c r="H179" s="4" t="s">
        <v>110</v>
      </c>
      <c r="I179" s="4" t="s">
        <v>132</v>
      </c>
      <c r="J179" s="4" t="s">
        <v>11</v>
      </c>
      <c r="K179" s="6">
        <v>18500</v>
      </c>
      <c r="L179" s="30" t="str">
        <f t="shared" si="2"/>
        <v>SaaS Revenue</v>
      </c>
    </row>
    <row r="180" spans="1:12" ht="15.75">
      <c r="A180" s="7">
        <v>179</v>
      </c>
      <c r="B180" s="5">
        <v>44819</v>
      </c>
      <c r="C180" s="7">
        <v>40100</v>
      </c>
      <c r="D180" s="4" t="s">
        <v>12</v>
      </c>
      <c r="E180" s="4" t="s">
        <v>9</v>
      </c>
      <c r="F180" s="4" t="s">
        <v>10</v>
      </c>
      <c r="G180" s="4" t="s">
        <v>48</v>
      </c>
      <c r="H180" s="4" t="s">
        <v>92</v>
      </c>
      <c r="I180" s="4" t="s">
        <v>93</v>
      </c>
      <c r="J180" s="4" t="s">
        <v>11</v>
      </c>
      <c r="K180" s="6">
        <v>46500</v>
      </c>
      <c r="L180" s="30" t="str">
        <f t="shared" si="2"/>
        <v>SaaS Revenue</v>
      </c>
    </row>
    <row r="181" spans="1:12" ht="15.75">
      <c r="A181" s="7">
        <v>180</v>
      </c>
      <c r="B181" s="5">
        <v>44819</v>
      </c>
      <c r="C181" s="7">
        <v>60730</v>
      </c>
      <c r="D181" s="4" t="s">
        <v>23</v>
      </c>
      <c r="E181" s="4" t="s">
        <v>9</v>
      </c>
      <c r="F181" s="4" t="s">
        <v>10</v>
      </c>
      <c r="G181" s="4" t="s">
        <v>54</v>
      </c>
      <c r="H181" s="4" t="s">
        <v>111</v>
      </c>
      <c r="I181" s="4" t="s">
        <v>112</v>
      </c>
      <c r="J181" s="4" t="s">
        <v>14</v>
      </c>
      <c r="K181" s="6">
        <v>5200</v>
      </c>
      <c r="L181" s="30" t="str">
        <f t="shared" si="2"/>
        <v>Legal Fees</v>
      </c>
    </row>
    <row r="182" spans="1:12" ht="15.75">
      <c r="A182" s="7">
        <v>181</v>
      </c>
      <c r="B182" s="5">
        <v>44819</v>
      </c>
      <c r="C182" s="7">
        <v>60740</v>
      </c>
      <c r="D182" s="4" t="s">
        <v>24</v>
      </c>
      <c r="E182" s="4" t="s">
        <v>9</v>
      </c>
      <c r="F182" s="4" t="s">
        <v>10</v>
      </c>
      <c r="G182" s="4" t="s">
        <v>54</v>
      </c>
      <c r="H182" s="4" t="s">
        <v>113</v>
      </c>
      <c r="I182" s="4" t="s">
        <v>114</v>
      </c>
      <c r="J182" s="4" t="s">
        <v>14</v>
      </c>
      <c r="K182" s="6">
        <v>7800</v>
      </c>
      <c r="L182" s="30" t="str">
        <f t="shared" si="2"/>
        <v>Recruiting Fees</v>
      </c>
    </row>
    <row r="183" spans="1:12" ht="15.75">
      <c r="A183" s="7">
        <v>182</v>
      </c>
      <c r="B183" s="5">
        <v>44819</v>
      </c>
      <c r="C183" s="7">
        <v>60810</v>
      </c>
      <c r="D183" s="4" t="s">
        <v>17</v>
      </c>
      <c r="E183" s="4" t="s">
        <v>9</v>
      </c>
      <c r="F183" s="4" t="s">
        <v>10</v>
      </c>
      <c r="G183" s="4" t="s">
        <v>54</v>
      </c>
      <c r="H183" s="4" t="s">
        <v>64</v>
      </c>
      <c r="I183" s="4" t="s">
        <v>66</v>
      </c>
      <c r="J183" s="4" t="s">
        <v>14</v>
      </c>
      <c r="K183" s="6">
        <v>46500</v>
      </c>
      <c r="L183" s="30" t="str">
        <f t="shared" si="2"/>
        <v>Salary &amp; Wages</v>
      </c>
    </row>
    <row r="184" spans="1:12" ht="15.75">
      <c r="A184" s="7">
        <v>183</v>
      </c>
      <c r="B184" s="5">
        <v>44819</v>
      </c>
      <c r="C184" s="7">
        <v>60810</v>
      </c>
      <c r="D184" s="4" t="s">
        <v>17</v>
      </c>
      <c r="E184" s="4" t="s">
        <v>30</v>
      </c>
      <c r="F184" s="4" t="s">
        <v>31</v>
      </c>
      <c r="G184" s="4" t="s">
        <v>54</v>
      </c>
      <c r="H184" s="4" t="s">
        <v>64</v>
      </c>
      <c r="I184" s="4" t="s">
        <v>115</v>
      </c>
      <c r="J184" s="4" t="s">
        <v>14</v>
      </c>
      <c r="K184" s="6">
        <v>87500</v>
      </c>
      <c r="L184" s="30" t="str">
        <f t="shared" si="2"/>
        <v>Salary &amp; Wages</v>
      </c>
    </row>
    <row r="185" spans="1:12" ht="15.75">
      <c r="A185" s="7">
        <v>184</v>
      </c>
      <c r="B185" s="5">
        <v>44819</v>
      </c>
      <c r="C185" s="7">
        <v>60810</v>
      </c>
      <c r="D185" s="4" t="s">
        <v>17</v>
      </c>
      <c r="E185" s="4" t="s">
        <v>32</v>
      </c>
      <c r="F185" s="4" t="s">
        <v>33</v>
      </c>
      <c r="G185" s="4" t="s">
        <v>54</v>
      </c>
      <c r="H185" s="4" t="s">
        <v>64</v>
      </c>
      <c r="I185" s="4" t="s">
        <v>65</v>
      </c>
      <c r="J185" s="4" t="s">
        <v>14</v>
      </c>
      <c r="K185" s="6">
        <v>67000</v>
      </c>
      <c r="L185" s="30" t="str">
        <f t="shared" si="2"/>
        <v>Salary &amp; Wages</v>
      </c>
    </row>
    <row r="186" spans="1:12" ht="15.75">
      <c r="A186" s="7">
        <v>185</v>
      </c>
      <c r="B186" s="5">
        <v>44819</v>
      </c>
      <c r="C186" s="7">
        <v>60810</v>
      </c>
      <c r="D186" s="4" t="s">
        <v>17</v>
      </c>
      <c r="E186" s="4" t="s">
        <v>36</v>
      </c>
      <c r="F186" s="4" t="s">
        <v>37</v>
      </c>
      <c r="G186" s="4" t="s">
        <v>54</v>
      </c>
      <c r="H186" s="4" t="s">
        <v>64</v>
      </c>
      <c r="I186" s="4" t="s">
        <v>116</v>
      </c>
      <c r="J186" s="4" t="s">
        <v>14</v>
      </c>
      <c r="K186" s="6">
        <v>56500</v>
      </c>
      <c r="L186" s="30" t="str">
        <f t="shared" si="2"/>
        <v>Salary &amp; Wages</v>
      </c>
    </row>
    <row r="187" spans="1:12" ht="15.75">
      <c r="A187" s="7">
        <v>186</v>
      </c>
      <c r="B187" s="5">
        <v>44819</v>
      </c>
      <c r="C187" s="7">
        <v>60820</v>
      </c>
      <c r="D187" s="4" t="s">
        <v>18</v>
      </c>
      <c r="E187" s="4" t="s">
        <v>9</v>
      </c>
      <c r="F187" s="4" t="s">
        <v>10</v>
      </c>
      <c r="G187" s="4" t="s">
        <v>54</v>
      </c>
      <c r="H187" s="4" t="s">
        <v>64</v>
      </c>
      <c r="I187" s="4" t="s">
        <v>117</v>
      </c>
      <c r="J187" s="4" t="s">
        <v>14</v>
      </c>
      <c r="K187" s="6">
        <v>3720</v>
      </c>
      <c r="L187" s="30" t="str">
        <f t="shared" si="2"/>
        <v>Payroll Taxes</v>
      </c>
    </row>
    <row r="188" spans="1:12" ht="15.75">
      <c r="A188" s="7">
        <v>187</v>
      </c>
      <c r="B188" s="5">
        <v>44819</v>
      </c>
      <c r="C188" s="7">
        <v>60820</v>
      </c>
      <c r="D188" s="4" t="s">
        <v>18</v>
      </c>
      <c r="E188" s="4" t="s">
        <v>30</v>
      </c>
      <c r="F188" s="4" t="s">
        <v>31</v>
      </c>
      <c r="G188" s="4" t="s">
        <v>54</v>
      </c>
      <c r="H188" s="4" t="s">
        <v>64</v>
      </c>
      <c r="I188" s="4" t="s">
        <v>118</v>
      </c>
      <c r="J188" s="4" t="s">
        <v>14</v>
      </c>
      <c r="K188" s="6">
        <v>7000</v>
      </c>
      <c r="L188" s="30" t="str">
        <f t="shared" si="2"/>
        <v>Payroll Taxes</v>
      </c>
    </row>
    <row r="189" spans="1:12" ht="15.75">
      <c r="A189" s="7">
        <v>188</v>
      </c>
      <c r="B189" s="5">
        <v>44819</v>
      </c>
      <c r="C189" s="7">
        <v>60820</v>
      </c>
      <c r="D189" s="4" t="s">
        <v>18</v>
      </c>
      <c r="E189" s="4" t="s">
        <v>32</v>
      </c>
      <c r="F189" s="4" t="s">
        <v>33</v>
      </c>
      <c r="G189" s="4" t="s">
        <v>54</v>
      </c>
      <c r="H189" s="4" t="s">
        <v>64</v>
      </c>
      <c r="I189" s="4" t="s">
        <v>119</v>
      </c>
      <c r="J189" s="4" t="s">
        <v>14</v>
      </c>
      <c r="K189" s="6">
        <v>5360</v>
      </c>
      <c r="L189" s="30" t="str">
        <f t="shared" si="2"/>
        <v>Payroll Taxes</v>
      </c>
    </row>
    <row r="190" spans="1:12" ht="15.75">
      <c r="A190" s="7">
        <v>189</v>
      </c>
      <c r="B190" s="5">
        <v>44819</v>
      </c>
      <c r="C190" s="7">
        <v>60820</v>
      </c>
      <c r="D190" s="4" t="s">
        <v>18</v>
      </c>
      <c r="E190" s="4" t="s">
        <v>36</v>
      </c>
      <c r="F190" s="4" t="s">
        <v>37</v>
      </c>
      <c r="G190" s="4" t="s">
        <v>54</v>
      </c>
      <c r="H190" s="4" t="s">
        <v>64</v>
      </c>
      <c r="I190" s="4" t="s">
        <v>120</v>
      </c>
      <c r="J190" s="4" t="s">
        <v>14</v>
      </c>
      <c r="K190" s="6">
        <v>4520</v>
      </c>
      <c r="L190" s="30" t="str">
        <f t="shared" si="2"/>
        <v>Payroll Taxes</v>
      </c>
    </row>
    <row r="191" spans="1:12" ht="15.75">
      <c r="A191" s="7">
        <v>190</v>
      </c>
      <c r="B191" s="5">
        <v>44819</v>
      </c>
      <c r="C191" s="7">
        <v>60830</v>
      </c>
      <c r="D191" s="4" t="s">
        <v>19</v>
      </c>
      <c r="E191" s="4" t="s">
        <v>9</v>
      </c>
      <c r="F191" s="4" t="s">
        <v>10</v>
      </c>
      <c r="G191" s="4" t="s">
        <v>54</v>
      </c>
      <c r="H191" s="4" t="s">
        <v>121</v>
      </c>
      <c r="I191" s="4" t="s">
        <v>122</v>
      </c>
      <c r="J191" s="4" t="s">
        <v>14</v>
      </c>
      <c r="K191" s="6">
        <v>9300</v>
      </c>
      <c r="L191" s="30" t="str">
        <f t="shared" si="2"/>
        <v>Health Insurance</v>
      </c>
    </row>
    <row r="192" spans="1:12" ht="15.75">
      <c r="A192" s="7">
        <v>191</v>
      </c>
      <c r="B192" s="5">
        <v>44819</v>
      </c>
      <c r="C192" s="7">
        <v>60830</v>
      </c>
      <c r="D192" s="4" t="s">
        <v>19</v>
      </c>
      <c r="E192" s="4" t="s">
        <v>30</v>
      </c>
      <c r="F192" s="4" t="s">
        <v>31</v>
      </c>
      <c r="G192" s="4" t="s">
        <v>54</v>
      </c>
      <c r="H192" s="4" t="s">
        <v>121</v>
      </c>
      <c r="I192" s="4" t="s">
        <v>123</v>
      </c>
      <c r="J192" s="4" t="s">
        <v>14</v>
      </c>
      <c r="K192" s="6">
        <v>17500</v>
      </c>
      <c r="L192" s="30" t="str">
        <f t="shared" si="2"/>
        <v>Health Insurance</v>
      </c>
    </row>
    <row r="193" spans="1:12" ht="15.75">
      <c r="A193" s="7">
        <v>192</v>
      </c>
      <c r="B193" s="5">
        <v>44819</v>
      </c>
      <c r="C193" s="7">
        <v>60830</v>
      </c>
      <c r="D193" s="4" t="s">
        <v>19</v>
      </c>
      <c r="E193" s="4" t="s">
        <v>32</v>
      </c>
      <c r="F193" s="4" t="s">
        <v>33</v>
      </c>
      <c r="G193" s="4" t="s">
        <v>54</v>
      </c>
      <c r="H193" s="4" t="s">
        <v>121</v>
      </c>
      <c r="I193" s="4" t="s">
        <v>124</v>
      </c>
      <c r="J193" s="4" t="s">
        <v>14</v>
      </c>
      <c r="K193" s="6">
        <v>13400</v>
      </c>
      <c r="L193" s="30" t="str">
        <f t="shared" si="2"/>
        <v>Health Insurance</v>
      </c>
    </row>
    <row r="194" spans="1:12" ht="15.75">
      <c r="A194" s="7">
        <v>193</v>
      </c>
      <c r="B194" s="5">
        <v>44819</v>
      </c>
      <c r="C194" s="7">
        <v>60830</v>
      </c>
      <c r="D194" s="4" t="s">
        <v>19</v>
      </c>
      <c r="E194" s="4" t="s">
        <v>36</v>
      </c>
      <c r="F194" s="4" t="s">
        <v>37</v>
      </c>
      <c r="G194" s="4" t="s">
        <v>54</v>
      </c>
      <c r="H194" s="4" t="s">
        <v>121</v>
      </c>
      <c r="I194" s="4" t="s">
        <v>125</v>
      </c>
      <c r="J194" s="4" t="s">
        <v>14</v>
      </c>
      <c r="K194" s="6">
        <v>11300</v>
      </c>
      <c r="L194" s="30" t="str">
        <f t="shared" ref="L194:L257" si="3">RIGHT(D194,LEN(D194)-6)</f>
        <v>Health Insurance</v>
      </c>
    </row>
    <row r="195" spans="1:12" ht="15.75">
      <c r="A195" s="7">
        <v>194</v>
      </c>
      <c r="B195" s="5">
        <v>44819</v>
      </c>
      <c r="C195" s="7">
        <v>60840</v>
      </c>
      <c r="D195" s="4" t="s">
        <v>20</v>
      </c>
      <c r="E195" s="4" t="s">
        <v>9</v>
      </c>
      <c r="F195" s="4" t="s">
        <v>10</v>
      </c>
      <c r="G195" s="4" t="s">
        <v>54</v>
      </c>
      <c r="H195" s="4" t="s">
        <v>64</v>
      </c>
      <c r="I195" s="4" t="s">
        <v>126</v>
      </c>
      <c r="J195" s="4" t="s">
        <v>14</v>
      </c>
      <c r="K195" s="6">
        <v>880</v>
      </c>
      <c r="L195" s="30" t="str">
        <f t="shared" si="3"/>
        <v>Payroll Processing Fees</v>
      </c>
    </row>
    <row r="196" spans="1:12" ht="15.75">
      <c r="A196" s="7">
        <v>195</v>
      </c>
      <c r="B196" s="5">
        <v>44834</v>
      </c>
      <c r="C196" s="7">
        <v>60850</v>
      </c>
      <c r="D196" s="4" t="s">
        <v>42</v>
      </c>
      <c r="E196" s="4" t="s">
        <v>32</v>
      </c>
      <c r="F196" s="4" t="s">
        <v>33</v>
      </c>
      <c r="G196" s="4" t="s">
        <v>54</v>
      </c>
      <c r="H196" s="4" t="s">
        <v>64</v>
      </c>
      <c r="I196" s="4" t="s">
        <v>127</v>
      </c>
      <c r="J196" s="4" t="s">
        <v>14</v>
      </c>
      <c r="K196" s="6">
        <v>29800</v>
      </c>
      <c r="L196" s="30" t="str">
        <f t="shared" si="3"/>
        <v>Commissions Expense</v>
      </c>
    </row>
    <row r="197" spans="1:12" ht="15.75">
      <c r="A197" s="7">
        <v>196</v>
      </c>
      <c r="B197" s="5">
        <v>44834</v>
      </c>
      <c r="C197" s="7">
        <v>70100</v>
      </c>
      <c r="D197" s="4" t="s">
        <v>26</v>
      </c>
      <c r="E197" s="4" t="s">
        <v>9</v>
      </c>
      <c r="F197" s="4" t="s">
        <v>10</v>
      </c>
      <c r="G197" s="4" t="s">
        <v>74</v>
      </c>
      <c r="H197" s="4" t="s">
        <v>75</v>
      </c>
      <c r="I197" s="4" t="s">
        <v>76</v>
      </c>
      <c r="J197" s="4" t="s">
        <v>11</v>
      </c>
      <c r="K197" s="6">
        <v>1550</v>
      </c>
      <c r="L197" s="30" t="str">
        <f t="shared" si="3"/>
        <v>Interest Income</v>
      </c>
    </row>
    <row r="198" spans="1:12" ht="15.75">
      <c r="A198" s="7">
        <v>197</v>
      </c>
      <c r="B198" s="5">
        <v>44834</v>
      </c>
      <c r="C198" s="7">
        <v>80100</v>
      </c>
      <c r="D198" s="4" t="s">
        <v>27</v>
      </c>
      <c r="E198" s="4" t="s">
        <v>9</v>
      </c>
      <c r="F198" s="4" t="s">
        <v>10</v>
      </c>
      <c r="G198" s="4" t="s">
        <v>77</v>
      </c>
      <c r="H198" s="4" t="s">
        <v>78</v>
      </c>
      <c r="I198" s="4" t="s">
        <v>79</v>
      </c>
      <c r="J198" s="4" t="s">
        <v>14</v>
      </c>
      <c r="K198" s="6">
        <v>8800</v>
      </c>
      <c r="L198" s="30" t="str">
        <f t="shared" si="3"/>
        <v>Depreciation Expense</v>
      </c>
    </row>
    <row r="199" spans="1:12" ht="15.75">
      <c r="A199" s="7">
        <v>198</v>
      </c>
      <c r="B199" s="5">
        <v>44834</v>
      </c>
      <c r="C199" s="7">
        <v>80200</v>
      </c>
      <c r="D199" s="4" t="s">
        <v>28</v>
      </c>
      <c r="E199" s="4" t="s">
        <v>9</v>
      </c>
      <c r="F199" s="4" t="s">
        <v>10</v>
      </c>
      <c r="G199" s="4" t="s">
        <v>54</v>
      </c>
      <c r="H199" s="4" t="s">
        <v>75</v>
      </c>
      <c r="I199" s="4" t="s">
        <v>128</v>
      </c>
      <c r="J199" s="4" t="s">
        <v>14</v>
      </c>
      <c r="K199" s="6">
        <v>2600</v>
      </c>
      <c r="L199" s="30" t="str">
        <f t="shared" si="3"/>
        <v>Interest Expense</v>
      </c>
    </row>
    <row r="200" spans="1:12" ht="15.75">
      <c r="A200" s="7">
        <v>199</v>
      </c>
      <c r="B200" s="5">
        <v>44835</v>
      </c>
      <c r="C200" s="7">
        <v>40100</v>
      </c>
      <c r="D200" s="4" t="s">
        <v>12</v>
      </c>
      <c r="E200" s="4" t="s">
        <v>9</v>
      </c>
      <c r="F200" s="4" t="s">
        <v>10</v>
      </c>
      <c r="G200" s="4" t="s">
        <v>48</v>
      </c>
      <c r="H200" s="4" t="s">
        <v>49</v>
      </c>
      <c r="I200" s="4" t="s">
        <v>135</v>
      </c>
      <c r="J200" s="4" t="s">
        <v>11</v>
      </c>
      <c r="K200" s="6">
        <v>49500</v>
      </c>
      <c r="L200" s="30" t="str">
        <f t="shared" si="3"/>
        <v>SaaS Revenue</v>
      </c>
    </row>
    <row r="201" spans="1:12" ht="15.75">
      <c r="A201" s="7">
        <v>200</v>
      </c>
      <c r="B201" s="5">
        <v>44835</v>
      </c>
      <c r="C201" s="7">
        <v>40100</v>
      </c>
      <c r="D201" s="4" t="s">
        <v>12</v>
      </c>
      <c r="E201" s="4" t="s">
        <v>9</v>
      </c>
      <c r="F201" s="4" t="s">
        <v>10</v>
      </c>
      <c r="G201" s="4" t="s">
        <v>48</v>
      </c>
      <c r="H201" s="4" t="s">
        <v>51</v>
      </c>
      <c r="I201" s="4" t="s">
        <v>135</v>
      </c>
      <c r="J201" s="4" t="s">
        <v>11</v>
      </c>
      <c r="K201" s="6">
        <v>42000</v>
      </c>
      <c r="L201" s="30" t="str">
        <f t="shared" si="3"/>
        <v>SaaS Revenue</v>
      </c>
    </row>
    <row r="202" spans="1:12" ht="15.75">
      <c r="A202" s="7">
        <v>201</v>
      </c>
      <c r="B202" s="5">
        <v>44835</v>
      </c>
      <c r="C202" s="7">
        <v>40100</v>
      </c>
      <c r="D202" s="4" t="s">
        <v>12</v>
      </c>
      <c r="E202" s="4" t="s">
        <v>9</v>
      </c>
      <c r="F202" s="4" t="s">
        <v>10</v>
      </c>
      <c r="G202" s="4" t="s">
        <v>48</v>
      </c>
      <c r="H202" s="4" t="s">
        <v>91</v>
      </c>
      <c r="I202" s="4" t="s">
        <v>135</v>
      </c>
      <c r="J202" s="4" t="s">
        <v>11</v>
      </c>
      <c r="K202" s="6">
        <v>23500</v>
      </c>
      <c r="L202" s="30" t="str">
        <f t="shared" si="3"/>
        <v>SaaS Revenue</v>
      </c>
    </row>
    <row r="203" spans="1:12" ht="15.75">
      <c r="A203" s="7">
        <v>202</v>
      </c>
      <c r="B203" s="5">
        <v>44835</v>
      </c>
      <c r="C203" s="7">
        <v>40100</v>
      </c>
      <c r="D203" s="4" t="s">
        <v>12</v>
      </c>
      <c r="E203" s="4" t="s">
        <v>9</v>
      </c>
      <c r="F203" s="4" t="s">
        <v>10</v>
      </c>
      <c r="G203" s="4" t="s">
        <v>48</v>
      </c>
      <c r="H203" s="4" t="s">
        <v>130</v>
      </c>
      <c r="I203" s="4" t="s">
        <v>135</v>
      </c>
      <c r="J203" s="4" t="s">
        <v>11</v>
      </c>
      <c r="K203" s="6">
        <v>16000</v>
      </c>
      <c r="L203" s="30" t="str">
        <f t="shared" si="3"/>
        <v>SaaS Revenue</v>
      </c>
    </row>
    <row r="204" spans="1:12" ht="15.75">
      <c r="A204" s="7">
        <v>203</v>
      </c>
      <c r="B204" s="5">
        <v>44835</v>
      </c>
      <c r="C204" s="7">
        <v>40100</v>
      </c>
      <c r="D204" s="4" t="s">
        <v>12</v>
      </c>
      <c r="E204" s="4" t="s">
        <v>9</v>
      </c>
      <c r="F204" s="4" t="s">
        <v>10</v>
      </c>
      <c r="G204" s="4" t="s">
        <v>48</v>
      </c>
      <c r="H204" s="4" t="s">
        <v>133</v>
      </c>
      <c r="I204" s="4" t="s">
        <v>135</v>
      </c>
      <c r="J204" s="4" t="s">
        <v>11</v>
      </c>
      <c r="K204" s="6">
        <v>28500</v>
      </c>
      <c r="L204" s="30" t="str">
        <f t="shared" si="3"/>
        <v>SaaS Revenue</v>
      </c>
    </row>
    <row r="205" spans="1:12" ht="15.75">
      <c r="A205" s="7">
        <v>204</v>
      </c>
      <c r="B205" s="5">
        <v>44835</v>
      </c>
      <c r="C205" s="7">
        <v>40100</v>
      </c>
      <c r="D205" s="4" t="s">
        <v>12</v>
      </c>
      <c r="E205" s="4" t="s">
        <v>9</v>
      </c>
      <c r="F205" s="4" t="s">
        <v>10</v>
      </c>
      <c r="G205" s="4" t="s">
        <v>48</v>
      </c>
      <c r="H205" s="4" t="s">
        <v>92</v>
      </c>
      <c r="I205" s="4" t="s">
        <v>93</v>
      </c>
      <c r="J205" s="4" t="s">
        <v>11</v>
      </c>
      <c r="K205" s="6">
        <v>68000</v>
      </c>
      <c r="L205" s="30" t="str">
        <f t="shared" si="3"/>
        <v>SaaS Revenue</v>
      </c>
    </row>
    <row r="206" spans="1:12" ht="15.75">
      <c r="A206" s="7">
        <v>205</v>
      </c>
      <c r="B206" s="5">
        <v>44835</v>
      </c>
      <c r="C206" s="7">
        <v>40200</v>
      </c>
      <c r="D206" s="4" t="s">
        <v>8</v>
      </c>
      <c r="E206" s="4" t="s">
        <v>9</v>
      </c>
      <c r="F206" s="4" t="s">
        <v>10</v>
      </c>
      <c r="G206" s="4" t="s">
        <v>48</v>
      </c>
      <c r="H206" s="4" t="s">
        <v>52</v>
      </c>
      <c r="I206" s="4" t="s">
        <v>53</v>
      </c>
      <c r="J206" s="4" t="s">
        <v>11</v>
      </c>
      <c r="K206" s="6">
        <v>85000</v>
      </c>
      <c r="L206" s="30" t="str">
        <f t="shared" si="3"/>
        <v>Product Revenue</v>
      </c>
    </row>
    <row r="207" spans="1:12" ht="15.75">
      <c r="A207" s="7">
        <v>206</v>
      </c>
      <c r="B207" s="5">
        <v>44835</v>
      </c>
      <c r="C207" s="7">
        <v>50100</v>
      </c>
      <c r="D207" s="4" t="s">
        <v>13</v>
      </c>
      <c r="E207" s="4" t="s">
        <v>9</v>
      </c>
      <c r="F207" s="4" t="s">
        <v>10</v>
      </c>
      <c r="G207" s="4" t="s">
        <v>54</v>
      </c>
      <c r="H207" s="4" t="s">
        <v>55</v>
      </c>
      <c r="I207" s="4" t="s">
        <v>136</v>
      </c>
      <c r="J207" s="4" t="s">
        <v>14</v>
      </c>
      <c r="K207" s="6">
        <v>31200</v>
      </c>
      <c r="L207" s="30" t="str">
        <f t="shared" si="3"/>
        <v>Web Domain &amp; Hosting Fees</v>
      </c>
    </row>
    <row r="208" spans="1:12" ht="15.75">
      <c r="A208" s="7">
        <v>207</v>
      </c>
      <c r="B208" s="5">
        <v>44835</v>
      </c>
      <c r="C208" s="7">
        <v>50200</v>
      </c>
      <c r="D208" s="4" t="s">
        <v>15</v>
      </c>
      <c r="E208" s="4" t="s">
        <v>9</v>
      </c>
      <c r="F208" s="4" t="s">
        <v>10</v>
      </c>
      <c r="G208" s="4" t="s">
        <v>54</v>
      </c>
      <c r="H208" s="4" t="s">
        <v>57</v>
      </c>
      <c r="I208" s="4" t="s">
        <v>58</v>
      </c>
      <c r="J208" s="4" t="s">
        <v>14</v>
      </c>
      <c r="K208" s="6">
        <v>6500</v>
      </c>
      <c r="L208" s="30" t="str">
        <f t="shared" si="3"/>
        <v>Merchant Account Fees</v>
      </c>
    </row>
    <row r="209" spans="1:12" ht="15.75">
      <c r="A209" s="7">
        <v>208</v>
      </c>
      <c r="B209" s="5">
        <v>44835</v>
      </c>
      <c r="C209" s="7">
        <v>60100</v>
      </c>
      <c r="D209" s="4" t="s">
        <v>16</v>
      </c>
      <c r="E209" s="4" t="s">
        <v>32</v>
      </c>
      <c r="F209" s="4" t="s">
        <v>33</v>
      </c>
      <c r="G209" s="4" t="s">
        <v>54</v>
      </c>
      <c r="H209" s="4" t="s">
        <v>59</v>
      </c>
      <c r="I209" s="4" t="s">
        <v>60</v>
      </c>
      <c r="J209" s="4" t="s">
        <v>14</v>
      </c>
      <c r="K209" s="6">
        <v>18500</v>
      </c>
      <c r="L209" s="30" t="str">
        <f t="shared" si="3"/>
        <v>Advertising &amp; Marketing</v>
      </c>
    </row>
    <row r="210" spans="1:12" ht="15.75">
      <c r="A210" s="7">
        <v>209</v>
      </c>
      <c r="B210" s="5">
        <v>44835</v>
      </c>
      <c r="C210" s="7">
        <v>60100</v>
      </c>
      <c r="D210" s="4" t="s">
        <v>16</v>
      </c>
      <c r="E210" s="4" t="s">
        <v>32</v>
      </c>
      <c r="F210" s="4" t="s">
        <v>33</v>
      </c>
      <c r="G210" s="4" t="s">
        <v>54</v>
      </c>
      <c r="H210" s="4" t="s">
        <v>95</v>
      </c>
      <c r="I210" s="4" t="s">
        <v>62</v>
      </c>
      <c r="J210" s="4" t="s">
        <v>14</v>
      </c>
      <c r="K210" s="6">
        <v>10200</v>
      </c>
      <c r="L210" s="30" t="str">
        <f t="shared" si="3"/>
        <v>Advertising &amp; Marketing</v>
      </c>
    </row>
    <row r="211" spans="1:12" ht="15.75">
      <c r="A211" s="7">
        <v>210</v>
      </c>
      <c r="B211" s="5">
        <v>44835</v>
      </c>
      <c r="C211" s="7">
        <v>60400</v>
      </c>
      <c r="D211" s="4" t="s">
        <v>29</v>
      </c>
      <c r="E211" s="4" t="s">
        <v>9</v>
      </c>
      <c r="F211" s="4" t="s">
        <v>10</v>
      </c>
      <c r="G211" s="4" t="s">
        <v>54</v>
      </c>
      <c r="H211" s="4" t="s">
        <v>96</v>
      </c>
      <c r="I211" s="4" t="s">
        <v>97</v>
      </c>
      <c r="J211" s="4" t="s">
        <v>14</v>
      </c>
      <c r="K211" s="6">
        <v>2100</v>
      </c>
      <c r="L211" s="30" t="str">
        <f t="shared" si="3"/>
        <v>Dues &amp; Subscriptions</v>
      </c>
    </row>
    <row r="212" spans="1:12" ht="15.75">
      <c r="A212" s="7">
        <v>211</v>
      </c>
      <c r="B212" s="5">
        <v>44835</v>
      </c>
      <c r="C212" s="7">
        <v>60400</v>
      </c>
      <c r="D212" s="4" t="s">
        <v>29</v>
      </c>
      <c r="E212" s="4" t="s">
        <v>30</v>
      </c>
      <c r="F212" s="4" t="s">
        <v>31</v>
      </c>
      <c r="G212" s="4" t="s">
        <v>54</v>
      </c>
      <c r="H212" s="4" t="s">
        <v>98</v>
      </c>
      <c r="I212" s="4" t="s">
        <v>99</v>
      </c>
      <c r="J212" s="4" t="s">
        <v>14</v>
      </c>
      <c r="K212" s="6">
        <v>1600</v>
      </c>
      <c r="L212" s="30" t="str">
        <f t="shared" si="3"/>
        <v>Dues &amp; Subscriptions</v>
      </c>
    </row>
    <row r="213" spans="1:12" ht="15.75">
      <c r="A213" s="7">
        <v>212</v>
      </c>
      <c r="B213" s="5">
        <v>44835</v>
      </c>
      <c r="C213" s="7">
        <v>60500</v>
      </c>
      <c r="D213" s="4" t="s">
        <v>39</v>
      </c>
      <c r="E213" s="4" t="s">
        <v>9</v>
      </c>
      <c r="F213" s="4" t="s">
        <v>10</v>
      </c>
      <c r="G213" s="4" t="s">
        <v>54</v>
      </c>
      <c r="H213" s="4" t="s">
        <v>100</v>
      </c>
      <c r="I213" s="4" t="s">
        <v>101</v>
      </c>
      <c r="J213" s="4" t="s">
        <v>14</v>
      </c>
      <c r="K213" s="6">
        <v>4700</v>
      </c>
      <c r="L213" s="30" t="str">
        <f t="shared" si="3"/>
        <v>Insurance</v>
      </c>
    </row>
    <row r="214" spans="1:12" ht="15.75">
      <c r="A214" s="7">
        <v>213</v>
      </c>
      <c r="B214" s="5">
        <v>44835</v>
      </c>
      <c r="C214" s="7">
        <v>60620</v>
      </c>
      <c r="D214" s="4" t="s">
        <v>40</v>
      </c>
      <c r="E214" s="4" t="s">
        <v>9</v>
      </c>
      <c r="F214" s="4" t="s">
        <v>10</v>
      </c>
      <c r="G214" s="4" t="s">
        <v>54</v>
      </c>
      <c r="H214" s="4" t="s">
        <v>102</v>
      </c>
      <c r="I214" s="4" t="s">
        <v>103</v>
      </c>
      <c r="J214" s="4" t="s">
        <v>14</v>
      </c>
      <c r="K214" s="6">
        <v>15500</v>
      </c>
      <c r="L214" s="30" t="str">
        <f t="shared" si="3"/>
        <v>Rent &amp; Lease</v>
      </c>
    </row>
    <row r="215" spans="1:12" ht="15.75">
      <c r="A215" s="7">
        <v>214</v>
      </c>
      <c r="B215" s="5">
        <v>44835</v>
      </c>
      <c r="C215" s="7">
        <v>60630</v>
      </c>
      <c r="D215" s="4" t="s">
        <v>41</v>
      </c>
      <c r="E215" s="4" t="s">
        <v>9</v>
      </c>
      <c r="F215" s="4" t="s">
        <v>10</v>
      </c>
      <c r="G215" s="4" t="s">
        <v>54</v>
      </c>
      <c r="H215" s="4" t="s">
        <v>104</v>
      </c>
      <c r="I215" s="4" t="s">
        <v>105</v>
      </c>
      <c r="J215" s="4" t="s">
        <v>14</v>
      </c>
      <c r="K215" s="6">
        <v>2800</v>
      </c>
      <c r="L215" s="30" t="str">
        <f t="shared" si="3"/>
        <v>Utilities</v>
      </c>
    </row>
    <row r="216" spans="1:12" ht="15.75">
      <c r="A216" s="7">
        <v>215</v>
      </c>
      <c r="B216" s="5">
        <v>44839</v>
      </c>
      <c r="C216" s="7">
        <v>50200</v>
      </c>
      <c r="D216" s="4" t="s">
        <v>15</v>
      </c>
      <c r="E216" s="4" t="s">
        <v>9</v>
      </c>
      <c r="F216" s="4" t="s">
        <v>10</v>
      </c>
      <c r="G216" s="4" t="s">
        <v>54</v>
      </c>
      <c r="H216" s="4" t="s">
        <v>57</v>
      </c>
      <c r="I216" s="4" t="s">
        <v>58</v>
      </c>
      <c r="J216" s="4" t="s">
        <v>14</v>
      </c>
      <c r="K216" s="6">
        <v>2700</v>
      </c>
      <c r="L216" s="30" t="str">
        <f t="shared" si="3"/>
        <v>Merchant Account Fees</v>
      </c>
    </row>
    <row r="217" spans="1:12" ht="15.75">
      <c r="A217" s="7">
        <v>216</v>
      </c>
      <c r="B217" s="5">
        <v>44839</v>
      </c>
      <c r="C217" s="7">
        <v>50210</v>
      </c>
      <c r="D217" s="4" t="s">
        <v>38</v>
      </c>
      <c r="E217" s="4" t="s">
        <v>9</v>
      </c>
      <c r="F217" s="4" t="s">
        <v>10</v>
      </c>
      <c r="G217" s="4" t="s">
        <v>54</v>
      </c>
      <c r="H217" s="4" t="s">
        <v>106</v>
      </c>
      <c r="I217" s="4" t="s">
        <v>107</v>
      </c>
      <c r="J217" s="4" t="s">
        <v>14</v>
      </c>
      <c r="K217" s="6">
        <v>59500</v>
      </c>
      <c r="L217" s="30" t="str">
        <f t="shared" si="3"/>
        <v>Product Costs</v>
      </c>
    </row>
    <row r="218" spans="1:12" ht="15.75">
      <c r="A218" s="7">
        <v>217</v>
      </c>
      <c r="B218" s="5">
        <v>44839</v>
      </c>
      <c r="C218" s="7">
        <v>60710</v>
      </c>
      <c r="D218" s="4" t="s">
        <v>21</v>
      </c>
      <c r="E218" s="4" t="s">
        <v>9</v>
      </c>
      <c r="F218" s="4" t="s">
        <v>10</v>
      </c>
      <c r="G218" s="4" t="s">
        <v>54</v>
      </c>
      <c r="H218" s="4" t="s">
        <v>72</v>
      </c>
      <c r="I218" s="4" t="s">
        <v>73</v>
      </c>
      <c r="J218" s="4" t="s">
        <v>14</v>
      </c>
      <c r="K218" s="6">
        <v>4650</v>
      </c>
      <c r="L218" s="30" t="str">
        <f t="shared" si="3"/>
        <v>Accounting Fees</v>
      </c>
    </row>
    <row r="219" spans="1:12" ht="15.75">
      <c r="A219" s="7">
        <v>218</v>
      </c>
      <c r="B219" s="5">
        <v>44844</v>
      </c>
      <c r="C219" s="7">
        <v>60720</v>
      </c>
      <c r="D219" s="4" t="s">
        <v>22</v>
      </c>
      <c r="E219" s="4" t="s">
        <v>9</v>
      </c>
      <c r="F219" s="4" t="s">
        <v>10</v>
      </c>
      <c r="G219" s="4" t="s">
        <v>54</v>
      </c>
      <c r="H219" s="4" t="s">
        <v>108</v>
      </c>
      <c r="I219" s="4" t="s">
        <v>109</v>
      </c>
      <c r="J219" s="4" t="s">
        <v>14</v>
      </c>
      <c r="K219" s="6">
        <v>8800</v>
      </c>
      <c r="L219" s="30" t="str">
        <f t="shared" si="3"/>
        <v>Consulting Fees</v>
      </c>
    </row>
    <row r="220" spans="1:12" ht="15.75">
      <c r="A220" s="7">
        <v>219</v>
      </c>
      <c r="B220" s="5">
        <v>44849</v>
      </c>
      <c r="C220" s="7">
        <v>40100</v>
      </c>
      <c r="D220" s="4" t="s">
        <v>12</v>
      </c>
      <c r="E220" s="4" t="s">
        <v>9</v>
      </c>
      <c r="F220" s="4" t="s">
        <v>10</v>
      </c>
      <c r="G220" s="4" t="s">
        <v>48</v>
      </c>
      <c r="H220" s="4" t="s">
        <v>110</v>
      </c>
      <c r="I220" s="4" t="s">
        <v>135</v>
      </c>
      <c r="J220" s="4" t="s">
        <v>11</v>
      </c>
      <c r="K220" s="6">
        <v>19000</v>
      </c>
      <c r="L220" s="30" t="str">
        <f t="shared" si="3"/>
        <v>SaaS Revenue</v>
      </c>
    </row>
    <row r="221" spans="1:12" ht="15.75">
      <c r="A221" s="7">
        <v>220</v>
      </c>
      <c r="B221" s="5">
        <v>44849</v>
      </c>
      <c r="C221" s="7">
        <v>40100</v>
      </c>
      <c r="D221" s="4" t="s">
        <v>12</v>
      </c>
      <c r="E221" s="4" t="s">
        <v>9</v>
      </c>
      <c r="F221" s="4" t="s">
        <v>10</v>
      </c>
      <c r="G221" s="4" t="s">
        <v>48</v>
      </c>
      <c r="H221" s="4" t="s">
        <v>92</v>
      </c>
      <c r="I221" s="4" t="s">
        <v>93</v>
      </c>
      <c r="J221" s="4" t="s">
        <v>11</v>
      </c>
      <c r="K221" s="6">
        <v>49500</v>
      </c>
      <c r="L221" s="30" t="str">
        <f t="shared" si="3"/>
        <v>SaaS Revenue</v>
      </c>
    </row>
    <row r="222" spans="1:12" ht="15.75">
      <c r="A222" s="7">
        <v>221</v>
      </c>
      <c r="B222" s="5">
        <v>44849</v>
      </c>
      <c r="C222" s="7">
        <v>60730</v>
      </c>
      <c r="D222" s="4" t="s">
        <v>23</v>
      </c>
      <c r="E222" s="4" t="s">
        <v>9</v>
      </c>
      <c r="F222" s="4" t="s">
        <v>10</v>
      </c>
      <c r="G222" s="4" t="s">
        <v>54</v>
      </c>
      <c r="H222" s="4" t="s">
        <v>111</v>
      </c>
      <c r="I222" s="4" t="s">
        <v>112</v>
      </c>
      <c r="J222" s="4" t="s">
        <v>14</v>
      </c>
      <c r="K222" s="6">
        <v>5200</v>
      </c>
      <c r="L222" s="30" t="str">
        <f t="shared" si="3"/>
        <v>Legal Fees</v>
      </c>
    </row>
    <row r="223" spans="1:12" ht="15.75">
      <c r="A223" s="7">
        <v>222</v>
      </c>
      <c r="B223" s="5">
        <v>44849</v>
      </c>
      <c r="C223" s="7">
        <v>60740</v>
      </c>
      <c r="D223" s="4" t="s">
        <v>24</v>
      </c>
      <c r="E223" s="4" t="s">
        <v>9</v>
      </c>
      <c r="F223" s="4" t="s">
        <v>10</v>
      </c>
      <c r="G223" s="4" t="s">
        <v>54</v>
      </c>
      <c r="H223" s="4" t="s">
        <v>113</v>
      </c>
      <c r="I223" s="4" t="s">
        <v>114</v>
      </c>
      <c r="J223" s="4" t="s">
        <v>14</v>
      </c>
      <c r="K223" s="6">
        <v>7800</v>
      </c>
      <c r="L223" s="30" t="str">
        <f t="shared" si="3"/>
        <v>Recruiting Fees</v>
      </c>
    </row>
    <row r="224" spans="1:12" ht="15.75">
      <c r="A224" s="7">
        <v>223</v>
      </c>
      <c r="B224" s="5">
        <v>44849</v>
      </c>
      <c r="C224" s="7">
        <v>60810</v>
      </c>
      <c r="D224" s="4" t="s">
        <v>17</v>
      </c>
      <c r="E224" s="4" t="s">
        <v>9</v>
      </c>
      <c r="F224" s="4" t="s">
        <v>10</v>
      </c>
      <c r="G224" s="4" t="s">
        <v>54</v>
      </c>
      <c r="H224" s="4" t="s">
        <v>64</v>
      </c>
      <c r="I224" s="4" t="s">
        <v>66</v>
      </c>
      <c r="J224" s="4" t="s">
        <v>14</v>
      </c>
      <c r="K224" s="6">
        <v>47000</v>
      </c>
      <c r="L224" s="30" t="str">
        <f t="shared" si="3"/>
        <v>Salary &amp; Wages</v>
      </c>
    </row>
    <row r="225" spans="1:12" ht="15.75">
      <c r="A225" s="7">
        <v>224</v>
      </c>
      <c r="B225" s="5">
        <v>44849</v>
      </c>
      <c r="C225" s="7">
        <v>60810</v>
      </c>
      <c r="D225" s="4" t="s">
        <v>17</v>
      </c>
      <c r="E225" s="4" t="s">
        <v>30</v>
      </c>
      <c r="F225" s="4" t="s">
        <v>31</v>
      </c>
      <c r="G225" s="4" t="s">
        <v>54</v>
      </c>
      <c r="H225" s="4" t="s">
        <v>64</v>
      </c>
      <c r="I225" s="4" t="s">
        <v>115</v>
      </c>
      <c r="J225" s="4" t="s">
        <v>14</v>
      </c>
      <c r="K225" s="6">
        <v>88500</v>
      </c>
      <c r="L225" s="30" t="str">
        <f t="shared" si="3"/>
        <v>Salary &amp; Wages</v>
      </c>
    </row>
    <row r="226" spans="1:12" ht="15.75">
      <c r="A226" s="7">
        <v>225</v>
      </c>
      <c r="B226" s="5">
        <v>44849</v>
      </c>
      <c r="C226" s="7">
        <v>60810</v>
      </c>
      <c r="D226" s="4" t="s">
        <v>17</v>
      </c>
      <c r="E226" s="4" t="s">
        <v>32</v>
      </c>
      <c r="F226" s="4" t="s">
        <v>33</v>
      </c>
      <c r="G226" s="4" t="s">
        <v>54</v>
      </c>
      <c r="H226" s="4" t="s">
        <v>64</v>
      </c>
      <c r="I226" s="4" t="s">
        <v>65</v>
      </c>
      <c r="J226" s="4" t="s">
        <v>14</v>
      </c>
      <c r="K226" s="6">
        <v>68000</v>
      </c>
      <c r="L226" s="30" t="str">
        <f t="shared" si="3"/>
        <v>Salary &amp; Wages</v>
      </c>
    </row>
    <row r="227" spans="1:12" ht="15.75">
      <c r="A227" s="7">
        <v>226</v>
      </c>
      <c r="B227" s="5">
        <v>44849</v>
      </c>
      <c r="C227" s="7">
        <v>60810</v>
      </c>
      <c r="D227" s="4" t="s">
        <v>17</v>
      </c>
      <c r="E227" s="4" t="s">
        <v>36</v>
      </c>
      <c r="F227" s="4" t="s">
        <v>37</v>
      </c>
      <c r="G227" s="4" t="s">
        <v>54</v>
      </c>
      <c r="H227" s="4" t="s">
        <v>64</v>
      </c>
      <c r="I227" s="4" t="s">
        <v>116</v>
      </c>
      <c r="J227" s="4" t="s">
        <v>14</v>
      </c>
      <c r="K227" s="6">
        <v>57500</v>
      </c>
      <c r="L227" s="30" t="str">
        <f t="shared" si="3"/>
        <v>Salary &amp; Wages</v>
      </c>
    </row>
    <row r="228" spans="1:12" ht="15.75">
      <c r="A228" s="7">
        <v>227</v>
      </c>
      <c r="B228" s="5">
        <v>44849</v>
      </c>
      <c r="C228" s="7">
        <v>60820</v>
      </c>
      <c r="D228" s="4" t="s">
        <v>18</v>
      </c>
      <c r="E228" s="4" t="s">
        <v>9</v>
      </c>
      <c r="F228" s="4" t="s">
        <v>10</v>
      </c>
      <c r="G228" s="4" t="s">
        <v>54</v>
      </c>
      <c r="H228" s="4" t="s">
        <v>64</v>
      </c>
      <c r="I228" s="4" t="s">
        <v>117</v>
      </c>
      <c r="J228" s="4" t="s">
        <v>14</v>
      </c>
      <c r="K228" s="6">
        <v>3760</v>
      </c>
      <c r="L228" s="30" t="str">
        <f t="shared" si="3"/>
        <v>Payroll Taxes</v>
      </c>
    </row>
    <row r="229" spans="1:12" ht="15.75">
      <c r="A229" s="7">
        <v>228</v>
      </c>
      <c r="B229" s="5">
        <v>44849</v>
      </c>
      <c r="C229" s="7">
        <v>60820</v>
      </c>
      <c r="D229" s="4" t="s">
        <v>18</v>
      </c>
      <c r="E229" s="4" t="s">
        <v>30</v>
      </c>
      <c r="F229" s="4" t="s">
        <v>31</v>
      </c>
      <c r="G229" s="4" t="s">
        <v>54</v>
      </c>
      <c r="H229" s="4" t="s">
        <v>64</v>
      </c>
      <c r="I229" s="4" t="s">
        <v>118</v>
      </c>
      <c r="J229" s="4" t="s">
        <v>14</v>
      </c>
      <c r="K229" s="6">
        <v>7080</v>
      </c>
      <c r="L229" s="30" t="str">
        <f t="shared" si="3"/>
        <v>Payroll Taxes</v>
      </c>
    </row>
    <row r="230" spans="1:12" ht="15.75">
      <c r="A230" s="7">
        <v>229</v>
      </c>
      <c r="B230" s="5">
        <v>44849</v>
      </c>
      <c r="C230" s="7">
        <v>60820</v>
      </c>
      <c r="D230" s="4" t="s">
        <v>18</v>
      </c>
      <c r="E230" s="4" t="s">
        <v>32</v>
      </c>
      <c r="F230" s="4" t="s">
        <v>33</v>
      </c>
      <c r="G230" s="4" t="s">
        <v>54</v>
      </c>
      <c r="H230" s="4" t="s">
        <v>64</v>
      </c>
      <c r="I230" s="4" t="s">
        <v>119</v>
      </c>
      <c r="J230" s="4" t="s">
        <v>14</v>
      </c>
      <c r="K230" s="6">
        <v>5440</v>
      </c>
      <c r="L230" s="30" t="str">
        <f t="shared" si="3"/>
        <v>Payroll Taxes</v>
      </c>
    </row>
    <row r="231" spans="1:12" ht="15.75">
      <c r="A231" s="7">
        <v>230</v>
      </c>
      <c r="B231" s="5">
        <v>44849</v>
      </c>
      <c r="C231" s="7">
        <v>60820</v>
      </c>
      <c r="D231" s="4" t="s">
        <v>18</v>
      </c>
      <c r="E231" s="4" t="s">
        <v>36</v>
      </c>
      <c r="F231" s="4" t="s">
        <v>37</v>
      </c>
      <c r="G231" s="4" t="s">
        <v>54</v>
      </c>
      <c r="H231" s="4" t="s">
        <v>64</v>
      </c>
      <c r="I231" s="4" t="s">
        <v>120</v>
      </c>
      <c r="J231" s="4" t="s">
        <v>14</v>
      </c>
      <c r="K231" s="6">
        <v>4600</v>
      </c>
      <c r="L231" s="30" t="str">
        <f t="shared" si="3"/>
        <v>Payroll Taxes</v>
      </c>
    </row>
    <row r="232" spans="1:12" ht="15.75">
      <c r="A232" s="7">
        <v>231</v>
      </c>
      <c r="B232" s="5">
        <v>44849</v>
      </c>
      <c r="C232" s="7">
        <v>60830</v>
      </c>
      <c r="D232" s="4" t="s">
        <v>19</v>
      </c>
      <c r="E232" s="4" t="s">
        <v>9</v>
      </c>
      <c r="F232" s="4" t="s">
        <v>10</v>
      </c>
      <c r="G232" s="4" t="s">
        <v>54</v>
      </c>
      <c r="H232" s="4" t="s">
        <v>121</v>
      </c>
      <c r="I232" s="4" t="s">
        <v>122</v>
      </c>
      <c r="J232" s="4" t="s">
        <v>14</v>
      </c>
      <c r="K232" s="6">
        <v>9300</v>
      </c>
      <c r="L232" s="30" t="str">
        <f t="shared" si="3"/>
        <v>Health Insurance</v>
      </c>
    </row>
    <row r="233" spans="1:12" ht="15.75">
      <c r="A233" s="7">
        <v>232</v>
      </c>
      <c r="B233" s="5">
        <v>44849</v>
      </c>
      <c r="C233" s="7">
        <v>60830</v>
      </c>
      <c r="D233" s="4" t="s">
        <v>19</v>
      </c>
      <c r="E233" s="4" t="s">
        <v>30</v>
      </c>
      <c r="F233" s="4" t="s">
        <v>31</v>
      </c>
      <c r="G233" s="4" t="s">
        <v>54</v>
      </c>
      <c r="H233" s="4" t="s">
        <v>121</v>
      </c>
      <c r="I233" s="4" t="s">
        <v>123</v>
      </c>
      <c r="J233" s="4" t="s">
        <v>14</v>
      </c>
      <c r="K233" s="6">
        <v>17500</v>
      </c>
      <c r="L233" s="30" t="str">
        <f t="shared" si="3"/>
        <v>Health Insurance</v>
      </c>
    </row>
    <row r="234" spans="1:12" ht="15.75">
      <c r="A234" s="7">
        <v>233</v>
      </c>
      <c r="B234" s="5">
        <v>44849</v>
      </c>
      <c r="C234" s="7">
        <v>60830</v>
      </c>
      <c r="D234" s="4" t="s">
        <v>19</v>
      </c>
      <c r="E234" s="4" t="s">
        <v>32</v>
      </c>
      <c r="F234" s="4" t="s">
        <v>33</v>
      </c>
      <c r="G234" s="4" t="s">
        <v>54</v>
      </c>
      <c r="H234" s="4" t="s">
        <v>121</v>
      </c>
      <c r="I234" s="4" t="s">
        <v>124</v>
      </c>
      <c r="J234" s="4" t="s">
        <v>14</v>
      </c>
      <c r="K234" s="6">
        <v>13400</v>
      </c>
      <c r="L234" s="30" t="str">
        <f t="shared" si="3"/>
        <v>Health Insurance</v>
      </c>
    </row>
    <row r="235" spans="1:12" ht="15.75">
      <c r="A235" s="7">
        <v>234</v>
      </c>
      <c r="B235" s="5">
        <v>44849</v>
      </c>
      <c r="C235" s="7">
        <v>60830</v>
      </c>
      <c r="D235" s="4" t="s">
        <v>19</v>
      </c>
      <c r="E235" s="4" t="s">
        <v>36</v>
      </c>
      <c r="F235" s="4" t="s">
        <v>37</v>
      </c>
      <c r="G235" s="4" t="s">
        <v>54</v>
      </c>
      <c r="H235" s="4" t="s">
        <v>121</v>
      </c>
      <c r="I235" s="4" t="s">
        <v>125</v>
      </c>
      <c r="J235" s="4" t="s">
        <v>14</v>
      </c>
      <c r="K235" s="6">
        <v>11300</v>
      </c>
      <c r="L235" s="30" t="str">
        <f t="shared" si="3"/>
        <v>Health Insurance</v>
      </c>
    </row>
    <row r="236" spans="1:12" ht="15.75">
      <c r="A236" s="7">
        <v>235</v>
      </c>
      <c r="B236" s="5">
        <v>44849</v>
      </c>
      <c r="C236" s="7">
        <v>60840</v>
      </c>
      <c r="D236" s="4" t="s">
        <v>20</v>
      </c>
      <c r="E236" s="4" t="s">
        <v>9</v>
      </c>
      <c r="F236" s="4" t="s">
        <v>10</v>
      </c>
      <c r="G236" s="4" t="s">
        <v>54</v>
      </c>
      <c r="H236" s="4" t="s">
        <v>64</v>
      </c>
      <c r="I236" s="4" t="s">
        <v>126</v>
      </c>
      <c r="J236" s="4" t="s">
        <v>14</v>
      </c>
      <c r="K236" s="6">
        <v>880</v>
      </c>
      <c r="L236" s="30" t="str">
        <f t="shared" si="3"/>
        <v>Payroll Processing Fees</v>
      </c>
    </row>
    <row r="237" spans="1:12" ht="15.75">
      <c r="A237" s="7">
        <v>236</v>
      </c>
      <c r="B237" s="5">
        <v>44865</v>
      </c>
      <c r="C237" s="7">
        <v>60850</v>
      </c>
      <c r="D237" s="4" t="s">
        <v>42</v>
      </c>
      <c r="E237" s="4" t="s">
        <v>32</v>
      </c>
      <c r="F237" s="4" t="s">
        <v>33</v>
      </c>
      <c r="G237" s="4" t="s">
        <v>54</v>
      </c>
      <c r="H237" s="4" t="s">
        <v>64</v>
      </c>
      <c r="I237" s="4" t="s">
        <v>127</v>
      </c>
      <c r="J237" s="4" t="s">
        <v>14</v>
      </c>
      <c r="K237" s="6">
        <v>31500</v>
      </c>
      <c r="L237" s="30" t="str">
        <f t="shared" si="3"/>
        <v>Commissions Expense</v>
      </c>
    </row>
    <row r="238" spans="1:12" ht="15.75">
      <c r="A238" s="7">
        <v>237</v>
      </c>
      <c r="B238" s="5">
        <v>44865</v>
      </c>
      <c r="C238" s="7">
        <v>70100</v>
      </c>
      <c r="D238" s="4" t="s">
        <v>26</v>
      </c>
      <c r="E238" s="4" t="s">
        <v>9</v>
      </c>
      <c r="F238" s="4" t="s">
        <v>10</v>
      </c>
      <c r="G238" s="4" t="s">
        <v>74</v>
      </c>
      <c r="H238" s="4" t="s">
        <v>75</v>
      </c>
      <c r="I238" s="4" t="s">
        <v>76</v>
      </c>
      <c r="J238" s="4" t="s">
        <v>11</v>
      </c>
      <c r="K238" s="6">
        <v>1600</v>
      </c>
      <c r="L238" s="30" t="str">
        <f t="shared" si="3"/>
        <v>Interest Income</v>
      </c>
    </row>
    <row r="239" spans="1:12" ht="15.75">
      <c r="A239" s="7">
        <v>238</v>
      </c>
      <c r="B239" s="5">
        <v>44865</v>
      </c>
      <c r="C239" s="7">
        <v>80100</v>
      </c>
      <c r="D239" s="4" t="s">
        <v>27</v>
      </c>
      <c r="E239" s="4" t="s">
        <v>9</v>
      </c>
      <c r="F239" s="4" t="s">
        <v>10</v>
      </c>
      <c r="G239" s="4" t="s">
        <v>77</v>
      </c>
      <c r="H239" s="4" t="s">
        <v>78</v>
      </c>
      <c r="I239" s="4" t="s">
        <v>79</v>
      </c>
      <c r="J239" s="4" t="s">
        <v>14</v>
      </c>
      <c r="K239" s="6">
        <v>8800</v>
      </c>
      <c r="L239" s="30" t="str">
        <f t="shared" si="3"/>
        <v>Depreciation Expense</v>
      </c>
    </row>
    <row r="240" spans="1:12" ht="15.75">
      <c r="A240" s="7">
        <v>239</v>
      </c>
      <c r="B240" s="5">
        <v>44865</v>
      </c>
      <c r="C240" s="7">
        <v>80200</v>
      </c>
      <c r="D240" s="4" t="s">
        <v>28</v>
      </c>
      <c r="E240" s="4" t="s">
        <v>9</v>
      </c>
      <c r="F240" s="4" t="s">
        <v>10</v>
      </c>
      <c r="G240" s="4" t="s">
        <v>54</v>
      </c>
      <c r="H240" s="4" t="s">
        <v>75</v>
      </c>
      <c r="I240" s="4" t="s">
        <v>128</v>
      </c>
      <c r="J240" s="4" t="s">
        <v>14</v>
      </c>
      <c r="K240" s="6">
        <v>2600</v>
      </c>
      <c r="L240" s="30" t="str">
        <f t="shared" si="3"/>
        <v>Interest Expense</v>
      </c>
    </row>
    <row r="241" spans="1:12" ht="15.75">
      <c r="A241" s="7">
        <v>240</v>
      </c>
      <c r="B241" s="5">
        <v>44866</v>
      </c>
      <c r="C241" s="7">
        <v>40100</v>
      </c>
      <c r="D241" s="4" t="s">
        <v>12</v>
      </c>
      <c r="E241" s="4" t="s">
        <v>9</v>
      </c>
      <c r="F241" s="4" t="s">
        <v>10</v>
      </c>
      <c r="G241" s="4" t="s">
        <v>48</v>
      </c>
      <c r="H241" s="4" t="s">
        <v>49</v>
      </c>
      <c r="I241" s="4" t="s">
        <v>137</v>
      </c>
      <c r="J241" s="4" t="s">
        <v>11</v>
      </c>
      <c r="K241" s="6">
        <v>50500</v>
      </c>
      <c r="L241" s="30" t="str">
        <f t="shared" si="3"/>
        <v>SaaS Revenue</v>
      </c>
    </row>
    <row r="242" spans="1:12" ht="15.75">
      <c r="A242" s="7">
        <v>241</v>
      </c>
      <c r="B242" s="5">
        <v>44866</v>
      </c>
      <c r="C242" s="7">
        <v>40100</v>
      </c>
      <c r="D242" s="4" t="s">
        <v>12</v>
      </c>
      <c r="E242" s="4" t="s">
        <v>9</v>
      </c>
      <c r="F242" s="4" t="s">
        <v>10</v>
      </c>
      <c r="G242" s="4" t="s">
        <v>48</v>
      </c>
      <c r="H242" s="4" t="s">
        <v>51</v>
      </c>
      <c r="I242" s="4" t="s">
        <v>137</v>
      </c>
      <c r="J242" s="4" t="s">
        <v>11</v>
      </c>
      <c r="K242" s="6">
        <v>43000</v>
      </c>
      <c r="L242" s="30" t="str">
        <f t="shared" si="3"/>
        <v>SaaS Revenue</v>
      </c>
    </row>
    <row r="243" spans="1:12" ht="15.75">
      <c r="A243" s="7">
        <v>242</v>
      </c>
      <c r="B243" s="5">
        <v>44866</v>
      </c>
      <c r="C243" s="7">
        <v>40100</v>
      </c>
      <c r="D243" s="4" t="s">
        <v>12</v>
      </c>
      <c r="E243" s="4" t="s">
        <v>9</v>
      </c>
      <c r="F243" s="4" t="s">
        <v>10</v>
      </c>
      <c r="G243" s="4" t="s">
        <v>48</v>
      </c>
      <c r="H243" s="4" t="s">
        <v>91</v>
      </c>
      <c r="I243" s="4" t="s">
        <v>137</v>
      </c>
      <c r="J243" s="4" t="s">
        <v>11</v>
      </c>
      <c r="K243" s="6">
        <v>24000</v>
      </c>
      <c r="L243" s="30" t="str">
        <f t="shared" si="3"/>
        <v>SaaS Revenue</v>
      </c>
    </row>
    <row r="244" spans="1:12" ht="15.75">
      <c r="A244" s="7">
        <v>243</v>
      </c>
      <c r="B244" s="5">
        <v>44866</v>
      </c>
      <c r="C244" s="7">
        <v>40100</v>
      </c>
      <c r="D244" s="4" t="s">
        <v>12</v>
      </c>
      <c r="E244" s="4" t="s">
        <v>9</v>
      </c>
      <c r="F244" s="4" t="s">
        <v>10</v>
      </c>
      <c r="G244" s="4" t="s">
        <v>48</v>
      </c>
      <c r="H244" s="4" t="s">
        <v>130</v>
      </c>
      <c r="I244" s="4" t="s">
        <v>137</v>
      </c>
      <c r="J244" s="4" t="s">
        <v>11</v>
      </c>
      <c r="K244" s="6">
        <v>16500</v>
      </c>
      <c r="L244" s="30" t="str">
        <f t="shared" si="3"/>
        <v>SaaS Revenue</v>
      </c>
    </row>
    <row r="245" spans="1:12" ht="15.75">
      <c r="A245" s="7">
        <v>244</v>
      </c>
      <c r="B245" s="5">
        <v>44866</v>
      </c>
      <c r="C245" s="7">
        <v>40100</v>
      </c>
      <c r="D245" s="4" t="s">
        <v>12</v>
      </c>
      <c r="E245" s="4" t="s">
        <v>9</v>
      </c>
      <c r="F245" s="4" t="s">
        <v>10</v>
      </c>
      <c r="G245" s="4" t="s">
        <v>48</v>
      </c>
      <c r="H245" s="4" t="s">
        <v>133</v>
      </c>
      <c r="I245" s="4" t="s">
        <v>137</v>
      </c>
      <c r="J245" s="4" t="s">
        <v>11</v>
      </c>
      <c r="K245" s="6">
        <v>29000</v>
      </c>
      <c r="L245" s="30" t="str">
        <f t="shared" si="3"/>
        <v>SaaS Revenue</v>
      </c>
    </row>
    <row r="246" spans="1:12" ht="15.75">
      <c r="A246" s="7">
        <v>245</v>
      </c>
      <c r="B246" s="5">
        <v>44866</v>
      </c>
      <c r="C246" s="7">
        <v>40100</v>
      </c>
      <c r="D246" s="4" t="s">
        <v>12</v>
      </c>
      <c r="E246" s="4" t="s">
        <v>9</v>
      </c>
      <c r="F246" s="4" t="s">
        <v>10</v>
      </c>
      <c r="G246" s="4" t="s">
        <v>48</v>
      </c>
      <c r="H246" s="4" t="s">
        <v>92</v>
      </c>
      <c r="I246" s="4" t="s">
        <v>93</v>
      </c>
      <c r="J246" s="4" t="s">
        <v>11</v>
      </c>
      <c r="K246" s="6">
        <v>72000</v>
      </c>
      <c r="L246" s="30" t="str">
        <f t="shared" si="3"/>
        <v>SaaS Revenue</v>
      </c>
    </row>
    <row r="247" spans="1:12" ht="15.75">
      <c r="A247" s="7">
        <v>246</v>
      </c>
      <c r="B247" s="5">
        <v>44866</v>
      </c>
      <c r="C247" s="7">
        <v>40200</v>
      </c>
      <c r="D247" s="4" t="s">
        <v>8</v>
      </c>
      <c r="E247" s="4" t="s">
        <v>9</v>
      </c>
      <c r="F247" s="4" t="s">
        <v>10</v>
      </c>
      <c r="G247" s="4" t="s">
        <v>48</v>
      </c>
      <c r="H247" s="4" t="s">
        <v>52</v>
      </c>
      <c r="I247" s="4" t="s">
        <v>53</v>
      </c>
      <c r="J247" s="4" t="s">
        <v>11</v>
      </c>
      <c r="K247" s="6">
        <v>88000</v>
      </c>
      <c r="L247" s="30" t="str">
        <f t="shared" si="3"/>
        <v>Product Revenue</v>
      </c>
    </row>
    <row r="248" spans="1:12" ht="15.75">
      <c r="A248" s="7">
        <v>247</v>
      </c>
      <c r="B248" s="5">
        <v>44866</v>
      </c>
      <c r="C248" s="7">
        <v>50100</v>
      </c>
      <c r="D248" s="4" t="s">
        <v>13</v>
      </c>
      <c r="E248" s="4" t="s">
        <v>9</v>
      </c>
      <c r="F248" s="4" t="s">
        <v>10</v>
      </c>
      <c r="G248" s="4" t="s">
        <v>54</v>
      </c>
      <c r="H248" s="4" t="s">
        <v>55</v>
      </c>
      <c r="I248" s="4" t="s">
        <v>138</v>
      </c>
      <c r="J248" s="4" t="s">
        <v>14</v>
      </c>
      <c r="K248" s="6">
        <v>32500</v>
      </c>
      <c r="L248" s="30" t="str">
        <f t="shared" si="3"/>
        <v>Web Domain &amp; Hosting Fees</v>
      </c>
    </row>
    <row r="249" spans="1:12" ht="15.75">
      <c r="A249" s="7">
        <v>248</v>
      </c>
      <c r="B249" s="5">
        <v>44866</v>
      </c>
      <c r="C249" s="7">
        <v>50200</v>
      </c>
      <c r="D249" s="4" t="s">
        <v>15</v>
      </c>
      <c r="E249" s="4" t="s">
        <v>9</v>
      </c>
      <c r="F249" s="4" t="s">
        <v>10</v>
      </c>
      <c r="G249" s="4" t="s">
        <v>54</v>
      </c>
      <c r="H249" s="4" t="s">
        <v>57</v>
      </c>
      <c r="I249" s="4" t="s">
        <v>58</v>
      </c>
      <c r="J249" s="4" t="s">
        <v>14</v>
      </c>
      <c r="K249" s="6">
        <v>6800</v>
      </c>
      <c r="L249" s="30" t="str">
        <f t="shared" si="3"/>
        <v>Merchant Account Fees</v>
      </c>
    </row>
    <row r="250" spans="1:12" ht="15.75">
      <c r="A250" s="7">
        <v>249</v>
      </c>
      <c r="B250" s="5">
        <v>44866</v>
      </c>
      <c r="C250" s="7">
        <v>60100</v>
      </c>
      <c r="D250" s="4" t="s">
        <v>16</v>
      </c>
      <c r="E250" s="4" t="s">
        <v>32</v>
      </c>
      <c r="F250" s="4" t="s">
        <v>33</v>
      </c>
      <c r="G250" s="4" t="s">
        <v>54</v>
      </c>
      <c r="H250" s="4" t="s">
        <v>59</v>
      </c>
      <c r="I250" s="4" t="s">
        <v>60</v>
      </c>
      <c r="J250" s="4" t="s">
        <v>14</v>
      </c>
      <c r="K250" s="6">
        <v>22000</v>
      </c>
      <c r="L250" s="30" t="str">
        <f t="shared" si="3"/>
        <v>Advertising &amp; Marketing</v>
      </c>
    </row>
    <row r="251" spans="1:12" ht="15.75">
      <c r="A251" s="7">
        <v>250</v>
      </c>
      <c r="B251" s="5">
        <v>44866</v>
      </c>
      <c r="C251" s="7">
        <v>60100</v>
      </c>
      <c r="D251" s="4" t="s">
        <v>16</v>
      </c>
      <c r="E251" s="4" t="s">
        <v>32</v>
      </c>
      <c r="F251" s="4" t="s">
        <v>33</v>
      </c>
      <c r="G251" s="4" t="s">
        <v>54</v>
      </c>
      <c r="H251" s="4" t="s">
        <v>95</v>
      </c>
      <c r="I251" s="4" t="s">
        <v>62</v>
      </c>
      <c r="J251" s="4" t="s">
        <v>14</v>
      </c>
      <c r="K251" s="6">
        <v>11500</v>
      </c>
      <c r="L251" s="30" t="str">
        <f t="shared" si="3"/>
        <v>Advertising &amp; Marketing</v>
      </c>
    </row>
    <row r="252" spans="1:12" ht="15.75">
      <c r="A252" s="7">
        <v>251</v>
      </c>
      <c r="B252" s="5">
        <v>44866</v>
      </c>
      <c r="C252" s="7">
        <v>60400</v>
      </c>
      <c r="D252" s="4" t="s">
        <v>29</v>
      </c>
      <c r="E252" s="4" t="s">
        <v>9</v>
      </c>
      <c r="F252" s="4" t="s">
        <v>10</v>
      </c>
      <c r="G252" s="4" t="s">
        <v>54</v>
      </c>
      <c r="H252" s="4" t="s">
        <v>96</v>
      </c>
      <c r="I252" s="4" t="s">
        <v>97</v>
      </c>
      <c r="J252" s="4" t="s">
        <v>14</v>
      </c>
      <c r="K252" s="6">
        <v>2100</v>
      </c>
      <c r="L252" s="30" t="str">
        <f t="shared" si="3"/>
        <v>Dues &amp; Subscriptions</v>
      </c>
    </row>
    <row r="253" spans="1:12" ht="15.75">
      <c r="A253" s="7">
        <v>252</v>
      </c>
      <c r="B253" s="5">
        <v>44866</v>
      </c>
      <c r="C253" s="7">
        <v>60400</v>
      </c>
      <c r="D253" s="4" t="s">
        <v>29</v>
      </c>
      <c r="E253" s="4" t="s">
        <v>30</v>
      </c>
      <c r="F253" s="4" t="s">
        <v>31</v>
      </c>
      <c r="G253" s="4" t="s">
        <v>54</v>
      </c>
      <c r="H253" s="4" t="s">
        <v>98</v>
      </c>
      <c r="I253" s="4" t="s">
        <v>99</v>
      </c>
      <c r="J253" s="4" t="s">
        <v>14</v>
      </c>
      <c r="K253" s="6">
        <v>1600</v>
      </c>
      <c r="L253" s="30" t="str">
        <f t="shared" si="3"/>
        <v>Dues &amp; Subscriptions</v>
      </c>
    </row>
    <row r="254" spans="1:12" ht="15.75">
      <c r="A254" s="7">
        <v>253</v>
      </c>
      <c r="B254" s="5">
        <v>44866</v>
      </c>
      <c r="C254" s="7">
        <v>60500</v>
      </c>
      <c r="D254" s="4" t="s">
        <v>39</v>
      </c>
      <c r="E254" s="4" t="s">
        <v>9</v>
      </c>
      <c r="F254" s="4" t="s">
        <v>10</v>
      </c>
      <c r="G254" s="4" t="s">
        <v>54</v>
      </c>
      <c r="H254" s="4" t="s">
        <v>100</v>
      </c>
      <c r="I254" s="4" t="s">
        <v>101</v>
      </c>
      <c r="J254" s="4" t="s">
        <v>14</v>
      </c>
      <c r="K254" s="6">
        <v>4700</v>
      </c>
      <c r="L254" s="30" t="str">
        <f t="shared" si="3"/>
        <v>Insurance</v>
      </c>
    </row>
    <row r="255" spans="1:12" ht="15.75">
      <c r="A255" s="7">
        <v>254</v>
      </c>
      <c r="B255" s="5">
        <v>44866</v>
      </c>
      <c r="C255" s="7">
        <v>60620</v>
      </c>
      <c r="D255" s="4" t="s">
        <v>40</v>
      </c>
      <c r="E255" s="4" t="s">
        <v>9</v>
      </c>
      <c r="F255" s="4" t="s">
        <v>10</v>
      </c>
      <c r="G255" s="4" t="s">
        <v>54</v>
      </c>
      <c r="H255" s="4" t="s">
        <v>102</v>
      </c>
      <c r="I255" s="4" t="s">
        <v>103</v>
      </c>
      <c r="J255" s="4" t="s">
        <v>14</v>
      </c>
      <c r="K255" s="6">
        <v>15500</v>
      </c>
      <c r="L255" s="30" t="str">
        <f t="shared" si="3"/>
        <v>Rent &amp; Lease</v>
      </c>
    </row>
    <row r="256" spans="1:12" ht="15.75">
      <c r="A256" s="7">
        <v>255</v>
      </c>
      <c r="B256" s="5">
        <v>44866</v>
      </c>
      <c r="C256" s="7">
        <v>60630</v>
      </c>
      <c r="D256" s="4" t="s">
        <v>41</v>
      </c>
      <c r="E256" s="4" t="s">
        <v>9</v>
      </c>
      <c r="F256" s="4" t="s">
        <v>10</v>
      </c>
      <c r="G256" s="4" t="s">
        <v>54</v>
      </c>
      <c r="H256" s="4" t="s">
        <v>104</v>
      </c>
      <c r="I256" s="4" t="s">
        <v>105</v>
      </c>
      <c r="J256" s="4" t="s">
        <v>14</v>
      </c>
      <c r="K256" s="6">
        <v>2900</v>
      </c>
      <c r="L256" s="30" t="str">
        <f t="shared" si="3"/>
        <v>Utilities</v>
      </c>
    </row>
    <row r="257" spans="1:12" ht="15.75">
      <c r="A257" s="7">
        <v>256</v>
      </c>
      <c r="B257" s="5">
        <v>44870</v>
      </c>
      <c r="C257" s="7">
        <v>50200</v>
      </c>
      <c r="D257" s="4" t="s">
        <v>15</v>
      </c>
      <c r="E257" s="4" t="s">
        <v>9</v>
      </c>
      <c r="F257" s="4" t="s">
        <v>10</v>
      </c>
      <c r="G257" s="4" t="s">
        <v>54</v>
      </c>
      <c r="H257" s="4" t="s">
        <v>57</v>
      </c>
      <c r="I257" s="4" t="s">
        <v>58</v>
      </c>
      <c r="J257" s="4" t="s">
        <v>14</v>
      </c>
      <c r="K257" s="6">
        <v>2850</v>
      </c>
      <c r="L257" s="30" t="str">
        <f t="shared" si="3"/>
        <v>Merchant Account Fees</v>
      </c>
    </row>
    <row r="258" spans="1:12" ht="15.75">
      <c r="A258" s="7">
        <v>257</v>
      </c>
      <c r="B258" s="5">
        <v>44870</v>
      </c>
      <c r="C258" s="7">
        <v>50210</v>
      </c>
      <c r="D258" s="4" t="s">
        <v>38</v>
      </c>
      <c r="E258" s="4" t="s">
        <v>9</v>
      </c>
      <c r="F258" s="4" t="s">
        <v>10</v>
      </c>
      <c r="G258" s="4" t="s">
        <v>54</v>
      </c>
      <c r="H258" s="4" t="s">
        <v>106</v>
      </c>
      <c r="I258" s="4" t="s">
        <v>107</v>
      </c>
      <c r="J258" s="4" t="s">
        <v>14</v>
      </c>
      <c r="K258" s="6">
        <v>61600</v>
      </c>
      <c r="L258" s="30" t="str">
        <f t="shared" ref="L258:L321" si="4">RIGHT(D258,LEN(D258)-6)</f>
        <v>Product Costs</v>
      </c>
    </row>
    <row r="259" spans="1:12" ht="15.75">
      <c r="A259" s="7">
        <v>258</v>
      </c>
      <c r="B259" s="5">
        <v>44870</v>
      </c>
      <c r="C259" s="7">
        <v>60710</v>
      </c>
      <c r="D259" s="4" t="s">
        <v>21</v>
      </c>
      <c r="E259" s="4" t="s">
        <v>9</v>
      </c>
      <c r="F259" s="4" t="s">
        <v>10</v>
      </c>
      <c r="G259" s="4" t="s">
        <v>54</v>
      </c>
      <c r="H259" s="4" t="s">
        <v>72</v>
      </c>
      <c r="I259" s="4" t="s">
        <v>73</v>
      </c>
      <c r="J259" s="4" t="s">
        <v>14</v>
      </c>
      <c r="K259" s="6">
        <v>4650</v>
      </c>
      <c r="L259" s="30" t="str">
        <f t="shared" si="4"/>
        <v>Accounting Fees</v>
      </c>
    </row>
    <row r="260" spans="1:12" ht="15.75">
      <c r="A260" s="7">
        <v>259</v>
      </c>
      <c r="B260" s="5">
        <v>44875</v>
      </c>
      <c r="C260" s="7">
        <v>60720</v>
      </c>
      <c r="D260" s="4" t="s">
        <v>22</v>
      </c>
      <c r="E260" s="4" t="s">
        <v>9</v>
      </c>
      <c r="F260" s="4" t="s">
        <v>10</v>
      </c>
      <c r="G260" s="4" t="s">
        <v>54</v>
      </c>
      <c r="H260" s="4" t="s">
        <v>108</v>
      </c>
      <c r="I260" s="4" t="s">
        <v>109</v>
      </c>
      <c r="J260" s="4" t="s">
        <v>14</v>
      </c>
      <c r="K260" s="6">
        <v>8800</v>
      </c>
      <c r="L260" s="30" t="str">
        <f t="shared" si="4"/>
        <v>Consulting Fees</v>
      </c>
    </row>
    <row r="261" spans="1:12" ht="15.75">
      <c r="A261" s="7">
        <v>260</v>
      </c>
      <c r="B261" s="5">
        <v>44880</v>
      </c>
      <c r="C261" s="7">
        <v>40100</v>
      </c>
      <c r="D261" s="4" t="s">
        <v>12</v>
      </c>
      <c r="E261" s="4" t="s">
        <v>9</v>
      </c>
      <c r="F261" s="4" t="s">
        <v>10</v>
      </c>
      <c r="G261" s="4" t="s">
        <v>48</v>
      </c>
      <c r="H261" s="4" t="s">
        <v>110</v>
      </c>
      <c r="I261" s="4" t="s">
        <v>137</v>
      </c>
      <c r="J261" s="4" t="s">
        <v>11</v>
      </c>
      <c r="K261" s="6">
        <v>19500</v>
      </c>
      <c r="L261" s="30" t="str">
        <f t="shared" si="4"/>
        <v>SaaS Revenue</v>
      </c>
    </row>
    <row r="262" spans="1:12" ht="15.75">
      <c r="A262" s="7">
        <v>261</v>
      </c>
      <c r="B262" s="5">
        <v>44880</v>
      </c>
      <c r="C262" s="7">
        <v>40100</v>
      </c>
      <c r="D262" s="4" t="s">
        <v>12</v>
      </c>
      <c r="E262" s="4" t="s">
        <v>9</v>
      </c>
      <c r="F262" s="4" t="s">
        <v>10</v>
      </c>
      <c r="G262" s="4" t="s">
        <v>48</v>
      </c>
      <c r="H262" s="4" t="s">
        <v>92</v>
      </c>
      <c r="I262" s="4" t="s">
        <v>93</v>
      </c>
      <c r="J262" s="4" t="s">
        <v>11</v>
      </c>
      <c r="K262" s="6">
        <v>52000</v>
      </c>
      <c r="L262" s="30" t="str">
        <f t="shared" si="4"/>
        <v>SaaS Revenue</v>
      </c>
    </row>
    <row r="263" spans="1:12" ht="15.75">
      <c r="A263" s="7">
        <v>262</v>
      </c>
      <c r="B263" s="5">
        <v>44880</v>
      </c>
      <c r="C263" s="7">
        <v>60730</v>
      </c>
      <c r="D263" s="4" t="s">
        <v>23</v>
      </c>
      <c r="E263" s="4" t="s">
        <v>9</v>
      </c>
      <c r="F263" s="4" t="s">
        <v>10</v>
      </c>
      <c r="G263" s="4" t="s">
        <v>54</v>
      </c>
      <c r="H263" s="4" t="s">
        <v>111</v>
      </c>
      <c r="I263" s="4" t="s">
        <v>112</v>
      </c>
      <c r="J263" s="4" t="s">
        <v>14</v>
      </c>
      <c r="K263" s="6">
        <v>5200</v>
      </c>
      <c r="L263" s="30" t="str">
        <f t="shared" si="4"/>
        <v>Legal Fees</v>
      </c>
    </row>
    <row r="264" spans="1:12" ht="15.75">
      <c r="A264" s="7">
        <v>263</v>
      </c>
      <c r="B264" s="5">
        <v>44880</v>
      </c>
      <c r="C264" s="7">
        <v>60740</v>
      </c>
      <c r="D264" s="4" t="s">
        <v>24</v>
      </c>
      <c r="E264" s="4" t="s">
        <v>9</v>
      </c>
      <c r="F264" s="4" t="s">
        <v>10</v>
      </c>
      <c r="G264" s="4" t="s">
        <v>54</v>
      </c>
      <c r="H264" s="4" t="s">
        <v>113</v>
      </c>
      <c r="I264" s="4" t="s">
        <v>114</v>
      </c>
      <c r="J264" s="4" t="s">
        <v>14</v>
      </c>
      <c r="K264" s="6">
        <v>7800</v>
      </c>
      <c r="L264" s="30" t="str">
        <f t="shared" si="4"/>
        <v>Recruiting Fees</v>
      </c>
    </row>
    <row r="265" spans="1:12" ht="15.75">
      <c r="A265" s="7">
        <v>264</v>
      </c>
      <c r="B265" s="5">
        <v>44880</v>
      </c>
      <c r="C265" s="7">
        <v>60810</v>
      </c>
      <c r="D265" s="4" t="s">
        <v>17</v>
      </c>
      <c r="E265" s="4" t="s">
        <v>9</v>
      </c>
      <c r="F265" s="4" t="s">
        <v>10</v>
      </c>
      <c r="G265" s="4" t="s">
        <v>54</v>
      </c>
      <c r="H265" s="4" t="s">
        <v>64</v>
      </c>
      <c r="I265" s="4" t="s">
        <v>66</v>
      </c>
      <c r="J265" s="4" t="s">
        <v>14</v>
      </c>
      <c r="K265" s="6">
        <v>47000</v>
      </c>
      <c r="L265" s="30" t="str">
        <f t="shared" si="4"/>
        <v>Salary &amp; Wages</v>
      </c>
    </row>
    <row r="266" spans="1:12" ht="15.75">
      <c r="A266" s="7">
        <v>265</v>
      </c>
      <c r="B266" s="5">
        <v>44880</v>
      </c>
      <c r="C266" s="7">
        <v>60810</v>
      </c>
      <c r="D266" s="4" t="s">
        <v>17</v>
      </c>
      <c r="E266" s="4" t="s">
        <v>30</v>
      </c>
      <c r="F266" s="4" t="s">
        <v>31</v>
      </c>
      <c r="G266" s="4" t="s">
        <v>54</v>
      </c>
      <c r="H266" s="4" t="s">
        <v>64</v>
      </c>
      <c r="I266" s="4" t="s">
        <v>115</v>
      </c>
      <c r="J266" s="4" t="s">
        <v>14</v>
      </c>
      <c r="K266" s="6">
        <v>88500</v>
      </c>
      <c r="L266" s="30" t="str">
        <f t="shared" si="4"/>
        <v>Salary &amp; Wages</v>
      </c>
    </row>
    <row r="267" spans="1:12" ht="15.75">
      <c r="A267" s="7">
        <v>266</v>
      </c>
      <c r="B267" s="5">
        <v>44880</v>
      </c>
      <c r="C267" s="7">
        <v>60810</v>
      </c>
      <c r="D267" s="4" t="s">
        <v>17</v>
      </c>
      <c r="E267" s="4" t="s">
        <v>32</v>
      </c>
      <c r="F267" s="4" t="s">
        <v>33</v>
      </c>
      <c r="G267" s="4" t="s">
        <v>54</v>
      </c>
      <c r="H267" s="4" t="s">
        <v>64</v>
      </c>
      <c r="I267" s="4" t="s">
        <v>65</v>
      </c>
      <c r="J267" s="4" t="s">
        <v>14</v>
      </c>
      <c r="K267" s="6">
        <v>68000</v>
      </c>
      <c r="L267" s="30" t="str">
        <f t="shared" si="4"/>
        <v>Salary &amp; Wages</v>
      </c>
    </row>
    <row r="268" spans="1:12" ht="15.75">
      <c r="A268" s="7">
        <v>267</v>
      </c>
      <c r="B268" s="5">
        <v>44880</v>
      </c>
      <c r="C268" s="7">
        <v>60810</v>
      </c>
      <c r="D268" s="4" t="s">
        <v>17</v>
      </c>
      <c r="E268" s="4" t="s">
        <v>36</v>
      </c>
      <c r="F268" s="4" t="s">
        <v>37</v>
      </c>
      <c r="G268" s="4" t="s">
        <v>54</v>
      </c>
      <c r="H268" s="4" t="s">
        <v>64</v>
      </c>
      <c r="I268" s="4" t="s">
        <v>116</v>
      </c>
      <c r="J268" s="4" t="s">
        <v>14</v>
      </c>
      <c r="K268" s="6">
        <v>57500</v>
      </c>
      <c r="L268" s="30" t="str">
        <f t="shared" si="4"/>
        <v>Salary &amp; Wages</v>
      </c>
    </row>
    <row r="269" spans="1:12" ht="15.75">
      <c r="A269" s="7">
        <v>268</v>
      </c>
      <c r="B269" s="5">
        <v>44880</v>
      </c>
      <c r="C269" s="7">
        <v>60820</v>
      </c>
      <c r="D269" s="4" t="s">
        <v>18</v>
      </c>
      <c r="E269" s="4" t="s">
        <v>9</v>
      </c>
      <c r="F269" s="4" t="s">
        <v>10</v>
      </c>
      <c r="G269" s="4" t="s">
        <v>54</v>
      </c>
      <c r="H269" s="4" t="s">
        <v>64</v>
      </c>
      <c r="I269" s="4" t="s">
        <v>117</v>
      </c>
      <c r="J269" s="4" t="s">
        <v>14</v>
      </c>
      <c r="K269" s="6">
        <v>3760</v>
      </c>
      <c r="L269" s="30" t="str">
        <f t="shared" si="4"/>
        <v>Payroll Taxes</v>
      </c>
    </row>
    <row r="270" spans="1:12" ht="15.75">
      <c r="A270" s="7">
        <v>269</v>
      </c>
      <c r="B270" s="5">
        <v>44880</v>
      </c>
      <c r="C270" s="7">
        <v>60820</v>
      </c>
      <c r="D270" s="4" t="s">
        <v>18</v>
      </c>
      <c r="E270" s="4" t="s">
        <v>30</v>
      </c>
      <c r="F270" s="4" t="s">
        <v>31</v>
      </c>
      <c r="G270" s="4" t="s">
        <v>54</v>
      </c>
      <c r="H270" s="4" t="s">
        <v>64</v>
      </c>
      <c r="I270" s="4" t="s">
        <v>118</v>
      </c>
      <c r="J270" s="4" t="s">
        <v>14</v>
      </c>
      <c r="K270" s="6">
        <v>7080</v>
      </c>
      <c r="L270" s="30" t="str">
        <f t="shared" si="4"/>
        <v>Payroll Taxes</v>
      </c>
    </row>
    <row r="271" spans="1:12" ht="15.75">
      <c r="A271" s="7">
        <v>270</v>
      </c>
      <c r="B271" s="5">
        <v>44880</v>
      </c>
      <c r="C271" s="7">
        <v>60820</v>
      </c>
      <c r="D271" s="4" t="s">
        <v>18</v>
      </c>
      <c r="E271" s="4" t="s">
        <v>32</v>
      </c>
      <c r="F271" s="4" t="s">
        <v>33</v>
      </c>
      <c r="G271" s="4" t="s">
        <v>54</v>
      </c>
      <c r="H271" s="4" t="s">
        <v>64</v>
      </c>
      <c r="I271" s="4" t="s">
        <v>119</v>
      </c>
      <c r="J271" s="4" t="s">
        <v>14</v>
      </c>
      <c r="K271" s="6">
        <v>5440</v>
      </c>
      <c r="L271" s="30" t="str">
        <f t="shared" si="4"/>
        <v>Payroll Taxes</v>
      </c>
    </row>
    <row r="272" spans="1:12" ht="15.75">
      <c r="A272" s="7">
        <v>271</v>
      </c>
      <c r="B272" s="5">
        <v>44880</v>
      </c>
      <c r="C272" s="7">
        <v>60820</v>
      </c>
      <c r="D272" s="4" t="s">
        <v>18</v>
      </c>
      <c r="E272" s="4" t="s">
        <v>36</v>
      </c>
      <c r="F272" s="4" t="s">
        <v>37</v>
      </c>
      <c r="G272" s="4" t="s">
        <v>54</v>
      </c>
      <c r="H272" s="4" t="s">
        <v>64</v>
      </c>
      <c r="I272" s="4" t="s">
        <v>120</v>
      </c>
      <c r="J272" s="4" t="s">
        <v>14</v>
      </c>
      <c r="K272" s="6">
        <v>4600</v>
      </c>
      <c r="L272" s="30" t="str">
        <f t="shared" si="4"/>
        <v>Payroll Taxes</v>
      </c>
    </row>
    <row r="273" spans="1:12" ht="15.75">
      <c r="A273" s="7">
        <v>272</v>
      </c>
      <c r="B273" s="5">
        <v>44880</v>
      </c>
      <c r="C273" s="7">
        <v>60830</v>
      </c>
      <c r="D273" s="4" t="s">
        <v>19</v>
      </c>
      <c r="E273" s="4" t="s">
        <v>9</v>
      </c>
      <c r="F273" s="4" t="s">
        <v>10</v>
      </c>
      <c r="G273" s="4" t="s">
        <v>54</v>
      </c>
      <c r="H273" s="4" t="s">
        <v>121</v>
      </c>
      <c r="I273" s="4" t="s">
        <v>122</v>
      </c>
      <c r="J273" s="4" t="s">
        <v>14</v>
      </c>
      <c r="K273" s="6">
        <v>9300</v>
      </c>
      <c r="L273" s="30" t="str">
        <f t="shared" si="4"/>
        <v>Health Insurance</v>
      </c>
    </row>
    <row r="274" spans="1:12" ht="15.75">
      <c r="A274" s="7">
        <v>273</v>
      </c>
      <c r="B274" s="5">
        <v>44880</v>
      </c>
      <c r="C274" s="7">
        <v>60830</v>
      </c>
      <c r="D274" s="4" t="s">
        <v>19</v>
      </c>
      <c r="E274" s="4" t="s">
        <v>30</v>
      </c>
      <c r="F274" s="4" t="s">
        <v>31</v>
      </c>
      <c r="G274" s="4" t="s">
        <v>54</v>
      </c>
      <c r="H274" s="4" t="s">
        <v>121</v>
      </c>
      <c r="I274" s="4" t="s">
        <v>123</v>
      </c>
      <c r="J274" s="4" t="s">
        <v>14</v>
      </c>
      <c r="K274" s="6">
        <v>17500</v>
      </c>
      <c r="L274" s="30" t="str">
        <f t="shared" si="4"/>
        <v>Health Insurance</v>
      </c>
    </row>
    <row r="275" spans="1:12" ht="15.75">
      <c r="A275" s="7">
        <v>274</v>
      </c>
      <c r="B275" s="5">
        <v>44880</v>
      </c>
      <c r="C275" s="7">
        <v>60830</v>
      </c>
      <c r="D275" s="4" t="s">
        <v>19</v>
      </c>
      <c r="E275" s="4" t="s">
        <v>32</v>
      </c>
      <c r="F275" s="4" t="s">
        <v>33</v>
      </c>
      <c r="G275" s="4" t="s">
        <v>54</v>
      </c>
      <c r="H275" s="4" t="s">
        <v>121</v>
      </c>
      <c r="I275" s="4" t="s">
        <v>124</v>
      </c>
      <c r="J275" s="4" t="s">
        <v>14</v>
      </c>
      <c r="K275" s="6">
        <v>13400</v>
      </c>
      <c r="L275" s="30" t="str">
        <f t="shared" si="4"/>
        <v>Health Insurance</v>
      </c>
    </row>
    <row r="276" spans="1:12" ht="15.75">
      <c r="A276" s="7">
        <v>275</v>
      </c>
      <c r="B276" s="5">
        <v>44880</v>
      </c>
      <c r="C276" s="7">
        <v>60830</v>
      </c>
      <c r="D276" s="4" t="s">
        <v>19</v>
      </c>
      <c r="E276" s="4" t="s">
        <v>36</v>
      </c>
      <c r="F276" s="4" t="s">
        <v>37</v>
      </c>
      <c r="G276" s="4" t="s">
        <v>54</v>
      </c>
      <c r="H276" s="4" t="s">
        <v>121</v>
      </c>
      <c r="I276" s="4" t="s">
        <v>125</v>
      </c>
      <c r="J276" s="4" t="s">
        <v>14</v>
      </c>
      <c r="K276" s="6">
        <v>11300</v>
      </c>
      <c r="L276" s="30" t="str">
        <f t="shared" si="4"/>
        <v>Health Insurance</v>
      </c>
    </row>
    <row r="277" spans="1:12" ht="15.75">
      <c r="A277" s="7">
        <v>276</v>
      </c>
      <c r="B277" s="5">
        <v>44880</v>
      </c>
      <c r="C277" s="7">
        <v>60840</v>
      </c>
      <c r="D277" s="4" t="s">
        <v>20</v>
      </c>
      <c r="E277" s="4" t="s">
        <v>9</v>
      </c>
      <c r="F277" s="4" t="s">
        <v>10</v>
      </c>
      <c r="G277" s="4" t="s">
        <v>54</v>
      </c>
      <c r="H277" s="4" t="s">
        <v>64</v>
      </c>
      <c r="I277" s="4" t="s">
        <v>126</v>
      </c>
      <c r="J277" s="4" t="s">
        <v>14</v>
      </c>
      <c r="K277" s="6">
        <v>880</v>
      </c>
      <c r="L277" s="30" t="str">
        <f t="shared" si="4"/>
        <v>Payroll Processing Fees</v>
      </c>
    </row>
    <row r="278" spans="1:12" ht="15.75">
      <c r="A278" s="7">
        <v>277</v>
      </c>
      <c r="B278" s="5">
        <v>44895</v>
      </c>
      <c r="C278" s="7">
        <v>60850</v>
      </c>
      <c r="D278" s="4" t="s">
        <v>42</v>
      </c>
      <c r="E278" s="4" t="s">
        <v>32</v>
      </c>
      <c r="F278" s="4" t="s">
        <v>33</v>
      </c>
      <c r="G278" s="4" t="s">
        <v>54</v>
      </c>
      <c r="H278" s="4" t="s">
        <v>64</v>
      </c>
      <c r="I278" s="4" t="s">
        <v>127</v>
      </c>
      <c r="J278" s="4" t="s">
        <v>14</v>
      </c>
      <c r="K278" s="6">
        <v>33500</v>
      </c>
      <c r="L278" s="30" t="str">
        <f t="shared" si="4"/>
        <v>Commissions Expense</v>
      </c>
    </row>
    <row r="279" spans="1:12" ht="15.75">
      <c r="A279" s="7">
        <v>278</v>
      </c>
      <c r="B279" s="5">
        <v>44895</v>
      </c>
      <c r="C279" s="7">
        <v>70100</v>
      </c>
      <c r="D279" s="4" t="s">
        <v>26</v>
      </c>
      <c r="E279" s="4" t="s">
        <v>9</v>
      </c>
      <c r="F279" s="4" t="s">
        <v>10</v>
      </c>
      <c r="G279" s="4" t="s">
        <v>74</v>
      </c>
      <c r="H279" s="4" t="s">
        <v>75</v>
      </c>
      <c r="I279" s="4" t="s">
        <v>76</v>
      </c>
      <c r="J279" s="4" t="s">
        <v>11</v>
      </c>
      <c r="K279" s="6">
        <v>1600</v>
      </c>
      <c r="L279" s="30" t="str">
        <f t="shared" si="4"/>
        <v>Interest Income</v>
      </c>
    </row>
    <row r="280" spans="1:12" ht="15.75">
      <c r="A280" s="7">
        <v>279</v>
      </c>
      <c r="B280" s="5">
        <v>44895</v>
      </c>
      <c r="C280" s="7">
        <v>80100</v>
      </c>
      <c r="D280" s="4" t="s">
        <v>27</v>
      </c>
      <c r="E280" s="4" t="s">
        <v>9</v>
      </c>
      <c r="F280" s="4" t="s">
        <v>10</v>
      </c>
      <c r="G280" s="4" t="s">
        <v>77</v>
      </c>
      <c r="H280" s="4" t="s">
        <v>78</v>
      </c>
      <c r="I280" s="4" t="s">
        <v>79</v>
      </c>
      <c r="J280" s="4" t="s">
        <v>14</v>
      </c>
      <c r="K280" s="6">
        <v>8800</v>
      </c>
      <c r="L280" s="30" t="str">
        <f t="shared" si="4"/>
        <v>Depreciation Expense</v>
      </c>
    </row>
    <row r="281" spans="1:12" ht="15.75">
      <c r="A281" s="7">
        <v>280</v>
      </c>
      <c r="B281" s="5">
        <v>44895</v>
      </c>
      <c r="C281" s="7">
        <v>80200</v>
      </c>
      <c r="D281" s="4" t="s">
        <v>28</v>
      </c>
      <c r="E281" s="4" t="s">
        <v>9</v>
      </c>
      <c r="F281" s="4" t="s">
        <v>10</v>
      </c>
      <c r="G281" s="4" t="s">
        <v>54</v>
      </c>
      <c r="H281" s="4" t="s">
        <v>75</v>
      </c>
      <c r="I281" s="4" t="s">
        <v>128</v>
      </c>
      <c r="J281" s="4" t="s">
        <v>14</v>
      </c>
      <c r="K281" s="6">
        <v>2600</v>
      </c>
      <c r="L281" s="30" t="str">
        <f t="shared" si="4"/>
        <v>Interest Expense</v>
      </c>
    </row>
    <row r="282" spans="1:12" ht="15.75">
      <c r="A282" s="7">
        <v>281</v>
      </c>
      <c r="B282" s="5">
        <v>44896</v>
      </c>
      <c r="C282" s="7">
        <v>40100</v>
      </c>
      <c r="D282" s="4" t="s">
        <v>12</v>
      </c>
      <c r="E282" s="4" t="s">
        <v>9</v>
      </c>
      <c r="F282" s="4" t="s">
        <v>10</v>
      </c>
      <c r="G282" s="4" t="s">
        <v>48</v>
      </c>
      <c r="H282" s="4" t="s">
        <v>49</v>
      </c>
      <c r="I282" s="4" t="s">
        <v>139</v>
      </c>
      <c r="J282" s="4" t="s">
        <v>11</v>
      </c>
      <c r="K282" s="6">
        <v>51500</v>
      </c>
      <c r="L282" s="30" t="str">
        <f t="shared" si="4"/>
        <v>SaaS Revenue</v>
      </c>
    </row>
    <row r="283" spans="1:12" ht="15.75">
      <c r="A283" s="7">
        <v>282</v>
      </c>
      <c r="B283" s="5">
        <v>44896</v>
      </c>
      <c r="C283" s="7">
        <v>40100</v>
      </c>
      <c r="D283" s="4" t="s">
        <v>12</v>
      </c>
      <c r="E283" s="4" t="s">
        <v>9</v>
      </c>
      <c r="F283" s="4" t="s">
        <v>10</v>
      </c>
      <c r="G283" s="4" t="s">
        <v>48</v>
      </c>
      <c r="H283" s="4" t="s">
        <v>51</v>
      </c>
      <c r="I283" s="4" t="s">
        <v>139</v>
      </c>
      <c r="J283" s="4" t="s">
        <v>11</v>
      </c>
      <c r="K283" s="6">
        <v>44000</v>
      </c>
      <c r="L283" s="30" t="str">
        <f t="shared" si="4"/>
        <v>SaaS Revenue</v>
      </c>
    </row>
    <row r="284" spans="1:12" ht="15.75">
      <c r="A284" s="7">
        <v>283</v>
      </c>
      <c r="B284" s="5">
        <v>44896</v>
      </c>
      <c r="C284" s="7">
        <v>40100</v>
      </c>
      <c r="D284" s="4" t="s">
        <v>12</v>
      </c>
      <c r="E284" s="4" t="s">
        <v>9</v>
      </c>
      <c r="F284" s="4" t="s">
        <v>10</v>
      </c>
      <c r="G284" s="4" t="s">
        <v>48</v>
      </c>
      <c r="H284" s="4" t="s">
        <v>91</v>
      </c>
      <c r="I284" s="4" t="s">
        <v>139</v>
      </c>
      <c r="J284" s="4" t="s">
        <v>11</v>
      </c>
      <c r="K284" s="6">
        <v>24500</v>
      </c>
      <c r="L284" s="30" t="str">
        <f t="shared" si="4"/>
        <v>SaaS Revenue</v>
      </c>
    </row>
    <row r="285" spans="1:12" ht="15.75">
      <c r="A285" s="7">
        <v>284</v>
      </c>
      <c r="B285" s="5">
        <v>44896</v>
      </c>
      <c r="C285" s="7">
        <v>40100</v>
      </c>
      <c r="D285" s="4" t="s">
        <v>12</v>
      </c>
      <c r="E285" s="4" t="s">
        <v>9</v>
      </c>
      <c r="F285" s="4" t="s">
        <v>10</v>
      </c>
      <c r="G285" s="4" t="s">
        <v>48</v>
      </c>
      <c r="H285" s="4" t="s">
        <v>130</v>
      </c>
      <c r="I285" s="4" t="s">
        <v>139</v>
      </c>
      <c r="J285" s="4" t="s">
        <v>11</v>
      </c>
      <c r="K285" s="6">
        <v>17000</v>
      </c>
      <c r="L285" s="30" t="str">
        <f t="shared" si="4"/>
        <v>SaaS Revenue</v>
      </c>
    </row>
    <row r="286" spans="1:12" ht="15.75">
      <c r="A286" s="7">
        <v>285</v>
      </c>
      <c r="B286" s="5">
        <v>44896</v>
      </c>
      <c r="C286" s="7">
        <v>40100</v>
      </c>
      <c r="D286" s="4" t="s">
        <v>12</v>
      </c>
      <c r="E286" s="4" t="s">
        <v>9</v>
      </c>
      <c r="F286" s="4" t="s">
        <v>10</v>
      </c>
      <c r="G286" s="4" t="s">
        <v>48</v>
      </c>
      <c r="H286" s="4" t="s">
        <v>133</v>
      </c>
      <c r="I286" s="4" t="s">
        <v>139</v>
      </c>
      <c r="J286" s="4" t="s">
        <v>11</v>
      </c>
      <c r="K286" s="6">
        <v>29500</v>
      </c>
      <c r="L286" s="30" t="str">
        <f t="shared" si="4"/>
        <v>SaaS Revenue</v>
      </c>
    </row>
    <row r="287" spans="1:12" ht="15.75">
      <c r="A287" s="7">
        <v>286</v>
      </c>
      <c r="B287" s="5">
        <v>44896</v>
      </c>
      <c r="C287" s="7">
        <v>40100</v>
      </c>
      <c r="D287" s="4" t="s">
        <v>12</v>
      </c>
      <c r="E287" s="4" t="s">
        <v>9</v>
      </c>
      <c r="F287" s="4" t="s">
        <v>10</v>
      </c>
      <c r="G287" s="4" t="s">
        <v>48</v>
      </c>
      <c r="H287" s="4" t="s">
        <v>92</v>
      </c>
      <c r="I287" s="4" t="s">
        <v>93</v>
      </c>
      <c r="J287" s="4" t="s">
        <v>11</v>
      </c>
      <c r="K287" s="6">
        <v>75000</v>
      </c>
      <c r="L287" s="30" t="str">
        <f t="shared" si="4"/>
        <v>SaaS Revenue</v>
      </c>
    </row>
    <row r="288" spans="1:12" ht="15.75">
      <c r="A288" s="7">
        <v>287</v>
      </c>
      <c r="B288" s="5">
        <v>44896</v>
      </c>
      <c r="C288" s="7">
        <v>40200</v>
      </c>
      <c r="D288" s="4" t="s">
        <v>8</v>
      </c>
      <c r="E288" s="4" t="s">
        <v>9</v>
      </c>
      <c r="F288" s="4" t="s">
        <v>10</v>
      </c>
      <c r="G288" s="4" t="s">
        <v>48</v>
      </c>
      <c r="H288" s="4" t="s">
        <v>52</v>
      </c>
      <c r="I288" s="4" t="s">
        <v>53</v>
      </c>
      <c r="J288" s="4" t="s">
        <v>11</v>
      </c>
      <c r="K288" s="6">
        <v>92000</v>
      </c>
      <c r="L288" s="30" t="str">
        <f t="shared" si="4"/>
        <v>Product Revenue</v>
      </c>
    </row>
    <row r="289" spans="1:12" ht="15.75">
      <c r="A289" s="7">
        <v>288</v>
      </c>
      <c r="B289" s="5">
        <v>44896</v>
      </c>
      <c r="C289" s="7">
        <v>50100</v>
      </c>
      <c r="D289" s="4" t="s">
        <v>13</v>
      </c>
      <c r="E289" s="4" t="s">
        <v>9</v>
      </c>
      <c r="F289" s="4" t="s">
        <v>10</v>
      </c>
      <c r="G289" s="4" t="s">
        <v>54</v>
      </c>
      <c r="H289" s="4" t="s">
        <v>55</v>
      </c>
      <c r="I289" s="4" t="s">
        <v>140</v>
      </c>
      <c r="J289" s="4" t="s">
        <v>14</v>
      </c>
      <c r="K289" s="6">
        <v>33800</v>
      </c>
      <c r="L289" s="30" t="str">
        <f t="shared" si="4"/>
        <v>Web Domain &amp; Hosting Fees</v>
      </c>
    </row>
    <row r="290" spans="1:12" ht="15.75">
      <c r="A290" s="7">
        <v>289</v>
      </c>
      <c r="B290" s="5">
        <v>44896</v>
      </c>
      <c r="C290" s="7">
        <v>50200</v>
      </c>
      <c r="D290" s="4" t="s">
        <v>15</v>
      </c>
      <c r="E290" s="4" t="s">
        <v>9</v>
      </c>
      <c r="F290" s="4" t="s">
        <v>10</v>
      </c>
      <c r="G290" s="4" t="s">
        <v>54</v>
      </c>
      <c r="H290" s="4" t="s">
        <v>57</v>
      </c>
      <c r="I290" s="4" t="s">
        <v>58</v>
      </c>
      <c r="J290" s="4" t="s">
        <v>14</v>
      </c>
      <c r="K290" s="6">
        <v>7100</v>
      </c>
      <c r="L290" s="30" t="str">
        <f t="shared" si="4"/>
        <v>Merchant Account Fees</v>
      </c>
    </row>
    <row r="291" spans="1:12" ht="15.75">
      <c r="A291" s="7">
        <v>290</v>
      </c>
      <c r="B291" s="5">
        <v>44896</v>
      </c>
      <c r="C291" s="7">
        <v>60100</v>
      </c>
      <c r="D291" s="4" t="s">
        <v>16</v>
      </c>
      <c r="E291" s="4" t="s">
        <v>32</v>
      </c>
      <c r="F291" s="4" t="s">
        <v>33</v>
      </c>
      <c r="G291" s="4" t="s">
        <v>54</v>
      </c>
      <c r="H291" s="4" t="s">
        <v>59</v>
      </c>
      <c r="I291" s="4" t="s">
        <v>60</v>
      </c>
      <c r="J291" s="4" t="s">
        <v>14</v>
      </c>
      <c r="K291" s="6">
        <v>25000</v>
      </c>
      <c r="L291" s="30" t="str">
        <f t="shared" si="4"/>
        <v>Advertising &amp; Marketing</v>
      </c>
    </row>
    <row r="292" spans="1:12" ht="15.75">
      <c r="A292" s="7">
        <v>291</v>
      </c>
      <c r="B292" s="5">
        <v>44896</v>
      </c>
      <c r="C292" s="7">
        <v>60100</v>
      </c>
      <c r="D292" s="4" t="s">
        <v>16</v>
      </c>
      <c r="E292" s="4" t="s">
        <v>32</v>
      </c>
      <c r="F292" s="4" t="s">
        <v>33</v>
      </c>
      <c r="G292" s="4" t="s">
        <v>54</v>
      </c>
      <c r="H292" s="4" t="s">
        <v>95</v>
      </c>
      <c r="I292" s="4" t="s">
        <v>62</v>
      </c>
      <c r="J292" s="4" t="s">
        <v>14</v>
      </c>
      <c r="K292" s="6">
        <v>12800</v>
      </c>
      <c r="L292" s="30" t="str">
        <f t="shared" si="4"/>
        <v>Advertising &amp; Marketing</v>
      </c>
    </row>
    <row r="293" spans="1:12" ht="15.75">
      <c r="A293" s="7">
        <v>292</v>
      </c>
      <c r="B293" s="5">
        <v>44896</v>
      </c>
      <c r="C293" s="7">
        <v>60400</v>
      </c>
      <c r="D293" s="4" t="s">
        <v>29</v>
      </c>
      <c r="E293" s="4" t="s">
        <v>9</v>
      </c>
      <c r="F293" s="4" t="s">
        <v>10</v>
      </c>
      <c r="G293" s="4" t="s">
        <v>54</v>
      </c>
      <c r="H293" s="4" t="s">
        <v>96</v>
      </c>
      <c r="I293" s="4" t="s">
        <v>97</v>
      </c>
      <c r="J293" s="4" t="s">
        <v>14</v>
      </c>
      <c r="K293" s="6">
        <v>2100</v>
      </c>
      <c r="L293" s="30" t="str">
        <f t="shared" si="4"/>
        <v>Dues &amp; Subscriptions</v>
      </c>
    </row>
    <row r="294" spans="1:12" ht="15.75">
      <c r="A294" s="7">
        <v>293</v>
      </c>
      <c r="B294" s="5">
        <v>44896</v>
      </c>
      <c r="C294" s="7">
        <v>60400</v>
      </c>
      <c r="D294" s="4" t="s">
        <v>29</v>
      </c>
      <c r="E294" s="4" t="s">
        <v>30</v>
      </c>
      <c r="F294" s="4" t="s">
        <v>31</v>
      </c>
      <c r="G294" s="4" t="s">
        <v>54</v>
      </c>
      <c r="H294" s="4" t="s">
        <v>98</v>
      </c>
      <c r="I294" s="4" t="s">
        <v>99</v>
      </c>
      <c r="J294" s="4" t="s">
        <v>14</v>
      </c>
      <c r="K294" s="6">
        <v>1600</v>
      </c>
      <c r="L294" s="30" t="str">
        <f t="shared" si="4"/>
        <v>Dues &amp; Subscriptions</v>
      </c>
    </row>
    <row r="295" spans="1:12" ht="15.75">
      <c r="A295" s="7">
        <v>294</v>
      </c>
      <c r="B295" s="5">
        <v>44896</v>
      </c>
      <c r="C295" s="7">
        <v>60500</v>
      </c>
      <c r="D295" s="4" t="s">
        <v>39</v>
      </c>
      <c r="E295" s="4" t="s">
        <v>9</v>
      </c>
      <c r="F295" s="4" t="s">
        <v>10</v>
      </c>
      <c r="G295" s="4" t="s">
        <v>54</v>
      </c>
      <c r="H295" s="4" t="s">
        <v>100</v>
      </c>
      <c r="I295" s="4" t="s">
        <v>101</v>
      </c>
      <c r="J295" s="4" t="s">
        <v>14</v>
      </c>
      <c r="K295" s="6">
        <v>4700</v>
      </c>
      <c r="L295" s="30" t="str">
        <f t="shared" si="4"/>
        <v>Insurance</v>
      </c>
    </row>
    <row r="296" spans="1:12" ht="15.75">
      <c r="A296" s="7">
        <v>295</v>
      </c>
      <c r="B296" s="5">
        <v>44896</v>
      </c>
      <c r="C296" s="7">
        <v>60620</v>
      </c>
      <c r="D296" s="4" t="s">
        <v>40</v>
      </c>
      <c r="E296" s="4" t="s">
        <v>9</v>
      </c>
      <c r="F296" s="4" t="s">
        <v>10</v>
      </c>
      <c r="G296" s="4" t="s">
        <v>54</v>
      </c>
      <c r="H296" s="4" t="s">
        <v>102</v>
      </c>
      <c r="I296" s="4" t="s">
        <v>103</v>
      </c>
      <c r="J296" s="4" t="s">
        <v>14</v>
      </c>
      <c r="K296" s="6">
        <v>15500</v>
      </c>
      <c r="L296" s="30" t="str">
        <f t="shared" si="4"/>
        <v>Rent &amp; Lease</v>
      </c>
    </row>
    <row r="297" spans="1:12" ht="15.75">
      <c r="A297" s="7">
        <v>296</v>
      </c>
      <c r="B297" s="5">
        <v>44896</v>
      </c>
      <c r="C297" s="7">
        <v>60630</v>
      </c>
      <c r="D297" s="4" t="s">
        <v>41</v>
      </c>
      <c r="E297" s="4" t="s">
        <v>9</v>
      </c>
      <c r="F297" s="4" t="s">
        <v>10</v>
      </c>
      <c r="G297" s="4" t="s">
        <v>54</v>
      </c>
      <c r="H297" s="4" t="s">
        <v>104</v>
      </c>
      <c r="I297" s="4" t="s">
        <v>105</v>
      </c>
      <c r="J297" s="4" t="s">
        <v>14</v>
      </c>
      <c r="K297" s="6">
        <v>3000</v>
      </c>
      <c r="L297" s="30" t="str">
        <f t="shared" si="4"/>
        <v>Utilities</v>
      </c>
    </row>
    <row r="298" spans="1:12" ht="15.75">
      <c r="A298" s="7">
        <v>297</v>
      </c>
      <c r="B298" s="5">
        <v>44900</v>
      </c>
      <c r="C298" s="7">
        <v>50200</v>
      </c>
      <c r="D298" s="4" t="s">
        <v>15</v>
      </c>
      <c r="E298" s="4" t="s">
        <v>9</v>
      </c>
      <c r="F298" s="4" t="s">
        <v>10</v>
      </c>
      <c r="G298" s="4" t="s">
        <v>54</v>
      </c>
      <c r="H298" s="4" t="s">
        <v>57</v>
      </c>
      <c r="I298" s="4" t="s">
        <v>58</v>
      </c>
      <c r="J298" s="4" t="s">
        <v>14</v>
      </c>
      <c r="K298" s="6">
        <v>3100</v>
      </c>
      <c r="L298" s="30" t="str">
        <f t="shared" si="4"/>
        <v>Merchant Account Fees</v>
      </c>
    </row>
    <row r="299" spans="1:12" ht="15.75">
      <c r="A299" s="7">
        <v>298</v>
      </c>
      <c r="B299" s="5">
        <v>44900</v>
      </c>
      <c r="C299" s="7">
        <v>50210</v>
      </c>
      <c r="D299" s="4" t="s">
        <v>38</v>
      </c>
      <c r="E299" s="4" t="s">
        <v>9</v>
      </c>
      <c r="F299" s="4" t="s">
        <v>10</v>
      </c>
      <c r="G299" s="4" t="s">
        <v>54</v>
      </c>
      <c r="H299" s="4" t="s">
        <v>106</v>
      </c>
      <c r="I299" s="4" t="s">
        <v>107</v>
      </c>
      <c r="J299" s="4" t="s">
        <v>14</v>
      </c>
      <c r="K299" s="6">
        <v>64400</v>
      </c>
      <c r="L299" s="30" t="str">
        <f t="shared" si="4"/>
        <v>Product Costs</v>
      </c>
    </row>
    <row r="300" spans="1:12" ht="15.75">
      <c r="A300" s="7">
        <v>299</v>
      </c>
      <c r="B300" s="5">
        <v>44900</v>
      </c>
      <c r="C300" s="7">
        <v>60710</v>
      </c>
      <c r="D300" s="4" t="s">
        <v>21</v>
      </c>
      <c r="E300" s="4" t="s">
        <v>9</v>
      </c>
      <c r="F300" s="4" t="s">
        <v>10</v>
      </c>
      <c r="G300" s="4" t="s">
        <v>54</v>
      </c>
      <c r="H300" s="4" t="s">
        <v>72</v>
      </c>
      <c r="I300" s="4" t="s">
        <v>73</v>
      </c>
      <c r="J300" s="4" t="s">
        <v>14</v>
      </c>
      <c r="K300" s="6">
        <v>4650</v>
      </c>
      <c r="L300" s="30" t="str">
        <f t="shared" si="4"/>
        <v>Accounting Fees</v>
      </c>
    </row>
    <row r="301" spans="1:12" ht="15.75">
      <c r="A301" s="7">
        <v>300</v>
      </c>
      <c r="B301" s="5">
        <v>44905</v>
      </c>
      <c r="C301" s="7">
        <v>60720</v>
      </c>
      <c r="D301" s="4" t="s">
        <v>22</v>
      </c>
      <c r="E301" s="4" t="s">
        <v>9</v>
      </c>
      <c r="F301" s="4" t="s">
        <v>10</v>
      </c>
      <c r="G301" s="4" t="s">
        <v>54</v>
      </c>
      <c r="H301" s="4" t="s">
        <v>108</v>
      </c>
      <c r="I301" s="4" t="s">
        <v>109</v>
      </c>
      <c r="J301" s="4" t="s">
        <v>14</v>
      </c>
      <c r="K301" s="6">
        <v>8800</v>
      </c>
      <c r="L301" s="30" t="str">
        <f t="shared" si="4"/>
        <v>Consulting Fees</v>
      </c>
    </row>
    <row r="302" spans="1:12" ht="15.75">
      <c r="A302" s="7">
        <v>301</v>
      </c>
      <c r="B302" s="5">
        <v>44910</v>
      </c>
      <c r="C302" s="7">
        <v>40100</v>
      </c>
      <c r="D302" s="4" t="s">
        <v>12</v>
      </c>
      <c r="E302" s="4" t="s">
        <v>9</v>
      </c>
      <c r="F302" s="4" t="s">
        <v>10</v>
      </c>
      <c r="G302" s="4" t="s">
        <v>48</v>
      </c>
      <c r="H302" s="4" t="s">
        <v>110</v>
      </c>
      <c r="I302" s="4" t="s">
        <v>139</v>
      </c>
      <c r="J302" s="4" t="s">
        <v>11</v>
      </c>
      <c r="K302" s="6">
        <v>20000</v>
      </c>
      <c r="L302" s="30" t="str">
        <f t="shared" si="4"/>
        <v>SaaS Revenue</v>
      </c>
    </row>
    <row r="303" spans="1:12" ht="15.75">
      <c r="A303" s="7">
        <v>302</v>
      </c>
      <c r="B303" s="5">
        <v>44910</v>
      </c>
      <c r="C303" s="7">
        <v>40100</v>
      </c>
      <c r="D303" s="4" t="s">
        <v>12</v>
      </c>
      <c r="E303" s="4" t="s">
        <v>9</v>
      </c>
      <c r="F303" s="4" t="s">
        <v>10</v>
      </c>
      <c r="G303" s="4" t="s">
        <v>48</v>
      </c>
      <c r="H303" s="4" t="s">
        <v>92</v>
      </c>
      <c r="I303" s="4" t="s">
        <v>93</v>
      </c>
      <c r="J303" s="4" t="s">
        <v>11</v>
      </c>
      <c r="K303" s="6">
        <v>55000</v>
      </c>
      <c r="L303" s="30" t="str">
        <f t="shared" si="4"/>
        <v>SaaS Revenue</v>
      </c>
    </row>
    <row r="304" spans="1:12" ht="15.75">
      <c r="A304" s="7">
        <v>303</v>
      </c>
      <c r="B304" s="5">
        <v>44910</v>
      </c>
      <c r="C304" s="7">
        <v>60730</v>
      </c>
      <c r="D304" s="4" t="s">
        <v>23</v>
      </c>
      <c r="E304" s="4" t="s">
        <v>9</v>
      </c>
      <c r="F304" s="4" t="s">
        <v>10</v>
      </c>
      <c r="G304" s="4" t="s">
        <v>54</v>
      </c>
      <c r="H304" s="4" t="s">
        <v>111</v>
      </c>
      <c r="I304" s="4" t="s">
        <v>112</v>
      </c>
      <c r="J304" s="4" t="s">
        <v>14</v>
      </c>
      <c r="K304" s="6">
        <v>5200</v>
      </c>
      <c r="L304" s="30" t="str">
        <f t="shared" si="4"/>
        <v>Legal Fees</v>
      </c>
    </row>
    <row r="305" spans="1:12" ht="15.75">
      <c r="A305" s="7">
        <v>304</v>
      </c>
      <c r="B305" s="5">
        <v>44910</v>
      </c>
      <c r="C305" s="7">
        <v>60740</v>
      </c>
      <c r="D305" s="4" t="s">
        <v>24</v>
      </c>
      <c r="E305" s="4" t="s">
        <v>9</v>
      </c>
      <c r="F305" s="4" t="s">
        <v>10</v>
      </c>
      <c r="G305" s="4" t="s">
        <v>54</v>
      </c>
      <c r="H305" s="4" t="s">
        <v>113</v>
      </c>
      <c r="I305" s="4" t="s">
        <v>114</v>
      </c>
      <c r="J305" s="4" t="s">
        <v>14</v>
      </c>
      <c r="K305" s="6">
        <v>7800</v>
      </c>
      <c r="L305" s="30" t="str">
        <f t="shared" si="4"/>
        <v>Recruiting Fees</v>
      </c>
    </row>
    <row r="306" spans="1:12" ht="15.75">
      <c r="A306" s="7">
        <v>305</v>
      </c>
      <c r="B306" s="5">
        <v>44910</v>
      </c>
      <c r="C306" s="7">
        <v>60810</v>
      </c>
      <c r="D306" s="4" t="s">
        <v>17</v>
      </c>
      <c r="E306" s="4" t="s">
        <v>9</v>
      </c>
      <c r="F306" s="4" t="s">
        <v>10</v>
      </c>
      <c r="G306" s="4" t="s">
        <v>54</v>
      </c>
      <c r="H306" s="4" t="s">
        <v>64</v>
      </c>
      <c r="I306" s="4" t="s">
        <v>66</v>
      </c>
      <c r="J306" s="4" t="s">
        <v>14</v>
      </c>
      <c r="K306" s="6">
        <v>47000</v>
      </c>
      <c r="L306" s="30" t="str">
        <f t="shared" si="4"/>
        <v>Salary &amp; Wages</v>
      </c>
    </row>
    <row r="307" spans="1:12" ht="15.75">
      <c r="A307" s="7">
        <v>306</v>
      </c>
      <c r="B307" s="5">
        <v>44910</v>
      </c>
      <c r="C307" s="7">
        <v>60810</v>
      </c>
      <c r="D307" s="4" t="s">
        <v>17</v>
      </c>
      <c r="E307" s="4" t="s">
        <v>30</v>
      </c>
      <c r="F307" s="4" t="s">
        <v>31</v>
      </c>
      <c r="G307" s="4" t="s">
        <v>54</v>
      </c>
      <c r="H307" s="4" t="s">
        <v>64</v>
      </c>
      <c r="I307" s="4" t="s">
        <v>115</v>
      </c>
      <c r="J307" s="4" t="s">
        <v>14</v>
      </c>
      <c r="K307" s="6">
        <v>88500</v>
      </c>
      <c r="L307" s="30" t="str">
        <f t="shared" si="4"/>
        <v>Salary &amp; Wages</v>
      </c>
    </row>
    <row r="308" spans="1:12" ht="15.75">
      <c r="A308" s="7">
        <v>307</v>
      </c>
      <c r="B308" s="5">
        <v>44910</v>
      </c>
      <c r="C308" s="7">
        <v>60810</v>
      </c>
      <c r="D308" s="4" t="s">
        <v>17</v>
      </c>
      <c r="E308" s="4" t="s">
        <v>32</v>
      </c>
      <c r="F308" s="4" t="s">
        <v>33</v>
      </c>
      <c r="G308" s="4" t="s">
        <v>54</v>
      </c>
      <c r="H308" s="4" t="s">
        <v>64</v>
      </c>
      <c r="I308" s="4" t="s">
        <v>65</v>
      </c>
      <c r="J308" s="4" t="s">
        <v>14</v>
      </c>
      <c r="K308" s="6">
        <v>68000</v>
      </c>
      <c r="L308" s="30" t="str">
        <f t="shared" si="4"/>
        <v>Salary &amp; Wages</v>
      </c>
    </row>
    <row r="309" spans="1:12" ht="15.75">
      <c r="A309" s="7">
        <v>308</v>
      </c>
      <c r="B309" s="5">
        <v>44910</v>
      </c>
      <c r="C309" s="7">
        <v>60810</v>
      </c>
      <c r="D309" s="4" t="s">
        <v>17</v>
      </c>
      <c r="E309" s="4" t="s">
        <v>36</v>
      </c>
      <c r="F309" s="4" t="s">
        <v>37</v>
      </c>
      <c r="G309" s="4" t="s">
        <v>54</v>
      </c>
      <c r="H309" s="4" t="s">
        <v>64</v>
      </c>
      <c r="I309" s="4" t="s">
        <v>116</v>
      </c>
      <c r="J309" s="4" t="s">
        <v>14</v>
      </c>
      <c r="K309" s="6">
        <v>57500</v>
      </c>
      <c r="L309" s="30" t="str">
        <f t="shared" si="4"/>
        <v>Salary &amp; Wages</v>
      </c>
    </row>
    <row r="310" spans="1:12" ht="15.75">
      <c r="A310" s="7">
        <v>309</v>
      </c>
      <c r="B310" s="5">
        <v>44910</v>
      </c>
      <c r="C310" s="7">
        <v>60820</v>
      </c>
      <c r="D310" s="4" t="s">
        <v>18</v>
      </c>
      <c r="E310" s="4" t="s">
        <v>9</v>
      </c>
      <c r="F310" s="4" t="s">
        <v>10</v>
      </c>
      <c r="G310" s="4" t="s">
        <v>54</v>
      </c>
      <c r="H310" s="4" t="s">
        <v>64</v>
      </c>
      <c r="I310" s="4" t="s">
        <v>117</v>
      </c>
      <c r="J310" s="4" t="s">
        <v>14</v>
      </c>
      <c r="K310" s="6">
        <v>3760</v>
      </c>
      <c r="L310" s="30" t="str">
        <f t="shared" si="4"/>
        <v>Payroll Taxes</v>
      </c>
    </row>
    <row r="311" spans="1:12" ht="15.75">
      <c r="A311" s="7">
        <v>310</v>
      </c>
      <c r="B311" s="5">
        <v>44910</v>
      </c>
      <c r="C311" s="7">
        <v>60820</v>
      </c>
      <c r="D311" s="4" t="s">
        <v>18</v>
      </c>
      <c r="E311" s="4" t="s">
        <v>30</v>
      </c>
      <c r="F311" s="4" t="s">
        <v>31</v>
      </c>
      <c r="G311" s="4" t="s">
        <v>54</v>
      </c>
      <c r="H311" s="4" t="s">
        <v>64</v>
      </c>
      <c r="I311" s="4" t="s">
        <v>118</v>
      </c>
      <c r="J311" s="4" t="s">
        <v>14</v>
      </c>
      <c r="K311" s="6">
        <v>7080</v>
      </c>
      <c r="L311" s="30" t="str">
        <f t="shared" si="4"/>
        <v>Payroll Taxes</v>
      </c>
    </row>
    <row r="312" spans="1:12" ht="15.75">
      <c r="A312" s="7">
        <v>311</v>
      </c>
      <c r="B312" s="5">
        <v>44910</v>
      </c>
      <c r="C312" s="7">
        <v>60820</v>
      </c>
      <c r="D312" s="4" t="s">
        <v>18</v>
      </c>
      <c r="E312" s="4" t="s">
        <v>32</v>
      </c>
      <c r="F312" s="4" t="s">
        <v>33</v>
      </c>
      <c r="G312" s="4" t="s">
        <v>54</v>
      </c>
      <c r="H312" s="4" t="s">
        <v>64</v>
      </c>
      <c r="I312" s="4" t="s">
        <v>119</v>
      </c>
      <c r="J312" s="4" t="s">
        <v>14</v>
      </c>
      <c r="K312" s="6">
        <v>5440</v>
      </c>
      <c r="L312" s="30" t="str">
        <f t="shared" si="4"/>
        <v>Payroll Taxes</v>
      </c>
    </row>
    <row r="313" spans="1:12" ht="15.75">
      <c r="A313" s="7">
        <v>312</v>
      </c>
      <c r="B313" s="5">
        <v>44910</v>
      </c>
      <c r="C313" s="7">
        <v>60820</v>
      </c>
      <c r="D313" s="4" t="s">
        <v>18</v>
      </c>
      <c r="E313" s="4" t="s">
        <v>36</v>
      </c>
      <c r="F313" s="4" t="s">
        <v>37</v>
      </c>
      <c r="G313" s="4" t="s">
        <v>54</v>
      </c>
      <c r="H313" s="4" t="s">
        <v>64</v>
      </c>
      <c r="I313" s="4" t="s">
        <v>120</v>
      </c>
      <c r="J313" s="4" t="s">
        <v>14</v>
      </c>
      <c r="K313" s="6">
        <v>4600</v>
      </c>
      <c r="L313" s="30" t="str">
        <f t="shared" si="4"/>
        <v>Payroll Taxes</v>
      </c>
    </row>
    <row r="314" spans="1:12" ht="15.75">
      <c r="A314" s="7">
        <v>313</v>
      </c>
      <c r="B314" s="5">
        <v>44910</v>
      </c>
      <c r="C314" s="7">
        <v>60830</v>
      </c>
      <c r="D314" s="4" t="s">
        <v>19</v>
      </c>
      <c r="E314" s="4" t="s">
        <v>9</v>
      </c>
      <c r="F314" s="4" t="s">
        <v>10</v>
      </c>
      <c r="G314" s="4" t="s">
        <v>54</v>
      </c>
      <c r="H314" s="4" t="s">
        <v>121</v>
      </c>
      <c r="I314" s="4" t="s">
        <v>122</v>
      </c>
      <c r="J314" s="4" t="s">
        <v>14</v>
      </c>
      <c r="K314" s="6">
        <v>9300</v>
      </c>
      <c r="L314" s="30" t="str">
        <f t="shared" si="4"/>
        <v>Health Insurance</v>
      </c>
    </row>
    <row r="315" spans="1:12" ht="15.75">
      <c r="A315" s="7">
        <v>314</v>
      </c>
      <c r="B315" s="5">
        <v>44910</v>
      </c>
      <c r="C315" s="7">
        <v>60830</v>
      </c>
      <c r="D315" s="4" t="s">
        <v>19</v>
      </c>
      <c r="E315" s="4" t="s">
        <v>30</v>
      </c>
      <c r="F315" s="4" t="s">
        <v>31</v>
      </c>
      <c r="G315" s="4" t="s">
        <v>54</v>
      </c>
      <c r="H315" s="4" t="s">
        <v>121</v>
      </c>
      <c r="I315" s="4" t="s">
        <v>123</v>
      </c>
      <c r="J315" s="4" t="s">
        <v>14</v>
      </c>
      <c r="K315" s="6">
        <v>17500</v>
      </c>
      <c r="L315" s="30" t="str">
        <f t="shared" si="4"/>
        <v>Health Insurance</v>
      </c>
    </row>
    <row r="316" spans="1:12" ht="15.75">
      <c r="A316" s="7">
        <v>315</v>
      </c>
      <c r="B316" s="5">
        <v>44910</v>
      </c>
      <c r="C316" s="7">
        <v>60830</v>
      </c>
      <c r="D316" s="4" t="s">
        <v>19</v>
      </c>
      <c r="E316" s="4" t="s">
        <v>32</v>
      </c>
      <c r="F316" s="4" t="s">
        <v>33</v>
      </c>
      <c r="G316" s="4" t="s">
        <v>54</v>
      </c>
      <c r="H316" s="4" t="s">
        <v>121</v>
      </c>
      <c r="I316" s="4" t="s">
        <v>124</v>
      </c>
      <c r="J316" s="4" t="s">
        <v>14</v>
      </c>
      <c r="K316" s="6">
        <v>13400</v>
      </c>
      <c r="L316" s="30" t="str">
        <f t="shared" si="4"/>
        <v>Health Insurance</v>
      </c>
    </row>
    <row r="317" spans="1:12" ht="15.75">
      <c r="A317" s="7">
        <v>316</v>
      </c>
      <c r="B317" s="5">
        <v>44910</v>
      </c>
      <c r="C317" s="7">
        <v>60830</v>
      </c>
      <c r="D317" s="4" t="s">
        <v>19</v>
      </c>
      <c r="E317" s="4" t="s">
        <v>36</v>
      </c>
      <c r="F317" s="4" t="s">
        <v>37</v>
      </c>
      <c r="G317" s="4" t="s">
        <v>54</v>
      </c>
      <c r="H317" s="4" t="s">
        <v>121</v>
      </c>
      <c r="I317" s="4" t="s">
        <v>125</v>
      </c>
      <c r="J317" s="4" t="s">
        <v>14</v>
      </c>
      <c r="K317" s="6">
        <v>11300</v>
      </c>
      <c r="L317" s="30" t="str">
        <f t="shared" si="4"/>
        <v>Health Insurance</v>
      </c>
    </row>
    <row r="318" spans="1:12" ht="15.75">
      <c r="A318" s="7">
        <v>317</v>
      </c>
      <c r="B318" s="5">
        <v>44910</v>
      </c>
      <c r="C318" s="7">
        <v>60840</v>
      </c>
      <c r="D318" s="4" t="s">
        <v>20</v>
      </c>
      <c r="E318" s="4" t="s">
        <v>9</v>
      </c>
      <c r="F318" s="4" t="s">
        <v>10</v>
      </c>
      <c r="G318" s="4" t="s">
        <v>54</v>
      </c>
      <c r="H318" s="4" t="s">
        <v>64</v>
      </c>
      <c r="I318" s="4" t="s">
        <v>126</v>
      </c>
      <c r="J318" s="4" t="s">
        <v>14</v>
      </c>
      <c r="K318" s="6">
        <v>880</v>
      </c>
      <c r="L318" s="30" t="str">
        <f t="shared" si="4"/>
        <v>Payroll Processing Fees</v>
      </c>
    </row>
    <row r="319" spans="1:12" ht="15.75">
      <c r="A319" s="7">
        <v>318</v>
      </c>
      <c r="B319" s="5">
        <v>44926</v>
      </c>
      <c r="C319" s="7">
        <v>60850</v>
      </c>
      <c r="D319" s="4" t="s">
        <v>42</v>
      </c>
      <c r="E319" s="4" t="s">
        <v>32</v>
      </c>
      <c r="F319" s="4" t="s">
        <v>33</v>
      </c>
      <c r="G319" s="4" t="s">
        <v>54</v>
      </c>
      <c r="H319" s="4" t="s">
        <v>64</v>
      </c>
      <c r="I319" s="4" t="s">
        <v>127</v>
      </c>
      <c r="J319" s="4" t="s">
        <v>14</v>
      </c>
      <c r="K319" s="6">
        <v>35800</v>
      </c>
      <c r="L319" s="30" t="str">
        <f t="shared" si="4"/>
        <v>Commissions Expense</v>
      </c>
    </row>
    <row r="320" spans="1:12" ht="15.75">
      <c r="A320" s="7">
        <v>319</v>
      </c>
      <c r="B320" s="5">
        <v>44926</v>
      </c>
      <c r="C320" s="7">
        <v>70100</v>
      </c>
      <c r="D320" s="4" t="s">
        <v>26</v>
      </c>
      <c r="E320" s="4" t="s">
        <v>9</v>
      </c>
      <c r="F320" s="4" t="s">
        <v>10</v>
      </c>
      <c r="G320" s="4" t="s">
        <v>74</v>
      </c>
      <c r="H320" s="4" t="s">
        <v>75</v>
      </c>
      <c r="I320" s="4" t="s">
        <v>76</v>
      </c>
      <c r="J320" s="4" t="s">
        <v>11</v>
      </c>
      <c r="K320" s="6">
        <v>1650</v>
      </c>
      <c r="L320" s="30" t="str">
        <f t="shared" si="4"/>
        <v>Interest Income</v>
      </c>
    </row>
    <row r="321" spans="1:12" ht="15.75">
      <c r="A321" s="7">
        <v>320</v>
      </c>
      <c r="B321" s="5">
        <v>44926</v>
      </c>
      <c r="C321" s="7">
        <v>80100</v>
      </c>
      <c r="D321" s="4" t="s">
        <v>27</v>
      </c>
      <c r="E321" s="4" t="s">
        <v>9</v>
      </c>
      <c r="F321" s="4" t="s">
        <v>10</v>
      </c>
      <c r="G321" s="4" t="s">
        <v>77</v>
      </c>
      <c r="H321" s="4" t="s">
        <v>78</v>
      </c>
      <c r="I321" s="4" t="s">
        <v>79</v>
      </c>
      <c r="J321" s="4" t="s">
        <v>14</v>
      </c>
      <c r="K321" s="6">
        <v>8800</v>
      </c>
      <c r="L321" s="30" t="str">
        <f t="shared" si="4"/>
        <v>Depreciation Expense</v>
      </c>
    </row>
    <row r="322" spans="1:12" ht="15.75">
      <c r="A322" s="7">
        <v>321</v>
      </c>
      <c r="B322" s="5">
        <v>44926</v>
      </c>
      <c r="C322" s="7">
        <v>80200</v>
      </c>
      <c r="D322" s="4" t="s">
        <v>28</v>
      </c>
      <c r="E322" s="4" t="s">
        <v>9</v>
      </c>
      <c r="F322" s="4" t="s">
        <v>10</v>
      </c>
      <c r="G322" s="4" t="s">
        <v>54</v>
      </c>
      <c r="H322" s="4" t="s">
        <v>75</v>
      </c>
      <c r="I322" s="4" t="s">
        <v>128</v>
      </c>
      <c r="J322" s="4" t="s">
        <v>14</v>
      </c>
      <c r="K322" s="6">
        <v>2600</v>
      </c>
      <c r="L322" s="30" t="str">
        <f t="shared" ref="L322:L385" si="5">RIGHT(D322,LEN(D322)-6)</f>
        <v>Interest Expense</v>
      </c>
    </row>
    <row r="323" spans="1:12" ht="15.75">
      <c r="A323" s="7">
        <v>322</v>
      </c>
      <c r="B323" s="5">
        <v>44927</v>
      </c>
      <c r="C323" s="7">
        <v>40100</v>
      </c>
      <c r="D323" s="4" t="s">
        <v>12</v>
      </c>
      <c r="E323" s="4" t="s">
        <v>9</v>
      </c>
      <c r="F323" s="4" t="s">
        <v>10</v>
      </c>
      <c r="G323" s="4" t="s">
        <v>48</v>
      </c>
      <c r="H323" s="4" t="s">
        <v>49</v>
      </c>
      <c r="I323" s="4" t="s">
        <v>50</v>
      </c>
      <c r="J323" s="4" t="s">
        <v>11</v>
      </c>
      <c r="K323" s="6">
        <v>50800</v>
      </c>
      <c r="L323" s="30" t="str">
        <f t="shared" si="5"/>
        <v>SaaS Revenue</v>
      </c>
    </row>
    <row r="324" spans="1:12" ht="15.75">
      <c r="A324" s="7">
        <v>323</v>
      </c>
      <c r="B324" s="5">
        <v>44927</v>
      </c>
      <c r="C324" s="7">
        <v>40100</v>
      </c>
      <c r="D324" s="4" t="s">
        <v>12</v>
      </c>
      <c r="E324" s="4" t="s">
        <v>9</v>
      </c>
      <c r="F324" s="4" t="s">
        <v>10</v>
      </c>
      <c r="G324" s="4" t="s">
        <v>48</v>
      </c>
      <c r="H324" s="4" t="s">
        <v>51</v>
      </c>
      <c r="I324" s="4" t="s">
        <v>50</v>
      </c>
      <c r="J324" s="4" t="s">
        <v>11</v>
      </c>
      <c r="K324" s="6">
        <v>43500</v>
      </c>
      <c r="L324" s="30" t="str">
        <f t="shared" si="5"/>
        <v>SaaS Revenue</v>
      </c>
    </row>
    <row r="325" spans="1:12" ht="15.75">
      <c r="A325" s="7">
        <v>324</v>
      </c>
      <c r="B325" s="5">
        <v>44927</v>
      </c>
      <c r="C325" s="7">
        <v>40100</v>
      </c>
      <c r="D325" s="4" t="s">
        <v>12</v>
      </c>
      <c r="E325" s="4" t="s">
        <v>9</v>
      </c>
      <c r="F325" s="4" t="s">
        <v>10</v>
      </c>
      <c r="G325" s="4" t="s">
        <v>48</v>
      </c>
      <c r="H325" s="4" t="s">
        <v>91</v>
      </c>
      <c r="I325" s="4" t="s">
        <v>50</v>
      </c>
      <c r="J325" s="4" t="s">
        <v>11</v>
      </c>
      <c r="K325" s="6">
        <v>24200</v>
      </c>
      <c r="L325" s="30" t="str">
        <f t="shared" si="5"/>
        <v>SaaS Revenue</v>
      </c>
    </row>
    <row r="326" spans="1:12" ht="15.75">
      <c r="A326" s="7">
        <v>325</v>
      </c>
      <c r="B326" s="5">
        <v>44927</v>
      </c>
      <c r="C326" s="7">
        <v>40100</v>
      </c>
      <c r="D326" s="4" t="s">
        <v>12</v>
      </c>
      <c r="E326" s="4" t="s">
        <v>9</v>
      </c>
      <c r="F326" s="4" t="s">
        <v>10</v>
      </c>
      <c r="G326" s="4" t="s">
        <v>48</v>
      </c>
      <c r="H326" s="4" t="s">
        <v>130</v>
      </c>
      <c r="I326" s="4" t="s">
        <v>50</v>
      </c>
      <c r="J326" s="4" t="s">
        <v>11</v>
      </c>
      <c r="K326" s="6">
        <v>16800</v>
      </c>
      <c r="L326" s="30" t="str">
        <f t="shared" si="5"/>
        <v>SaaS Revenue</v>
      </c>
    </row>
    <row r="327" spans="1:12" ht="15.75">
      <c r="A327" s="7">
        <v>326</v>
      </c>
      <c r="B327" s="5">
        <v>44927</v>
      </c>
      <c r="C327" s="7">
        <v>40100</v>
      </c>
      <c r="D327" s="4" t="s">
        <v>12</v>
      </c>
      <c r="E327" s="4" t="s">
        <v>9</v>
      </c>
      <c r="F327" s="4" t="s">
        <v>10</v>
      </c>
      <c r="G327" s="4" t="s">
        <v>48</v>
      </c>
      <c r="H327" s="4" t="s">
        <v>133</v>
      </c>
      <c r="I327" s="4" t="s">
        <v>50</v>
      </c>
      <c r="J327" s="4" t="s">
        <v>11</v>
      </c>
      <c r="K327" s="6">
        <v>29200</v>
      </c>
      <c r="L327" s="30" t="str">
        <f t="shared" si="5"/>
        <v>SaaS Revenue</v>
      </c>
    </row>
    <row r="328" spans="1:12" ht="15.75">
      <c r="A328" s="7">
        <v>327</v>
      </c>
      <c r="B328" s="5">
        <v>44927</v>
      </c>
      <c r="C328" s="7">
        <v>40100</v>
      </c>
      <c r="D328" s="4" t="s">
        <v>12</v>
      </c>
      <c r="E328" s="4" t="s">
        <v>9</v>
      </c>
      <c r="F328" s="4" t="s">
        <v>10</v>
      </c>
      <c r="G328" s="4" t="s">
        <v>48</v>
      </c>
      <c r="H328" s="4" t="s">
        <v>92</v>
      </c>
      <c r="I328" s="4" t="s">
        <v>93</v>
      </c>
      <c r="J328" s="4" t="s">
        <v>11</v>
      </c>
      <c r="K328" s="6">
        <v>73000</v>
      </c>
      <c r="L328" s="30" t="str">
        <f t="shared" si="5"/>
        <v>SaaS Revenue</v>
      </c>
    </row>
    <row r="329" spans="1:12" ht="15.75">
      <c r="A329" s="7">
        <v>328</v>
      </c>
      <c r="B329" s="5">
        <v>44927</v>
      </c>
      <c r="C329" s="7">
        <v>40200</v>
      </c>
      <c r="D329" s="4" t="s">
        <v>8</v>
      </c>
      <c r="E329" s="4" t="s">
        <v>9</v>
      </c>
      <c r="F329" s="4" t="s">
        <v>10</v>
      </c>
      <c r="G329" s="4" t="s">
        <v>48</v>
      </c>
      <c r="H329" s="4" t="s">
        <v>52</v>
      </c>
      <c r="I329" s="4" t="s">
        <v>53</v>
      </c>
      <c r="J329" s="4" t="s">
        <v>11</v>
      </c>
      <c r="K329" s="6">
        <v>89000</v>
      </c>
      <c r="L329" s="30" t="str">
        <f t="shared" si="5"/>
        <v>Product Revenue</v>
      </c>
    </row>
    <row r="330" spans="1:12" ht="15.75">
      <c r="A330" s="7">
        <v>329</v>
      </c>
      <c r="B330" s="5">
        <v>44927</v>
      </c>
      <c r="C330" s="7">
        <v>50100</v>
      </c>
      <c r="D330" s="4" t="s">
        <v>13</v>
      </c>
      <c r="E330" s="4" t="s">
        <v>9</v>
      </c>
      <c r="F330" s="4" t="s">
        <v>10</v>
      </c>
      <c r="G330" s="4" t="s">
        <v>54</v>
      </c>
      <c r="H330" s="4" t="s">
        <v>55</v>
      </c>
      <c r="I330" s="4" t="s">
        <v>56</v>
      </c>
      <c r="J330" s="4" t="s">
        <v>14</v>
      </c>
      <c r="K330" s="6">
        <v>34500</v>
      </c>
      <c r="L330" s="30" t="str">
        <f t="shared" si="5"/>
        <v>Web Domain &amp; Hosting Fees</v>
      </c>
    </row>
    <row r="331" spans="1:12" ht="15.75">
      <c r="A331" s="7">
        <v>330</v>
      </c>
      <c r="B331" s="5">
        <v>44927</v>
      </c>
      <c r="C331" s="7">
        <v>50200</v>
      </c>
      <c r="D331" s="4" t="s">
        <v>15</v>
      </c>
      <c r="E331" s="4" t="s">
        <v>9</v>
      </c>
      <c r="F331" s="4" t="s">
        <v>10</v>
      </c>
      <c r="G331" s="4" t="s">
        <v>54</v>
      </c>
      <c r="H331" s="4" t="s">
        <v>57</v>
      </c>
      <c r="I331" s="4" t="s">
        <v>58</v>
      </c>
      <c r="J331" s="4" t="s">
        <v>14</v>
      </c>
      <c r="K331" s="6">
        <v>6900</v>
      </c>
      <c r="L331" s="30" t="str">
        <f t="shared" si="5"/>
        <v>Merchant Account Fees</v>
      </c>
    </row>
    <row r="332" spans="1:12" ht="15.75">
      <c r="A332" s="7">
        <v>331</v>
      </c>
      <c r="B332" s="5">
        <v>44927</v>
      </c>
      <c r="C332" s="7">
        <v>60100</v>
      </c>
      <c r="D332" s="4" t="s">
        <v>16</v>
      </c>
      <c r="E332" s="4" t="s">
        <v>32</v>
      </c>
      <c r="F332" s="4" t="s">
        <v>33</v>
      </c>
      <c r="G332" s="4" t="s">
        <v>54</v>
      </c>
      <c r="H332" s="4" t="s">
        <v>59</v>
      </c>
      <c r="I332" s="4" t="s">
        <v>60</v>
      </c>
      <c r="J332" s="4" t="s">
        <v>14</v>
      </c>
      <c r="K332" s="6">
        <v>18000</v>
      </c>
      <c r="L332" s="30" t="str">
        <f t="shared" si="5"/>
        <v>Advertising &amp; Marketing</v>
      </c>
    </row>
    <row r="333" spans="1:12" ht="15.75">
      <c r="A333" s="7">
        <v>332</v>
      </c>
      <c r="B333" s="5">
        <v>44927</v>
      </c>
      <c r="C333" s="7">
        <v>60100</v>
      </c>
      <c r="D333" s="4" t="s">
        <v>16</v>
      </c>
      <c r="E333" s="4" t="s">
        <v>32</v>
      </c>
      <c r="F333" s="4" t="s">
        <v>33</v>
      </c>
      <c r="G333" s="4" t="s">
        <v>54</v>
      </c>
      <c r="H333" s="4" t="s">
        <v>95</v>
      </c>
      <c r="I333" s="4" t="s">
        <v>62</v>
      </c>
      <c r="J333" s="4" t="s">
        <v>14</v>
      </c>
      <c r="K333" s="6">
        <v>9800</v>
      </c>
      <c r="L333" s="30" t="str">
        <f t="shared" si="5"/>
        <v>Advertising &amp; Marketing</v>
      </c>
    </row>
    <row r="334" spans="1:12" ht="15.75">
      <c r="A334" s="7">
        <v>333</v>
      </c>
      <c r="B334" s="5">
        <v>44927</v>
      </c>
      <c r="C334" s="7">
        <v>60400</v>
      </c>
      <c r="D334" s="4" t="s">
        <v>29</v>
      </c>
      <c r="E334" s="4" t="s">
        <v>9</v>
      </c>
      <c r="F334" s="4" t="s">
        <v>10</v>
      </c>
      <c r="G334" s="4" t="s">
        <v>54</v>
      </c>
      <c r="H334" s="4" t="s">
        <v>96</v>
      </c>
      <c r="I334" s="4" t="s">
        <v>97</v>
      </c>
      <c r="J334" s="4" t="s">
        <v>14</v>
      </c>
      <c r="K334" s="6">
        <v>2200</v>
      </c>
      <c r="L334" s="30" t="str">
        <f t="shared" si="5"/>
        <v>Dues &amp; Subscriptions</v>
      </c>
    </row>
    <row r="335" spans="1:12" ht="15.75">
      <c r="A335" s="7">
        <v>334</v>
      </c>
      <c r="B335" s="5">
        <v>44927</v>
      </c>
      <c r="C335" s="7">
        <v>60400</v>
      </c>
      <c r="D335" s="4" t="s">
        <v>29</v>
      </c>
      <c r="E335" s="4" t="s">
        <v>30</v>
      </c>
      <c r="F335" s="4" t="s">
        <v>31</v>
      </c>
      <c r="G335" s="4" t="s">
        <v>54</v>
      </c>
      <c r="H335" s="4" t="s">
        <v>98</v>
      </c>
      <c r="I335" s="4" t="s">
        <v>99</v>
      </c>
      <c r="J335" s="4" t="s">
        <v>14</v>
      </c>
      <c r="K335" s="6">
        <v>1700</v>
      </c>
      <c r="L335" s="30" t="str">
        <f t="shared" si="5"/>
        <v>Dues &amp; Subscriptions</v>
      </c>
    </row>
    <row r="336" spans="1:12" ht="15.75">
      <c r="A336" s="7">
        <v>335</v>
      </c>
      <c r="B336" s="5">
        <v>44927</v>
      </c>
      <c r="C336" s="7">
        <v>60500</v>
      </c>
      <c r="D336" s="4" t="s">
        <v>39</v>
      </c>
      <c r="E336" s="4" t="s">
        <v>9</v>
      </c>
      <c r="F336" s="4" t="s">
        <v>10</v>
      </c>
      <c r="G336" s="4" t="s">
        <v>54</v>
      </c>
      <c r="H336" s="4" t="s">
        <v>100</v>
      </c>
      <c r="I336" s="4" t="s">
        <v>101</v>
      </c>
      <c r="J336" s="4" t="s">
        <v>14</v>
      </c>
      <c r="K336" s="6">
        <v>4900</v>
      </c>
      <c r="L336" s="30" t="str">
        <f t="shared" si="5"/>
        <v>Insurance</v>
      </c>
    </row>
    <row r="337" spans="1:12" ht="15.75">
      <c r="A337" s="7">
        <v>336</v>
      </c>
      <c r="B337" s="5">
        <v>44927</v>
      </c>
      <c r="C337" s="7">
        <v>60620</v>
      </c>
      <c r="D337" s="4" t="s">
        <v>40</v>
      </c>
      <c r="E337" s="4" t="s">
        <v>9</v>
      </c>
      <c r="F337" s="4" t="s">
        <v>10</v>
      </c>
      <c r="G337" s="4" t="s">
        <v>54</v>
      </c>
      <c r="H337" s="4" t="s">
        <v>102</v>
      </c>
      <c r="I337" s="4" t="s">
        <v>103</v>
      </c>
      <c r="J337" s="4" t="s">
        <v>14</v>
      </c>
      <c r="K337" s="6">
        <v>16000</v>
      </c>
      <c r="L337" s="30" t="str">
        <f t="shared" si="5"/>
        <v>Rent &amp; Lease</v>
      </c>
    </row>
    <row r="338" spans="1:12" ht="15.75">
      <c r="A338" s="7">
        <v>337</v>
      </c>
      <c r="B338" s="5">
        <v>44927</v>
      </c>
      <c r="C338" s="7">
        <v>60630</v>
      </c>
      <c r="D338" s="4" t="s">
        <v>41</v>
      </c>
      <c r="E338" s="4" t="s">
        <v>9</v>
      </c>
      <c r="F338" s="4" t="s">
        <v>10</v>
      </c>
      <c r="G338" s="4" t="s">
        <v>54</v>
      </c>
      <c r="H338" s="4" t="s">
        <v>104</v>
      </c>
      <c r="I338" s="4" t="s">
        <v>105</v>
      </c>
      <c r="J338" s="4" t="s">
        <v>14</v>
      </c>
      <c r="K338" s="6">
        <v>3100</v>
      </c>
      <c r="L338" s="30" t="str">
        <f t="shared" si="5"/>
        <v>Utilities</v>
      </c>
    </row>
    <row r="339" spans="1:12" ht="15.75">
      <c r="A339" s="7">
        <v>338</v>
      </c>
      <c r="B339" s="5">
        <v>44931</v>
      </c>
      <c r="C339" s="7">
        <v>50200</v>
      </c>
      <c r="D339" s="4" t="s">
        <v>15</v>
      </c>
      <c r="E339" s="4" t="s">
        <v>9</v>
      </c>
      <c r="F339" s="4" t="s">
        <v>10</v>
      </c>
      <c r="G339" s="4" t="s">
        <v>54</v>
      </c>
      <c r="H339" s="4" t="s">
        <v>57</v>
      </c>
      <c r="I339" s="4" t="s">
        <v>58</v>
      </c>
      <c r="J339" s="4" t="s">
        <v>14</v>
      </c>
      <c r="K339" s="6">
        <v>2900</v>
      </c>
      <c r="L339" s="30" t="str">
        <f t="shared" si="5"/>
        <v>Merchant Account Fees</v>
      </c>
    </row>
    <row r="340" spans="1:12" ht="15.75">
      <c r="A340" s="7">
        <v>339</v>
      </c>
      <c r="B340" s="5">
        <v>44931</v>
      </c>
      <c r="C340" s="7">
        <v>50210</v>
      </c>
      <c r="D340" s="4" t="s">
        <v>38</v>
      </c>
      <c r="E340" s="4" t="s">
        <v>9</v>
      </c>
      <c r="F340" s="4" t="s">
        <v>10</v>
      </c>
      <c r="G340" s="4" t="s">
        <v>54</v>
      </c>
      <c r="H340" s="4" t="s">
        <v>106</v>
      </c>
      <c r="I340" s="4" t="s">
        <v>107</v>
      </c>
      <c r="J340" s="4" t="s">
        <v>14</v>
      </c>
      <c r="K340" s="6">
        <v>62300</v>
      </c>
      <c r="L340" s="30" t="str">
        <f t="shared" si="5"/>
        <v>Product Costs</v>
      </c>
    </row>
    <row r="341" spans="1:12" ht="15.75">
      <c r="A341" s="7">
        <v>340</v>
      </c>
      <c r="B341" s="5">
        <v>44931</v>
      </c>
      <c r="C341" s="7">
        <v>60710</v>
      </c>
      <c r="D341" s="4" t="s">
        <v>21</v>
      </c>
      <c r="E341" s="4" t="s">
        <v>9</v>
      </c>
      <c r="F341" s="4" t="s">
        <v>10</v>
      </c>
      <c r="G341" s="4" t="s">
        <v>54</v>
      </c>
      <c r="H341" s="4" t="s">
        <v>72</v>
      </c>
      <c r="I341" s="4" t="s">
        <v>73</v>
      </c>
      <c r="J341" s="4" t="s">
        <v>14</v>
      </c>
      <c r="K341" s="6">
        <v>4800</v>
      </c>
      <c r="L341" s="30" t="str">
        <f t="shared" si="5"/>
        <v>Accounting Fees</v>
      </c>
    </row>
    <row r="342" spans="1:12" ht="15.75">
      <c r="A342" s="7">
        <v>341</v>
      </c>
      <c r="B342" s="5">
        <v>44936</v>
      </c>
      <c r="C342" s="7">
        <v>60720</v>
      </c>
      <c r="D342" s="4" t="s">
        <v>22</v>
      </c>
      <c r="E342" s="4" t="s">
        <v>9</v>
      </c>
      <c r="F342" s="4" t="s">
        <v>10</v>
      </c>
      <c r="G342" s="4" t="s">
        <v>54</v>
      </c>
      <c r="H342" s="4" t="s">
        <v>108</v>
      </c>
      <c r="I342" s="4" t="s">
        <v>109</v>
      </c>
      <c r="J342" s="4" t="s">
        <v>14</v>
      </c>
      <c r="K342" s="6">
        <v>9000</v>
      </c>
      <c r="L342" s="30" t="str">
        <f t="shared" si="5"/>
        <v>Consulting Fees</v>
      </c>
    </row>
    <row r="343" spans="1:12" ht="15.75">
      <c r="A343" s="7">
        <v>342</v>
      </c>
      <c r="B343" s="5">
        <v>44936</v>
      </c>
      <c r="C343" s="7">
        <v>61010</v>
      </c>
      <c r="D343" s="4" t="s">
        <v>25</v>
      </c>
      <c r="E343" s="4" t="s">
        <v>32</v>
      </c>
      <c r="F343" s="4" t="s">
        <v>33</v>
      </c>
      <c r="G343" s="4" t="s">
        <v>68</v>
      </c>
      <c r="H343" s="4" t="s">
        <v>69</v>
      </c>
      <c r="I343" s="4" t="s">
        <v>141</v>
      </c>
      <c r="J343" s="4" t="s">
        <v>14</v>
      </c>
      <c r="K343" s="6">
        <v>4200</v>
      </c>
      <c r="L343" s="30" t="str">
        <f t="shared" si="5"/>
        <v>Lodging</v>
      </c>
    </row>
    <row r="344" spans="1:12" ht="15.75">
      <c r="A344" s="7">
        <v>343</v>
      </c>
      <c r="B344" s="5">
        <v>44936</v>
      </c>
      <c r="C344" s="7">
        <v>61020</v>
      </c>
      <c r="D344" s="4" t="s">
        <v>34</v>
      </c>
      <c r="E344" s="4" t="s">
        <v>32</v>
      </c>
      <c r="F344" s="4" t="s">
        <v>33</v>
      </c>
      <c r="G344" s="4" t="s">
        <v>68</v>
      </c>
      <c r="H344" s="4" t="s">
        <v>142</v>
      </c>
      <c r="I344" s="4" t="s">
        <v>143</v>
      </c>
      <c r="J344" s="4" t="s">
        <v>14</v>
      </c>
      <c r="K344" s="6">
        <v>2300</v>
      </c>
      <c r="L344" s="30" t="str">
        <f t="shared" si="5"/>
        <v>Meals &amp; Entertainment</v>
      </c>
    </row>
    <row r="345" spans="1:12" ht="15.75">
      <c r="A345" s="7">
        <v>344</v>
      </c>
      <c r="B345" s="5">
        <v>44936</v>
      </c>
      <c r="C345" s="7">
        <v>61030</v>
      </c>
      <c r="D345" s="4" t="s">
        <v>35</v>
      </c>
      <c r="E345" s="4" t="s">
        <v>32</v>
      </c>
      <c r="F345" s="4" t="s">
        <v>33</v>
      </c>
      <c r="G345" s="4" t="s">
        <v>68</v>
      </c>
      <c r="H345" s="4" t="s">
        <v>144</v>
      </c>
      <c r="I345" s="4" t="s">
        <v>145</v>
      </c>
      <c r="J345" s="4" t="s">
        <v>14</v>
      </c>
      <c r="K345" s="6">
        <v>3200</v>
      </c>
      <c r="L345" s="30" t="str">
        <f t="shared" si="5"/>
        <v>Travel</v>
      </c>
    </row>
    <row r="346" spans="1:12" ht="15.75">
      <c r="A346" s="7">
        <v>345</v>
      </c>
      <c r="B346" s="5">
        <v>44941</v>
      </c>
      <c r="C346" s="7">
        <v>40100</v>
      </c>
      <c r="D346" s="4" t="s">
        <v>12</v>
      </c>
      <c r="E346" s="4" t="s">
        <v>9</v>
      </c>
      <c r="F346" s="4" t="s">
        <v>10</v>
      </c>
      <c r="G346" s="4" t="s">
        <v>48</v>
      </c>
      <c r="H346" s="4" t="s">
        <v>110</v>
      </c>
      <c r="I346" s="4" t="s">
        <v>50</v>
      </c>
      <c r="J346" s="4" t="s">
        <v>11</v>
      </c>
      <c r="K346" s="6">
        <v>19800</v>
      </c>
      <c r="L346" s="30" t="str">
        <f t="shared" si="5"/>
        <v>SaaS Revenue</v>
      </c>
    </row>
    <row r="347" spans="1:12" ht="15.75">
      <c r="A347" s="7">
        <v>346</v>
      </c>
      <c r="B347" s="5">
        <v>44941</v>
      </c>
      <c r="C347" s="7">
        <v>40100</v>
      </c>
      <c r="D347" s="4" t="s">
        <v>12</v>
      </c>
      <c r="E347" s="4" t="s">
        <v>9</v>
      </c>
      <c r="F347" s="4" t="s">
        <v>10</v>
      </c>
      <c r="G347" s="4" t="s">
        <v>48</v>
      </c>
      <c r="H347" s="4" t="s">
        <v>92</v>
      </c>
      <c r="I347" s="4" t="s">
        <v>93</v>
      </c>
      <c r="J347" s="4" t="s">
        <v>11</v>
      </c>
      <c r="K347" s="6">
        <v>54000</v>
      </c>
      <c r="L347" s="30" t="str">
        <f t="shared" si="5"/>
        <v>SaaS Revenue</v>
      </c>
    </row>
    <row r="348" spans="1:12" ht="15.75">
      <c r="A348" s="7">
        <v>347</v>
      </c>
      <c r="B348" s="5">
        <v>44941</v>
      </c>
      <c r="C348" s="7">
        <v>60730</v>
      </c>
      <c r="D348" s="4" t="s">
        <v>23</v>
      </c>
      <c r="E348" s="4" t="s">
        <v>9</v>
      </c>
      <c r="F348" s="4" t="s">
        <v>10</v>
      </c>
      <c r="G348" s="4" t="s">
        <v>54</v>
      </c>
      <c r="H348" s="4" t="s">
        <v>111</v>
      </c>
      <c r="I348" s="4" t="s">
        <v>112</v>
      </c>
      <c r="J348" s="4" t="s">
        <v>14</v>
      </c>
      <c r="K348" s="6">
        <v>5400</v>
      </c>
      <c r="L348" s="30" t="str">
        <f t="shared" si="5"/>
        <v>Legal Fees</v>
      </c>
    </row>
    <row r="349" spans="1:12" ht="15.75">
      <c r="A349" s="7">
        <v>348</v>
      </c>
      <c r="B349" s="5">
        <v>44941</v>
      </c>
      <c r="C349" s="7">
        <v>60740</v>
      </c>
      <c r="D349" s="4" t="s">
        <v>24</v>
      </c>
      <c r="E349" s="4" t="s">
        <v>9</v>
      </c>
      <c r="F349" s="4" t="s">
        <v>10</v>
      </c>
      <c r="G349" s="4" t="s">
        <v>54</v>
      </c>
      <c r="H349" s="4" t="s">
        <v>113</v>
      </c>
      <c r="I349" s="4" t="s">
        <v>114</v>
      </c>
      <c r="J349" s="4" t="s">
        <v>14</v>
      </c>
      <c r="K349" s="6">
        <v>8000</v>
      </c>
      <c r="L349" s="30" t="str">
        <f t="shared" si="5"/>
        <v>Recruiting Fees</v>
      </c>
    </row>
    <row r="350" spans="1:12" ht="15.75">
      <c r="A350" s="7">
        <v>349</v>
      </c>
      <c r="B350" s="5">
        <v>44941</v>
      </c>
      <c r="C350" s="7">
        <v>60810</v>
      </c>
      <c r="D350" s="4" t="s">
        <v>17</v>
      </c>
      <c r="E350" s="4" t="s">
        <v>9</v>
      </c>
      <c r="F350" s="4" t="s">
        <v>10</v>
      </c>
      <c r="G350" s="4" t="s">
        <v>54</v>
      </c>
      <c r="H350" s="4" t="s">
        <v>64</v>
      </c>
      <c r="I350" s="4" t="s">
        <v>66</v>
      </c>
      <c r="J350" s="4" t="s">
        <v>14</v>
      </c>
      <c r="K350" s="6">
        <v>48500</v>
      </c>
      <c r="L350" s="30" t="str">
        <f t="shared" si="5"/>
        <v>Salary &amp; Wages</v>
      </c>
    </row>
    <row r="351" spans="1:12" ht="15.75">
      <c r="A351" s="7">
        <v>350</v>
      </c>
      <c r="B351" s="5">
        <v>44941</v>
      </c>
      <c r="C351" s="7">
        <v>60810</v>
      </c>
      <c r="D351" s="4" t="s">
        <v>17</v>
      </c>
      <c r="E351" s="4" t="s">
        <v>30</v>
      </c>
      <c r="F351" s="4" t="s">
        <v>31</v>
      </c>
      <c r="G351" s="4" t="s">
        <v>54</v>
      </c>
      <c r="H351" s="4" t="s">
        <v>64</v>
      </c>
      <c r="I351" s="4" t="s">
        <v>115</v>
      </c>
      <c r="J351" s="4" t="s">
        <v>14</v>
      </c>
      <c r="K351" s="6">
        <v>91000</v>
      </c>
      <c r="L351" s="30" t="str">
        <f t="shared" si="5"/>
        <v>Salary &amp; Wages</v>
      </c>
    </row>
    <row r="352" spans="1:12" ht="15.75">
      <c r="A352" s="7">
        <v>351</v>
      </c>
      <c r="B352" s="5">
        <v>44941</v>
      </c>
      <c r="C352" s="7">
        <v>60810</v>
      </c>
      <c r="D352" s="4" t="s">
        <v>17</v>
      </c>
      <c r="E352" s="4" t="s">
        <v>32</v>
      </c>
      <c r="F352" s="4" t="s">
        <v>33</v>
      </c>
      <c r="G352" s="4" t="s">
        <v>54</v>
      </c>
      <c r="H352" s="4" t="s">
        <v>64</v>
      </c>
      <c r="I352" s="4" t="s">
        <v>65</v>
      </c>
      <c r="J352" s="4" t="s">
        <v>14</v>
      </c>
      <c r="K352" s="6">
        <v>70000</v>
      </c>
      <c r="L352" s="30" t="str">
        <f t="shared" si="5"/>
        <v>Salary &amp; Wages</v>
      </c>
    </row>
    <row r="353" spans="1:12" ht="15.75">
      <c r="A353" s="7">
        <v>352</v>
      </c>
      <c r="B353" s="5">
        <v>44941</v>
      </c>
      <c r="C353" s="7">
        <v>60810</v>
      </c>
      <c r="D353" s="4" t="s">
        <v>17</v>
      </c>
      <c r="E353" s="4" t="s">
        <v>36</v>
      </c>
      <c r="F353" s="4" t="s">
        <v>37</v>
      </c>
      <c r="G353" s="4" t="s">
        <v>54</v>
      </c>
      <c r="H353" s="4" t="s">
        <v>64</v>
      </c>
      <c r="I353" s="4" t="s">
        <v>116</v>
      </c>
      <c r="J353" s="4" t="s">
        <v>14</v>
      </c>
      <c r="K353" s="6">
        <v>59000</v>
      </c>
      <c r="L353" s="30" t="str">
        <f t="shared" si="5"/>
        <v>Salary &amp; Wages</v>
      </c>
    </row>
    <row r="354" spans="1:12" ht="15.75">
      <c r="A354" s="7">
        <v>353</v>
      </c>
      <c r="B354" s="5">
        <v>44941</v>
      </c>
      <c r="C354" s="7">
        <v>60820</v>
      </c>
      <c r="D354" s="4" t="s">
        <v>18</v>
      </c>
      <c r="E354" s="4" t="s">
        <v>9</v>
      </c>
      <c r="F354" s="4" t="s">
        <v>10</v>
      </c>
      <c r="G354" s="4" t="s">
        <v>54</v>
      </c>
      <c r="H354" s="4" t="s">
        <v>64</v>
      </c>
      <c r="I354" s="4" t="s">
        <v>117</v>
      </c>
      <c r="J354" s="4" t="s">
        <v>14</v>
      </c>
      <c r="K354" s="6">
        <v>3880</v>
      </c>
      <c r="L354" s="30" t="str">
        <f t="shared" si="5"/>
        <v>Payroll Taxes</v>
      </c>
    </row>
    <row r="355" spans="1:12" ht="15.75">
      <c r="A355" s="7">
        <v>354</v>
      </c>
      <c r="B355" s="5">
        <v>44941</v>
      </c>
      <c r="C355" s="7">
        <v>60820</v>
      </c>
      <c r="D355" s="4" t="s">
        <v>18</v>
      </c>
      <c r="E355" s="4" t="s">
        <v>30</v>
      </c>
      <c r="F355" s="4" t="s">
        <v>31</v>
      </c>
      <c r="G355" s="4" t="s">
        <v>54</v>
      </c>
      <c r="H355" s="4" t="s">
        <v>64</v>
      </c>
      <c r="I355" s="4" t="s">
        <v>118</v>
      </c>
      <c r="J355" s="4" t="s">
        <v>14</v>
      </c>
      <c r="K355" s="6">
        <v>7280</v>
      </c>
      <c r="L355" s="30" t="str">
        <f t="shared" si="5"/>
        <v>Payroll Taxes</v>
      </c>
    </row>
    <row r="356" spans="1:12" ht="15.75">
      <c r="A356" s="7">
        <v>355</v>
      </c>
      <c r="B356" s="5">
        <v>44941</v>
      </c>
      <c r="C356" s="7">
        <v>60820</v>
      </c>
      <c r="D356" s="4" t="s">
        <v>18</v>
      </c>
      <c r="E356" s="4" t="s">
        <v>32</v>
      </c>
      <c r="F356" s="4" t="s">
        <v>33</v>
      </c>
      <c r="G356" s="4" t="s">
        <v>54</v>
      </c>
      <c r="H356" s="4" t="s">
        <v>64</v>
      </c>
      <c r="I356" s="4" t="s">
        <v>119</v>
      </c>
      <c r="J356" s="4" t="s">
        <v>14</v>
      </c>
      <c r="K356" s="6">
        <v>5600</v>
      </c>
      <c r="L356" s="30" t="str">
        <f t="shared" si="5"/>
        <v>Payroll Taxes</v>
      </c>
    </row>
    <row r="357" spans="1:12" ht="15.75">
      <c r="A357" s="7">
        <v>356</v>
      </c>
      <c r="B357" s="5">
        <v>44941</v>
      </c>
      <c r="C357" s="7">
        <v>60820</v>
      </c>
      <c r="D357" s="4" t="s">
        <v>18</v>
      </c>
      <c r="E357" s="4" t="s">
        <v>36</v>
      </c>
      <c r="F357" s="4" t="s">
        <v>37</v>
      </c>
      <c r="G357" s="4" t="s">
        <v>54</v>
      </c>
      <c r="H357" s="4" t="s">
        <v>64</v>
      </c>
      <c r="I357" s="4" t="s">
        <v>120</v>
      </c>
      <c r="J357" s="4" t="s">
        <v>14</v>
      </c>
      <c r="K357" s="6">
        <v>4720</v>
      </c>
      <c r="L357" s="30" t="str">
        <f t="shared" si="5"/>
        <v>Payroll Taxes</v>
      </c>
    </row>
    <row r="358" spans="1:12" ht="15.75">
      <c r="A358" s="7">
        <v>357</v>
      </c>
      <c r="B358" s="5">
        <v>44941</v>
      </c>
      <c r="C358" s="7">
        <v>60830</v>
      </c>
      <c r="D358" s="4" t="s">
        <v>19</v>
      </c>
      <c r="E358" s="4" t="s">
        <v>9</v>
      </c>
      <c r="F358" s="4" t="s">
        <v>10</v>
      </c>
      <c r="G358" s="4" t="s">
        <v>54</v>
      </c>
      <c r="H358" s="4" t="s">
        <v>121</v>
      </c>
      <c r="I358" s="4" t="s">
        <v>122</v>
      </c>
      <c r="J358" s="4" t="s">
        <v>14</v>
      </c>
      <c r="K358" s="6">
        <v>9700</v>
      </c>
      <c r="L358" s="30" t="str">
        <f t="shared" si="5"/>
        <v>Health Insurance</v>
      </c>
    </row>
    <row r="359" spans="1:12" ht="15.75">
      <c r="A359" s="7">
        <v>358</v>
      </c>
      <c r="B359" s="5">
        <v>44941</v>
      </c>
      <c r="C359" s="7">
        <v>60830</v>
      </c>
      <c r="D359" s="4" t="s">
        <v>19</v>
      </c>
      <c r="E359" s="4" t="s">
        <v>30</v>
      </c>
      <c r="F359" s="4" t="s">
        <v>31</v>
      </c>
      <c r="G359" s="4" t="s">
        <v>54</v>
      </c>
      <c r="H359" s="4" t="s">
        <v>121</v>
      </c>
      <c r="I359" s="4" t="s">
        <v>123</v>
      </c>
      <c r="J359" s="4" t="s">
        <v>14</v>
      </c>
      <c r="K359" s="6">
        <v>18200</v>
      </c>
      <c r="L359" s="30" t="str">
        <f t="shared" si="5"/>
        <v>Health Insurance</v>
      </c>
    </row>
    <row r="360" spans="1:12" ht="15.75">
      <c r="A360" s="7">
        <v>359</v>
      </c>
      <c r="B360" s="5">
        <v>44941</v>
      </c>
      <c r="C360" s="7">
        <v>60830</v>
      </c>
      <c r="D360" s="4" t="s">
        <v>19</v>
      </c>
      <c r="E360" s="4" t="s">
        <v>32</v>
      </c>
      <c r="F360" s="4" t="s">
        <v>33</v>
      </c>
      <c r="G360" s="4" t="s">
        <v>54</v>
      </c>
      <c r="H360" s="4" t="s">
        <v>121</v>
      </c>
      <c r="I360" s="4" t="s">
        <v>124</v>
      </c>
      <c r="J360" s="4" t="s">
        <v>14</v>
      </c>
      <c r="K360" s="6">
        <v>13900</v>
      </c>
      <c r="L360" s="30" t="str">
        <f t="shared" si="5"/>
        <v>Health Insurance</v>
      </c>
    </row>
    <row r="361" spans="1:12" ht="15.75">
      <c r="A361" s="7">
        <v>360</v>
      </c>
      <c r="B361" s="5">
        <v>44941</v>
      </c>
      <c r="C361" s="7">
        <v>60830</v>
      </c>
      <c r="D361" s="4" t="s">
        <v>19</v>
      </c>
      <c r="E361" s="4" t="s">
        <v>36</v>
      </c>
      <c r="F361" s="4" t="s">
        <v>37</v>
      </c>
      <c r="G361" s="4" t="s">
        <v>54</v>
      </c>
      <c r="H361" s="4" t="s">
        <v>121</v>
      </c>
      <c r="I361" s="4" t="s">
        <v>125</v>
      </c>
      <c r="J361" s="4" t="s">
        <v>14</v>
      </c>
      <c r="K361" s="6">
        <v>11700</v>
      </c>
      <c r="L361" s="30" t="str">
        <f t="shared" si="5"/>
        <v>Health Insurance</v>
      </c>
    </row>
    <row r="362" spans="1:12" ht="15.75">
      <c r="A362" s="7">
        <v>361</v>
      </c>
      <c r="B362" s="5">
        <v>44941</v>
      </c>
      <c r="C362" s="7">
        <v>60840</v>
      </c>
      <c r="D362" s="4" t="s">
        <v>20</v>
      </c>
      <c r="E362" s="4" t="s">
        <v>9</v>
      </c>
      <c r="F362" s="4" t="s">
        <v>10</v>
      </c>
      <c r="G362" s="4" t="s">
        <v>54</v>
      </c>
      <c r="H362" s="4" t="s">
        <v>64</v>
      </c>
      <c r="I362" s="4" t="s">
        <v>126</v>
      </c>
      <c r="J362" s="4" t="s">
        <v>14</v>
      </c>
      <c r="K362" s="6">
        <v>900</v>
      </c>
      <c r="L362" s="30" t="str">
        <f t="shared" si="5"/>
        <v>Payroll Processing Fees</v>
      </c>
    </row>
    <row r="363" spans="1:12" ht="15.75">
      <c r="A363" s="7">
        <v>362</v>
      </c>
      <c r="B363" s="5">
        <v>44957</v>
      </c>
      <c r="C363" s="7">
        <v>60850</v>
      </c>
      <c r="D363" s="4" t="s">
        <v>42</v>
      </c>
      <c r="E363" s="4" t="s">
        <v>32</v>
      </c>
      <c r="F363" s="4" t="s">
        <v>33</v>
      </c>
      <c r="G363" s="4" t="s">
        <v>54</v>
      </c>
      <c r="H363" s="4" t="s">
        <v>64</v>
      </c>
      <c r="I363" s="4" t="s">
        <v>127</v>
      </c>
      <c r="J363" s="4" t="s">
        <v>14</v>
      </c>
      <c r="K363" s="6">
        <v>32500</v>
      </c>
      <c r="L363" s="30" t="str">
        <f t="shared" si="5"/>
        <v>Commissions Expense</v>
      </c>
    </row>
    <row r="364" spans="1:12" ht="15.75">
      <c r="A364" s="7">
        <v>363</v>
      </c>
      <c r="B364" s="5">
        <v>44957</v>
      </c>
      <c r="C364" s="7">
        <v>70100</v>
      </c>
      <c r="D364" s="4" t="s">
        <v>26</v>
      </c>
      <c r="E364" s="4" t="s">
        <v>9</v>
      </c>
      <c r="F364" s="4" t="s">
        <v>10</v>
      </c>
      <c r="G364" s="4" t="s">
        <v>74</v>
      </c>
      <c r="H364" s="4" t="s">
        <v>75</v>
      </c>
      <c r="I364" s="4" t="s">
        <v>76</v>
      </c>
      <c r="J364" s="4" t="s">
        <v>11</v>
      </c>
      <c r="K364" s="6">
        <v>1700</v>
      </c>
      <c r="L364" s="30" t="str">
        <f t="shared" si="5"/>
        <v>Interest Income</v>
      </c>
    </row>
    <row r="365" spans="1:12" ht="15.75">
      <c r="A365" s="7">
        <v>364</v>
      </c>
      <c r="B365" s="5">
        <v>44957</v>
      </c>
      <c r="C365" s="7">
        <v>80100</v>
      </c>
      <c r="D365" s="4" t="s">
        <v>27</v>
      </c>
      <c r="E365" s="4" t="s">
        <v>9</v>
      </c>
      <c r="F365" s="4" t="s">
        <v>10</v>
      </c>
      <c r="G365" s="4" t="s">
        <v>77</v>
      </c>
      <c r="H365" s="4" t="s">
        <v>78</v>
      </c>
      <c r="I365" s="4" t="s">
        <v>79</v>
      </c>
      <c r="J365" s="4" t="s">
        <v>14</v>
      </c>
      <c r="K365" s="6">
        <v>9000</v>
      </c>
      <c r="L365" s="30" t="str">
        <f t="shared" si="5"/>
        <v>Depreciation Expense</v>
      </c>
    </row>
    <row r="366" spans="1:12" ht="15.75">
      <c r="A366" s="7">
        <v>365</v>
      </c>
      <c r="B366" s="5">
        <v>44957</v>
      </c>
      <c r="C366" s="7">
        <v>80200</v>
      </c>
      <c r="D366" s="4" t="s">
        <v>28</v>
      </c>
      <c r="E366" s="4" t="s">
        <v>9</v>
      </c>
      <c r="F366" s="4" t="s">
        <v>10</v>
      </c>
      <c r="G366" s="4" t="s">
        <v>54</v>
      </c>
      <c r="H366" s="4" t="s">
        <v>75</v>
      </c>
      <c r="I366" s="4" t="s">
        <v>128</v>
      </c>
      <c r="J366" s="4" t="s">
        <v>14</v>
      </c>
      <c r="K366" s="6">
        <v>2700</v>
      </c>
      <c r="L366" s="30" t="str">
        <f t="shared" si="5"/>
        <v>Interest Expense</v>
      </c>
    </row>
    <row r="367" spans="1:12" ht="15.75">
      <c r="A367" s="7">
        <v>366</v>
      </c>
      <c r="B367" s="5">
        <v>44958</v>
      </c>
      <c r="C367" s="7">
        <v>40100</v>
      </c>
      <c r="D367" s="4" t="s">
        <v>12</v>
      </c>
      <c r="E367" s="4" t="s">
        <v>9</v>
      </c>
      <c r="F367" s="4" t="s">
        <v>10</v>
      </c>
      <c r="G367" s="4" t="s">
        <v>48</v>
      </c>
      <c r="H367" s="4" t="s">
        <v>49</v>
      </c>
      <c r="I367" s="4" t="s">
        <v>80</v>
      </c>
      <c r="J367" s="4" t="s">
        <v>11</v>
      </c>
      <c r="K367" s="6">
        <v>51200</v>
      </c>
      <c r="L367" s="30" t="str">
        <f t="shared" si="5"/>
        <v>SaaS Revenue</v>
      </c>
    </row>
    <row r="368" spans="1:12" ht="15.75">
      <c r="A368" s="7">
        <v>367</v>
      </c>
      <c r="B368" s="5">
        <v>44958</v>
      </c>
      <c r="C368" s="7">
        <v>40100</v>
      </c>
      <c r="D368" s="4" t="s">
        <v>12</v>
      </c>
      <c r="E368" s="4" t="s">
        <v>9</v>
      </c>
      <c r="F368" s="4" t="s">
        <v>10</v>
      </c>
      <c r="G368" s="4" t="s">
        <v>48</v>
      </c>
      <c r="H368" s="4" t="s">
        <v>51</v>
      </c>
      <c r="I368" s="4" t="s">
        <v>80</v>
      </c>
      <c r="J368" s="4" t="s">
        <v>11</v>
      </c>
      <c r="K368" s="6">
        <v>44000</v>
      </c>
      <c r="L368" s="30" t="str">
        <f t="shared" si="5"/>
        <v>SaaS Revenue</v>
      </c>
    </row>
    <row r="369" spans="1:12" ht="15.75">
      <c r="A369" s="7">
        <v>368</v>
      </c>
      <c r="B369" s="5">
        <v>44958</v>
      </c>
      <c r="C369" s="7">
        <v>40100</v>
      </c>
      <c r="D369" s="4" t="s">
        <v>12</v>
      </c>
      <c r="E369" s="4" t="s">
        <v>9</v>
      </c>
      <c r="F369" s="4" t="s">
        <v>10</v>
      </c>
      <c r="G369" s="4" t="s">
        <v>48</v>
      </c>
      <c r="H369" s="4" t="s">
        <v>91</v>
      </c>
      <c r="I369" s="4" t="s">
        <v>80</v>
      </c>
      <c r="J369" s="4" t="s">
        <v>11</v>
      </c>
      <c r="K369" s="6">
        <v>24500</v>
      </c>
      <c r="L369" s="30" t="str">
        <f t="shared" si="5"/>
        <v>SaaS Revenue</v>
      </c>
    </row>
    <row r="370" spans="1:12" ht="15.75">
      <c r="A370" s="7">
        <v>369</v>
      </c>
      <c r="B370" s="5">
        <v>44958</v>
      </c>
      <c r="C370" s="7">
        <v>40100</v>
      </c>
      <c r="D370" s="4" t="s">
        <v>12</v>
      </c>
      <c r="E370" s="4" t="s">
        <v>9</v>
      </c>
      <c r="F370" s="4" t="s">
        <v>10</v>
      </c>
      <c r="G370" s="4" t="s">
        <v>48</v>
      </c>
      <c r="H370" s="4" t="s">
        <v>130</v>
      </c>
      <c r="I370" s="4" t="s">
        <v>80</v>
      </c>
      <c r="J370" s="4" t="s">
        <v>11</v>
      </c>
      <c r="K370" s="6">
        <v>17000</v>
      </c>
      <c r="L370" s="30" t="str">
        <f t="shared" si="5"/>
        <v>SaaS Revenue</v>
      </c>
    </row>
    <row r="371" spans="1:12" ht="15.75">
      <c r="A371" s="7">
        <v>370</v>
      </c>
      <c r="B371" s="5">
        <v>44958</v>
      </c>
      <c r="C371" s="7">
        <v>40100</v>
      </c>
      <c r="D371" s="4" t="s">
        <v>12</v>
      </c>
      <c r="E371" s="4" t="s">
        <v>9</v>
      </c>
      <c r="F371" s="4" t="s">
        <v>10</v>
      </c>
      <c r="G371" s="4" t="s">
        <v>48</v>
      </c>
      <c r="H371" s="4" t="s">
        <v>133</v>
      </c>
      <c r="I371" s="4" t="s">
        <v>80</v>
      </c>
      <c r="J371" s="4" t="s">
        <v>11</v>
      </c>
      <c r="K371" s="6">
        <v>29500</v>
      </c>
      <c r="L371" s="30" t="str">
        <f t="shared" si="5"/>
        <v>SaaS Revenue</v>
      </c>
    </row>
    <row r="372" spans="1:12" ht="15.75">
      <c r="A372" s="7">
        <v>371</v>
      </c>
      <c r="B372" s="5">
        <v>44958</v>
      </c>
      <c r="C372" s="7">
        <v>40100</v>
      </c>
      <c r="D372" s="4" t="s">
        <v>12</v>
      </c>
      <c r="E372" s="4" t="s">
        <v>9</v>
      </c>
      <c r="F372" s="4" t="s">
        <v>10</v>
      </c>
      <c r="G372" s="4" t="s">
        <v>48</v>
      </c>
      <c r="H372" s="4" t="s">
        <v>146</v>
      </c>
      <c r="I372" s="4" t="s">
        <v>80</v>
      </c>
      <c r="J372" s="4" t="s">
        <v>11</v>
      </c>
      <c r="K372" s="6">
        <v>35000</v>
      </c>
      <c r="L372" s="30" t="str">
        <f t="shared" si="5"/>
        <v>SaaS Revenue</v>
      </c>
    </row>
    <row r="373" spans="1:12" ht="15.75">
      <c r="A373" s="7">
        <v>372</v>
      </c>
      <c r="B373" s="5">
        <v>44958</v>
      </c>
      <c r="C373" s="7">
        <v>40100</v>
      </c>
      <c r="D373" s="4" t="s">
        <v>12</v>
      </c>
      <c r="E373" s="4" t="s">
        <v>9</v>
      </c>
      <c r="F373" s="4" t="s">
        <v>10</v>
      </c>
      <c r="G373" s="4" t="s">
        <v>48</v>
      </c>
      <c r="H373" s="4" t="s">
        <v>92</v>
      </c>
      <c r="I373" s="4" t="s">
        <v>93</v>
      </c>
      <c r="J373" s="4" t="s">
        <v>11</v>
      </c>
      <c r="K373" s="6">
        <v>75000</v>
      </c>
      <c r="L373" s="30" t="str">
        <f t="shared" si="5"/>
        <v>SaaS Revenue</v>
      </c>
    </row>
    <row r="374" spans="1:12" ht="15.75">
      <c r="A374" s="7">
        <v>373</v>
      </c>
      <c r="B374" s="5">
        <v>44958</v>
      </c>
      <c r="C374" s="7">
        <v>40200</v>
      </c>
      <c r="D374" s="4" t="s">
        <v>8</v>
      </c>
      <c r="E374" s="4" t="s">
        <v>9</v>
      </c>
      <c r="F374" s="4" t="s">
        <v>10</v>
      </c>
      <c r="G374" s="4" t="s">
        <v>48</v>
      </c>
      <c r="H374" s="4" t="s">
        <v>52</v>
      </c>
      <c r="I374" s="4" t="s">
        <v>53</v>
      </c>
      <c r="J374" s="4" t="s">
        <v>11</v>
      </c>
      <c r="K374" s="6">
        <v>90000</v>
      </c>
      <c r="L374" s="30" t="str">
        <f t="shared" si="5"/>
        <v>Product Revenue</v>
      </c>
    </row>
    <row r="375" spans="1:12" ht="15.75">
      <c r="A375" s="7">
        <v>374</v>
      </c>
      <c r="B375" s="5">
        <v>44958</v>
      </c>
      <c r="C375" s="7">
        <v>50100</v>
      </c>
      <c r="D375" s="4" t="s">
        <v>13</v>
      </c>
      <c r="E375" s="4" t="s">
        <v>9</v>
      </c>
      <c r="F375" s="4" t="s">
        <v>10</v>
      </c>
      <c r="G375" s="4" t="s">
        <v>54</v>
      </c>
      <c r="H375" s="4" t="s">
        <v>55</v>
      </c>
      <c r="I375" s="4" t="s">
        <v>81</v>
      </c>
      <c r="J375" s="4" t="s">
        <v>14</v>
      </c>
      <c r="K375" s="6">
        <v>35200</v>
      </c>
      <c r="L375" s="30" t="str">
        <f t="shared" si="5"/>
        <v>Web Domain &amp; Hosting Fees</v>
      </c>
    </row>
    <row r="376" spans="1:12" ht="15.75">
      <c r="A376" s="7">
        <v>375</v>
      </c>
      <c r="B376" s="5">
        <v>44958</v>
      </c>
      <c r="C376" s="7">
        <v>50200</v>
      </c>
      <c r="D376" s="4" t="s">
        <v>15</v>
      </c>
      <c r="E376" s="4" t="s">
        <v>9</v>
      </c>
      <c r="F376" s="4" t="s">
        <v>10</v>
      </c>
      <c r="G376" s="4" t="s">
        <v>54</v>
      </c>
      <c r="H376" s="4" t="s">
        <v>57</v>
      </c>
      <c r="I376" s="4" t="s">
        <v>58</v>
      </c>
      <c r="J376" s="4" t="s">
        <v>14</v>
      </c>
      <c r="K376" s="6">
        <v>7100</v>
      </c>
      <c r="L376" s="30" t="str">
        <f t="shared" si="5"/>
        <v>Merchant Account Fees</v>
      </c>
    </row>
    <row r="377" spans="1:12" ht="15.75">
      <c r="A377" s="7">
        <v>376</v>
      </c>
      <c r="B377" s="5">
        <v>44958</v>
      </c>
      <c r="C377" s="7">
        <v>60100</v>
      </c>
      <c r="D377" s="4" t="s">
        <v>16</v>
      </c>
      <c r="E377" s="4" t="s">
        <v>32</v>
      </c>
      <c r="F377" s="4" t="s">
        <v>33</v>
      </c>
      <c r="G377" s="4" t="s">
        <v>54</v>
      </c>
      <c r="H377" s="4" t="s">
        <v>59</v>
      </c>
      <c r="I377" s="4" t="s">
        <v>60</v>
      </c>
      <c r="J377" s="4" t="s">
        <v>14</v>
      </c>
      <c r="K377" s="6">
        <v>18500</v>
      </c>
      <c r="L377" s="30" t="str">
        <f t="shared" si="5"/>
        <v>Advertising &amp; Marketing</v>
      </c>
    </row>
    <row r="378" spans="1:12" ht="15.75">
      <c r="A378" s="7">
        <v>377</v>
      </c>
      <c r="B378" s="5">
        <v>44958</v>
      </c>
      <c r="C378" s="7">
        <v>60100</v>
      </c>
      <c r="D378" s="4" t="s">
        <v>16</v>
      </c>
      <c r="E378" s="4" t="s">
        <v>32</v>
      </c>
      <c r="F378" s="4" t="s">
        <v>33</v>
      </c>
      <c r="G378" s="4" t="s">
        <v>54</v>
      </c>
      <c r="H378" s="4" t="s">
        <v>95</v>
      </c>
      <c r="I378" s="4" t="s">
        <v>62</v>
      </c>
      <c r="J378" s="4" t="s">
        <v>14</v>
      </c>
      <c r="K378" s="6">
        <v>10000</v>
      </c>
      <c r="L378" s="30" t="str">
        <f t="shared" si="5"/>
        <v>Advertising &amp; Marketing</v>
      </c>
    </row>
    <row r="379" spans="1:12" ht="15.75">
      <c r="A379" s="7">
        <v>378</v>
      </c>
      <c r="B379" s="5">
        <v>44958</v>
      </c>
      <c r="C379" s="7">
        <v>60400</v>
      </c>
      <c r="D379" s="4" t="s">
        <v>29</v>
      </c>
      <c r="E379" s="4" t="s">
        <v>9</v>
      </c>
      <c r="F379" s="4" t="s">
        <v>10</v>
      </c>
      <c r="G379" s="4" t="s">
        <v>54</v>
      </c>
      <c r="H379" s="4" t="s">
        <v>96</v>
      </c>
      <c r="I379" s="4" t="s">
        <v>97</v>
      </c>
      <c r="J379" s="4" t="s">
        <v>14</v>
      </c>
      <c r="K379" s="6">
        <v>2200</v>
      </c>
      <c r="L379" s="30" t="str">
        <f t="shared" si="5"/>
        <v>Dues &amp; Subscriptions</v>
      </c>
    </row>
    <row r="380" spans="1:12" ht="15.75">
      <c r="A380" s="7">
        <v>379</v>
      </c>
      <c r="B380" s="5">
        <v>44958</v>
      </c>
      <c r="C380" s="7">
        <v>60400</v>
      </c>
      <c r="D380" s="4" t="s">
        <v>29</v>
      </c>
      <c r="E380" s="4" t="s">
        <v>30</v>
      </c>
      <c r="F380" s="4" t="s">
        <v>31</v>
      </c>
      <c r="G380" s="4" t="s">
        <v>54</v>
      </c>
      <c r="H380" s="4" t="s">
        <v>98</v>
      </c>
      <c r="I380" s="4" t="s">
        <v>99</v>
      </c>
      <c r="J380" s="4" t="s">
        <v>14</v>
      </c>
      <c r="K380" s="6">
        <v>1700</v>
      </c>
      <c r="L380" s="30" t="str">
        <f t="shared" si="5"/>
        <v>Dues &amp; Subscriptions</v>
      </c>
    </row>
    <row r="381" spans="1:12" ht="15.75">
      <c r="A381" s="7">
        <v>380</v>
      </c>
      <c r="B381" s="5">
        <v>44958</v>
      </c>
      <c r="C381" s="7">
        <v>60500</v>
      </c>
      <c r="D381" s="4" t="s">
        <v>39</v>
      </c>
      <c r="E381" s="4" t="s">
        <v>9</v>
      </c>
      <c r="F381" s="4" t="s">
        <v>10</v>
      </c>
      <c r="G381" s="4" t="s">
        <v>54</v>
      </c>
      <c r="H381" s="4" t="s">
        <v>100</v>
      </c>
      <c r="I381" s="4" t="s">
        <v>101</v>
      </c>
      <c r="J381" s="4" t="s">
        <v>14</v>
      </c>
      <c r="K381" s="6">
        <v>4900</v>
      </c>
      <c r="L381" s="30" t="str">
        <f t="shared" si="5"/>
        <v>Insurance</v>
      </c>
    </row>
    <row r="382" spans="1:12" ht="15.75">
      <c r="A382" s="7">
        <v>381</v>
      </c>
      <c r="B382" s="5">
        <v>44958</v>
      </c>
      <c r="C382" s="7">
        <v>60620</v>
      </c>
      <c r="D382" s="4" t="s">
        <v>40</v>
      </c>
      <c r="E382" s="4" t="s">
        <v>9</v>
      </c>
      <c r="F382" s="4" t="s">
        <v>10</v>
      </c>
      <c r="G382" s="4" t="s">
        <v>54</v>
      </c>
      <c r="H382" s="4" t="s">
        <v>102</v>
      </c>
      <c r="I382" s="4" t="s">
        <v>103</v>
      </c>
      <c r="J382" s="4" t="s">
        <v>14</v>
      </c>
      <c r="K382" s="6">
        <v>16000</v>
      </c>
      <c r="L382" s="30" t="str">
        <f t="shared" si="5"/>
        <v>Rent &amp; Lease</v>
      </c>
    </row>
    <row r="383" spans="1:12" ht="15.75">
      <c r="A383" s="7">
        <v>382</v>
      </c>
      <c r="B383" s="5">
        <v>44958</v>
      </c>
      <c r="C383" s="7">
        <v>60630</v>
      </c>
      <c r="D383" s="4" t="s">
        <v>41</v>
      </c>
      <c r="E383" s="4" t="s">
        <v>9</v>
      </c>
      <c r="F383" s="4" t="s">
        <v>10</v>
      </c>
      <c r="G383" s="4" t="s">
        <v>54</v>
      </c>
      <c r="H383" s="4" t="s">
        <v>104</v>
      </c>
      <c r="I383" s="4" t="s">
        <v>105</v>
      </c>
      <c r="J383" s="4" t="s">
        <v>14</v>
      </c>
      <c r="K383" s="6">
        <v>3200</v>
      </c>
      <c r="L383" s="30" t="str">
        <f t="shared" si="5"/>
        <v>Utilities</v>
      </c>
    </row>
    <row r="384" spans="1:12" ht="15.75">
      <c r="A384" s="7">
        <v>383</v>
      </c>
      <c r="B384" s="5">
        <v>44962</v>
      </c>
      <c r="C384" s="7">
        <v>50200</v>
      </c>
      <c r="D384" s="4" t="s">
        <v>15</v>
      </c>
      <c r="E384" s="4" t="s">
        <v>9</v>
      </c>
      <c r="F384" s="4" t="s">
        <v>10</v>
      </c>
      <c r="G384" s="4" t="s">
        <v>54</v>
      </c>
      <c r="H384" s="4" t="s">
        <v>57</v>
      </c>
      <c r="I384" s="4" t="s">
        <v>58</v>
      </c>
      <c r="J384" s="4" t="s">
        <v>14</v>
      </c>
      <c r="K384" s="6">
        <v>3000</v>
      </c>
      <c r="L384" s="30" t="str">
        <f t="shared" si="5"/>
        <v>Merchant Account Fees</v>
      </c>
    </row>
    <row r="385" spans="1:12" ht="15.75">
      <c r="A385" s="7">
        <v>384</v>
      </c>
      <c r="B385" s="5">
        <v>44962</v>
      </c>
      <c r="C385" s="7">
        <v>50210</v>
      </c>
      <c r="D385" s="4" t="s">
        <v>38</v>
      </c>
      <c r="E385" s="4" t="s">
        <v>9</v>
      </c>
      <c r="F385" s="4" t="s">
        <v>10</v>
      </c>
      <c r="G385" s="4" t="s">
        <v>54</v>
      </c>
      <c r="H385" s="4" t="s">
        <v>106</v>
      </c>
      <c r="I385" s="4" t="s">
        <v>107</v>
      </c>
      <c r="J385" s="4" t="s">
        <v>14</v>
      </c>
      <c r="K385" s="6">
        <v>63000</v>
      </c>
      <c r="L385" s="30" t="str">
        <f t="shared" si="5"/>
        <v>Product Costs</v>
      </c>
    </row>
    <row r="386" spans="1:12" ht="15.75">
      <c r="A386" s="7">
        <v>385</v>
      </c>
      <c r="B386" s="5">
        <v>44962</v>
      </c>
      <c r="C386" s="7">
        <v>60710</v>
      </c>
      <c r="D386" s="4" t="s">
        <v>21</v>
      </c>
      <c r="E386" s="4" t="s">
        <v>9</v>
      </c>
      <c r="F386" s="4" t="s">
        <v>10</v>
      </c>
      <c r="G386" s="4" t="s">
        <v>54</v>
      </c>
      <c r="H386" s="4" t="s">
        <v>72</v>
      </c>
      <c r="I386" s="4" t="s">
        <v>73</v>
      </c>
      <c r="J386" s="4" t="s">
        <v>14</v>
      </c>
      <c r="K386" s="6">
        <v>4800</v>
      </c>
      <c r="L386" s="30" t="str">
        <f t="shared" ref="L386:L449" si="6">RIGHT(D386,LEN(D386)-6)</f>
        <v>Accounting Fees</v>
      </c>
    </row>
    <row r="387" spans="1:12" ht="15.75">
      <c r="A387" s="7">
        <v>386</v>
      </c>
      <c r="B387" s="5">
        <v>44967</v>
      </c>
      <c r="C387" s="7">
        <v>60720</v>
      </c>
      <c r="D387" s="4" t="s">
        <v>22</v>
      </c>
      <c r="E387" s="4" t="s">
        <v>9</v>
      </c>
      <c r="F387" s="4" t="s">
        <v>10</v>
      </c>
      <c r="G387" s="4" t="s">
        <v>54</v>
      </c>
      <c r="H387" s="4" t="s">
        <v>108</v>
      </c>
      <c r="I387" s="4" t="s">
        <v>109</v>
      </c>
      <c r="J387" s="4" t="s">
        <v>14</v>
      </c>
      <c r="K387" s="6">
        <v>9000</v>
      </c>
      <c r="L387" s="30" t="str">
        <f t="shared" si="6"/>
        <v>Consulting Fees</v>
      </c>
    </row>
    <row r="388" spans="1:12" ht="15.75">
      <c r="A388" s="7">
        <v>387</v>
      </c>
      <c r="B388" s="5">
        <v>44972</v>
      </c>
      <c r="C388" s="7">
        <v>40100</v>
      </c>
      <c r="D388" s="4" t="s">
        <v>12</v>
      </c>
      <c r="E388" s="4" t="s">
        <v>9</v>
      </c>
      <c r="F388" s="4" t="s">
        <v>10</v>
      </c>
      <c r="G388" s="4" t="s">
        <v>48</v>
      </c>
      <c r="H388" s="4" t="s">
        <v>110</v>
      </c>
      <c r="I388" s="4" t="s">
        <v>80</v>
      </c>
      <c r="J388" s="4" t="s">
        <v>11</v>
      </c>
      <c r="K388" s="6">
        <v>20000</v>
      </c>
      <c r="L388" s="30" t="str">
        <f t="shared" si="6"/>
        <v>SaaS Revenue</v>
      </c>
    </row>
    <row r="389" spans="1:12" ht="15.75">
      <c r="A389" s="7">
        <v>388</v>
      </c>
      <c r="B389" s="5">
        <v>44972</v>
      </c>
      <c r="C389" s="7">
        <v>40100</v>
      </c>
      <c r="D389" s="4" t="s">
        <v>12</v>
      </c>
      <c r="E389" s="4" t="s">
        <v>9</v>
      </c>
      <c r="F389" s="4" t="s">
        <v>10</v>
      </c>
      <c r="G389" s="4" t="s">
        <v>48</v>
      </c>
      <c r="H389" s="4" t="s">
        <v>92</v>
      </c>
      <c r="I389" s="4" t="s">
        <v>93</v>
      </c>
      <c r="J389" s="4" t="s">
        <v>11</v>
      </c>
      <c r="K389" s="6">
        <v>55500</v>
      </c>
      <c r="L389" s="30" t="str">
        <f t="shared" si="6"/>
        <v>SaaS Revenue</v>
      </c>
    </row>
    <row r="390" spans="1:12" ht="15.75">
      <c r="A390" s="7">
        <v>389</v>
      </c>
      <c r="B390" s="5">
        <v>44972</v>
      </c>
      <c r="C390" s="7">
        <v>60730</v>
      </c>
      <c r="D390" s="4" t="s">
        <v>23</v>
      </c>
      <c r="E390" s="4" t="s">
        <v>9</v>
      </c>
      <c r="F390" s="4" t="s">
        <v>10</v>
      </c>
      <c r="G390" s="4" t="s">
        <v>54</v>
      </c>
      <c r="H390" s="4" t="s">
        <v>111</v>
      </c>
      <c r="I390" s="4" t="s">
        <v>112</v>
      </c>
      <c r="J390" s="4" t="s">
        <v>14</v>
      </c>
      <c r="K390" s="6">
        <v>5400</v>
      </c>
      <c r="L390" s="30" t="str">
        <f t="shared" si="6"/>
        <v>Legal Fees</v>
      </c>
    </row>
    <row r="391" spans="1:12" ht="15.75">
      <c r="A391" s="7">
        <v>390</v>
      </c>
      <c r="B391" s="5">
        <v>44972</v>
      </c>
      <c r="C391" s="7">
        <v>60740</v>
      </c>
      <c r="D391" s="4" t="s">
        <v>24</v>
      </c>
      <c r="E391" s="4" t="s">
        <v>9</v>
      </c>
      <c r="F391" s="4" t="s">
        <v>10</v>
      </c>
      <c r="G391" s="4" t="s">
        <v>54</v>
      </c>
      <c r="H391" s="4" t="s">
        <v>113</v>
      </c>
      <c r="I391" s="4" t="s">
        <v>114</v>
      </c>
      <c r="J391" s="4" t="s">
        <v>14</v>
      </c>
      <c r="K391" s="6">
        <v>8000</v>
      </c>
      <c r="L391" s="30" t="str">
        <f t="shared" si="6"/>
        <v>Recruiting Fees</v>
      </c>
    </row>
    <row r="392" spans="1:12" ht="15.75">
      <c r="A392" s="7">
        <v>391</v>
      </c>
      <c r="B392" s="5">
        <v>44972</v>
      </c>
      <c r="C392" s="7">
        <v>60810</v>
      </c>
      <c r="D392" s="4" t="s">
        <v>17</v>
      </c>
      <c r="E392" s="4" t="s">
        <v>9</v>
      </c>
      <c r="F392" s="4" t="s">
        <v>10</v>
      </c>
      <c r="G392" s="4" t="s">
        <v>54</v>
      </c>
      <c r="H392" s="4" t="s">
        <v>64</v>
      </c>
      <c r="I392" s="4" t="s">
        <v>66</v>
      </c>
      <c r="J392" s="4" t="s">
        <v>14</v>
      </c>
      <c r="K392" s="6">
        <v>48500</v>
      </c>
      <c r="L392" s="30" t="str">
        <f t="shared" si="6"/>
        <v>Salary &amp; Wages</v>
      </c>
    </row>
    <row r="393" spans="1:12" ht="15.75">
      <c r="A393" s="7">
        <v>392</v>
      </c>
      <c r="B393" s="5">
        <v>44972</v>
      </c>
      <c r="C393" s="7">
        <v>60810</v>
      </c>
      <c r="D393" s="4" t="s">
        <v>17</v>
      </c>
      <c r="E393" s="4" t="s">
        <v>30</v>
      </c>
      <c r="F393" s="4" t="s">
        <v>31</v>
      </c>
      <c r="G393" s="4" t="s">
        <v>54</v>
      </c>
      <c r="H393" s="4" t="s">
        <v>64</v>
      </c>
      <c r="I393" s="4" t="s">
        <v>115</v>
      </c>
      <c r="J393" s="4" t="s">
        <v>14</v>
      </c>
      <c r="K393" s="6">
        <v>91000</v>
      </c>
      <c r="L393" s="30" t="str">
        <f t="shared" si="6"/>
        <v>Salary &amp; Wages</v>
      </c>
    </row>
    <row r="394" spans="1:12" ht="15.75">
      <c r="A394" s="7">
        <v>393</v>
      </c>
      <c r="B394" s="5">
        <v>44972</v>
      </c>
      <c r="C394" s="7">
        <v>60810</v>
      </c>
      <c r="D394" s="4" t="s">
        <v>17</v>
      </c>
      <c r="E394" s="4" t="s">
        <v>32</v>
      </c>
      <c r="F394" s="4" t="s">
        <v>33</v>
      </c>
      <c r="G394" s="4" t="s">
        <v>54</v>
      </c>
      <c r="H394" s="4" t="s">
        <v>64</v>
      </c>
      <c r="I394" s="4" t="s">
        <v>65</v>
      </c>
      <c r="J394" s="4" t="s">
        <v>14</v>
      </c>
      <c r="K394" s="6">
        <v>70000</v>
      </c>
      <c r="L394" s="30" t="str">
        <f t="shared" si="6"/>
        <v>Salary &amp; Wages</v>
      </c>
    </row>
    <row r="395" spans="1:12" ht="15.75">
      <c r="A395" s="7">
        <v>394</v>
      </c>
      <c r="B395" s="5">
        <v>44972</v>
      </c>
      <c r="C395" s="7">
        <v>60810</v>
      </c>
      <c r="D395" s="4" t="s">
        <v>17</v>
      </c>
      <c r="E395" s="4" t="s">
        <v>36</v>
      </c>
      <c r="F395" s="4" t="s">
        <v>37</v>
      </c>
      <c r="G395" s="4" t="s">
        <v>54</v>
      </c>
      <c r="H395" s="4" t="s">
        <v>64</v>
      </c>
      <c r="I395" s="4" t="s">
        <v>116</v>
      </c>
      <c r="J395" s="4" t="s">
        <v>14</v>
      </c>
      <c r="K395" s="6">
        <v>59000</v>
      </c>
      <c r="L395" s="30" t="str">
        <f t="shared" si="6"/>
        <v>Salary &amp; Wages</v>
      </c>
    </row>
    <row r="396" spans="1:12" ht="15.75">
      <c r="A396" s="7">
        <v>395</v>
      </c>
      <c r="B396" s="5">
        <v>44972</v>
      </c>
      <c r="C396" s="7">
        <v>60820</v>
      </c>
      <c r="D396" s="4" t="s">
        <v>18</v>
      </c>
      <c r="E396" s="4" t="s">
        <v>9</v>
      </c>
      <c r="F396" s="4" t="s">
        <v>10</v>
      </c>
      <c r="G396" s="4" t="s">
        <v>54</v>
      </c>
      <c r="H396" s="4" t="s">
        <v>64</v>
      </c>
      <c r="I396" s="4" t="s">
        <v>117</v>
      </c>
      <c r="J396" s="4" t="s">
        <v>14</v>
      </c>
      <c r="K396" s="6">
        <v>3880</v>
      </c>
      <c r="L396" s="30" t="str">
        <f t="shared" si="6"/>
        <v>Payroll Taxes</v>
      </c>
    </row>
    <row r="397" spans="1:12" ht="15.75">
      <c r="A397" s="7">
        <v>396</v>
      </c>
      <c r="B397" s="5">
        <v>44972</v>
      </c>
      <c r="C397" s="7">
        <v>60820</v>
      </c>
      <c r="D397" s="4" t="s">
        <v>18</v>
      </c>
      <c r="E397" s="4" t="s">
        <v>30</v>
      </c>
      <c r="F397" s="4" t="s">
        <v>31</v>
      </c>
      <c r="G397" s="4" t="s">
        <v>54</v>
      </c>
      <c r="H397" s="4" t="s">
        <v>64</v>
      </c>
      <c r="I397" s="4" t="s">
        <v>118</v>
      </c>
      <c r="J397" s="4" t="s">
        <v>14</v>
      </c>
      <c r="K397" s="6">
        <v>7280</v>
      </c>
      <c r="L397" s="30" t="str">
        <f t="shared" si="6"/>
        <v>Payroll Taxes</v>
      </c>
    </row>
    <row r="398" spans="1:12" ht="15.75">
      <c r="A398" s="7">
        <v>397</v>
      </c>
      <c r="B398" s="5">
        <v>44972</v>
      </c>
      <c r="C398" s="7">
        <v>60820</v>
      </c>
      <c r="D398" s="4" t="s">
        <v>18</v>
      </c>
      <c r="E398" s="4" t="s">
        <v>32</v>
      </c>
      <c r="F398" s="4" t="s">
        <v>33</v>
      </c>
      <c r="G398" s="4" t="s">
        <v>54</v>
      </c>
      <c r="H398" s="4" t="s">
        <v>64</v>
      </c>
      <c r="I398" s="4" t="s">
        <v>119</v>
      </c>
      <c r="J398" s="4" t="s">
        <v>14</v>
      </c>
      <c r="K398" s="6">
        <v>5600</v>
      </c>
      <c r="L398" s="30" t="str">
        <f t="shared" si="6"/>
        <v>Payroll Taxes</v>
      </c>
    </row>
    <row r="399" spans="1:12" ht="15.75">
      <c r="A399" s="7">
        <v>398</v>
      </c>
      <c r="B399" s="5">
        <v>44972</v>
      </c>
      <c r="C399" s="7">
        <v>60820</v>
      </c>
      <c r="D399" s="4" t="s">
        <v>18</v>
      </c>
      <c r="E399" s="4" t="s">
        <v>36</v>
      </c>
      <c r="F399" s="4" t="s">
        <v>37</v>
      </c>
      <c r="G399" s="4" t="s">
        <v>54</v>
      </c>
      <c r="H399" s="4" t="s">
        <v>64</v>
      </c>
      <c r="I399" s="4" t="s">
        <v>120</v>
      </c>
      <c r="J399" s="4" t="s">
        <v>14</v>
      </c>
      <c r="K399" s="6">
        <v>4720</v>
      </c>
      <c r="L399" s="30" t="str">
        <f t="shared" si="6"/>
        <v>Payroll Taxes</v>
      </c>
    </row>
    <row r="400" spans="1:12" ht="15.75">
      <c r="A400" s="7">
        <v>399</v>
      </c>
      <c r="B400" s="5">
        <v>44972</v>
      </c>
      <c r="C400" s="7">
        <v>60830</v>
      </c>
      <c r="D400" s="4" t="s">
        <v>19</v>
      </c>
      <c r="E400" s="4" t="s">
        <v>9</v>
      </c>
      <c r="F400" s="4" t="s">
        <v>10</v>
      </c>
      <c r="G400" s="4" t="s">
        <v>54</v>
      </c>
      <c r="H400" s="4" t="s">
        <v>121</v>
      </c>
      <c r="I400" s="4" t="s">
        <v>122</v>
      </c>
      <c r="J400" s="4" t="s">
        <v>14</v>
      </c>
      <c r="K400" s="6">
        <v>9700</v>
      </c>
      <c r="L400" s="30" t="str">
        <f t="shared" si="6"/>
        <v>Health Insurance</v>
      </c>
    </row>
    <row r="401" spans="1:12" ht="15.75">
      <c r="A401" s="7">
        <v>400</v>
      </c>
      <c r="B401" s="5">
        <v>44972</v>
      </c>
      <c r="C401" s="7">
        <v>60830</v>
      </c>
      <c r="D401" s="4" t="s">
        <v>19</v>
      </c>
      <c r="E401" s="4" t="s">
        <v>30</v>
      </c>
      <c r="F401" s="4" t="s">
        <v>31</v>
      </c>
      <c r="G401" s="4" t="s">
        <v>54</v>
      </c>
      <c r="H401" s="4" t="s">
        <v>121</v>
      </c>
      <c r="I401" s="4" t="s">
        <v>123</v>
      </c>
      <c r="J401" s="4" t="s">
        <v>14</v>
      </c>
      <c r="K401" s="6">
        <v>18200</v>
      </c>
      <c r="L401" s="30" t="str">
        <f t="shared" si="6"/>
        <v>Health Insurance</v>
      </c>
    </row>
    <row r="402" spans="1:12" ht="15.75">
      <c r="A402" s="7">
        <v>401</v>
      </c>
      <c r="B402" s="5">
        <v>44972</v>
      </c>
      <c r="C402" s="7">
        <v>60830</v>
      </c>
      <c r="D402" s="4" t="s">
        <v>19</v>
      </c>
      <c r="E402" s="4" t="s">
        <v>32</v>
      </c>
      <c r="F402" s="4" t="s">
        <v>33</v>
      </c>
      <c r="G402" s="4" t="s">
        <v>54</v>
      </c>
      <c r="H402" s="4" t="s">
        <v>121</v>
      </c>
      <c r="I402" s="4" t="s">
        <v>124</v>
      </c>
      <c r="J402" s="4" t="s">
        <v>14</v>
      </c>
      <c r="K402" s="6">
        <v>13900</v>
      </c>
      <c r="L402" s="30" t="str">
        <f t="shared" si="6"/>
        <v>Health Insurance</v>
      </c>
    </row>
    <row r="403" spans="1:12" ht="15.75">
      <c r="A403" s="7">
        <v>402</v>
      </c>
      <c r="B403" s="5">
        <v>44972</v>
      </c>
      <c r="C403" s="7">
        <v>60830</v>
      </c>
      <c r="D403" s="4" t="s">
        <v>19</v>
      </c>
      <c r="E403" s="4" t="s">
        <v>36</v>
      </c>
      <c r="F403" s="4" t="s">
        <v>37</v>
      </c>
      <c r="G403" s="4" t="s">
        <v>54</v>
      </c>
      <c r="H403" s="4" t="s">
        <v>121</v>
      </c>
      <c r="I403" s="4" t="s">
        <v>125</v>
      </c>
      <c r="J403" s="4" t="s">
        <v>14</v>
      </c>
      <c r="K403" s="6">
        <v>11700</v>
      </c>
      <c r="L403" s="30" t="str">
        <f t="shared" si="6"/>
        <v>Health Insurance</v>
      </c>
    </row>
    <row r="404" spans="1:12" ht="15.75">
      <c r="A404" s="7">
        <v>403</v>
      </c>
      <c r="B404" s="5">
        <v>44972</v>
      </c>
      <c r="C404" s="7">
        <v>60840</v>
      </c>
      <c r="D404" s="4" t="s">
        <v>20</v>
      </c>
      <c r="E404" s="4" t="s">
        <v>9</v>
      </c>
      <c r="F404" s="4" t="s">
        <v>10</v>
      </c>
      <c r="G404" s="4" t="s">
        <v>54</v>
      </c>
      <c r="H404" s="4" t="s">
        <v>64</v>
      </c>
      <c r="I404" s="4" t="s">
        <v>126</v>
      </c>
      <c r="J404" s="4" t="s">
        <v>14</v>
      </c>
      <c r="K404" s="6">
        <v>900</v>
      </c>
      <c r="L404" s="30" t="str">
        <f t="shared" si="6"/>
        <v>Payroll Processing Fees</v>
      </c>
    </row>
    <row r="405" spans="1:12" ht="15.75">
      <c r="A405" s="7">
        <v>404</v>
      </c>
      <c r="B405" s="5">
        <v>44985</v>
      </c>
      <c r="C405" s="7">
        <v>60850</v>
      </c>
      <c r="D405" s="4" t="s">
        <v>42</v>
      </c>
      <c r="E405" s="4" t="s">
        <v>32</v>
      </c>
      <c r="F405" s="4" t="s">
        <v>33</v>
      </c>
      <c r="G405" s="4" t="s">
        <v>54</v>
      </c>
      <c r="H405" s="4" t="s">
        <v>64</v>
      </c>
      <c r="I405" s="4" t="s">
        <v>127</v>
      </c>
      <c r="J405" s="4" t="s">
        <v>14</v>
      </c>
      <c r="K405" s="6">
        <v>33500</v>
      </c>
      <c r="L405" s="30" t="str">
        <f t="shared" si="6"/>
        <v>Commissions Expense</v>
      </c>
    </row>
    <row r="406" spans="1:12" ht="15.75">
      <c r="A406" s="7">
        <v>405</v>
      </c>
      <c r="B406" s="5">
        <v>44985</v>
      </c>
      <c r="C406" s="7">
        <v>70100</v>
      </c>
      <c r="D406" s="4" t="s">
        <v>26</v>
      </c>
      <c r="E406" s="4" t="s">
        <v>9</v>
      </c>
      <c r="F406" s="4" t="s">
        <v>10</v>
      </c>
      <c r="G406" s="4" t="s">
        <v>74</v>
      </c>
      <c r="H406" s="4" t="s">
        <v>75</v>
      </c>
      <c r="I406" s="4" t="s">
        <v>76</v>
      </c>
      <c r="J406" s="4" t="s">
        <v>11</v>
      </c>
      <c r="K406" s="6">
        <v>1700</v>
      </c>
      <c r="L406" s="30" t="str">
        <f t="shared" si="6"/>
        <v>Interest Income</v>
      </c>
    </row>
    <row r="407" spans="1:12" ht="15.75">
      <c r="A407" s="7">
        <v>406</v>
      </c>
      <c r="B407" s="5">
        <v>44985</v>
      </c>
      <c r="C407" s="7">
        <v>80100</v>
      </c>
      <c r="D407" s="4" t="s">
        <v>27</v>
      </c>
      <c r="E407" s="4" t="s">
        <v>9</v>
      </c>
      <c r="F407" s="4" t="s">
        <v>10</v>
      </c>
      <c r="G407" s="4" t="s">
        <v>77</v>
      </c>
      <c r="H407" s="4" t="s">
        <v>78</v>
      </c>
      <c r="I407" s="4" t="s">
        <v>79</v>
      </c>
      <c r="J407" s="4" t="s">
        <v>14</v>
      </c>
      <c r="K407" s="6">
        <v>9000</v>
      </c>
      <c r="L407" s="30" t="str">
        <f t="shared" si="6"/>
        <v>Depreciation Expense</v>
      </c>
    </row>
    <row r="408" spans="1:12" ht="15.75">
      <c r="A408" s="7">
        <v>407</v>
      </c>
      <c r="B408" s="5">
        <v>44985</v>
      </c>
      <c r="C408" s="7">
        <v>80200</v>
      </c>
      <c r="D408" s="4" t="s">
        <v>28</v>
      </c>
      <c r="E408" s="4" t="s">
        <v>9</v>
      </c>
      <c r="F408" s="4" t="s">
        <v>10</v>
      </c>
      <c r="G408" s="4" t="s">
        <v>54</v>
      </c>
      <c r="H408" s="4" t="s">
        <v>75</v>
      </c>
      <c r="I408" s="4" t="s">
        <v>128</v>
      </c>
      <c r="J408" s="4" t="s">
        <v>14</v>
      </c>
      <c r="K408" s="6">
        <v>2700</v>
      </c>
      <c r="L408" s="30" t="str">
        <f t="shared" si="6"/>
        <v>Interest Expense</v>
      </c>
    </row>
    <row r="409" spans="1:12" ht="15.75">
      <c r="A409" s="7">
        <v>408</v>
      </c>
      <c r="B409" s="5">
        <v>44986</v>
      </c>
      <c r="C409" s="7">
        <v>40100</v>
      </c>
      <c r="D409" s="4" t="s">
        <v>12</v>
      </c>
      <c r="E409" s="4" t="s">
        <v>9</v>
      </c>
      <c r="F409" s="4" t="s">
        <v>10</v>
      </c>
      <c r="G409" s="4" t="s">
        <v>48</v>
      </c>
      <c r="H409" s="4" t="s">
        <v>49</v>
      </c>
      <c r="I409" s="4" t="s">
        <v>82</v>
      </c>
      <c r="J409" s="4" t="s">
        <v>11</v>
      </c>
      <c r="K409" s="6">
        <v>51800</v>
      </c>
      <c r="L409" s="30" t="str">
        <f t="shared" si="6"/>
        <v>SaaS Revenue</v>
      </c>
    </row>
    <row r="410" spans="1:12" ht="15.75">
      <c r="A410" s="7">
        <v>409</v>
      </c>
      <c r="B410" s="5">
        <v>44986</v>
      </c>
      <c r="C410" s="7">
        <v>40100</v>
      </c>
      <c r="D410" s="4" t="s">
        <v>12</v>
      </c>
      <c r="E410" s="4" t="s">
        <v>9</v>
      </c>
      <c r="F410" s="4" t="s">
        <v>10</v>
      </c>
      <c r="G410" s="4" t="s">
        <v>48</v>
      </c>
      <c r="H410" s="4" t="s">
        <v>51</v>
      </c>
      <c r="I410" s="4" t="s">
        <v>82</v>
      </c>
      <c r="J410" s="4" t="s">
        <v>11</v>
      </c>
      <c r="K410" s="6">
        <v>44500</v>
      </c>
      <c r="L410" s="30" t="str">
        <f t="shared" si="6"/>
        <v>SaaS Revenue</v>
      </c>
    </row>
    <row r="411" spans="1:12" ht="15.75">
      <c r="A411" s="7">
        <v>410</v>
      </c>
      <c r="B411" s="5">
        <v>44986</v>
      </c>
      <c r="C411" s="7">
        <v>40100</v>
      </c>
      <c r="D411" s="4" t="s">
        <v>12</v>
      </c>
      <c r="E411" s="4" t="s">
        <v>9</v>
      </c>
      <c r="F411" s="4" t="s">
        <v>10</v>
      </c>
      <c r="G411" s="4" t="s">
        <v>48</v>
      </c>
      <c r="H411" s="4" t="s">
        <v>91</v>
      </c>
      <c r="I411" s="4" t="s">
        <v>82</v>
      </c>
      <c r="J411" s="4" t="s">
        <v>11</v>
      </c>
      <c r="K411" s="6">
        <v>24800</v>
      </c>
      <c r="L411" s="30" t="str">
        <f t="shared" si="6"/>
        <v>SaaS Revenue</v>
      </c>
    </row>
    <row r="412" spans="1:12" ht="15.75">
      <c r="A412" s="7">
        <v>411</v>
      </c>
      <c r="B412" s="5">
        <v>44986</v>
      </c>
      <c r="C412" s="7">
        <v>40100</v>
      </c>
      <c r="D412" s="4" t="s">
        <v>12</v>
      </c>
      <c r="E412" s="4" t="s">
        <v>9</v>
      </c>
      <c r="F412" s="4" t="s">
        <v>10</v>
      </c>
      <c r="G412" s="4" t="s">
        <v>48</v>
      </c>
      <c r="H412" s="4" t="s">
        <v>130</v>
      </c>
      <c r="I412" s="4" t="s">
        <v>82</v>
      </c>
      <c r="J412" s="4" t="s">
        <v>11</v>
      </c>
      <c r="K412" s="6">
        <v>17200</v>
      </c>
      <c r="L412" s="30" t="str">
        <f t="shared" si="6"/>
        <v>SaaS Revenue</v>
      </c>
    </row>
    <row r="413" spans="1:12" ht="15.75">
      <c r="A413" s="7">
        <v>412</v>
      </c>
      <c r="B413" s="5">
        <v>44986</v>
      </c>
      <c r="C413" s="7">
        <v>40100</v>
      </c>
      <c r="D413" s="4" t="s">
        <v>12</v>
      </c>
      <c r="E413" s="4" t="s">
        <v>9</v>
      </c>
      <c r="F413" s="4" t="s">
        <v>10</v>
      </c>
      <c r="G413" s="4" t="s">
        <v>48</v>
      </c>
      <c r="H413" s="4" t="s">
        <v>133</v>
      </c>
      <c r="I413" s="4" t="s">
        <v>82</v>
      </c>
      <c r="J413" s="4" t="s">
        <v>11</v>
      </c>
      <c r="K413" s="6">
        <v>29800</v>
      </c>
      <c r="L413" s="30" t="str">
        <f t="shared" si="6"/>
        <v>SaaS Revenue</v>
      </c>
    </row>
    <row r="414" spans="1:12" ht="15.75">
      <c r="A414" s="7">
        <v>413</v>
      </c>
      <c r="B414" s="5">
        <v>44986</v>
      </c>
      <c r="C414" s="7">
        <v>40100</v>
      </c>
      <c r="D414" s="4" t="s">
        <v>12</v>
      </c>
      <c r="E414" s="4" t="s">
        <v>9</v>
      </c>
      <c r="F414" s="4" t="s">
        <v>10</v>
      </c>
      <c r="G414" s="4" t="s">
        <v>48</v>
      </c>
      <c r="H414" s="4" t="s">
        <v>146</v>
      </c>
      <c r="I414" s="4" t="s">
        <v>82</v>
      </c>
      <c r="J414" s="4" t="s">
        <v>11</v>
      </c>
      <c r="K414" s="6">
        <v>35500</v>
      </c>
      <c r="L414" s="30" t="str">
        <f t="shared" si="6"/>
        <v>SaaS Revenue</v>
      </c>
    </row>
    <row r="415" spans="1:12" ht="15.75">
      <c r="A415" s="7">
        <v>414</v>
      </c>
      <c r="B415" s="5">
        <v>44986</v>
      </c>
      <c r="C415" s="7">
        <v>40100</v>
      </c>
      <c r="D415" s="4" t="s">
        <v>12</v>
      </c>
      <c r="E415" s="4" t="s">
        <v>9</v>
      </c>
      <c r="F415" s="4" t="s">
        <v>10</v>
      </c>
      <c r="G415" s="4" t="s">
        <v>48</v>
      </c>
      <c r="H415" s="4" t="s">
        <v>92</v>
      </c>
      <c r="I415" s="4" t="s">
        <v>93</v>
      </c>
      <c r="J415" s="4" t="s">
        <v>11</v>
      </c>
      <c r="K415" s="6">
        <v>77000</v>
      </c>
      <c r="L415" s="30" t="str">
        <f t="shared" si="6"/>
        <v>SaaS Revenue</v>
      </c>
    </row>
    <row r="416" spans="1:12" ht="15.75">
      <c r="A416" s="7">
        <v>415</v>
      </c>
      <c r="B416" s="5">
        <v>44986</v>
      </c>
      <c r="C416" s="7">
        <v>40200</v>
      </c>
      <c r="D416" s="4" t="s">
        <v>8</v>
      </c>
      <c r="E416" s="4" t="s">
        <v>9</v>
      </c>
      <c r="F416" s="4" t="s">
        <v>10</v>
      </c>
      <c r="G416" s="4" t="s">
        <v>48</v>
      </c>
      <c r="H416" s="4" t="s">
        <v>52</v>
      </c>
      <c r="I416" s="4" t="s">
        <v>53</v>
      </c>
      <c r="J416" s="4" t="s">
        <v>11</v>
      </c>
      <c r="K416" s="6">
        <v>92000</v>
      </c>
      <c r="L416" s="30" t="str">
        <f t="shared" si="6"/>
        <v>Product Revenue</v>
      </c>
    </row>
    <row r="417" spans="1:12" ht="15.75">
      <c r="A417" s="7">
        <v>416</v>
      </c>
      <c r="B417" s="5">
        <v>44986</v>
      </c>
      <c r="C417" s="7">
        <v>50100</v>
      </c>
      <c r="D417" s="4" t="s">
        <v>13</v>
      </c>
      <c r="E417" s="4" t="s">
        <v>9</v>
      </c>
      <c r="F417" s="4" t="s">
        <v>10</v>
      </c>
      <c r="G417" s="4" t="s">
        <v>54</v>
      </c>
      <c r="H417" s="4" t="s">
        <v>55</v>
      </c>
      <c r="I417" s="4" t="s">
        <v>83</v>
      </c>
      <c r="J417" s="4" t="s">
        <v>14</v>
      </c>
      <c r="K417" s="6">
        <v>36000</v>
      </c>
      <c r="L417" s="30" t="str">
        <f t="shared" si="6"/>
        <v>Web Domain &amp; Hosting Fees</v>
      </c>
    </row>
    <row r="418" spans="1:12" ht="15.75">
      <c r="A418" s="7">
        <v>417</v>
      </c>
      <c r="B418" s="5">
        <v>44986</v>
      </c>
      <c r="C418" s="7">
        <v>50200</v>
      </c>
      <c r="D418" s="4" t="s">
        <v>15</v>
      </c>
      <c r="E418" s="4" t="s">
        <v>9</v>
      </c>
      <c r="F418" s="4" t="s">
        <v>10</v>
      </c>
      <c r="G418" s="4" t="s">
        <v>54</v>
      </c>
      <c r="H418" s="4" t="s">
        <v>57</v>
      </c>
      <c r="I418" s="4" t="s">
        <v>58</v>
      </c>
      <c r="J418" s="4" t="s">
        <v>14</v>
      </c>
      <c r="K418" s="6">
        <v>7300</v>
      </c>
      <c r="L418" s="30" t="str">
        <f t="shared" si="6"/>
        <v>Merchant Account Fees</v>
      </c>
    </row>
    <row r="419" spans="1:12" ht="15.75">
      <c r="A419" s="7">
        <v>418</v>
      </c>
      <c r="B419" s="5">
        <v>44986</v>
      </c>
      <c r="C419" s="7">
        <v>60100</v>
      </c>
      <c r="D419" s="4" t="s">
        <v>16</v>
      </c>
      <c r="E419" s="4" t="s">
        <v>32</v>
      </c>
      <c r="F419" s="4" t="s">
        <v>33</v>
      </c>
      <c r="G419" s="4" t="s">
        <v>54</v>
      </c>
      <c r="H419" s="4" t="s">
        <v>59</v>
      </c>
      <c r="I419" s="4" t="s">
        <v>60</v>
      </c>
      <c r="J419" s="4" t="s">
        <v>14</v>
      </c>
      <c r="K419" s="6">
        <v>19000</v>
      </c>
      <c r="L419" s="30" t="str">
        <f t="shared" si="6"/>
        <v>Advertising &amp; Marketing</v>
      </c>
    </row>
    <row r="420" spans="1:12" ht="15.75">
      <c r="A420" s="7">
        <v>419</v>
      </c>
      <c r="B420" s="5">
        <v>44986</v>
      </c>
      <c r="C420" s="7">
        <v>60100</v>
      </c>
      <c r="D420" s="4" t="s">
        <v>16</v>
      </c>
      <c r="E420" s="4" t="s">
        <v>32</v>
      </c>
      <c r="F420" s="4" t="s">
        <v>33</v>
      </c>
      <c r="G420" s="4" t="s">
        <v>54</v>
      </c>
      <c r="H420" s="4" t="s">
        <v>95</v>
      </c>
      <c r="I420" s="4" t="s">
        <v>62</v>
      </c>
      <c r="J420" s="4" t="s">
        <v>14</v>
      </c>
      <c r="K420" s="6">
        <v>10200</v>
      </c>
      <c r="L420" s="30" t="str">
        <f t="shared" si="6"/>
        <v>Advertising &amp; Marketing</v>
      </c>
    </row>
    <row r="421" spans="1:12" ht="15.75">
      <c r="A421" s="7">
        <v>420</v>
      </c>
      <c r="B421" s="5">
        <v>44986</v>
      </c>
      <c r="C421" s="7">
        <v>60400</v>
      </c>
      <c r="D421" s="4" t="s">
        <v>29</v>
      </c>
      <c r="E421" s="4" t="s">
        <v>9</v>
      </c>
      <c r="F421" s="4" t="s">
        <v>10</v>
      </c>
      <c r="G421" s="4" t="s">
        <v>54</v>
      </c>
      <c r="H421" s="4" t="s">
        <v>96</v>
      </c>
      <c r="I421" s="4" t="s">
        <v>97</v>
      </c>
      <c r="J421" s="4" t="s">
        <v>14</v>
      </c>
      <c r="K421" s="6">
        <v>2200</v>
      </c>
      <c r="L421" s="30" t="str">
        <f t="shared" si="6"/>
        <v>Dues &amp; Subscriptions</v>
      </c>
    </row>
    <row r="422" spans="1:12" ht="15.75">
      <c r="A422" s="7">
        <v>421</v>
      </c>
      <c r="B422" s="5">
        <v>44986</v>
      </c>
      <c r="C422" s="7">
        <v>60400</v>
      </c>
      <c r="D422" s="4" t="s">
        <v>29</v>
      </c>
      <c r="E422" s="4" t="s">
        <v>30</v>
      </c>
      <c r="F422" s="4" t="s">
        <v>31</v>
      </c>
      <c r="G422" s="4" t="s">
        <v>54</v>
      </c>
      <c r="H422" s="4" t="s">
        <v>98</v>
      </c>
      <c r="I422" s="4" t="s">
        <v>99</v>
      </c>
      <c r="J422" s="4" t="s">
        <v>14</v>
      </c>
      <c r="K422" s="6">
        <v>1700</v>
      </c>
      <c r="L422" s="30" t="str">
        <f t="shared" si="6"/>
        <v>Dues &amp; Subscriptions</v>
      </c>
    </row>
    <row r="423" spans="1:12" ht="15.75">
      <c r="A423" s="7">
        <v>422</v>
      </c>
      <c r="B423" s="5">
        <v>44986</v>
      </c>
      <c r="C423" s="7">
        <v>60500</v>
      </c>
      <c r="D423" s="4" t="s">
        <v>39</v>
      </c>
      <c r="E423" s="4" t="s">
        <v>9</v>
      </c>
      <c r="F423" s="4" t="s">
        <v>10</v>
      </c>
      <c r="G423" s="4" t="s">
        <v>54</v>
      </c>
      <c r="H423" s="4" t="s">
        <v>100</v>
      </c>
      <c r="I423" s="4" t="s">
        <v>101</v>
      </c>
      <c r="J423" s="4" t="s">
        <v>14</v>
      </c>
      <c r="K423" s="6">
        <v>4900</v>
      </c>
      <c r="L423" s="30" t="str">
        <f t="shared" si="6"/>
        <v>Insurance</v>
      </c>
    </row>
    <row r="424" spans="1:12" ht="15.75">
      <c r="A424" s="7">
        <v>423</v>
      </c>
      <c r="B424" s="5">
        <v>44986</v>
      </c>
      <c r="C424" s="7">
        <v>60620</v>
      </c>
      <c r="D424" s="4" t="s">
        <v>40</v>
      </c>
      <c r="E424" s="4" t="s">
        <v>9</v>
      </c>
      <c r="F424" s="4" t="s">
        <v>10</v>
      </c>
      <c r="G424" s="4" t="s">
        <v>54</v>
      </c>
      <c r="H424" s="4" t="s">
        <v>102</v>
      </c>
      <c r="I424" s="4" t="s">
        <v>103</v>
      </c>
      <c r="J424" s="4" t="s">
        <v>14</v>
      </c>
      <c r="K424" s="6">
        <v>16000</v>
      </c>
      <c r="L424" s="30" t="str">
        <f t="shared" si="6"/>
        <v>Rent &amp; Lease</v>
      </c>
    </row>
    <row r="425" spans="1:12" ht="15.75">
      <c r="A425" s="7">
        <v>424</v>
      </c>
      <c r="B425" s="5">
        <v>44986</v>
      </c>
      <c r="C425" s="7">
        <v>60630</v>
      </c>
      <c r="D425" s="4" t="s">
        <v>41</v>
      </c>
      <c r="E425" s="4" t="s">
        <v>9</v>
      </c>
      <c r="F425" s="4" t="s">
        <v>10</v>
      </c>
      <c r="G425" s="4" t="s">
        <v>54</v>
      </c>
      <c r="H425" s="4" t="s">
        <v>104</v>
      </c>
      <c r="I425" s="4" t="s">
        <v>105</v>
      </c>
      <c r="J425" s="4" t="s">
        <v>14</v>
      </c>
      <c r="K425" s="6">
        <v>3300</v>
      </c>
      <c r="L425" s="30" t="str">
        <f t="shared" si="6"/>
        <v>Utilities</v>
      </c>
    </row>
    <row r="426" spans="1:12" ht="15.75">
      <c r="A426" s="7">
        <v>425</v>
      </c>
      <c r="B426" s="5">
        <v>44990</v>
      </c>
      <c r="C426" s="7">
        <v>50200</v>
      </c>
      <c r="D426" s="4" t="s">
        <v>15</v>
      </c>
      <c r="E426" s="4" t="s">
        <v>9</v>
      </c>
      <c r="F426" s="4" t="s">
        <v>10</v>
      </c>
      <c r="G426" s="4" t="s">
        <v>54</v>
      </c>
      <c r="H426" s="4" t="s">
        <v>57</v>
      </c>
      <c r="I426" s="4" t="s">
        <v>58</v>
      </c>
      <c r="J426" s="4" t="s">
        <v>14</v>
      </c>
      <c r="K426" s="6">
        <v>3100</v>
      </c>
      <c r="L426" s="30" t="str">
        <f t="shared" si="6"/>
        <v>Merchant Account Fees</v>
      </c>
    </row>
    <row r="427" spans="1:12" ht="15.75">
      <c r="A427" s="7">
        <v>426</v>
      </c>
      <c r="B427" s="5">
        <v>44990</v>
      </c>
      <c r="C427" s="7">
        <v>50210</v>
      </c>
      <c r="D427" s="4" t="s">
        <v>38</v>
      </c>
      <c r="E427" s="4" t="s">
        <v>9</v>
      </c>
      <c r="F427" s="4" t="s">
        <v>10</v>
      </c>
      <c r="G427" s="4" t="s">
        <v>54</v>
      </c>
      <c r="H427" s="4" t="s">
        <v>106</v>
      </c>
      <c r="I427" s="4" t="s">
        <v>107</v>
      </c>
      <c r="J427" s="4" t="s">
        <v>14</v>
      </c>
      <c r="K427" s="6">
        <v>64400</v>
      </c>
      <c r="L427" s="30" t="str">
        <f t="shared" si="6"/>
        <v>Product Costs</v>
      </c>
    </row>
    <row r="428" spans="1:12" ht="15.75">
      <c r="A428" s="7">
        <v>427</v>
      </c>
      <c r="B428" s="5">
        <v>44990</v>
      </c>
      <c r="C428" s="7">
        <v>60710</v>
      </c>
      <c r="D428" s="4" t="s">
        <v>21</v>
      </c>
      <c r="E428" s="4" t="s">
        <v>9</v>
      </c>
      <c r="F428" s="4" t="s">
        <v>10</v>
      </c>
      <c r="G428" s="4" t="s">
        <v>54</v>
      </c>
      <c r="H428" s="4" t="s">
        <v>72</v>
      </c>
      <c r="I428" s="4" t="s">
        <v>73</v>
      </c>
      <c r="J428" s="4" t="s">
        <v>14</v>
      </c>
      <c r="K428" s="6">
        <v>4800</v>
      </c>
      <c r="L428" s="30" t="str">
        <f t="shared" si="6"/>
        <v>Accounting Fees</v>
      </c>
    </row>
    <row r="429" spans="1:12" ht="15.75">
      <c r="A429" s="7">
        <v>428</v>
      </c>
      <c r="B429" s="5">
        <v>44995</v>
      </c>
      <c r="C429" s="7">
        <v>60720</v>
      </c>
      <c r="D429" s="4" t="s">
        <v>22</v>
      </c>
      <c r="E429" s="4" t="s">
        <v>9</v>
      </c>
      <c r="F429" s="4" t="s">
        <v>10</v>
      </c>
      <c r="G429" s="4" t="s">
        <v>54</v>
      </c>
      <c r="H429" s="4" t="s">
        <v>108</v>
      </c>
      <c r="I429" s="4" t="s">
        <v>109</v>
      </c>
      <c r="J429" s="4" t="s">
        <v>14</v>
      </c>
      <c r="K429" s="6">
        <v>9000</v>
      </c>
      <c r="L429" s="30" t="str">
        <f t="shared" si="6"/>
        <v>Consulting Fees</v>
      </c>
    </row>
    <row r="430" spans="1:12" ht="15.75">
      <c r="A430" s="7">
        <v>429</v>
      </c>
      <c r="B430" s="5">
        <v>45000</v>
      </c>
      <c r="C430" s="7">
        <v>40100</v>
      </c>
      <c r="D430" s="4" t="s">
        <v>12</v>
      </c>
      <c r="E430" s="4" t="s">
        <v>9</v>
      </c>
      <c r="F430" s="4" t="s">
        <v>10</v>
      </c>
      <c r="G430" s="4" t="s">
        <v>48</v>
      </c>
      <c r="H430" s="4" t="s">
        <v>110</v>
      </c>
      <c r="I430" s="4" t="s">
        <v>82</v>
      </c>
      <c r="J430" s="4" t="s">
        <v>11</v>
      </c>
      <c r="K430" s="6">
        <v>20200</v>
      </c>
      <c r="L430" s="30" t="str">
        <f t="shared" si="6"/>
        <v>SaaS Revenue</v>
      </c>
    </row>
    <row r="431" spans="1:12" ht="15.75">
      <c r="A431" s="7">
        <v>430</v>
      </c>
      <c r="B431" s="5">
        <v>45000</v>
      </c>
      <c r="C431" s="7">
        <v>40100</v>
      </c>
      <c r="D431" s="4" t="s">
        <v>12</v>
      </c>
      <c r="E431" s="4" t="s">
        <v>9</v>
      </c>
      <c r="F431" s="4" t="s">
        <v>10</v>
      </c>
      <c r="G431" s="4" t="s">
        <v>48</v>
      </c>
      <c r="H431" s="4" t="s">
        <v>92</v>
      </c>
      <c r="I431" s="4" t="s">
        <v>93</v>
      </c>
      <c r="J431" s="4" t="s">
        <v>11</v>
      </c>
      <c r="K431" s="6">
        <v>57000</v>
      </c>
      <c r="L431" s="30" t="str">
        <f t="shared" si="6"/>
        <v>SaaS Revenue</v>
      </c>
    </row>
    <row r="432" spans="1:12" ht="15.75">
      <c r="A432" s="7">
        <v>431</v>
      </c>
      <c r="B432" s="5">
        <v>45000</v>
      </c>
      <c r="C432" s="7">
        <v>60730</v>
      </c>
      <c r="D432" s="4" t="s">
        <v>23</v>
      </c>
      <c r="E432" s="4" t="s">
        <v>9</v>
      </c>
      <c r="F432" s="4" t="s">
        <v>10</v>
      </c>
      <c r="G432" s="4" t="s">
        <v>54</v>
      </c>
      <c r="H432" s="4" t="s">
        <v>111</v>
      </c>
      <c r="I432" s="4" t="s">
        <v>112</v>
      </c>
      <c r="J432" s="4" t="s">
        <v>14</v>
      </c>
      <c r="K432" s="6">
        <v>5400</v>
      </c>
      <c r="L432" s="30" t="str">
        <f t="shared" si="6"/>
        <v>Legal Fees</v>
      </c>
    </row>
    <row r="433" spans="1:12" ht="15.75">
      <c r="A433" s="7">
        <v>432</v>
      </c>
      <c r="B433" s="5">
        <v>45000</v>
      </c>
      <c r="C433" s="7">
        <v>60740</v>
      </c>
      <c r="D433" s="4" t="s">
        <v>24</v>
      </c>
      <c r="E433" s="4" t="s">
        <v>9</v>
      </c>
      <c r="F433" s="4" t="s">
        <v>10</v>
      </c>
      <c r="G433" s="4" t="s">
        <v>54</v>
      </c>
      <c r="H433" s="4" t="s">
        <v>113</v>
      </c>
      <c r="I433" s="4" t="s">
        <v>114</v>
      </c>
      <c r="J433" s="4" t="s">
        <v>14</v>
      </c>
      <c r="K433" s="6">
        <v>8000</v>
      </c>
      <c r="L433" s="30" t="str">
        <f t="shared" si="6"/>
        <v>Recruiting Fees</v>
      </c>
    </row>
    <row r="434" spans="1:12" ht="15.75">
      <c r="A434" s="7">
        <v>433</v>
      </c>
      <c r="B434" s="5">
        <v>45000</v>
      </c>
      <c r="C434" s="7">
        <v>60810</v>
      </c>
      <c r="D434" s="4" t="s">
        <v>17</v>
      </c>
      <c r="E434" s="4" t="s">
        <v>9</v>
      </c>
      <c r="F434" s="4" t="s">
        <v>10</v>
      </c>
      <c r="G434" s="4" t="s">
        <v>54</v>
      </c>
      <c r="H434" s="4" t="s">
        <v>64</v>
      </c>
      <c r="I434" s="4" t="s">
        <v>66</v>
      </c>
      <c r="J434" s="4" t="s">
        <v>14</v>
      </c>
      <c r="K434" s="6">
        <v>48500</v>
      </c>
      <c r="L434" s="30" t="str">
        <f t="shared" si="6"/>
        <v>Salary &amp; Wages</v>
      </c>
    </row>
    <row r="435" spans="1:12" ht="15.75">
      <c r="A435" s="7">
        <v>434</v>
      </c>
      <c r="B435" s="5">
        <v>45000</v>
      </c>
      <c r="C435" s="7">
        <v>60810</v>
      </c>
      <c r="D435" s="4" t="s">
        <v>17</v>
      </c>
      <c r="E435" s="4" t="s">
        <v>30</v>
      </c>
      <c r="F435" s="4" t="s">
        <v>31</v>
      </c>
      <c r="G435" s="4" t="s">
        <v>54</v>
      </c>
      <c r="H435" s="4" t="s">
        <v>64</v>
      </c>
      <c r="I435" s="4" t="s">
        <v>115</v>
      </c>
      <c r="J435" s="4" t="s">
        <v>14</v>
      </c>
      <c r="K435" s="6">
        <v>91000</v>
      </c>
      <c r="L435" s="30" t="str">
        <f t="shared" si="6"/>
        <v>Salary &amp; Wages</v>
      </c>
    </row>
    <row r="436" spans="1:12" ht="15.75">
      <c r="A436" s="7">
        <v>435</v>
      </c>
      <c r="B436" s="5">
        <v>45000</v>
      </c>
      <c r="C436" s="7">
        <v>60810</v>
      </c>
      <c r="D436" s="4" t="s">
        <v>17</v>
      </c>
      <c r="E436" s="4" t="s">
        <v>32</v>
      </c>
      <c r="F436" s="4" t="s">
        <v>33</v>
      </c>
      <c r="G436" s="4" t="s">
        <v>54</v>
      </c>
      <c r="H436" s="4" t="s">
        <v>64</v>
      </c>
      <c r="I436" s="4" t="s">
        <v>65</v>
      </c>
      <c r="J436" s="4" t="s">
        <v>14</v>
      </c>
      <c r="K436" s="6">
        <v>70000</v>
      </c>
      <c r="L436" s="30" t="str">
        <f t="shared" si="6"/>
        <v>Salary &amp; Wages</v>
      </c>
    </row>
    <row r="437" spans="1:12" ht="15.75">
      <c r="A437" s="7">
        <v>436</v>
      </c>
      <c r="B437" s="5">
        <v>45000</v>
      </c>
      <c r="C437" s="7">
        <v>60810</v>
      </c>
      <c r="D437" s="4" t="s">
        <v>17</v>
      </c>
      <c r="E437" s="4" t="s">
        <v>36</v>
      </c>
      <c r="F437" s="4" t="s">
        <v>37</v>
      </c>
      <c r="G437" s="4" t="s">
        <v>54</v>
      </c>
      <c r="H437" s="4" t="s">
        <v>64</v>
      </c>
      <c r="I437" s="4" t="s">
        <v>116</v>
      </c>
      <c r="J437" s="4" t="s">
        <v>14</v>
      </c>
      <c r="K437" s="6">
        <v>59000</v>
      </c>
      <c r="L437" s="30" t="str">
        <f t="shared" si="6"/>
        <v>Salary &amp; Wages</v>
      </c>
    </row>
    <row r="438" spans="1:12" ht="15.75">
      <c r="A438" s="7">
        <v>437</v>
      </c>
      <c r="B438" s="5">
        <v>45000</v>
      </c>
      <c r="C438" s="7">
        <v>60820</v>
      </c>
      <c r="D438" s="4" t="s">
        <v>18</v>
      </c>
      <c r="E438" s="4" t="s">
        <v>9</v>
      </c>
      <c r="F438" s="4" t="s">
        <v>10</v>
      </c>
      <c r="G438" s="4" t="s">
        <v>54</v>
      </c>
      <c r="H438" s="4" t="s">
        <v>64</v>
      </c>
      <c r="I438" s="4" t="s">
        <v>117</v>
      </c>
      <c r="J438" s="4" t="s">
        <v>14</v>
      </c>
      <c r="K438" s="6">
        <v>3880</v>
      </c>
      <c r="L438" s="30" t="str">
        <f t="shared" si="6"/>
        <v>Payroll Taxes</v>
      </c>
    </row>
    <row r="439" spans="1:12" ht="15.75">
      <c r="A439" s="7">
        <v>438</v>
      </c>
      <c r="B439" s="5">
        <v>45000</v>
      </c>
      <c r="C439" s="7">
        <v>60820</v>
      </c>
      <c r="D439" s="4" t="s">
        <v>18</v>
      </c>
      <c r="E439" s="4" t="s">
        <v>30</v>
      </c>
      <c r="F439" s="4" t="s">
        <v>31</v>
      </c>
      <c r="G439" s="4" t="s">
        <v>54</v>
      </c>
      <c r="H439" s="4" t="s">
        <v>64</v>
      </c>
      <c r="I439" s="4" t="s">
        <v>118</v>
      </c>
      <c r="J439" s="4" t="s">
        <v>14</v>
      </c>
      <c r="K439" s="6">
        <v>7280</v>
      </c>
      <c r="L439" s="30" t="str">
        <f t="shared" si="6"/>
        <v>Payroll Taxes</v>
      </c>
    </row>
    <row r="440" spans="1:12" ht="15.75">
      <c r="A440" s="7">
        <v>439</v>
      </c>
      <c r="B440" s="5">
        <v>45000</v>
      </c>
      <c r="C440" s="7">
        <v>60820</v>
      </c>
      <c r="D440" s="4" t="s">
        <v>18</v>
      </c>
      <c r="E440" s="4" t="s">
        <v>32</v>
      </c>
      <c r="F440" s="4" t="s">
        <v>33</v>
      </c>
      <c r="G440" s="4" t="s">
        <v>54</v>
      </c>
      <c r="H440" s="4" t="s">
        <v>64</v>
      </c>
      <c r="I440" s="4" t="s">
        <v>119</v>
      </c>
      <c r="J440" s="4" t="s">
        <v>14</v>
      </c>
      <c r="K440" s="6">
        <v>5600</v>
      </c>
      <c r="L440" s="30" t="str">
        <f t="shared" si="6"/>
        <v>Payroll Taxes</v>
      </c>
    </row>
    <row r="441" spans="1:12" ht="15.75">
      <c r="A441" s="7">
        <v>440</v>
      </c>
      <c r="B441" s="5">
        <v>45000</v>
      </c>
      <c r="C441" s="7">
        <v>60820</v>
      </c>
      <c r="D441" s="4" t="s">
        <v>18</v>
      </c>
      <c r="E441" s="4" t="s">
        <v>36</v>
      </c>
      <c r="F441" s="4" t="s">
        <v>37</v>
      </c>
      <c r="G441" s="4" t="s">
        <v>54</v>
      </c>
      <c r="H441" s="4" t="s">
        <v>64</v>
      </c>
      <c r="I441" s="4" t="s">
        <v>120</v>
      </c>
      <c r="J441" s="4" t="s">
        <v>14</v>
      </c>
      <c r="K441" s="6">
        <v>4720</v>
      </c>
      <c r="L441" s="30" t="str">
        <f t="shared" si="6"/>
        <v>Payroll Taxes</v>
      </c>
    </row>
    <row r="442" spans="1:12" ht="15.75">
      <c r="A442" s="7">
        <v>441</v>
      </c>
      <c r="B442" s="5">
        <v>45000</v>
      </c>
      <c r="C442" s="7">
        <v>60830</v>
      </c>
      <c r="D442" s="4" t="s">
        <v>19</v>
      </c>
      <c r="E442" s="4" t="s">
        <v>9</v>
      </c>
      <c r="F442" s="4" t="s">
        <v>10</v>
      </c>
      <c r="G442" s="4" t="s">
        <v>54</v>
      </c>
      <c r="H442" s="4" t="s">
        <v>121</v>
      </c>
      <c r="I442" s="4" t="s">
        <v>122</v>
      </c>
      <c r="J442" s="4" t="s">
        <v>14</v>
      </c>
      <c r="K442" s="6">
        <v>9700</v>
      </c>
      <c r="L442" s="30" t="str">
        <f t="shared" si="6"/>
        <v>Health Insurance</v>
      </c>
    </row>
    <row r="443" spans="1:12" ht="15.75">
      <c r="A443" s="7">
        <v>442</v>
      </c>
      <c r="B443" s="5">
        <v>45000</v>
      </c>
      <c r="C443" s="7">
        <v>60830</v>
      </c>
      <c r="D443" s="4" t="s">
        <v>19</v>
      </c>
      <c r="E443" s="4" t="s">
        <v>30</v>
      </c>
      <c r="F443" s="4" t="s">
        <v>31</v>
      </c>
      <c r="G443" s="4" t="s">
        <v>54</v>
      </c>
      <c r="H443" s="4" t="s">
        <v>121</v>
      </c>
      <c r="I443" s="4" t="s">
        <v>123</v>
      </c>
      <c r="J443" s="4" t="s">
        <v>14</v>
      </c>
      <c r="K443" s="6">
        <v>18200</v>
      </c>
      <c r="L443" s="30" t="str">
        <f t="shared" si="6"/>
        <v>Health Insurance</v>
      </c>
    </row>
    <row r="444" spans="1:12" ht="15.75">
      <c r="A444" s="7">
        <v>443</v>
      </c>
      <c r="B444" s="5">
        <v>45000</v>
      </c>
      <c r="C444" s="7">
        <v>60830</v>
      </c>
      <c r="D444" s="4" t="s">
        <v>19</v>
      </c>
      <c r="E444" s="4" t="s">
        <v>32</v>
      </c>
      <c r="F444" s="4" t="s">
        <v>33</v>
      </c>
      <c r="G444" s="4" t="s">
        <v>54</v>
      </c>
      <c r="H444" s="4" t="s">
        <v>121</v>
      </c>
      <c r="I444" s="4" t="s">
        <v>124</v>
      </c>
      <c r="J444" s="4" t="s">
        <v>14</v>
      </c>
      <c r="K444" s="6">
        <v>13900</v>
      </c>
      <c r="L444" s="30" t="str">
        <f t="shared" si="6"/>
        <v>Health Insurance</v>
      </c>
    </row>
    <row r="445" spans="1:12" ht="15.75">
      <c r="A445" s="7">
        <v>444</v>
      </c>
      <c r="B445" s="5">
        <v>45000</v>
      </c>
      <c r="C445" s="7">
        <v>60830</v>
      </c>
      <c r="D445" s="4" t="s">
        <v>19</v>
      </c>
      <c r="E445" s="4" t="s">
        <v>36</v>
      </c>
      <c r="F445" s="4" t="s">
        <v>37</v>
      </c>
      <c r="G445" s="4" t="s">
        <v>54</v>
      </c>
      <c r="H445" s="4" t="s">
        <v>121</v>
      </c>
      <c r="I445" s="4" t="s">
        <v>125</v>
      </c>
      <c r="J445" s="4" t="s">
        <v>14</v>
      </c>
      <c r="K445" s="6">
        <v>11700</v>
      </c>
      <c r="L445" s="30" t="str">
        <f t="shared" si="6"/>
        <v>Health Insurance</v>
      </c>
    </row>
    <row r="446" spans="1:12" ht="15.75">
      <c r="A446" s="7">
        <v>445</v>
      </c>
      <c r="B446" s="5">
        <v>45000</v>
      </c>
      <c r="C446" s="7">
        <v>60840</v>
      </c>
      <c r="D446" s="4" t="s">
        <v>20</v>
      </c>
      <c r="E446" s="4" t="s">
        <v>9</v>
      </c>
      <c r="F446" s="4" t="s">
        <v>10</v>
      </c>
      <c r="G446" s="4" t="s">
        <v>54</v>
      </c>
      <c r="H446" s="4" t="s">
        <v>64</v>
      </c>
      <c r="I446" s="4" t="s">
        <v>126</v>
      </c>
      <c r="J446" s="4" t="s">
        <v>14</v>
      </c>
      <c r="K446" s="6">
        <v>900</v>
      </c>
      <c r="L446" s="30" t="str">
        <f t="shared" si="6"/>
        <v>Payroll Processing Fees</v>
      </c>
    </row>
    <row r="447" spans="1:12" ht="15.75">
      <c r="A447" s="7">
        <v>446</v>
      </c>
      <c r="B447" s="5">
        <v>45000</v>
      </c>
      <c r="C447" s="7">
        <v>61010</v>
      </c>
      <c r="D447" s="4" t="s">
        <v>25</v>
      </c>
      <c r="E447" s="4" t="s">
        <v>32</v>
      </c>
      <c r="F447" s="4" t="s">
        <v>33</v>
      </c>
      <c r="G447" s="4" t="s">
        <v>68</v>
      </c>
      <c r="H447" s="4" t="s">
        <v>69</v>
      </c>
      <c r="I447" s="4" t="s">
        <v>141</v>
      </c>
      <c r="J447" s="4" t="s">
        <v>14</v>
      </c>
      <c r="K447" s="6">
        <v>4000</v>
      </c>
      <c r="L447" s="30" t="str">
        <f t="shared" si="6"/>
        <v>Lodging</v>
      </c>
    </row>
    <row r="448" spans="1:12" ht="15.75">
      <c r="A448" s="7">
        <v>447</v>
      </c>
      <c r="B448" s="5">
        <v>45000</v>
      </c>
      <c r="C448" s="7">
        <v>61020</v>
      </c>
      <c r="D448" s="4" t="s">
        <v>34</v>
      </c>
      <c r="E448" s="4" t="s">
        <v>32</v>
      </c>
      <c r="F448" s="4" t="s">
        <v>33</v>
      </c>
      <c r="G448" s="4" t="s">
        <v>68</v>
      </c>
      <c r="H448" s="4" t="s">
        <v>142</v>
      </c>
      <c r="I448" s="4" t="s">
        <v>143</v>
      </c>
      <c r="J448" s="4" t="s">
        <v>14</v>
      </c>
      <c r="K448" s="6">
        <v>2200</v>
      </c>
      <c r="L448" s="30" t="str">
        <f t="shared" si="6"/>
        <v>Meals &amp; Entertainment</v>
      </c>
    </row>
    <row r="449" spans="1:12" ht="15.75">
      <c r="A449" s="7">
        <v>448</v>
      </c>
      <c r="B449" s="5">
        <v>45000</v>
      </c>
      <c r="C449" s="7">
        <v>61030</v>
      </c>
      <c r="D449" s="4" t="s">
        <v>35</v>
      </c>
      <c r="E449" s="4" t="s">
        <v>32</v>
      </c>
      <c r="F449" s="4" t="s">
        <v>33</v>
      </c>
      <c r="G449" s="4" t="s">
        <v>68</v>
      </c>
      <c r="H449" s="4" t="s">
        <v>144</v>
      </c>
      <c r="I449" s="4" t="s">
        <v>145</v>
      </c>
      <c r="J449" s="4" t="s">
        <v>14</v>
      </c>
      <c r="K449" s="6">
        <v>3100</v>
      </c>
      <c r="L449" s="30" t="str">
        <f t="shared" si="6"/>
        <v>Travel</v>
      </c>
    </row>
    <row r="450" spans="1:12" ht="15.75">
      <c r="A450" s="7">
        <v>449</v>
      </c>
      <c r="B450" s="5">
        <v>45016</v>
      </c>
      <c r="C450" s="7">
        <v>60850</v>
      </c>
      <c r="D450" s="4" t="s">
        <v>42</v>
      </c>
      <c r="E450" s="4" t="s">
        <v>32</v>
      </c>
      <c r="F450" s="4" t="s">
        <v>33</v>
      </c>
      <c r="G450" s="4" t="s">
        <v>54</v>
      </c>
      <c r="H450" s="4" t="s">
        <v>64</v>
      </c>
      <c r="I450" s="4" t="s">
        <v>127</v>
      </c>
      <c r="J450" s="4" t="s">
        <v>14</v>
      </c>
      <c r="K450" s="6">
        <v>34500</v>
      </c>
      <c r="L450" s="30" t="str">
        <f t="shared" ref="L450:L513" si="7">RIGHT(D450,LEN(D450)-6)</f>
        <v>Commissions Expense</v>
      </c>
    </row>
    <row r="451" spans="1:12" ht="15.75">
      <c r="A451" s="7">
        <v>450</v>
      </c>
      <c r="B451" s="5">
        <v>45016</v>
      </c>
      <c r="C451" s="7">
        <v>70100</v>
      </c>
      <c r="D451" s="4" t="s">
        <v>26</v>
      </c>
      <c r="E451" s="4" t="s">
        <v>9</v>
      </c>
      <c r="F451" s="4" t="s">
        <v>10</v>
      </c>
      <c r="G451" s="4" t="s">
        <v>74</v>
      </c>
      <c r="H451" s="4" t="s">
        <v>75</v>
      </c>
      <c r="I451" s="4" t="s">
        <v>76</v>
      </c>
      <c r="J451" s="4" t="s">
        <v>11</v>
      </c>
      <c r="K451" s="6">
        <v>1750</v>
      </c>
      <c r="L451" s="30" t="str">
        <f t="shared" si="7"/>
        <v>Interest Income</v>
      </c>
    </row>
    <row r="452" spans="1:12" ht="15.75">
      <c r="A452" s="7">
        <v>451</v>
      </c>
      <c r="B452" s="5">
        <v>45016</v>
      </c>
      <c r="C452" s="7">
        <v>80100</v>
      </c>
      <c r="D452" s="4" t="s">
        <v>27</v>
      </c>
      <c r="E452" s="4" t="s">
        <v>9</v>
      </c>
      <c r="F452" s="4" t="s">
        <v>10</v>
      </c>
      <c r="G452" s="4" t="s">
        <v>77</v>
      </c>
      <c r="H452" s="4" t="s">
        <v>78</v>
      </c>
      <c r="I452" s="4" t="s">
        <v>79</v>
      </c>
      <c r="J452" s="4" t="s">
        <v>14</v>
      </c>
      <c r="K452" s="6">
        <v>9000</v>
      </c>
      <c r="L452" s="30" t="str">
        <f t="shared" si="7"/>
        <v>Depreciation Expense</v>
      </c>
    </row>
    <row r="453" spans="1:12" ht="15.75">
      <c r="A453" s="7">
        <v>452</v>
      </c>
      <c r="B453" s="5">
        <v>45016</v>
      </c>
      <c r="C453" s="7">
        <v>80200</v>
      </c>
      <c r="D453" s="4" t="s">
        <v>28</v>
      </c>
      <c r="E453" s="4" t="s">
        <v>9</v>
      </c>
      <c r="F453" s="4" t="s">
        <v>10</v>
      </c>
      <c r="G453" s="4" t="s">
        <v>54</v>
      </c>
      <c r="H453" s="4" t="s">
        <v>75</v>
      </c>
      <c r="I453" s="4" t="s">
        <v>128</v>
      </c>
      <c r="J453" s="4" t="s">
        <v>14</v>
      </c>
      <c r="K453" s="6">
        <v>2700</v>
      </c>
      <c r="L453" s="30" t="str">
        <f t="shared" si="7"/>
        <v>Interest Expense</v>
      </c>
    </row>
    <row r="454" spans="1:12" ht="15.75">
      <c r="A454" s="7">
        <v>453</v>
      </c>
      <c r="B454" s="5">
        <v>45017</v>
      </c>
      <c r="C454" s="7">
        <v>40100</v>
      </c>
      <c r="D454" s="4" t="s">
        <v>12</v>
      </c>
      <c r="E454" s="4" t="s">
        <v>9</v>
      </c>
      <c r="F454" s="4" t="s">
        <v>10</v>
      </c>
      <c r="G454" s="4" t="s">
        <v>48</v>
      </c>
      <c r="H454" s="4" t="s">
        <v>49</v>
      </c>
      <c r="I454" s="4" t="s">
        <v>84</v>
      </c>
      <c r="J454" s="4" t="s">
        <v>11</v>
      </c>
      <c r="K454" s="6">
        <v>52500</v>
      </c>
      <c r="L454" s="30" t="str">
        <f t="shared" si="7"/>
        <v>SaaS Revenue</v>
      </c>
    </row>
    <row r="455" spans="1:12" ht="15.75">
      <c r="A455" s="7">
        <v>454</v>
      </c>
      <c r="B455" s="5">
        <v>45017</v>
      </c>
      <c r="C455" s="7">
        <v>40100</v>
      </c>
      <c r="D455" s="4" t="s">
        <v>12</v>
      </c>
      <c r="E455" s="4" t="s">
        <v>9</v>
      </c>
      <c r="F455" s="4" t="s">
        <v>10</v>
      </c>
      <c r="G455" s="4" t="s">
        <v>48</v>
      </c>
      <c r="H455" s="4" t="s">
        <v>51</v>
      </c>
      <c r="I455" s="4" t="s">
        <v>84</v>
      </c>
      <c r="J455" s="4" t="s">
        <v>11</v>
      </c>
      <c r="K455" s="6">
        <v>45000</v>
      </c>
      <c r="L455" s="30" t="str">
        <f t="shared" si="7"/>
        <v>SaaS Revenue</v>
      </c>
    </row>
    <row r="456" spans="1:12" ht="15.75">
      <c r="A456" s="7">
        <v>455</v>
      </c>
      <c r="B456" s="5">
        <v>45017</v>
      </c>
      <c r="C456" s="7">
        <v>40100</v>
      </c>
      <c r="D456" s="4" t="s">
        <v>12</v>
      </c>
      <c r="E456" s="4" t="s">
        <v>9</v>
      </c>
      <c r="F456" s="4" t="s">
        <v>10</v>
      </c>
      <c r="G456" s="4" t="s">
        <v>48</v>
      </c>
      <c r="H456" s="4" t="s">
        <v>91</v>
      </c>
      <c r="I456" s="4" t="s">
        <v>84</v>
      </c>
      <c r="J456" s="4" t="s">
        <v>11</v>
      </c>
      <c r="K456" s="6">
        <v>25200</v>
      </c>
      <c r="L456" s="30" t="str">
        <f t="shared" si="7"/>
        <v>SaaS Revenue</v>
      </c>
    </row>
    <row r="457" spans="1:12" ht="15.75">
      <c r="A457" s="7">
        <v>456</v>
      </c>
      <c r="B457" s="5">
        <v>45017</v>
      </c>
      <c r="C457" s="7">
        <v>40100</v>
      </c>
      <c r="D457" s="4" t="s">
        <v>12</v>
      </c>
      <c r="E457" s="4" t="s">
        <v>9</v>
      </c>
      <c r="F457" s="4" t="s">
        <v>10</v>
      </c>
      <c r="G457" s="4" t="s">
        <v>48</v>
      </c>
      <c r="H457" s="4" t="s">
        <v>130</v>
      </c>
      <c r="I457" s="4" t="s">
        <v>84</v>
      </c>
      <c r="J457" s="4" t="s">
        <v>11</v>
      </c>
      <c r="K457" s="6">
        <v>17500</v>
      </c>
      <c r="L457" s="30" t="str">
        <f t="shared" si="7"/>
        <v>SaaS Revenue</v>
      </c>
    </row>
    <row r="458" spans="1:12" ht="15.75">
      <c r="A458" s="7">
        <v>457</v>
      </c>
      <c r="B458" s="5">
        <v>45017</v>
      </c>
      <c r="C458" s="7">
        <v>40100</v>
      </c>
      <c r="D458" s="4" t="s">
        <v>12</v>
      </c>
      <c r="E458" s="4" t="s">
        <v>9</v>
      </c>
      <c r="F458" s="4" t="s">
        <v>10</v>
      </c>
      <c r="G458" s="4" t="s">
        <v>48</v>
      </c>
      <c r="H458" s="4" t="s">
        <v>133</v>
      </c>
      <c r="I458" s="4" t="s">
        <v>84</v>
      </c>
      <c r="J458" s="4" t="s">
        <v>11</v>
      </c>
      <c r="K458" s="6">
        <v>30200</v>
      </c>
      <c r="L458" s="30" t="str">
        <f t="shared" si="7"/>
        <v>SaaS Revenue</v>
      </c>
    </row>
    <row r="459" spans="1:12" ht="15.75">
      <c r="A459" s="7">
        <v>458</v>
      </c>
      <c r="B459" s="5">
        <v>45017</v>
      </c>
      <c r="C459" s="7">
        <v>40100</v>
      </c>
      <c r="D459" s="4" t="s">
        <v>12</v>
      </c>
      <c r="E459" s="4" t="s">
        <v>9</v>
      </c>
      <c r="F459" s="4" t="s">
        <v>10</v>
      </c>
      <c r="G459" s="4" t="s">
        <v>48</v>
      </c>
      <c r="H459" s="4" t="s">
        <v>146</v>
      </c>
      <c r="I459" s="4" t="s">
        <v>84</v>
      </c>
      <c r="J459" s="4" t="s">
        <v>11</v>
      </c>
      <c r="K459" s="6">
        <v>36000</v>
      </c>
      <c r="L459" s="30" t="str">
        <f t="shared" si="7"/>
        <v>SaaS Revenue</v>
      </c>
    </row>
    <row r="460" spans="1:12" ht="15.75">
      <c r="A460" s="7">
        <v>459</v>
      </c>
      <c r="B460" s="5">
        <v>45017</v>
      </c>
      <c r="C460" s="7">
        <v>40100</v>
      </c>
      <c r="D460" s="4" t="s">
        <v>12</v>
      </c>
      <c r="E460" s="4" t="s">
        <v>9</v>
      </c>
      <c r="F460" s="4" t="s">
        <v>10</v>
      </c>
      <c r="G460" s="4" t="s">
        <v>48</v>
      </c>
      <c r="H460" s="4" t="s">
        <v>92</v>
      </c>
      <c r="I460" s="4" t="s">
        <v>93</v>
      </c>
      <c r="J460" s="4" t="s">
        <v>11</v>
      </c>
      <c r="K460" s="6">
        <v>79000</v>
      </c>
      <c r="L460" s="30" t="str">
        <f t="shared" si="7"/>
        <v>SaaS Revenue</v>
      </c>
    </row>
    <row r="461" spans="1:12" ht="15.75">
      <c r="A461" s="7">
        <v>460</v>
      </c>
      <c r="B461" s="5">
        <v>45017</v>
      </c>
      <c r="C461" s="7">
        <v>40200</v>
      </c>
      <c r="D461" s="4" t="s">
        <v>8</v>
      </c>
      <c r="E461" s="4" t="s">
        <v>9</v>
      </c>
      <c r="F461" s="4" t="s">
        <v>10</v>
      </c>
      <c r="G461" s="4" t="s">
        <v>48</v>
      </c>
      <c r="H461" s="4" t="s">
        <v>52</v>
      </c>
      <c r="I461" s="4" t="s">
        <v>53</v>
      </c>
      <c r="J461" s="4" t="s">
        <v>11</v>
      </c>
      <c r="K461" s="6">
        <v>94000</v>
      </c>
      <c r="L461" s="30" t="str">
        <f t="shared" si="7"/>
        <v>Product Revenue</v>
      </c>
    </row>
    <row r="462" spans="1:12" ht="15.75">
      <c r="A462" s="7">
        <v>461</v>
      </c>
      <c r="B462" s="5">
        <v>45017</v>
      </c>
      <c r="C462" s="7">
        <v>50100</v>
      </c>
      <c r="D462" s="4" t="s">
        <v>13</v>
      </c>
      <c r="E462" s="4" t="s">
        <v>9</v>
      </c>
      <c r="F462" s="4" t="s">
        <v>10</v>
      </c>
      <c r="G462" s="4" t="s">
        <v>54</v>
      </c>
      <c r="H462" s="4" t="s">
        <v>55</v>
      </c>
      <c r="I462" s="4" t="s">
        <v>85</v>
      </c>
      <c r="J462" s="4" t="s">
        <v>14</v>
      </c>
      <c r="K462" s="6">
        <v>36800</v>
      </c>
      <c r="L462" s="30" t="str">
        <f t="shared" si="7"/>
        <v>Web Domain &amp; Hosting Fees</v>
      </c>
    </row>
    <row r="463" spans="1:12" ht="15.75">
      <c r="A463" s="7">
        <v>462</v>
      </c>
      <c r="B463" s="5">
        <v>45017</v>
      </c>
      <c r="C463" s="7">
        <v>50200</v>
      </c>
      <c r="D463" s="4" t="s">
        <v>15</v>
      </c>
      <c r="E463" s="4" t="s">
        <v>9</v>
      </c>
      <c r="F463" s="4" t="s">
        <v>10</v>
      </c>
      <c r="G463" s="4" t="s">
        <v>54</v>
      </c>
      <c r="H463" s="4" t="s">
        <v>57</v>
      </c>
      <c r="I463" s="4" t="s">
        <v>58</v>
      </c>
      <c r="J463" s="4" t="s">
        <v>14</v>
      </c>
      <c r="K463" s="6">
        <v>7500</v>
      </c>
      <c r="L463" s="30" t="str">
        <f t="shared" si="7"/>
        <v>Merchant Account Fees</v>
      </c>
    </row>
    <row r="464" spans="1:12" ht="15.75">
      <c r="A464" s="7">
        <v>463</v>
      </c>
      <c r="B464" s="5">
        <v>45017</v>
      </c>
      <c r="C464" s="7">
        <v>60100</v>
      </c>
      <c r="D464" s="4" t="s">
        <v>16</v>
      </c>
      <c r="E464" s="4" t="s">
        <v>32</v>
      </c>
      <c r="F464" s="4" t="s">
        <v>33</v>
      </c>
      <c r="G464" s="4" t="s">
        <v>54</v>
      </c>
      <c r="H464" s="4" t="s">
        <v>59</v>
      </c>
      <c r="I464" s="4" t="s">
        <v>60</v>
      </c>
      <c r="J464" s="4" t="s">
        <v>14</v>
      </c>
      <c r="K464" s="6">
        <v>19500</v>
      </c>
      <c r="L464" s="30" t="str">
        <f t="shared" si="7"/>
        <v>Advertising &amp; Marketing</v>
      </c>
    </row>
    <row r="465" spans="1:12" ht="15.75">
      <c r="A465" s="7">
        <v>464</v>
      </c>
      <c r="B465" s="5">
        <v>45017</v>
      </c>
      <c r="C465" s="7">
        <v>60100</v>
      </c>
      <c r="D465" s="4" t="s">
        <v>16</v>
      </c>
      <c r="E465" s="4" t="s">
        <v>32</v>
      </c>
      <c r="F465" s="4" t="s">
        <v>33</v>
      </c>
      <c r="G465" s="4" t="s">
        <v>54</v>
      </c>
      <c r="H465" s="4" t="s">
        <v>95</v>
      </c>
      <c r="I465" s="4" t="s">
        <v>62</v>
      </c>
      <c r="J465" s="4" t="s">
        <v>14</v>
      </c>
      <c r="K465" s="6">
        <v>10500</v>
      </c>
      <c r="L465" s="30" t="str">
        <f t="shared" si="7"/>
        <v>Advertising &amp; Marketing</v>
      </c>
    </row>
    <row r="466" spans="1:12" ht="15.75">
      <c r="A466" s="7">
        <v>465</v>
      </c>
      <c r="B466" s="5">
        <v>45017</v>
      </c>
      <c r="C466" s="7">
        <v>60400</v>
      </c>
      <c r="D466" s="4" t="s">
        <v>29</v>
      </c>
      <c r="E466" s="4" t="s">
        <v>9</v>
      </c>
      <c r="F466" s="4" t="s">
        <v>10</v>
      </c>
      <c r="G466" s="4" t="s">
        <v>54</v>
      </c>
      <c r="H466" s="4" t="s">
        <v>96</v>
      </c>
      <c r="I466" s="4" t="s">
        <v>97</v>
      </c>
      <c r="J466" s="4" t="s">
        <v>14</v>
      </c>
      <c r="K466" s="6">
        <v>2200</v>
      </c>
      <c r="L466" s="30" t="str">
        <f t="shared" si="7"/>
        <v>Dues &amp; Subscriptions</v>
      </c>
    </row>
    <row r="467" spans="1:12" ht="15.75">
      <c r="A467" s="7">
        <v>466</v>
      </c>
      <c r="B467" s="5">
        <v>45017</v>
      </c>
      <c r="C467" s="7">
        <v>60400</v>
      </c>
      <c r="D467" s="4" t="s">
        <v>29</v>
      </c>
      <c r="E467" s="4" t="s">
        <v>30</v>
      </c>
      <c r="F467" s="4" t="s">
        <v>31</v>
      </c>
      <c r="G467" s="4" t="s">
        <v>54</v>
      </c>
      <c r="H467" s="4" t="s">
        <v>98</v>
      </c>
      <c r="I467" s="4" t="s">
        <v>99</v>
      </c>
      <c r="J467" s="4" t="s">
        <v>14</v>
      </c>
      <c r="K467" s="6">
        <v>1700</v>
      </c>
      <c r="L467" s="30" t="str">
        <f t="shared" si="7"/>
        <v>Dues &amp; Subscriptions</v>
      </c>
    </row>
    <row r="468" spans="1:12" ht="15.75">
      <c r="A468" s="7">
        <v>467</v>
      </c>
      <c r="B468" s="5">
        <v>45017</v>
      </c>
      <c r="C468" s="7">
        <v>60500</v>
      </c>
      <c r="D468" s="4" t="s">
        <v>39</v>
      </c>
      <c r="E468" s="4" t="s">
        <v>9</v>
      </c>
      <c r="F468" s="4" t="s">
        <v>10</v>
      </c>
      <c r="G468" s="4" t="s">
        <v>54</v>
      </c>
      <c r="H468" s="4" t="s">
        <v>100</v>
      </c>
      <c r="I468" s="4" t="s">
        <v>101</v>
      </c>
      <c r="J468" s="4" t="s">
        <v>14</v>
      </c>
      <c r="K468" s="6">
        <v>4900</v>
      </c>
      <c r="L468" s="30" t="str">
        <f t="shared" si="7"/>
        <v>Insurance</v>
      </c>
    </row>
    <row r="469" spans="1:12" ht="15.75">
      <c r="A469" s="7">
        <v>468</v>
      </c>
      <c r="B469" s="5">
        <v>45017</v>
      </c>
      <c r="C469" s="7">
        <v>60620</v>
      </c>
      <c r="D469" s="4" t="s">
        <v>40</v>
      </c>
      <c r="E469" s="4" t="s">
        <v>9</v>
      </c>
      <c r="F469" s="4" t="s">
        <v>10</v>
      </c>
      <c r="G469" s="4" t="s">
        <v>54</v>
      </c>
      <c r="H469" s="4" t="s">
        <v>102</v>
      </c>
      <c r="I469" s="4" t="s">
        <v>103</v>
      </c>
      <c r="J469" s="4" t="s">
        <v>14</v>
      </c>
      <c r="K469" s="6">
        <v>16000</v>
      </c>
      <c r="L469" s="30" t="str">
        <f t="shared" si="7"/>
        <v>Rent &amp; Lease</v>
      </c>
    </row>
    <row r="470" spans="1:12" ht="15.75">
      <c r="A470" s="7">
        <v>469</v>
      </c>
      <c r="B470" s="5">
        <v>45017</v>
      </c>
      <c r="C470" s="7">
        <v>60630</v>
      </c>
      <c r="D470" s="4" t="s">
        <v>41</v>
      </c>
      <c r="E470" s="4" t="s">
        <v>9</v>
      </c>
      <c r="F470" s="4" t="s">
        <v>10</v>
      </c>
      <c r="G470" s="4" t="s">
        <v>54</v>
      </c>
      <c r="H470" s="4" t="s">
        <v>104</v>
      </c>
      <c r="I470" s="4" t="s">
        <v>105</v>
      </c>
      <c r="J470" s="4" t="s">
        <v>14</v>
      </c>
      <c r="K470" s="6">
        <v>3300</v>
      </c>
      <c r="L470" s="30" t="str">
        <f t="shared" si="7"/>
        <v>Utilities</v>
      </c>
    </row>
    <row r="471" spans="1:12" ht="15.75">
      <c r="A471" s="7">
        <v>470</v>
      </c>
      <c r="B471" s="5">
        <v>45021</v>
      </c>
      <c r="C471" s="7">
        <v>50200</v>
      </c>
      <c r="D471" s="4" t="s">
        <v>15</v>
      </c>
      <c r="E471" s="4" t="s">
        <v>9</v>
      </c>
      <c r="F471" s="4" t="s">
        <v>10</v>
      </c>
      <c r="G471" s="4" t="s">
        <v>54</v>
      </c>
      <c r="H471" s="4" t="s">
        <v>57</v>
      </c>
      <c r="I471" s="4" t="s">
        <v>58</v>
      </c>
      <c r="J471" s="4" t="s">
        <v>14</v>
      </c>
      <c r="K471" s="6">
        <v>3200</v>
      </c>
      <c r="L471" s="30" t="str">
        <f t="shared" si="7"/>
        <v>Merchant Account Fees</v>
      </c>
    </row>
    <row r="472" spans="1:12" ht="15.75">
      <c r="A472" s="7">
        <v>471</v>
      </c>
      <c r="B472" s="5">
        <v>45021</v>
      </c>
      <c r="C472" s="7">
        <v>50210</v>
      </c>
      <c r="D472" s="4" t="s">
        <v>38</v>
      </c>
      <c r="E472" s="4" t="s">
        <v>9</v>
      </c>
      <c r="F472" s="4" t="s">
        <v>10</v>
      </c>
      <c r="G472" s="4" t="s">
        <v>54</v>
      </c>
      <c r="H472" s="4" t="s">
        <v>106</v>
      </c>
      <c r="I472" s="4" t="s">
        <v>107</v>
      </c>
      <c r="J472" s="4" t="s">
        <v>14</v>
      </c>
      <c r="K472" s="6">
        <v>65800</v>
      </c>
      <c r="L472" s="30" t="str">
        <f t="shared" si="7"/>
        <v>Product Costs</v>
      </c>
    </row>
    <row r="473" spans="1:12" ht="15.75">
      <c r="A473" s="7">
        <v>472</v>
      </c>
      <c r="B473" s="5">
        <v>45021</v>
      </c>
      <c r="C473" s="7">
        <v>60710</v>
      </c>
      <c r="D473" s="4" t="s">
        <v>21</v>
      </c>
      <c r="E473" s="4" t="s">
        <v>9</v>
      </c>
      <c r="F473" s="4" t="s">
        <v>10</v>
      </c>
      <c r="G473" s="4" t="s">
        <v>54</v>
      </c>
      <c r="H473" s="4" t="s">
        <v>72</v>
      </c>
      <c r="I473" s="4" t="s">
        <v>73</v>
      </c>
      <c r="J473" s="4" t="s">
        <v>14</v>
      </c>
      <c r="K473" s="6">
        <v>4800</v>
      </c>
      <c r="L473" s="30" t="str">
        <f t="shared" si="7"/>
        <v>Accounting Fees</v>
      </c>
    </row>
    <row r="474" spans="1:12" ht="15.75">
      <c r="A474" s="7">
        <v>473</v>
      </c>
      <c r="B474" s="5">
        <v>45026</v>
      </c>
      <c r="C474" s="7">
        <v>60720</v>
      </c>
      <c r="D474" s="4" t="s">
        <v>22</v>
      </c>
      <c r="E474" s="4" t="s">
        <v>9</v>
      </c>
      <c r="F474" s="4" t="s">
        <v>10</v>
      </c>
      <c r="G474" s="4" t="s">
        <v>54</v>
      </c>
      <c r="H474" s="4" t="s">
        <v>108</v>
      </c>
      <c r="I474" s="4" t="s">
        <v>109</v>
      </c>
      <c r="J474" s="4" t="s">
        <v>14</v>
      </c>
      <c r="K474" s="6">
        <v>9000</v>
      </c>
      <c r="L474" s="30" t="str">
        <f t="shared" si="7"/>
        <v>Consulting Fees</v>
      </c>
    </row>
    <row r="475" spans="1:12" ht="15.75">
      <c r="A475" s="7">
        <v>474</v>
      </c>
      <c r="B475" s="5">
        <v>45031</v>
      </c>
      <c r="C475" s="7">
        <v>40100</v>
      </c>
      <c r="D475" s="4" t="s">
        <v>12</v>
      </c>
      <c r="E475" s="4" t="s">
        <v>9</v>
      </c>
      <c r="F475" s="4" t="s">
        <v>10</v>
      </c>
      <c r="G475" s="4" t="s">
        <v>48</v>
      </c>
      <c r="H475" s="4" t="s">
        <v>110</v>
      </c>
      <c r="I475" s="4" t="s">
        <v>84</v>
      </c>
      <c r="J475" s="4" t="s">
        <v>11</v>
      </c>
      <c r="K475" s="6">
        <v>20500</v>
      </c>
      <c r="L475" s="30" t="str">
        <f t="shared" si="7"/>
        <v>SaaS Revenue</v>
      </c>
    </row>
    <row r="476" spans="1:12" ht="15.75">
      <c r="A476" s="7">
        <v>475</v>
      </c>
      <c r="B476" s="5">
        <v>45031</v>
      </c>
      <c r="C476" s="7">
        <v>40100</v>
      </c>
      <c r="D476" s="4" t="s">
        <v>12</v>
      </c>
      <c r="E476" s="4" t="s">
        <v>9</v>
      </c>
      <c r="F476" s="4" t="s">
        <v>10</v>
      </c>
      <c r="G476" s="4" t="s">
        <v>48</v>
      </c>
      <c r="H476" s="4" t="s">
        <v>92</v>
      </c>
      <c r="I476" s="4" t="s">
        <v>93</v>
      </c>
      <c r="J476" s="4" t="s">
        <v>11</v>
      </c>
      <c r="K476" s="6">
        <v>58500</v>
      </c>
      <c r="L476" s="30" t="str">
        <f t="shared" si="7"/>
        <v>SaaS Revenue</v>
      </c>
    </row>
    <row r="477" spans="1:12" ht="15.75">
      <c r="A477" s="7">
        <v>476</v>
      </c>
      <c r="B477" s="5">
        <v>45031</v>
      </c>
      <c r="C477" s="7">
        <v>60730</v>
      </c>
      <c r="D477" s="4" t="s">
        <v>23</v>
      </c>
      <c r="E477" s="4" t="s">
        <v>9</v>
      </c>
      <c r="F477" s="4" t="s">
        <v>10</v>
      </c>
      <c r="G477" s="4" t="s">
        <v>54</v>
      </c>
      <c r="H477" s="4" t="s">
        <v>111</v>
      </c>
      <c r="I477" s="4" t="s">
        <v>112</v>
      </c>
      <c r="J477" s="4" t="s">
        <v>14</v>
      </c>
      <c r="K477" s="6">
        <v>5400</v>
      </c>
      <c r="L477" s="30" t="str">
        <f t="shared" si="7"/>
        <v>Legal Fees</v>
      </c>
    </row>
    <row r="478" spans="1:12" ht="15.75">
      <c r="A478" s="7">
        <v>477</v>
      </c>
      <c r="B478" s="5">
        <v>45031</v>
      </c>
      <c r="C478" s="7">
        <v>60740</v>
      </c>
      <c r="D478" s="4" t="s">
        <v>24</v>
      </c>
      <c r="E478" s="4" t="s">
        <v>9</v>
      </c>
      <c r="F478" s="4" t="s">
        <v>10</v>
      </c>
      <c r="G478" s="4" t="s">
        <v>54</v>
      </c>
      <c r="H478" s="4" t="s">
        <v>113</v>
      </c>
      <c r="I478" s="4" t="s">
        <v>114</v>
      </c>
      <c r="J478" s="4" t="s">
        <v>14</v>
      </c>
      <c r="K478" s="6">
        <v>8000</v>
      </c>
      <c r="L478" s="30" t="str">
        <f t="shared" si="7"/>
        <v>Recruiting Fees</v>
      </c>
    </row>
    <row r="479" spans="1:12" ht="15.75">
      <c r="A479" s="7">
        <v>478</v>
      </c>
      <c r="B479" s="5">
        <v>45031</v>
      </c>
      <c r="C479" s="7">
        <v>60810</v>
      </c>
      <c r="D479" s="4" t="s">
        <v>17</v>
      </c>
      <c r="E479" s="4" t="s">
        <v>9</v>
      </c>
      <c r="F479" s="4" t="s">
        <v>10</v>
      </c>
      <c r="G479" s="4" t="s">
        <v>54</v>
      </c>
      <c r="H479" s="4" t="s">
        <v>64</v>
      </c>
      <c r="I479" s="4" t="s">
        <v>66</v>
      </c>
      <c r="J479" s="4" t="s">
        <v>14</v>
      </c>
      <c r="K479" s="6">
        <v>49500</v>
      </c>
      <c r="L479" s="30" t="str">
        <f t="shared" si="7"/>
        <v>Salary &amp; Wages</v>
      </c>
    </row>
    <row r="480" spans="1:12" ht="15.75">
      <c r="A480" s="7">
        <v>479</v>
      </c>
      <c r="B480" s="5">
        <v>45031</v>
      </c>
      <c r="C480" s="7">
        <v>60810</v>
      </c>
      <c r="D480" s="4" t="s">
        <v>17</v>
      </c>
      <c r="E480" s="4" t="s">
        <v>30</v>
      </c>
      <c r="F480" s="4" t="s">
        <v>31</v>
      </c>
      <c r="G480" s="4" t="s">
        <v>54</v>
      </c>
      <c r="H480" s="4" t="s">
        <v>64</v>
      </c>
      <c r="I480" s="4" t="s">
        <v>115</v>
      </c>
      <c r="J480" s="4" t="s">
        <v>14</v>
      </c>
      <c r="K480" s="6">
        <v>93000</v>
      </c>
      <c r="L480" s="30" t="str">
        <f t="shared" si="7"/>
        <v>Salary &amp; Wages</v>
      </c>
    </row>
    <row r="481" spans="1:12" ht="15.75">
      <c r="A481" s="7">
        <v>480</v>
      </c>
      <c r="B481" s="5">
        <v>45031</v>
      </c>
      <c r="C481" s="7">
        <v>60810</v>
      </c>
      <c r="D481" s="4" t="s">
        <v>17</v>
      </c>
      <c r="E481" s="4" t="s">
        <v>32</v>
      </c>
      <c r="F481" s="4" t="s">
        <v>33</v>
      </c>
      <c r="G481" s="4" t="s">
        <v>54</v>
      </c>
      <c r="H481" s="4" t="s">
        <v>64</v>
      </c>
      <c r="I481" s="4" t="s">
        <v>65</v>
      </c>
      <c r="J481" s="4" t="s">
        <v>14</v>
      </c>
      <c r="K481" s="6">
        <v>71500</v>
      </c>
      <c r="L481" s="30" t="str">
        <f t="shared" si="7"/>
        <v>Salary &amp; Wages</v>
      </c>
    </row>
    <row r="482" spans="1:12" ht="15.75">
      <c r="A482" s="7">
        <v>481</v>
      </c>
      <c r="B482" s="5">
        <v>45031</v>
      </c>
      <c r="C482" s="7">
        <v>60810</v>
      </c>
      <c r="D482" s="4" t="s">
        <v>17</v>
      </c>
      <c r="E482" s="4" t="s">
        <v>36</v>
      </c>
      <c r="F482" s="4" t="s">
        <v>37</v>
      </c>
      <c r="G482" s="4" t="s">
        <v>54</v>
      </c>
      <c r="H482" s="4" t="s">
        <v>64</v>
      </c>
      <c r="I482" s="4" t="s">
        <v>116</v>
      </c>
      <c r="J482" s="4" t="s">
        <v>14</v>
      </c>
      <c r="K482" s="6">
        <v>60500</v>
      </c>
      <c r="L482" s="30" t="str">
        <f t="shared" si="7"/>
        <v>Salary &amp; Wages</v>
      </c>
    </row>
    <row r="483" spans="1:12" ht="15.75">
      <c r="A483" s="7">
        <v>482</v>
      </c>
      <c r="B483" s="5">
        <v>45031</v>
      </c>
      <c r="C483" s="7">
        <v>60820</v>
      </c>
      <c r="D483" s="4" t="s">
        <v>18</v>
      </c>
      <c r="E483" s="4" t="s">
        <v>9</v>
      </c>
      <c r="F483" s="4" t="s">
        <v>10</v>
      </c>
      <c r="G483" s="4" t="s">
        <v>54</v>
      </c>
      <c r="H483" s="4" t="s">
        <v>64</v>
      </c>
      <c r="I483" s="4" t="s">
        <v>117</v>
      </c>
      <c r="J483" s="4" t="s">
        <v>14</v>
      </c>
      <c r="K483" s="6">
        <v>3960</v>
      </c>
      <c r="L483" s="30" t="str">
        <f t="shared" si="7"/>
        <v>Payroll Taxes</v>
      </c>
    </row>
    <row r="484" spans="1:12" ht="15.75">
      <c r="A484" s="7">
        <v>483</v>
      </c>
      <c r="B484" s="5">
        <v>45031</v>
      </c>
      <c r="C484" s="7">
        <v>60820</v>
      </c>
      <c r="D484" s="4" t="s">
        <v>18</v>
      </c>
      <c r="E484" s="4" t="s">
        <v>30</v>
      </c>
      <c r="F484" s="4" t="s">
        <v>31</v>
      </c>
      <c r="G484" s="4" t="s">
        <v>54</v>
      </c>
      <c r="H484" s="4" t="s">
        <v>64</v>
      </c>
      <c r="I484" s="4" t="s">
        <v>118</v>
      </c>
      <c r="J484" s="4" t="s">
        <v>14</v>
      </c>
      <c r="K484" s="6">
        <v>7440</v>
      </c>
      <c r="L484" s="30" t="str">
        <f t="shared" si="7"/>
        <v>Payroll Taxes</v>
      </c>
    </row>
    <row r="485" spans="1:12" ht="15.75">
      <c r="A485" s="7">
        <v>484</v>
      </c>
      <c r="B485" s="5">
        <v>45031</v>
      </c>
      <c r="C485" s="7">
        <v>60820</v>
      </c>
      <c r="D485" s="4" t="s">
        <v>18</v>
      </c>
      <c r="E485" s="4" t="s">
        <v>32</v>
      </c>
      <c r="F485" s="4" t="s">
        <v>33</v>
      </c>
      <c r="G485" s="4" t="s">
        <v>54</v>
      </c>
      <c r="H485" s="4" t="s">
        <v>64</v>
      </c>
      <c r="I485" s="4" t="s">
        <v>119</v>
      </c>
      <c r="J485" s="4" t="s">
        <v>14</v>
      </c>
      <c r="K485" s="6">
        <v>5720</v>
      </c>
      <c r="L485" s="30" t="str">
        <f t="shared" si="7"/>
        <v>Payroll Taxes</v>
      </c>
    </row>
    <row r="486" spans="1:12" ht="15.75">
      <c r="A486" s="7">
        <v>485</v>
      </c>
      <c r="B486" s="5">
        <v>45031</v>
      </c>
      <c r="C486" s="7">
        <v>60820</v>
      </c>
      <c r="D486" s="4" t="s">
        <v>18</v>
      </c>
      <c r="E486" s="4" t="s">
        <v>36</v>
      </c>
      <c r="F486" s="4" t="s">
        <v>37</v>
      </c>
      <c r="G486" s="4" t="s">
        <v>54</v>
      </c>
      <c r="H486" s="4" t="s">
        <v>64</v>
      </c>
      <c r="I486" s="4" t="s">
        <v>120</v>
      </c>
      <c r="J486" s="4" t="s">
        <v>14</v>
      </c>
      <c r="K486" s="6">
        <v>4840</v>
      </c>
      <c r="L486" s="30" t="str">
        <f t="shared" si="7"/>
        <v>Payroll Taxes</v>
      </c>
    </row>
    <row r="487" spans="1:12" ht="15.75">
      <c r="A487" s="7">
        <v>486</v>
      </c>
      <c r="B487" s="5">
        <v>45031</v>
      </c>
      <c r="C487" s="7">
        <v>60830</v>
      </c>
      <c r="D487" s="4" t="s">
        <v>19</v>
      </c>
      <c r="E487" s="4" t="s">
        <v>9</v>
      </c>
      <c r="F487" s="4" t="s">
        <v>10</v>
      </c>
      <c r="G487" s="4" t="s">
        <v>54</v>
      </c>
      <c r="H487" s="4" t="s">
        <v>121</v>
      </c>
      <c r="I487" s="4" t="s">
        <v>122</v>
      </c>
      <c r="J487" s="4" t="s">
        <v>14</v>
      </c>
      <c r="K487" s="6">
        <v>9700</v>
      </c>
      <c r="L487" s="30" t="str">
        <f t="shared" si="7"/>
        <v>Health Insurance</v>
      </c>
    </row>
    <row r="488" spans="1:12" ht="15.75">
      <c r="A488" s="7">
        <v>487</v>
      </c>
      <c r="B488" s="5">
        <v>45031</v>
      </c>
      <c r="C488" s="7">
        <v>60830</v>
      </c>
      <c r="D488" s="4" t="s">
        <v>19</v>
      </c>
      <c r="E488" s="4" t="s">
        <v>30</v>
      </c>
      <c r="F488" s="4" t="s">
        <v>31</v>
      </c>
      <c r="G488" s="4" t="s">
        <v>54</v>
      </c>
      <c r="H488" s="4" t="s">
        <v>121</v>
      </c>
      <c r="I488" s="4" t="s">
        <v>123</v>
      </c>
      <c r="J488" s="4" t="s">
        <v>14</v>
      </c>
      <c r="K488" s="6">
        <v>18200</v>
      </c>
      <c r="L488" s="30" t="str">
        <f t="shared" si="7"/>
        <v>Health Insurance</v>
      </c>
    </row>
    <row r="489" spans="1:12" ht="15.75">
      <c r="A489" s="7">
        <v>488</v>
      </c>
      <c r="B489" s="5">
        <v>45031</v>
      </c>
      <c r="C489" s="7">
        <v>60830</v>
      </c>
      <c r="D489" s="4" t="s">
        <v>19</v>
      </c>
      <c r="E489" s="4" t="s">
        <v>32</v>
      </c>
      <c r="F489" s="4" t="s">
        <v>33</v>
      </c>
      <c r="G489" s="4" t="s">
        <v>54</v>
      </c>
      <c r="H489" s="4" t="s">
        <v>121</v>
      </c>
      <c r="I489" s="4" t="s">
        <v>124</v>
      </c>
      <c r="J489" s="4" t="s">
        <v>14</v>
      </c>
      <c r="K489" s="6">
        <v>13900</v>
      </c>
      <c r="L489" s="30" t="str">
        <f t="shared" si="7"/>
        <v>Health Insurance</v>
      </c>
    </row>
    <row r="490" spans="1:12" ht="15.75">
      <c r="A490" s="7">
        <v>489</v>
      </c>
      <c r="B490" s="5">
        <v>45031</v>
      </c>
      <c r="C490" s="7">
        <v>60830</v>
      </c>
      <c r="D490" s="4" t="s">
        <v>19</v>
      </c>
      <c r="E490" s="4" t="s">
        <v>36</v>
      </c>
      <c r="F490" s="4" t="s">
        <v>37</v>
      </c>
      <c r="G490" s="4" t="s">
        <v>54</v>
      </c>
      <c r="H490" s="4" t="s">
        <v>121</v>
      </c>
      <c r="I490" s="4" t="s">
        <v>125</v>
      </c>
      <c r="J490" s="4" t="s">
        <v>14</v>
      </c>
      <c r="K490" s="6">
        <v>11700</v>
      </c>
      <c r="L490" s="30" t="str">
        <f t="shared" si="7"/>
        <v>Health Insurance</v>
      </c>
    </row>
    <row r="491" spans="1:12" ht="15.75">
      <c r="A491" s="7">
        <v>490</v>
      </c>
      <c r="B491" s="5">
        <v>45031</v>
      </c>
      <c r="C491" s="7">
        <v>60840</v>
      </c>
      <c r="D491" s="4" t="s">
        <v>20</v>
      </c>
      <c r="E491" s="4" t="s">
        <v>9</v>
      </c>
      <c r="F491" s="4" t="s">
        <v>10</v>
      </c>
      <c r="G491" s="4" t="s">
        <v>54</v>
      </c>
      <c r="H491" s="4" t="s">
        <v>64</v>
      </c>
      <c r="I491" s="4" t="s">
        <v>126</v>
      </c>
      <c r="J491" s="4" t="s">
        <v>14</v>
      </c>
      <c r="K491" s="6">
        <v>900</v>
      </c>
      <c r="L491" s="30" t="str">
        <f t="shared" si="7"/>
        <v>Payroll Processing Fees</v>
      </c>
    </row>
    <row r="492" spans="1:12" ht="15.75">
      <c r="A492" s="7">
        <v>491</v>
      </c>
      <c r="B492" s="5">
        <v>45046</v>
      </c>
      <c r="C492" s="7">
        <v>60850</v>
      </c>
      <c r="D492" s="4" t="s">
        <v>42</v>
      </c>
      <c r="E492" s="4" t="s">
        <v>32</v>
      </c>
      <c r="F492" s="4" t="s">
        <v>33</v>
      </c>
      <c r="G492" s="4" t="s">
        <v>54</v>
      </c>
      <c r="H492" s="4" t="s">
        <v>64</v>
      </c>
      <c r="I492" s="4" t="s">
        <v>127</v>
      </c>
      <c r="J492" s="4" t="s">
        <v>14</v>
      </c>
      <c r="K492" s="6">
        <v>35500</v>
      </c>
      <c r="L492" s="30" t="str">
        <f t="shared" si="7"/>
        <v>Commissions Expense</v>
      </c>
    </row>
    <row r="493" spans="1:12" ht="15.75">
      <c r="A493" s="7">
        <v>492</v>
      </c>
      <c r="B493" s="5">
        <v>45046</v>
      </c>
      <c r="C493" s="7">
        <v>70100</v>
      </c>
      <c r="D493" s="4" t="s">
        <v>26</v>
      </c>
      <c r="E493" s="4" t="s">
        <v>9</v>
      </c>
      <c r="F493" s="4" t="s">
        <v>10</v>
      </c>
      <c r="G493" s="4" t="s">
        <v>74</v>
      </c>
      <c r="H493" s="4" t="s">
        <v>75</v>
      </c>
      <c r="I493" s="4" t="s">
        <v>76</v>
      </c>
      <c r="J493" s="4" t="s">
        <v>11</v>
      </c>
      <c r="K493" s="6">
        <v>1750</v>
      </c>
      <c r="L493" s="30" t="str">
        <f t="shared" si="7"/>
        <v>Interest Income</v>
      </c>
    </row>
    <row r="494" spans="1:12" ht="15.75">
      <c r="A494" s="7">
        <v>493</v>
      </c>
      <c r="B494" s="5">
        <v>45046</v>
      </c>
      <c r="C494" s="7">
        <v>80100</v>
      </c>
      <c r="D494" s="4" t="s">
        <v>27</v>
      </c>
      <c r="E494" s="4" t="s">
        <v>9</v>
      </c>
      <c r="F494" s="4" t="s">
        <v>10</v>
      </c>
      <c r="G494" s="4" t="s">
        <v>77</v>
      </c>
      <c r="H494" s="4" t="s">
        <v>78</v>
      </c>
      <c r="I494" s="4" t="s">
        <v>79</v>
      </c>
      <c r="J494" s="4" t="s">
        <v>14</v>
      </c>
      <c r="K494" s="6">
        <v>9000</v>
      </c>
      <c r="L494" s="30" t="str">
        <f t="shared" si="7"/>
        <v>Depreciation Expense</v>
      </c>
    </row>
    <row r="495" spans="1:12" ht="15.75">
      <c r="A495" s="7">
        <v>494</v>
      </c>
      <c r="B495" s="5">
        <v>45046</v>
      </c>
      <c r="C495" s="7">
        <v>80200</v>
      </c>
      <c r="D495" s="4" t="s">
        <v>28</v>
      </c>
      <c r="E495" s="4" t="s">
        <v>9</v>
      </c>
      <c r="F495" s="4" t="s">
        <v>10</v>
      </c>
      <c r="G495" s="4" t="s">
        <v>54</v>
      </c>
      <c r="H495" s="4" t="s">
        <v>75</v>
      </c>
      <c r="I495" s="4" t="s">
        <v>128</v>
      </c>
      <c r="J495" s="4" t="s">
        <v>14</v>
      </c>
      <c r="K495" s="6">
        <v>2700</v>
      </c>
      <c r="L495" s="30" t="str">
        <f t="shared" si="7"/>
        <v>Interest Expense</v>
      </c>
    </row>
    <row r="496" spans="1:12" ht="15.75">
      <c r="A496" s="7">
        <v>495</v>
      </c>
      <c r="B496" s="5">
        <v>45047</v>
      </c>
      <c r="C496" s="7">
        <v>40100</v>
      </c>
      <c r="D496" s="4" t="s">
        <v>12</v>
      </c>
      <c r="E496" s="4" t="s">
        <v>9</v>
      </c>
      <c r="F496" s="4" t="s">
        <v>10</v>
      </c>
      <c r="G496" s="4" t="s">
        <v>48</v>
      </c>
      <c r="H496" s="4" t="s">
        <v>49</v>
      </c>
      <c r="I496" s="4" t="s">
        <v>86</v>
      </c>
      <c r="J496" s="4" t="s">
        <v>11</v>
      </c>
      <c r="K496" s="6">
        <v>53200</v>
      </c>
      <c r="L496" s="30" t="str">
        <f t="shared" si="7"/>
        <v>SaaS Revenue</v>
      </c>
    </row>
    <row r="497" spans="1:12" ht="15.75">
      <c r="A497" s="7">
        <v>496</v>
      </c>
      <c r="B497" s="5">
        <v>45047</v>
      </c>
      <c r="C497" s="7">
        <v>40100</v>
      </c>
      <c r="D497" s="4" t="s">
        <v>12</v>
      </c>
      <c r="E497" s="4" t="s">
        <v>9</v>
      </c>
      <c r="F497" s="4" t="s">
        <v>10</v>
      </c>
      <c r="G497" s="4" t="s">
        <v>48</v>
      </c>
      <c r="H497" s="4" t="s">
        <v>51</v>
      </c>
      <c r="I497" s="4" t="s">
        <v>86</v>
      </c>
      <c r="J497" s="4" t="s">
        <v>11</v>
      </c>
      <c r="K497" s="6">
        <v>45800</v>
      </c>
      <c r="L497" s="30" t="str">
        <f t="shared" si="7"/>
        <v>SaaS Revenue</v>
      </c>
    </row>
    <row r="498" spans="1:12" ht="15.75">
      <c r="A498" s="7">
        <v>497</v>
      </c>
      <c r="B498" s="5">
        <v>45047</v>
      </c>
      <c r="C498" s="7">
        <v>40100</v>
      </c>
      <c r="D498" s="4" t="s">
        <v>12</v>
      </c>
      <c r="E498" s="4" t="s">
        <v>9</v>
      </c>
      <c r="F498" s="4" t="s">
        <v>10</v>
      </c>
      <c r="G498" s="4" t="s">
        <v>48</v>
      </c>
      <c r="H498" s="4" t="s">
        <v>91</v>
      </c>
      <c r="I498" s="4" t="s">
        <v>86</v>
      </c>
      <c r="J498" s="4" t="s">
        <v>11</v>
      </c>
      <c r="K498" s="6">
        <v>25800</v>
      </c>
      <c r="L498" s="30" t="str">
        <f t="shared" si="7"/>
        <v>SaaS Revenue</v>
      </c>
    </row>
    <row r="499" spans="1:12" ht="15.75">
      <c r="A499" s="7">
        <v>498</v>
      </c>
      <c r="B499" s="5">
        <v>45047</v>
      </c>
      <c r="C499" s="7">
        <v>40100</v>
      </c>
      <c r="D499" s="4" t="s">
        <v>12</v>
      </c>
      <c r="E499" s="4" t="s">
        <v>9</v>
      </c>
      <c r="F499" s="4" t="s">
        <v>10</v>
      </c>
      <c r="G499" s="4" t="s">
        <v>48</v>
      </c>
      <c r="H499" s="4" t="s">
        <v>130</v>
      </c>
      <c r="I499" s="4" t="s">
        <v>86</v>
      </c>
      <c r="J499" s="4" t="s">
        <v>11</v>
      </c>
      <c r="K499" s="6">
        <v>17800</v>
      </c>
      <c r="L499" s="30" t="str">
        <f t="shared" si="7"/>
        <v>SaaS Revenue</v>
      </c>
    </row>
    <row r="500" spans="1:12" ht="15.75">
      <c r="A500" s="7">
        <v>499</v>
      </c>
      <c r="B500" s="5">
        <v>45047</v>
      </c>
      <c r="C500" s="7">
        <v>40100</v>
      </c>
      <c r="D500" s="4" t="s">
        <v>12</v>
      </c>
      <c r="E500" s="4" t="s">
        <v>9</v>
      </c>
      <c r="F500" s="4" t="s">
        <v>10</v>
      </c>
      <c r="G500" s="4" t="s">
        <v>48</v>
      </c>
      <c r="H500" s="4" t="s">
        <v>133</v>
      </c>
      <c r="I500" s="4" t="s">
        <v>86</v>
      </c>
      <c r="J500" s="4" t="s">
        <v>11</v>
      </c>
      <c r="K500" s="6">
        <v>30800</v>
      </c>
      <c r="L500" s="30" t="str">
        <f t="shared" si="7"/>
        <v>SaaS Revenue</v>
      </c>
    </row>
    <row r="501" spans="1:12" ht="15.75">
      <c r="A501" s="7">
        <v>500</v>
      </c>
      <c r="B501" s="5">
        <v>45047</v>
      </c>
      <c r="C501" s="7">
        <v>40100</v>
      </c>
      <c r="D501" s="4" t="s">
        <v>12</v>
      </c>
      <c r="E501" s="4" t="s">
        <v>9</v>
      </c>
      <c r="F501" s="4" t="s">
        <v>10</v>
      </c>
      <c r="G501" s="4" t="s">
        <v>48</v>
      </c>
      <c r="H501" s="4" t="s">
        <v>146</v>
      </c>
      <c r="I501" s="4" t="s">
        <v>86</v>
      </c>
      <c r="J501" s="4" t="s">
        <v>11</v>
      </c>
      <c r="K501" s="6">
        <v>36500</v>
      </c>
      <c r="L501" s="30" t="str">
        <f t="shared" si="7"/>
        <v>SaaS Revenue</v>
      </c>
    </row>
    <row r="502" spans="1:12" ht="15.75">
      <c r="A502" s="7">
        <v>501</v>
      </c>
      <c r="B502" s="5">
        <v>45047</v>
      </c>
      <c r="C502" s="7">
        <v>40100</v>
      </c>
      <c r="D502" s="4" t="s">
        <v>12</v>
      </c>
      <c r="E502" s="4" t="s">
        <v>9</v>
      </c>
      <c r="F502" s="4" t="s">
        <v>10</v>
      </c>
      <c r="G502" s="4" t="s">
        <v>48</v>
      </c>
      <c r="H502" s="4" t="s">
        <v>92</v>
      </c>
      <c r="I502" s="4" t="s">
        <v>93</v>
      </c>
      <c r="J502" s="4" t="s">
        <v>11</v>
      </c>
      <c r="K502" s="6">
        <v>81000</v>
      </c>
      <c r="L502" s="30" t="str">
        <f t="shared" si="7"/>
        <v>SaaS Revenue</v>
      </c>
    </row>
    <row r="503" spans="1:12" ht="15.75">
      <c r="A503" s="7">
        <v>502</v>
      </c>
      <c r="B503" s="5">
        <v>45047</v>
      </c>
      <c r="C503" s="7">
        <v>40200</v>
      </c>
      <c r="D503" s="4" t="s">
        <v>8</v>
      </c>
      <c r="E503" s="4" t="s">
        <v>9</v>
      </c>
      <c r="F503" s="4" t="s">
        <v>10</v>
      </c>
      <c r="G503" s="4" t="s">
        <v>48</v>
      </c>
      <c r="H503" s="4" t="s">
        <v>52</v>
      </c>
      <c r="I503" s="4" t="s">
        <v>53</v>
      </c>
      <c r="J503" s="4" t="s">
        <v>11</v>
      </c>
      <c r="K503" s="6">
        <v>96000</v>
      </c>
      <c r="L503" s="30" t="str">
        <f t="shared" si="7"/>
        <v>Product Revenue</v>
      </c>
    </row>
    <row r="504" spans="1:12" ht="15.75">
      <c r="A504" s="7">
        <v>503</v>
      </c>
      <c r="B504" s="5">
        <v>45047</v>
      </c>
      <c r="C504" s="7">
        <v>50100</v>
      </c>
      <c r="D504" s="4" t="s">
        <v>13</v>
      </c>
      <c r="E504" s="4" t="s">
        <v>9</v>
      </c>
      <c r="F504" s="4" t="s">
        <v>10</v>
      </c>
      <c r="G504" s="4" t="s">
        <v>54</v>
      </c>
      <c r="H504" s="4" t="s">
        <v>55</v>
      </c>
      <c r="I504" s="4" t="s">
        <v>87</v>
      </c>
      <c r="J504" s="4" t="s">
        <v>14</v>
      </c>
      <c r="K504" s="6">
        <v>37500</v>
      </c>
      <c r="L504" s="30" t="str">
        <f t="shared" si="7"/>
        <v>Web Domain &amp; Hosting Fees</v>
      </c>
    </row>
    <row r="505" spans="1:12" ht="15.75">
      <c r="A505" s="7">
        <v>504</v>
      </c>
      <c r="B505" s="5">
        <v>45047</v>
      </c>
      <c r="C505" s="7">
        <v>50200</v>
      </c>
      <c r="D505" s="4" t="s">
        <v>15</v>
      </c>
      <c r="E505" s="4" t="s">
        <v>9</v>
      </c>
      <c r="F505" s="4" t="s">
        <v>10</v>
      </c>
      <c r="G505" s="4" t="s">
        <v>54</v>
      </c>
      <c r="H505" s="4" t="s">
        <v>57</v>
      </c>
      <c r="I505" s="4" t="s">
        <v>58</v>
      </c>
      <c r="J505" s="4" t="s">
        <v>14</v>
      </c>
      <c r="K505" s="6">
        <v>7700</v>
      </c>
      <c r="L505" s="30" t="str">
        <f t="shared" si="7"/>
        <v>Merchant Account Fees</v>
      </c>
    </row>
    <row r="506" spans="1:12" ht="15.75">
      <c r="A506" s="7">
        <v>505</v>
      </c>
      <c r="B506" s="5">
        <v>45047</v>
      </c>
      <c r="C506" s="7">
        <v>60100</v>
      </c>
      <c r="D506" s="4" t="s">
        <v>16</v>
      </c>
      <c r="E506" s="4" t="s">
        <v>32</v>
      </c>
      <c r="F506" s="4" t="s">
        <v>33</v>
      </c>
      <c r="G506" s="4" t="s">
        <v>54</v>
      </c>
      <c r="H506" s="4" t="s">
        <v>59</v>
      </c>
      <c r="I506" s="4" t="s">
        <v>60</v>
      </c>
      <c r="J506" s="4" t="s">
        <v>14</v>
      </c>
      <c r="K506" s="6">
        <v>20000</v>
      </c>
      <c r="L506" s="30" t="str">
        <f t="shared" si="7"/>
        <v>Advertising &amp; Marketing</v>
      </c>
    </row>
    <row r="507" spans="1:12" ht="15.75">
      <c r="A507" s="7">
        <v>506</v>
      </c>
      <c r="B507" s="5">
        <v>45047</v>
      </c>
      <c r="C507" s="7">
        <v>60100</v>
      </c>
      <c r="D507" s="4" t="s">
        <v>16</v>
      </c>
      <c r="E507" s="4" t="s">
        <v>32</v>
      </c>
      <c r="F507" s="4" t="s">
        <v>33</v>
      </c>
      <c r="G507" s="4" t="s">
        <v>54</v>
      </c>
      <c r="H507" s="4" t="s">
        <v>95</v>
      </c>
      <c r="I507" s="4" t="s">
        <v>62</v>
      </c>
      <c r="J507" s="4" t="s">
        <v>14</v>
      </c>
      <c r="K507" s="6">
        <v>10800</v>
      </c>
      <c r="L507" s="30" t="str">
        <f t="shared" si="7"/>
        <v>Advertising &amp; Marketing</v>
      </c>
    </row>
    <row r="508" spans="1:12" ht="15.75">
      <c r="A508" s="7">
        <v>507</v>
      </c>
      <c r="B508" s="5">
        <v>45047</v>
      </c>
      <c r="C508" s="7">
        <v>60400</v>
      </c>
      <c r="D508" s="4" t="s">
        <v>29</v>
      </c>
      <c r="E508" s="4" t="s">
        <v>9</v>
      </c>
      <c r="F508" s="4" t="s">
        <v>10</v>
      </c>
      <c r="G508" s="4" t="s">
        <v>54</v>
      </c>
      <c r="H508" s="4" t="s">
        <v>96</v>
      </c>
      <c r="I508" s="4" t="s">
        <v>97</v>
      </c>
      <c r="J508" s="4" t="s">
        <v>14</v>
      </c>
      <c r="K508" s="6">
        <v>2200</v>
      </c>
      <c r="L508" s="30" t="str">
        <f t="shared" si="7"/>
        <v>Dues &amp; Subscriptions</v>
      </c>
    </row>
    <row r="509" spans="1:12" ht="15.75">
      <c r="A509" s="7">
        <v>508</v>
      </c>
      <c r="B509" s="5">
        <v>45047</v>
      </c>
      <c r="C509" s="7">
        <v>60400</v>
      </c>
      <c r="D509" s="4" t="s">
        <v>29</v>
      </c>
      <c r="E509" s="4" t="s">
        <v>30</v>
      </c>
      <c r="F509" s="4" t="s">
        <v>31</v>
      </c>
      <c r="G509" s="4" t="s">
        <v>54</v>
      </c>
      <c r="H509" s="4" t="s">
        <v>98</v>
      </c>
      <c r="I509" s="4" t="s">
        <v>99</v>
      </c>
      <c r="J509" s="4" t="s">
        <v>14</v>
      </c>
      <c r="K509" s="6">
        <v>1700</v>
      </c>
      <c r="L509" s="30" t="str">
        <f t="shared" si="7"/>
        <v>Dues &amp; Subscriptions</v>
      </c>
    </row>
    <row r="510" spans="1:12" ht="15.75">
      <c r="A510" s="7">
        <v>509</v>
      </c>
      <c r="B510" s="5">
        <v>45047</v>
      </c>
      <c r="C510" s="7">
        <v>60500</v>
      </c>
      <c r="D510" s="4" t="s">
        <v>39</v>
      </c>
      <c r="E510" s="4" t="s">
        <v>9</v>
      </c>
      <c r="F510" s="4" t="s">
        <v>10</v>
      </c>
      <c r="G510" s="4" t="s">
        <v>54</v>
      </c>
      <c r="H510" s="4" t="s">
        <v>100</v>
      </c>
      <c r="I510" s="4" t="s">
        <v>101</v>
      </c>
      <c r="J510" s="4" t="s">
        <v>14</v>
      </c>
      <c r="K510" s="6">
        <v>4900</v>
      </c>
      <c r="L510" s="30" t="str">
        <f t="shared" si="7"/>
        <v>Insurance</v>
      </c>
    </row>
    <row r="511" spans="1:12" ht="15.75">
      <c r="A511" s="7">
        <v>510</v>
      </c>
      <c r="B511" s="5">
        <v>45047</v>
      </c>
      <c r="C511" s="7">
        <v>60620</v>
      </c>
      <c r="D511" s="4" t="s">
        <v>40</v>
      </c>
      <c r="E511" s="4" t="s">
        <v>9</v>
      </c>
      <c r="F511" s="4" t="s">
        <v>10</v>
      </c>
      <c r="G511" s="4" t="s">
        <v>54</v>
      </c>
      <c r="H511" s="4" t="s">
        <v>102</v>
      </c>
      <c r="I511" s="4" t="s">
        <v>103</v>
      </c>
      <c r="J511" s="4" t="s">
        <v>14</v>
      </c>
      <c r="K511" s="6">
        <v>16000</v>
      </c>
      <c r="L511" s="30" t="str">
        <f t="shared" si="7"/>
        <v>Rent &amp; Lease</v>
      </c>
    </row>
    <row r="512" spans="1:12" ht="15.75">
      <c r="A512" s="7">
        <v>511</v>
      </c>
      <c r="B512" s="5">
        <v>45047</v>
      </c>
      <c r="C512" s="7">
        <v>60630</v>
      </c>
      <c r="D512" s="4" t="s">
        <v>41</v>
      </c>
      <c r="E512" s="4" t="s">
        <v>9</v>
      </c>
      <c r="F512" s="4" t="s">
        <v>10</v>
      </c>
      <c r="G512" s="4" t="s">
        <v>54</v>
      </c>
      <c r="H512" s="4" t="s">
        <v>104</v>
      </c>
      <c r="I512" s="4" t="s">
        <v>105</v>
      </c>
      <c r="J512" s="4" t="s">
        <v>14</v>
      </c>
      <c r="K512" s="6">
        <v>3400</v>
      </c>
      <c r="L512" s="30" t="str">
        <f t="shared" si="7"/>
        <v>Utilities</v>
      </c>
    </row>
    <row r="513" spans="1:12" ht="15.75">
      <c r="A513" s="7">
        <v>512</v>
      </c>
      <c r="B513" s="5">
        <v>45051</v>
      </c>
      <c r="C513" s="7">
        <v>50200</v>
      </c>
      <c r="D513" s="4" t="s">
        <v>15</v>
      </c>
      <c r="E513" s="4" t="s">
        <v>9</v>
      </c>
      <c r="F513" s="4" t="s">
        <v>10</v>
      </c>
      <c r="G513" s="4" t="s">
        <v>54</v>
      </c>
      <c r="H513" s="4" t="s">
        <v>57</v>
      </c>
      <c r="I513" s="4" t="s">
        <v>58</v>
      </c>
      <c r="J513" s="4" t="s">
        <v>14</v>
      </c>
      <c r="K513" s="6">
        <v>3300</v>
      </c>
      <c r="L513" s="30" t="str">
        <f t="shared" si="7"/>
        <v>Merchant Account Fees</v>
      </c>
    </row>
    <row r="514" spans="1:12" ht="15.75">
      <c r="A514" s="7">
        <v>513</v>
      </c>
      <c r="B514" s="5">
        <v>45051</v>
      </c>
      <c r="C514" s="7">
        <v>50210</v>
      </c>
      <c r="D514" s="4" t="s">
        <v>38</v>
      </c>
      <c r="E514" s="4" t="s">
        <v>9</v>
      </c>
      <c r="F514" s="4" t="s">
        <v>10</v>
      </c>
      <c r="G514" s="4" t="s">
        <v>54</v>
      </c>
      <c r="H514" s="4" t="s">
        <v>106</v>
      </c>
      <c r="I514" s="4" t="s">
        <v>107</v>
      </c>
      <c r="J514" s="4" t="s">
        <v>14</v>
      </c>
      <c r="K514" s="6">
        <v>67200</v>
      </c>
      <c r="L514" s="30" t="str">
        <f t="shared" ref="L514:L577" si="8">RIGHT(D514,LEN(D514)-6)</f>
        <v>Product Costs</v>
      </c>
    </row>
    <row r="515" spans="1:12" ht="15.75">
      <c r="A515" s="7">
        <v>514</v>
      </c>
      <c r="B515" s="5">
        <v>45051</v>
      </c>
      <c r="C515" s="7">
        <v>60710</v>
      </c>
      <c r="D515" s="4" t="s">
        <v>21</v>
      </c>
      <c r="E515" s="4" t="s">
        <v>9</v>
      </c>
      <c r="F515" s="4" t="s">
        <v>10</v>
      </c>
      <c r="G515" s="4" t="s">
        <v>54</v>
      </c>
      <c r="H515" s="4" t="s">
        <v>72</v>
      </c>
      <c r="I515" s="4" t="s">
        <v>73</v>
      </c>
      <c r="J515" s="4" t="s">
        <v>14</v>
      </c>
      <c r="K515" s="6">
        <v>4800</v>
      </c>
      <c r="L515" s="30" t="str">
        <f t="shared" si="8"/>
        <v>Accounting Fees</v>
      </c>
    </row>
    <row r="516" spans="1:12" ht="15.75">
      <c r="A516" s="7">
        <v>515</v>
      </c>
      <c r="B516" s="5">
        <v>45056</v>
      </c>
      <c r="C516" s="7">
        <v>60720</v>
      </c>
      <c r="D516" s="4" t="s">
        <v>22</v>
      </c>
      <c r="E516" s="4" t="s">
        <v>9</v>
      </c>
      <c r="F516" s="4" t="s">
        <v>10</v>
      </c>
      <c r="G516" s="4" t="s">
        <v>54</v>
      </c>
      <c r="H516" s="4" t="s">
        <v>108</v>
      </c>
      <c r="I516" s="4" t="s">
        <v>109</v>
      </c>
      <c r="J516" s="4" t="s">
        <v>14</v>
      </c>
      <c r="K516" s="6">
        <v>9000</v>
      </c>
      <c r="L516" s="30" t="str">
        <f t="shared" si="8"/>
        <v>Consulting Fees</v>
      </c>
    </row>
    <row r="517" spans="1:12" ht="15.75">
      <c r="A517" s="7">
        <v>516</v>
      </c>
      <c r="B517" s="5">
        <v>45061</v>
      </c>
      <c r="C517" s="7">
        <v>40100</v>
      </c>
      <c r="D517" s="4" t="s">
        <v>12</v>
      </c>
      <c r="E517" s="4" t="s">
        <v>9</v>
      </c>
      <c r="F517" s="4" t="s">
        <v>10</v>
      </c>
      <c r="G517" s="4" t="s">
        <v>48</v>
      </c>
      <c r="H517" s="4" t="s">
        <v>110</v>
      </c>
      <c r="I517" s="4" t="s">
        <v>86</v>
      </c>
      <c r="J517" s="4" t="s">
        <v>11</v>
      </c>
      <c r="K517" s="6">
        <v>20800</v>
      </c>
      <c r="L517" s="30" t="str">
        <f t="shared" si="8"/>
        <v>SaaS Revenue</v>
      </c>
    </row>
    <row r="518" spans="1:12" ht="15.75">
      <c r="A518" s="7">
        <v>517</v>
      </c>
      <c r="B518" s="5">
        <v>45061</v>
      </c>
      <c r="C518" s="7">
        <v>40100</v>
      </c>
      <c r="D518" s="4" t="s">
        <v>12</v>
      </c>
      <c r="E518" s="4" t="s">
        <v>9</v>
      </c>
      <c r="F518" s="4" t="s">
        <v>10</v>
      </c>
      <c r="G518" s="4" t="s">
        <v>48</v>
      </c>
      <c r="H518" s="4" t="s">
        <v>92</v>
      </c>
      <c r="I518" s="4" t="s">
        <v>93</v>
      </c>
      <c r="J518" s="4" t="s">
        <v>11</v>
      </c>
      <c r="K518" s="6">
        <v>60000</v>
      </c>
      <c r="L518" s="30" t="str">
        <f t="shared" si="8"/>
        <v>SaaS Revenue</v>
      </c>
    </row>
    <row r="519" spans="1:12" ht="15.75">
      <c r="A519" s="7">
        <v>518</v>
      </c>
      <c r="B519" s="5">
        <v>45061</v>
      </c>
      <c r="C519" s="7">
        <v>60730</v>
      </c>
      <c r="D519" s="4" t="s">
        <v>23</v>
      </c>
      <c r="E519" s="4" t="s">
        <v>9</v>
      </c>
      <c r="F519" s="4" t="s">
        <v>10</v>
      </c>
      <c r="G519" s="4" t="s">
        <v>54</v>
      </c>
      <c r="H519" s="4" t="s">
        <v>111</v>
      </c>
      <c r="I519" s="4" t="s">
        <v>112</v>
      </c>
      <c r="J519" s="4" t="s">
        <v>14</v>
      </c>
      <c r="K519" s="6">
        <v>5400</v>
      </c>
      <c r="L519" s="30" t="str">
        <f t="shared" si="8"/>
        <v>Legal Fees</v>
      </c>
    </row>
    <row r="520" spans="1:12" ht="15.75">
      <c r="A520" s="7">
        <v>519</v>
      </c>
      <c r="B520" s="5">
        <v>45061</v>
      </c>
      <c r="C520" s="7">
        <v>60740</v>
      </c>
      <c r="D520" s="4" t="s">
        <v>24</v>
      </c>
      <c r="E520" s="4" t="s">
        <v>9</v>
      </c>
      <c r="F520" s="4" t="s">
        <v>10</v>
      </c>
      <c r="G520" s="4" t="s">
        <v>54</v>
      </c>
      <c r="H520" s="4" t="s">
        <v>113</v>
      </c>
      <c r="I520" s="4" t="s">
        <v>114</v>
      </c>
      <c r="J520" s="4" t="s">
        <v>14</v>
      </c>
      <c r="K520" s="6">
        <v>8000</v>
      </c>
      <c r="L520" s="30" t="str">
        <f t="shared" si="8"/>
        <v>Recruiting Fees</v>
      </c>
    </row>
    <row r="521" spans="1:12" ht="15.75">
      <c r="A521" s="7">
        <v>520</v>
      </c>
      <c r="B521" s="5">
        <v>45061</v>
      </c>
      <c r="C521" s="7">
        <v>60810</v>
      </c>
      <c r="D521" s="4" t="s">
        <v>17</v>
      </c>
      <c r="E521" s="4" t="s">
        <v>9</v>
      </c>
      <c r="F521" s="4" t="s">
        <v>10</v>
      </c>
      <c r="G521" s="4" t="s">
        <v>54</v>
      </c>
      <c r="H521" s="4" t="s">
        <v>64</v>
      </c>
      <c r="I521" s="4" t="s">
        <v>66</v>
      </c>
      <c r="J521" s="4" t="s">
        <v>14</v>
      </c>
      <c r="K521" s="6">
        <v>49500</v>
      </c>
      <c r="L521" s="30" t="str">
        <f t="shared" si="8"/>
        <v>Salary &amp; Wages</v>
      </c>
    </row>
    <row r="522" spans="1:12" ht="15.75">
      <c r="A522" s="7">
        <v>521</v>
      </c>
      <c r="B522" s="5">
        <v>45061</v>
      </c>
      <c r="C522" s="7">
        <v>60810</v>
      </c>
      <c r="D522" s="4" t="s">
        <v>17</v>
      </c>
      <c r="E522" s="4" t="s">
        <v>30</v>
      </c>
      <c r="F522" s="4" t="s">
        <v>31</v>
      </c>
      <c r="G522" s="4" t="s">
        <v>54</v>
      </c>
      <c r="H522" s="4" t="s">
        <v>64</v>
      </c>
      <c r="I522" s="4" t="s">
        <v>115</v>
      </c>
      <c r="J522" s="4" t="s">
        <v>14</v>
      </c>
      <c r="K522" s="6">
        <v>93000</v>
      </c>
      <c r="L522" s="30" t="str">
        <f t="shared" si="8"/>
        <v>Salary &amp; Wages</v>
      </c>
    </row>
    <row r="523" spans="1:12" ht="15.75">
      <c r="A523" s="7">
        <v>522</v>
      </c>
      <c r="B523" s="5">
        <v>45061</v>
      </c>
      <c r="C523" s="7">
        <v>60810</v>
      </c>
      <c r="D523" s="4" t="s">
        <v>17</v>
      </c>
      <c r="E523" s="4" t="s">
        <v>32</v>
      </c>
      <c r="F523" s="4" t="s">
        <v>33</v>
      </c>
      <c r="G523" s="4" t="s">
        <v>54</v>
      </c>
      <c r="H523" s="4" t="s">
        <v>64</v>
      </c>
      <c r="I523" s="4" t="s">
        <v>65</v>
      </c>
      <c r="J523" s="4" t="s">
        <v>14</v>
      </c>
      <c r="K523" s="6">
        <v>71500</v>
      </c>
      <c r="L523" s="30" t="str">
        <f t="shared" si="8"/>
        <v>Salary &amp; Wages</v>
      </c>
    </row>
    <row r="524" spans="1:12" ht="15.75">
      <c r="A524" s="7">
        <v>523</v>
      </c>
      <c r="B524" s="5">
        <v>45061</v>
      </c>
      <c r="C524" s="7">
        <v>60810</v>
      </c>
      <c r="D524" s="4" t="s">
        <v>17</v>
      </c>
      <c r="E524" s="4" t="s">
        <v>36</v>
      </c>
      <c r="F524" s="4" t="s">
        <v>37</v>
      </c>
      <c r="G524" s="4" t="s">
        <v>54</v>
      </c>
      <c r="H524" s="4" t="s">
        <v>64</v>
      </c>
      <c r="I524" s="4" t="s">
        <v>116</v>
      </c>
      <c r="J524" s="4" t="s">
        <v>14</v>
      </c>
      <c r="K524" s="6">
        <v>60500</v>
      </c>
      <c r="L524" s="30" t="str">
        <f t="shared" si="8"/>
        <v>Salary &amp; Wages</v>
      </c>
    </row>
    <row r="525" spans="1:12" ht="15.75">
      <c r="A525" s="7">
        <v>524</v>
      </c>
      <c r="B525" s="5">
        <v>45061</v>
      </c>
      <c r="C525" s="7">
        <v>60820</v>
      </c>
      <c r="D525" s="4" t="s">
        <v>18</v>
      </c>
      <c r="E525" s="4" t="s">
        <v>9</v>
      </c>
      <c r="F525" s="4" t="s">
        <v>10</v>
      </c>
      <c r="G525" s="4" t="s">
        <v>54</v>
      </c>
      <c r="H525" s="4" t="s">
        <v>64</v>
      </c>
      <c r="I525" s="4" t="s">
        <v>117</v>
      </c>
      <c r="J525" s="4" t="s">
        <v>14</v>
      </c>
      <c r="K525" s="6">
        <v>3960</v>
      </c>
      <c r="L525" s="30" t="str">
        <f t="shared" si="8"/>
        <v>Payroll Taxes</v>
      </c>
    </row>
    <row r="526" spans="1:12" ht="15.75">
      <c r="A526" s="7">
        <v>525</v>
      </c>
      <c r="B526" s="5">
        <v>45061</v>
      </c>
      <c r="C526" s="7">
        <v>60820</v>
      </c>
      <c r="D526" s="4" t="s">
        <v>18</v>
      </c>
      <c r="E526" s="4" t="s">
        <v>30</v>
      </c>
      <c r="F526" s="4" t="s">
        <v>31</v>
      </c>
      <c r="G526" s="4" t="s">
        <v>54</v>
      </c>
      <c r="H526" s="4" t="s">
        <v>64</v>
      </c>
      <c r="I526" s="4" t="s">
        <v>118</v>
      </c>
      <c r="J526" s="4" t="s">
        <v>14</v>
      </c>
      <c r="K526" s="6">
        <v>7440</v>
      </c>
      <c r="L526" s="30" t="str">
        <f t="shared" si="8"/>
        <v>Payroll Taxes</v>
      </c>
    </row>
    <row r="527" spans="1:12" ht="15.75">
      <c r="A527" s="7">
        <v>526</v>
      </c>
      <c r="B527" s="5">
        <v>45061</v>
      </c>
      <c r="C527" s="7">
        <v>60820</v>
      </c>
      <c r="D527" s="4" t="s">
        <v>18</v>
      </c>
      <c r="E527" s="4" t="s">
        <v>32</v>
      </c>
      <c r="F527" s="4" t="s">
        <v>33</v>
      </c>
      <c r="G527" s="4" t="s">
        <v>54</v>
      </c>
      <c r="H527" s="4" t="s">
        <v>64</v>
      </c>
      <c r="I527" s="4" t="s">
        <v>119</v>
      </c>
      <c r="J527" s="4" t="s">
        <v>14</v>
      </c>
      <c r="K527" s="6">
        <v>5720</v>
      </c>
      <c r="L527" s="30" t="str">
        <f t="shared" si="8"/>
        <v>Payroll Taxes</v>
      </c>
    </row>
    <row r="528" spans="1:12" ht="15.75">
      <c r="A528" s="7">
        <v>527</v>
      </c>
      <c r="B528" s="5">
        <v>45061</v>
      </c>
      <c r="C528" s="7">
        <v>60820</v>
      </c>
      <c r="D528" s="4" t="s">
        <v>18</v>
      </c>
      <c r="E528" s="4" t="s">
        <v>36</v>
      </c>
      <c r="F528" s="4" t="s">
        <v>37</v>
      </c>
      <c r="G528" s="4" t="s">
        <v>54</v>
      </c>
      <c r="H528" s="4" t="s">
        <v>64</v>
      </c>
      <c r="I528" s="4" t="s">
        <v>120</v>
      </c>
      <c r="J528" s="4" t="s">
        <v>14</v>
      </c>
      <c r="K528" s="6">
        <v>4840</v>
      </c>
      <c r="L528" s="30" t="str">
        <f t="shared" si="8"/>
        <v>Payroll Taxes</v>
      </c>
    </row>
    <row r="529" spans="1:12" ht="15.75">
      <c r="A529" s="7">
        <v>528</v>
      </c>
      <c r="B529" s="5">
        <v>45061</v>
      </c>
      <c r="C529" s="7">
        <v>60830</v>
      </c>
      <c r="D529" s="4" t="s">
        <v>19</v>
      </c>
      <c r="E529" s="4" t="s">
        <v>9</v>
      </c>
      <c r="F529" s="4" t="s">
        <v>10</v>
      </c>
      <c r="G529" s="4" t="s">
        <v>54</v>
      </c>
      <c r="H529" s="4" t="s">
        <v>121</v>
      </c>
      <c r="I529" s="4" t="s">
        <v>122</v>
      </c>
      <c r="J529" s="4" t="s">
        <v>14</v>
      </c>
      <c r="K529" s="6">
        <v>9700</v>
      </c>
      <c r="L529" s="30" t="str">
        <f t="shared" si="8"/>
        <v>Health Insurance</v>
      </c>
    </row>
    <row r="530" spans="1:12" ht="15.75">
      <c r="A530" s="7">
        <v>529</v>
      </c>
      <c r="B530" s="5">
        <v>45061</v>
      </c>
      <c r="C530" s="7">
        <v>60830</v>
      </c>
      <c r="D530" s="4" t="s">
        <v>19</v>
      </c>
      <c r="E530" s="4" t="s">
        <v>30</v>
      </c>
      <c r="F530" s="4" t="s">
        <v>31</v>
      </c>
      <c r="G530" s="4" t="s">
        <v>54</v>
      </c>
      <c r="H530" s="4" t="s">
        <v>121</v>
      </c>
      <c r="I530" s="4" t="s">
        <v>123</v>
      </c>
      <c r="J530" s="4" t="s">
        <v>14</v>
      </c>
      <c r="K530" s="6">
        <v>18200</v>
      </c>
      <c r="L530" s="30" t="str">
        <f t="shared" si="8"/>
        <v>Health Insurance</v>
      </c>
    </row>
    <row r="531" spans="1:12" ht="15.75">
      <c r="A531" s="7">
        <v>530</v>
      </c>
      <c r="B531" s="5">
        <v>45061</v>
      </c>
      <c r="C531" s="7">
        <v>60830</v>
      </c>
      <c r="D531" s="4" t="s">
        <v>19</v>
      </c>
      <c r="E531" s="4" t="s">
        <v>32</v>
      </c>
      <c r="F531" s="4" t="s">
        <v>33</v>
      </c>
      <c r="G531" s="4" t="s">
        <v>54</v>
      </c>
      <c r="H531" s="4" t="s">
        <v>121</v>
      </c>
      <c r="I531" s="4" t="s">
        <v>124</v>
      </c>
      <c r="J531" s="4" t="s">
        <v>14</v>
      </c>
      <c r="K531" s="6">
        <v>13900</v>
      </c>
      <c r="L531" s="30" t="str">
        <f t="shared" si="8"/>
        <v>Health Insurance</v>
      </c>
    </row>
    <row r="532" spans="1:12" ht="15.75">
      <c r="A532" s="7">
        <v>531</v>
      </c>
      <c r="B532" s="5">
        <v>45061</v>
      </c>
      <c r="C532" s="7">
        <v>60830</v>
      </c>
      <c r="D532" s="4" t="s">
        <v>19</v>
      </c>
      <c r="E532" s="4" t="s">
        <v>36</v>
      </c>
      <c r="F532" s="4" t="s">
        <v>37</v>
      </c>
      <c r="G532" s="4" t="s">
        <v>54</v>
      </c>
      <c r="H532" s="4" t="s">
        <v>121</v>
      </c>
      <c r="I532" s="4" t="s">
        <v>125</v>
      </c>
      <c r="J532" s="4" t="s">
        <v>14</v>
      </c>
      <c r="K532" s="6">
        <v>11700</v>
      </c>
      <c r="L532" s="30" t="str">
        <f t="shared" si="8"/>
        <v>Health Insurance</v>
      </c>
    </row>
    <row r="533" spans="1:12" ht="15.75">
      <c r="A533" s="7">
        <v>532</v>
      </c>
      <c r="B533" s="5">
        <v>45061</v>
      </c>
      <c r="C533" s="7">
        <v>60840</v>
      </c>
      <c r="D533" s="4" t="s">
        <v>20</v>
      </c>
      <c r="E533" s="4" t="s">
        <v>9</v>
      </c>
      <c r="F533" s="4" t="s">
        <v>10</v>
      </c>
      <c r="G533" s="4" t="s">
        <v>54</v>
      </c>
      <c r="H533" s="4" t="s">
        <v>64</v>
      </c>
      <c r="I533" s="4" t="s">
        <v>126</v>
      </c>
      <c r="J533" s="4" t="s">
        <v>14</v>
      </c>
      <c r="K533" s="6">
        <v>900</v>
      </c>
      <c r="L533" s="30" t="str">
        <f t="shared" si="8"/>
        <v>Payroll Processing Fees</v>
      </c>
    </row>
    <row r="534" spans="1:12" ht="15.75">
      <c r="A534" s="7">
        <v>533</v>
      </c>
      <c r="B534" s="5">
        <v>45077</v>
      </c>
      <c r="C534" s="7">
        <v>60850</v>
      </c>
      <c r="D534" s="4" t="s">
        <v>42</v>
      </c>
      <c r="E534" s="4" t="s">
        <v>32</v>
      </c>
      <c r="F534" s="4" t="s">
        <v>33</v>
      </c>
      <c r="G534" s="4" t="s">
        <v>54</v>
      </c>
      <c r="H534" s="4" t="s">
        <v>64</v>
      </c>
      <c r="I534" s="4" t="s">
        <v>127</v>
      </c>
      <c r="J534" s="4" t="s">
        <v>14</v>
      </c>
      <c r="K534" s="6">
        <v>36500</v>
      </c>
      <c r="L534" s="30" t="str">
        <f t="shared" si="8"/>
        <v>Commissions Expense</v>
      </c>
    </row>
    <row r="535" spans="1:12" ht="15.75">
      <c r="A535" s="7">
        <v>534</v>
      </c>
      <c r="B535" s="5">
        <v>45077</v>
      </c>
      <c r="C535" s="7">
        <v>70100</v>
      </c>
      <c r="D535" s="4" t="s">
        <v>26</v>
      </c>
      <c r="E535" s="4" t="s">
        <v>9</v>
      </c>
      <c r="F535" s="4" t="s">
        <v>10</v>
      </c>
      <c r="G535" s="4" t="s">
        <v>74</v>
      </c>
      <c r="H535" s="4" t="s">
        <v>75</v>
      </c>
      <c r="I535" s="4" t="s">
        <v>76</v>
      </c>
      <c r="J535" s="4" t="s">
        <v>11</v>
      </c>
      <c r="K535" s="6">
        <v>1800</v>
      </c>
      <c r="L535" s="30" t="str">
        <f t="shared" si="8"/>
        <v>Interest Income</v>
      </c>
    </row>
    <row r="536" spans="1:12" ht="15.75">
      <c r="A536" s="7">
        <v>535</v>
      </c>
      <c r="B536" s="5">
        <v>45077</v>
      </c>
      <c r="C536" s="7">
        <v>80100</v>
      </c>
      <c r="D536" s="4" t="s">
        <v>27</v>
      </c>
      <c r="E536" s="4" t="s">
        <v>9</v>
      </c>
      <c r="F536" s="4" t="s">
        <v>10</v>
      </c>
      <c r="G536" s="4" t="s">
        <v>77</v>
      </c>
      <c r="H536" s="4" t="s">
        <v>78</v>
      </c>
      <c r="I536" s="4" t="s">
        <v>79</v>
      </c>
      <c r="J536" s="4" t="s">
        <v>14</v>
      </c>
      <c r="K536" s="6">
        <v>9000</v>
      </c>
      <c r="L536" s="30" t="str">
        <f t="shared" si="8"/>
        <v>Depreciation Expense</v>
      </c>
    </row>
    <row r="537" spans="1:12" ht="15.75">
      <c r="A537" s="7">
        <v>536</v>
      </c>
      <c r="B537" s="5">
        <v>45077</v>
      </c>
      <c r="C537" s="7">
        <v>80200</v>
      </c>
      <c r="D537" s="4" t="s">
        <v>28</v>
      </c>
      <c r="E537" s="4" t="s">
        <v>9</v>
      </c>
      <c r="F537" s="4" t="s">
        <v>10</v>
      </c>
      <c r="G537" s="4" t="s">
        <v>54</v>
      </c>
      <c r="H537" s="4" t="s">
        <v>75</v>
      </c>
      <c r="I537" s="4" t="s">
        <v>128</v>
      </c>
      <c r="J537" s="4" t="s">
        <v>14</v>
      </c>
      <c r="K537" s="6">
        <v>2700</v>
      </c>
      <c r="L537" s="30" t="str">
        <f t="shared" si="8"/>
        <v>Interest Expense</v>
      </c>
    </row>
    <row r="538" spans="1:12" ht="15.75">
      <c r="A538" s="7">
        <v>537</v>
      </c>
      <c r="B538" s="5">
        <v>45078</v>
      </c>
      <c r="C538" s="7">
        <v>40100</v>
      </c>
      <c r="D538" s="4" t="s">
        <v>12</v>
      </c>
      <c r="E538" s="4" t="s">
        <v>9</v>
      </c>
      <c r="F538" s="4" t="s">
        <v>10</v>
      </c>
      <c r="G538" s="4" t="s">
        <v>48</v>
      </c>
      <c r="H538" s="4" t="s">
        <v>49</v>
      </c>
      <c r="I538" s="4" t="s">
        <v>88</v>
      </c>
      <c r="J538" s="4" t="s">
        <v>11</v>
      </c>
      <c r="K538" s="6">
        <v>54000</v>
      </c>
      <c r="L538" s="30" t="str">
        <f t="shared" si="8"/>
        <v>SaaS Revenue</v>
      </c>
    </row>
    <row r="539" spans="1:12" ht="15.75">
      <c r="A539" s="7">
        <v>538</v>
      </c>
      <c r="B539" s="5">
        <v>45078</v>
      </c>
      <c r="C539" s="7">
        <v>40100</v>
      </c>
      <c r="D539" s="4" t="s">
        <v>12</v>
      </c>
      <c r="E539" s="4" t="s">
        <v>9</v>
      </c>
      <c r="F539" s="4" t="s">
        <v>10</v>
      </c>
      <c r="G539" s="4" t="s">
        <v>48</v>
      </c>
      <c r="H539" s="4" t="s">
        <v>51</v>
      </c>
      <c r="I539" s="4" t="s">
        <v>88</v>
      </c>
      <c r="J539" s="4" t="s">
        <v>11</v>
      </c>
      <c r="K539" s="6">
        <v>46500</v>
      </c>
      <c r="L539" s="30" t="str">
        <f t="shared" si="8"/>
        <v>SaaS Revenue</v>
      </c>
    </row>
    <row r="540" spans="1:12" ht="15.75">
      <c r="A540" s="7">
        <v>539</v>
      </c>
      <c r="B540" s="5">
        <v>45078</v>
      </c>
      <c r="C540" s="7">
        <v>40100</v>
      </c>
      <c r="D540" s="4" t="s">
        <v>12</v>
      </c>
      <c r="E540" s="4" t="s">
        <v>9</v>
      </c>
      <c r="F540" s="4" t="s">
        <v>10</v>
      </c>
      <c r="G540" s="4" t="s">
        <v>48</v>
      </c>
      <c r="H540" s="4" t="s">
        <v>91</v>
      </c>
      <c r="I540" s="4" t="s">
        <v>88</v>
      </c>
      <c r="J540" s="4" t="s">
        <v>11</v>
      </c>
      <c r="K540" s="6">
        <v>26200</v>
      </c>
      <c r="L540" s="30" t="str">
        <f t="shared" si="8"/>
        <v>SaaS Revenue</v>
      </c>
    </row>
    <row r="541" spans="1:12" ht="15.75">
      <c r="A541" s="7">
        <v>540</v>
      </c>
      <c r="B541" s="5">
        <v>45078</v>
      </c>
      <c r="C541" s="7">
        <v>40100</v>
      </c>
      <c r="D541" s="4" t="s">
        <v>12</v>
      </c>
      <c r="E541" s="4" t="s">
        <v>9</v>
      </c>
      <c r="F541" s="4" t="s">
        <v>10</v>
      </c>
      <c r="G541" s="4" t="s">
        <v>48</v>
      </c>
      <c r="H541" s="4" t="s">
        <v>130</v>
      </c>
      <c r="I541" s="4" t="s">
        <v>88</v>
      </c>
      <c r="J541" s="4" t="s">
        <v>11</v>
      </c>
      <c r="K541" s="6">
        <v>18200</v>
      </c>
      <c r="L541" s="30" t="str">
        <f t="shared" si="8"/>
        <v>SaaS Revenue</v>
      </c>
    </row>
    <row r="542" spans="1:12" ht="15.75">
      <c r="A542" s="7">
        <v>541</v>
      </c>
      <c r="B542" s="5">
        <v>45078</v>
      </c>
      <c r="C542" s="7">
        <v>40100</v>
      </c>
      <c r="D542" s="4" t="s">
        <v>12</v>
      </c>
      <c r="E542" s="4" t="s">
        <v>9</v>
      </c>
      <c r="F542" s="4" t="s">
        <v>10</v>
      </c>
      <c r="G542" s="4" t="s">
        <v>48</v>
      </c>
      <c r="H542" s="4" t="s">
        <v>133</v>
      </c>
      <c r="I542" s="4" t="s">
        <v>88</v>
      </c>
      <c r="J542" s="4" t="s">
        <v>11</v>
      </c>
      <c r="K542" s="6">
        <v>31500</v>
      </c>
      <c r="L542" s="30" t="str">
        <f t="shared" si="8"/>
        <v>SaaS Revenue</v>
      </c>
    </row>
    <row r="543" spans="1:12" ht="15.75">
      <c r="A543" s="7">
        <v>542</v>
      </c>
      <c r="B543" s="5">
        <v>45078</v>
      </c>
      <c r="C543" s="7">
        <v>40100</v>
      </c>
      <c r="D543" s="4" t="s">
        <v>12</v>
      </c>
      <c r="E543" s="4" t="s">
        <v>9</v>
      </c>
      <c r="F543" s="4" t="s">
        <v>10</v>
      </c>
      <c r="G543" s="4" t="s">
        <v>48</v>
      </c>
      <c r="H543" s="4" t="s">
        <v>146</v>
      </c>
      <c r="I543" s="4" t="s">
        <v>88</v>
      </c>
      <c r="J543" s="4" t="s">
        <v>11</v>
      </c>
      <c r="K543" s="6">
        <v>37000</v>
      </c>
      <c r="L543" s="30" t="str">
        <f t="shared" si="8"/>
        <v>SaaS Revenue</v>
      </c>
    </row>
    <row r="544" spans="1:12" ht="15.75">
      <c r="A544" s="7">
        <v>543</v>
      </c>
      <c r="B544" s="5">
        <v>45078</v>
      </c>
      <c r="C544" s="7">
        <v>40100</v>
      </c>
      <c r="D544" s="4" t="s">
        <v>12</v>
      </c>
      <c r="E544" s="4" t="s">
        <v>9</v>
      </c>
      <c r="F544" s="4" t="s">
        <v>10</v>
      </c>
      <c r="G544" s="4" t="s">
        <v>48</v>
      </c>
      <c r="H544" s="4" t="s">
        <v>147</v>
      </c>
      <c r="I544" s="4" t="s">
        <v>88</v>
      </c>
      <c r="J544" s="4" t="s">
        <v>11</v>
      </c>
      <c r="K544" s="6">
        <v>42000</v>
      </c>
      <c r="L544" s="30" t="str">
        <f t="shared" si="8"/>
        <v>SaaS Revenue</v>
      </c>
    </row>
    <row r="545" spans="1:12" ht="15.75">
      <c r="A545" s="7">
        <v>544</v>
      </c>
      <c r="B545" s="5">
        <v>45078</v>
      </c>
      <c r="C545" s="7">
        <v>40100</v>
      </c>
      <c r="D545" s="4" t="s">
        <v>12</v>
      </c>
      <c r="E545" s="4" t="s">
        <v>9</v>
      </c>
      <c r="F545" s="4" t="s">
        <v>10</v>
      </c>
      <c r="G545" s="4" t="s">
        <v>48</v>
      </c>
      <c r="H545" s="4" t="s">
        <v>92</v>
      </c>
      <c r="I545" s="4" t="s">
        <v>93</v>
      </c>
      <c r="J545" s="4" t="s">
        <v>11</v>
      </c>
      <c r="K545" s="6">
        <v>83000</v>
      </c>
      <c r="L545" s="30" t="str">
        <f t="shared" si="8"/>
        <v>SaaS Revenue</v>
      </c>
    </row>
    <row r="546" spans="1:12" ht="15.75">
      <c r="A546" s="7">
        <v>545</v>
      </c>
      <c r="B546" s="5">
        <v>45078</v>
      </c>
      <c r="C546" s="7">
        <v>40200</v>
      </c>
      <c r="D546" s="4" t="s">
        <v>8</v>
      </c>
      <c r="E546" s="4" t="s">
        <v>9</v>
      </c>
      <c r="F546" s="4" t="s">
        <v>10</v>
      </c>
      <c r="G546" s="4" t="s">
        <v>48</v>
      </c>
      <c r="H546" s="4" t="s">
        <v>52</v>
      </c>
      <c r="I546" s="4" t="s">
        <v>53</v>
      </c>
      <c r="J546" s="4" t="s">
        <v>11</v>
      </c>
      <c r="K546" s="6">
        <v>98000</v>
      </c>
      <c r="L546" s="30" t="str">
        <f t="shared" si="8"/>
        <v>Product Revenue</v>
      </c>
    </row>
    <row r="547" spans="1:12" ht="15.75">
      <c r="A547" s="7">
        <v>546</v>
      </c>
      <c r="B547" s="5">
        <v>45078</v>
      </c>
      <c r="C547" s="7">
        <v>50100</v>
      </c>
      <c r="D547" s="4" t="s">
        <v>13</v>
      </c>
      <c r="E547" s="4" t="s">
        <v>9</v>
      </c>
      <c r="F547" s="4" t="s">
        <v>10</v>
      </c>
      <c r="G547" s="4" t="s">
        <v>54</v>
      </c>
      <c r="H547" s="4" t="s">
        <v>55</v>
      </c>
      <c r="I547" s="4" t="s">
        <v>89</v>
      </c>
      <c r="J547" s="4" t="s">
        <v>14</v>
      </c>
      <c r="K547" s="6">
        <v>38500</v>
      </c>
      <c r="L547" s="30" t="str">
        <f t="shared" si="8"/>
        <v>Web Domain &amp; Hosting Fees</v>
      </c>
    </row>
    <row r="548" spans="1:12" ht="15.75">
      <c r="A548" s="7">
        <v>547</v>
      </c>
      <c r="B548" s="5">
        <v>45078</v>
      </c>
      <c r="C548" s="7">
        <v>50200</v>
      </c>
      <c r="D548" s="4" t="s">
        <v>15</v>
      </c>
      <c r="E548" s="4" t="s">
        <v>9</v>
      </c>
      <c r="F548" s="4" t="s">
        <v>10</v>
      </c>
      <c r="G548" s="4" t="s">
        <v>54</v>
      </c>
      <c r="H548" s="4" t="s">
        <v>57</v>
      </c>
      <c r="I548" s="4" t="s">
        <v>58</v>
      </c>
      <c r="J548" s="4" t="s">
        <v>14</v>
      </c>
      <c r="K548" s="6">
        <v>7900</v>
      </c>
      <c r="L548" s="30" t="str">
        <f t="shared" si="8"/>
        <v>Merchant Account Fees</v>
      </c>
    </row>
    <row r="549" spans="1:12" ht="15.75">
      <c r="A549" s="7">
        <v>548</v>
      </c>
      <c r="B549" s="5">
        <v>45078</v>
      </c>
      <c r="C549" s="7">
        <v>60100</v>
      </c>
      <c r="D549" s="4" t="s">
        <v>16</v>
      </c>
      <c r="E549" s="4" t="s">
        <v>32</v>
      </c>
      <c r="F549" s="4" t="s">
        <v>33</v>
      </c>
      <c r="G549" s="4" t="s">
        <v>54</v>
      </c>
      <c r="H549" s="4" t="s">
        <v>59</v>
      </c>
      <c r="I549" s="4" t="s">
        <v>60</v>
      </c>
      <c r="J549" s="4" t="s">
        <v>14</v>
      </c>
      <c r="K549" s="6">
        <v>20500</v>
      </c>
      <c r="L549" s="30" t="str">
        <f t="shared" si="8"/>
        <v>Advertising &amp; Marketing</v>
      </c>
    </row>
    <row r="550" spans="1:12" ht="15.75">
      <c r="A550" s="7">
        <v>549</v>
      </c>
      <c r="B550" s="5">
        <v>45078</v>
      </c>
      <c r="C550" s="7">
        <v>60100</v>
      </c>
      <c r="D550" s="4" t="s">
        <v>16</v>
      </c>
      <c r="E550" s="4" t="s">
        <v>32</v>
      </c>
      <c r="F550" s="4" t="s">
        <v>33</v>
      </c>
      <c r="G550" s="4" t="s">
        <v>54</v>
      </c>
      <c r="H550" s="4" t="s">
        <v>95</v>
      </c>
      <c r="I550" s="4" t="s">
        <v>62</v>
      </c>
      <c r="J550" s="4" t="s">
        <v>14</v>
      </c>
      <c r="K550" s="6">
        <v>11000</v>
      </c>
      <c r="L550" s="30" t="str">
        <f t="shared" si="8"/>
        <v>Advertising &amp; Marketing</v>
      </c>
    </row>
    <row r="551" spans="1:12" ht="15.75">
      <c r="A551" s="7">
        <v>550</v>
      </c>
      <c r="B551" s="5">
        <v>45078</v>
      </c>
      <c r="C551" s="7">
        <v>60400</v>
      </c>
      <c r="D551" s="4" t="s">
        <v>29</v>
      </c>
      <c r="E551" s="4" t="s">
        <v>9</v>
      </c>
      <c r="F551" s="4" t="s">
        <v>10</v>
      </c>
      <c r="G551" s="4" t="s">
        <v>54</v>
      </c>
      <c r="H551" s="4" t="s">
        <v>96</v>
      </c>
      <c r="I551" s="4" t="s">
        <v>97</v>
      </c>
      <c r="J551" s="4" t="s">
        <v>14</v>
      </c>
      <c r="K551" s="6">
        <v>2200</v>
      </c>
      <c r="L551" s="30" t="str">
        <f t="shared" si="8"/>
        <v>Dues &amp; Subscriptions</v>
      </c>
    </row>
    <row r="552" spans="1:12" ht="15.75">
      <c r="A552" s="7">
        <v>551</v>
      </c>
      <c r="B552" s="5">
        <v>45078</v>
      </c>
      <c r="C552" s="7">
        <v>60400</v>
      </c>
      <c r="D552" s="4" t="s">
        <v>29</v>
      </c>
      <c r="E552" s="4" t="s">
        <v>30</v>
      </c>
      <c r="F552" s="4" t="s">
        <v>31</v>
      </c>
      <c r="G552" s="4" t="s">
        <v>54</v>
      </c>
      <c r="H552" s="4" t="s">
        <v>98</v>
      </c>
      <c r="I552" s="4" t="s">
        <v>99</v>
      </c>
      <c r="J552" s="4" t="s">
        <v>14</v>
      </c>
      <c r="K552" s="6">
        <v>1700</v>
      </c>
      <c r="L552" s="30" t="str">
        <f t="shared" si="8"/>
        <v>Dues &amp; Subscriptions</v>
      </c>
    </row>
    <row r="553" spans="1:12" ht="15.75">
      <c r="A553" s="7">
        <v>552</v>
      </c>
      <c r="B553" s="5">
        <v>45078</v>
      </c>
      <c r="C553" s="7">
        <v>60500</v>
      </c>
      <c r="D553" s="4" t="s">
        <v>39</v>
      </c>
      <c r="E553" s="4" t="s">
        <v>9</v>
      </c>
      <c r="F553" s="4" t="s">
        <v>10</v>
      </c>
      <c r="G553" s="4" t="s">
        <v>54</v>
      </c>
      <c r="H553" s="4" t="s">
        <v>100</v>
      </c>
      <c r="I553" s="4" t="s">
        <v>101</v>
      </c>
      <c r="J553" s="4" t="s">
        <v>14</v>
      </c>
      <c r="K553" s="6">
        <v>4900</v>
      </c>
      <c r="L553" s="30" t="str">
        <f t="shared" si="8"/>
        <v>Insurance</v>
      </c>
    </row>
    <row r="554" spans="1:12" ht="15.75">
      <c r="A554" s="7">
        <v>553</v>
      </c>
      <c r="B554" s="5">
        <v>45078</v>
      </c>
      <c r="C554" s="7">
        <v>60620</v>
      </c>
      <c r="D554" s="4" t="s">
        <v>40</v>
      </c>
      <c r="E554" s="4" t="s">
        <v>9</v>
      </c>
      <c r="F554" s="4" t="s">
        <v>10</v>
      </c>
      <c r="G554" s="4" t="s">
        <v>54</v>
      </c>
      <c r="H554" s="4" t="s">
        <v>102</v>
      </c>
      <c r="I554" s="4" t="s">
        <v>103</v>
      </c>
      <c r="J554" s="4" t="s">
        <v>14</v>
      </c>
      <c r="K554" s="6">
        <v>16000</v>
      </c>
      <c r="L554" s="30" t="str">
        <f t="shared" si="8"/>
        <v>Rent &amp; Lease</v>
      </c>
    </row>
    <row r="555" spans="1:12" ht="15.75">
      <c r="A555" s="7">
        <v>554</v>
      </c>
      <c r="B555" s="5">
        <v>45078</v>
      </c>
      <c r="C555" s="7">
        <v>60630</v>
      </c>
      <c r="D555" s="4" t="s">
        <v>41</v>
      </c>
      <c r="E555" s="4" t="s">
        <v>9</v>
      </c>
      <c r="F555" s="4" t="s">
        <v>10</v>
      </c>
      <c r="G555" s="4" t="s">
        <v>54</v>
      </c>
      <c r="H555" s="4" t="s">
        <v>104</v>
      </c>
      <c r="I555" s="4" t="s">
        <v>105</v>
      </c>
      <c r="J555" s="4" t="s">
        <v>14</v>
      </c>
      <c r="K555" s="6">
        <v>3500</v>
      </c>
      <c r="L555" s="30" t="str">
        <f t="shared" si="8"/>
        <v>Utilities</v>
      </c>
    </row>
    <row r="556" spans="1:12" ht="15.75">
      <c r="A556" s="7">
        <v>555</v>
      </c>
      <c r="B556" s="5">
        <v>45082</v>
      </c>
      <c r="C556" s="7">
        <v>50200</v>
      </c>
      <c r="D556" s="4" t="s">
        <v>15</v>
      </c>
      <c r="E556" s="4" t="s">
        <v>9</v>
      </c>
      <c r="F556" s="4" t="s">
        <v>10</v>
      </c>
      <c r="G556" s="4" t="s">
        <v>54</v>
      </c>
      <c r="H556" s="4" t="s">
        <v>57</v>
      </c>
      <c r="I556" s="4" t="s">
        <v>58</v>
      </c>
      <c r="J556" s="4" t="s">
        <v>14</v>
      </c>
      <c r="K556" s="6">
        <v>3400</v>
      </c>
      <c r="L556" s="30" t="str">
        <f t="shared" si="8"/>
        <v>Merchant Account Fees</v>
      </c>
    </row>
    <row r="557" spans="1:12" ht="15.75">
      <c r="A557" s="7">
        <v>556</v>
      </c>
      <c r="B557" s="5">
        <v>45082</v>
      </c>
      <c r="C557" s="7">
        <v>50210</v>
      </c>
      <c r="D557" s="4" t="s">
        <v>38</v>
      </c>
      <c r="E557" s="4" t="s">
        <v>9</v>
      </c>
      <c r="F557" s="4" t="s">
        <v>10</v>
      </c>
      <c r="G557" s="4" t="s">
        <v>54</v>
      </c>
      <c r="H557" s="4" t="s">
        <v>106</v>
      </c>
      <c r="I557" s="4" t="s">
        <v>107</v>
      </c>
      <c r="J557" s="4" t="s">
        <v>14</v>
      </c>
      <c r="K557" s="6">
        <v>68600</v>
      </c>
      <c r="L557" s="30" t="str">
        <f t="shared" si="8"/>
        <v>Product Costs</v>
      </c>
    </row>
    <row r="558" spans="1:12" ht="15.75">
      <c r="A558" s="7">
        <v>557</v>
      </c>
      <c r="B558" s="5">
        <v>45082</v>
      </c>
      <c r="C558" s="7">
        <v>60710</v>
      </c>
      <c r="D558" s="4" t="s">
        <v>21</v>
      </c>
      <c r="E558" s="4" t="s">
        <v>9</v>
      </c>
      <c r="F558" s="4" t="s">
        <v>10</v>
      </c>
      <c r="G558" s="4" t="s">
        <v>54</v>
      </c>
      <c r="H558" s="4" t="s">
        <v>72</v>
      </c>
      <c r="I558" s="4" t="s">
        <v>73</v>
      </c>
      <c r="J558" s="4" t="s">
        <v>14</v>
      </c>
      <c r="K558" s="6">
        <v>4800</v>
      </c>
      <c r="L558" s="30" t="str">
        <f t="shared" si="8"/>
        <v>Accounting Fees</v>
      </c>
    </row>
    <row r="559" spans="1:12" ht="15.75">
      <c r="A559" s="7">
        <v>558</v>
      </c>
      <c r="B559" s="5">
        <v>45087</v>
      </c>
      <c r="C559" s="7">
        <v>60720</v>
      </c>
      <c r="D559" s="4" t="s">
        <v>22</v>
      </c>
      <c r="E559" s="4" t="s">
        <v>9</v>
      </c>
      <c r="F559" s="4" t="s">
        <v>10</v>
      </c>
      <c r="G559" s="4" t="s">
        <v>54</v>
      </c>
      <c r="H559" s="4" t="s">
        <v>108</v>
      </c>
      <c r="I559" s="4" t="s">
        <v>109</v>
      </c>
      <c r="J559" s="4" t="s">
        <v>14</v>
      </c>
      <c r="K559" s="6">
        <v>9000</v>
      </c>
      <c r="L559" s="30" t="str">
        <f t="shared" si="8"/>
        <v>Consulting Fees</v>
      </c>
    </row>
    <row r="560" spans="1:12" ht="15.75">
      <c r="A560" s="7">
        <v>559</v>
      </c>
      <c r="B560" s="5">
        <v>45087</v>
      </c>
      <c r="C560" s="7">
        <v>61010</v>
      </c>
      <c r="D560" s="4" t="s">
        <v>25</v>
      </c>
      <c r="E560" s="4" t="s">
        <v>32</v>
      </c>
      <c r="F560" s="4" t="s">
        <v>33</v>
      </c>
      <c r="G560" s="4" t="s">
        <v>68</v>
      </c>
      <c r="H560" s="4" t="s">
        <v>69</v>
      </c>
      <c r="I560" s="4" t="s">
        <v>141</v>
      </c>
      <c r="J560" s="4" t="s">
        <v>14</v>
      </c>
      <c r="K560" s="6">
        <v>4300</v>
      </c>
      <c r="L560" s="30" t="str">
        <f t="shared" si="8"/>
        <v>Lodging</v>
      </c>
    </row>
    <row r="561" spans="1:12" ht="15.75">
      <c r="A561" s="7">
        <v>560</v>
      </c>
      <c r="B561" s="5">
        <v>45087</v>
      </c>
      <c r="C561" s="7">
        <v>61020</v>
      </c>
      <c r="D561" s="4" t="s">
        <v>34</v>
      </c>
      <c r="E561" s="4" t="s">
        <v>32</v>
      </c>
      <c r="F561" s="4" t="s">
        <v>33</v>
      </c>
      <c r="G561" s="4" t="s">
        <v>68</v>
      </c>
      <c r="H561" s="4" t="s">
        <v>142</v>
      </c>
      <c r="I561" s="4" t="s">
        <v>143</v>
      </c>
      <c r="J561" s="4" t="s">
        <v>14</v>
      </c>
      <c r="K561" s="6">
        <v>2400</v>
      </c>
      <c r="L561" s="30" t="str">
        <f t="shared" si="8"/>
        <v>Meals &amp; Entertainment</v>
      </c>
    </row>
    <row r="562" spans="1:12" ht="15.75">
      <c r="A562" s="7">
        <v>561</v>
      </c>
      <c r="B562" s="5">
        <v>45087</v>
      </c>
      <c r="C562" s="7">
        <v>61030</v>
      </c>
      <c r="D562" s="4" t="s">
        <v>35</v>
      </c>
      <c r="E562" s="4" t="s">
        <v>32</v>
      </c>
      <c r="F562" s="4" t="s">
        <v>33</v>
      </c>
      <c r="G562" s="4" t="s">
        <v>68</v>
      </c>
      <c r="H562" s="4" t="s">
        <v>144</v>
      </c>
      <c r="I562" s="4" t="s">
        <v>145</v>
      </c>
      <c r="J562" s="4" t="s">
        <v>14</v>
      </c>
      <c r="K562" s="6">
        <v>3300</v>
      </c>
      <c r="L562" s="30" t="str">
        <f t="shared" si="8"/>
        <v>Travel</v>
      </c>
    </row>
    <row r="563" spans="1:12" ht="15.75">
      <c r="A563" s="7">
        <v>562</v>
      </c>
      <c r="B563" s="5">
        <v>45092</v>
      </c>
      <c r="C563" s="7">
        <v>40100</v>
      </c>
      <c r="D563" s="4" t="s">
        <v>12</v>
      </c>
      <c r="E563" s="4" t="s">
        <v>9</v>
      </c>
      <c r="F563" s="4" t="s">
        <v>10</v>
      </c>
      <c r="G563" s="4" t="s">
        <v>48</v>
      </c>
      <c r="H563" s="4" t="s">
        <v>110</v>
      </c>
      <c r="I563" s="4" t="s">
        <v>88</v>
      </c>
      <c r="J563" s="4" t="s">
        <v>11</v>
      </c>
      <c r="K563" s="6">
        <v>21200</v>
      </c>
      <c r="L563" s="30" t="str">
        <f t="shared" si="8"/>
        <v>SaaS Revenue</v>
      </c>
    </row>
    <row r="564" spans="1:12" ht="15.75">
      <c r="A564" s="7">
        <v>563</v>
      </c>
      <c r="B564" s="5">
        <v>45092</v>
      </c>
      <c r="C564" s="7">
        <v>40100</v>
      </c>
      <c r="D564" s="4" t="s">
        <v>12</v>
      </c>
      <c r="E564" s="4" t="s">
        <v>9</v>
      </c>
      <c r="F564" s="4" t="s">
        <v>10</v>
      </c>
      <c r="G564" s="4" t="s">
        <v>48</v>
      </c>
      <c r="H564" s="4" t="s">
        <v>92</v>
      </c>
      <c r="I564" s="4" t="s">
        <v>93</v>
      </c>
      <c r="J564" s="4" t="s">
        <v>11</v>
      </c>
      <c r="K564" s="6">
        <v>61500</v>
      </c>
      <c r="L564" s="30" t="str">
        <f t="shared" si="8"/>
        <v>SaaS Revenue</v>
      </c>
    </row>
    <row r="565" spans="1:12" ht="15.75">
      <c r="A565" s="7">
        <v>564</v>
      </c>
      <c r="B565" s="5">
        <v>45092</v>
      </c>
      <c r="C565" s="7">
        <v>60730</v>
      </c>
      <c r="D565" s="4" t="s">
        <v>23</v>
      </c>
      <c r="E565" s="4" t="s">
        <v>9</v>
      </c>
      <c r="F565" s="4" t="s">
        <v>10</v>
      </c>
      <c r="G565" s="4" t="s">
        <v>54</v>
      </c>
      <c r="H565" s="4" t="s">
        <v>111</v>
      </c>
      <c r="I565" s="4" t="s">
        <v>112</v>
      </c>
      <c r="J565" s="4" t="s">
        <v>14</v>
      </c>
      <c r="K565" s="6">
        <v>5400</v>
      </c>
      <c r="L565" s="30" t="str">
        <f t="shared" si="8"/>
        <v>Legal Fees</v>
      </c>
    </row>
    <row r="566" spans="1:12" ht="15.75">
      <c r="A566" s="7">
        <v>565</v>
      </c>
      <c r="B566" s="5">
        <v>45092</v>
      </c>
      <c r="C566" s="7">
        <v>60740</v>
      </c>
      <c r="D566" s="4" t="s">
        <v>24</v>
      </c>
      <c r="E566" s="4" t="s">
        <v>9</v>
      </c>
      <c r="F566" s="4" t="s">
        <v>10</v>
      </c>
      <c r="G566" s="4" t="s">
        <v>54</v>
      </c>
      <c r="H566" s="4" t="s">
        <v>113</v>
      </c>
      <c r="I566" s="4" t="s">
        <v>114</v>
      </c>
      <c r="J566" s="4" t="s">
        <v>14</v>
      </c>
      <c r="K566" s="6">
        <v>8000</v>
      </c>
      <c r="L566" s="30" t="str">
        <f t="shared" si="8"/>
        <v>Recruiting Fees</v>
      </c>
    </row>
    <row r="567" spans="1:12" ht="15.75">
      <c r="A567" s="7">
        <v>566</v>
      </c>
      <c r="B567" s="5">
        <v>45092</v>
      </c>
      <c r="C567" s="7">
        <v>60810</v>
      </c>
      <c r="D567" s="4" t="s">
        <v>17</v>
      </c>
      <c r="E567" s="4" t="s">
        <v>9</v>
      </c>
      <c r="F567" s="4" t="s">
        <v>10</v>
      </c>
      <c r="G567" s="4" t="s">
        <v>54</v>
      </c>
      <c r="H567" s="4" t="s">
        <v>64</v>
      </c>
      <c r="I567" s="4" t="s">
        <v>66</v>
      </c>
      <c r="J567" s="4" t="s">
        <v>14</v>
      </c>
      <c r="K567" s="6">
        <v>50500</v>
      </c>
      <c r="L567" s="30" t="str">
        <f t="shared" si="8"/>
        <v>Salary &amp; Wages</v>
      </c>
    </row>
    <row r="568" spans="1:12" ht="15.75">
      <c r="A568" s="7">
        <v>567</v>
      </c>
      <c r="B568" s="5">
        <v>45092</v>
      </c>
      <c r="C568" s="7">
        <v>60810</v>
      </c>
      <c r="D568" s="4" t="s">
        <v>17</v>
      </c>
      <c r="E568" s="4" t="s">
        <v>30</v>
      </c>
      <c r="F568" s="4" t="s">
        <v>31</v>
      </c>
      <c r="G568" s="4" t="s">
        <v>54</v>
      </c>
      <c r="H568" s="4" t="s">
        <v>64</v>
      </c>
      <c r="I568" s="4" t="s">
        <v>115</v>
      </c>
      <c r="J568" s="4" t="s">
        <v>14</v>
      </c>
      <c r="K568" s="6">
        <v>95000</v>
      </c>
      <c r="L568" s="30" t="str">
        <f t="shared" si="8"/>
        <v>Salary &amp; Wages</v>
      </c>
    </row>
    <row r="569" spans="1:12" ht="15.75">
      <c r="A569" s="7">
        <v>568</v>
      </c>
      <c r="B569" s="5">
        <v>45092</v>
      </c>
      <c r="C569" s="7">
        <v>60810</v>
      </c>
      <c r="D569" s="4" t="s">
        <v>17</v>
      </c>
      <c r="E569" s="4" t="s">
        <v>32</v>
      </c>
      <c r="F569" s="4" t="s">
        <v>33</v>
      </c>
      <c r="G569" s="4" t="s">
        <v>54</v>
      </c>
      <c r="H569" s="4" t="s">
        <v>64</v>
      </c>
      <c r="I569" s="4" t="s">
        <v>65</v>
      </c>
      <c r="J569" s="4" t="s">
        <v>14</v>
      </c>
      <c r="K569" s="6">
        <v>73000</v>
      </c>
      <c r="L569" s="30" t="str">
        <f t="shared" si="8"/>
        <v>Salary &amp; Wages</v>
      </c>
    </row>
    <row r="570" spans="1:12" ht="15.75">
      <c r="A570" s="7">
        <v>569</v>
      </c>
      <c r="B570" s="5">
        <v>45092</v>
      </c>
      <c r="C570" s="7">
        <v>60810</v>
      </c>
      <c r="D570" s="4" t="s">
        <v>17</v>
      </c>
      <c r="E570" s="4" t="s">
        <v>36</v>
      </c>
      <c r="F570" s="4" t="s">
        <v>37</v>
      </c>
      <c r="G570" s="4" t="s">
        <v>54</v>
      </c>
      <c r="H570" s="4" t="s">
        <v>64</v>
      </c>
      <c r="I570" s="4" t="s">
        <v>116</v>
      </c>
      <c r="J570" s="4" t="s">
        <v>14</v>
      </c>
      <c r="K570" s="6">
        <v>62000</v>
      </c>
      <c r="L570" s="30" t="str">
        <f t="shared" si="8"/>
        <v>Salary &amp; Wages</v>
      </c>
    </row>
    <row r="571" spans="1:12" ht="15.75">
      <c r="A571" s="7">
        <v>570</v>
      </c>
      <c r="B571" s="5">
        <v>45092</v>
      </c>
      <c r="C571" s="7">
        <v>60820</v>
      </c>
      <c r="D571" s="4" t="s">
        <v>18</v>
      </c>
      <c r="E571" s="4" t="s">
        <v>9</v>
      </c>
      <c r="F571" s="4" t="s">
        <v>10</v>
      </c>
      <c r="G571" s="4" t="s">
        <v>54</v>
      </c>
      <c r="H571" s="4" t="s">
        <v>64</v>
      </c>
      <c r="I571" s="4" t="s">
        <v>117</v>
      </c>
      <c r="J571" s="4" t="s">
        <v>14</v>
      </c>
      <c r="K571" s="6">
        <v>4040</v>
      </c>
      <c r="L571" s="30" t="str">
        <f t="shared" si="8"/>
        <v>Payroll Taxes</v>
      </c>
    </row>
    <row r="572" spans="1:12" ht="15.75">
      <c r="A572" s="7">
        <v>571</v>
      </c>
      <c r="B572" s="5">
        <v>45092</v>
      </c>
      <c r="C572" s="7">
        <v>60820</v>
      </c>
      <c r="D572" s="4" t="s">
        <v>18</v>
      </c>
      <c r="E572" s="4" t="s">
        <v>30</v>
      </c>
      <c r="F572" s="4" t="s">
        <v>31</v>
      </c>
      <c r="G572" s="4" t="s">
        <v>54</v>
      </c>
      <c r="H572" s="4" t="s">
        <v>64</v>
      </c>
      <c r="I572" s="4" t="s">
        <v>118</v>
      </c>
      <c r="J572" s="4" t="s">
        <v>14</v>
      </c>
      <c r="K572" s="6">
        <v>7600</v>
      </c>
      <c r="L572" s="30" t="str">
        <f t="shared" si="8"/>
        <v>Payroll Taxes</v>
      </c>
    </row>
    <row r="573" spans="1:12" ht="15.75">
      <c r="A573" s="7">
        <v>572</v>
      </c>
      <c r="B573" s="5">
        <v>45092</v>
      </c>
      <c r="C573" s="7">
        <v>60820</v>
      </c>
      <c r="D573" s="4" t="s">
        <v>18</v>
      </c>
      <c r="E573" s="4" t="s">
        <v>32</v>
      </c>
      <c r="F573" s="4" t="s">
        <v>33</v>
      </c>
      <c r="G573" s="4" t="s">
        <v>54</v>
      </c>
      <c r="H573" s="4" t="s">
        <v>64</v>
      </c>
      <c r="I573" s="4" t="s">
        <v>119</v>
      </c>
      <c r="J573" s="4" t="s">
        <v>14</v>
      </c>
      <c r="K573" s="6">
        <v>5840</v>
      </c>
      <c r="L573" s="30" t="str">
        <f t="shared" si="8"/>
        <v>Payroll Taxes</v>
      </c>
    </row>
    <row r="574" spans="1:12" ht="15.75">
      <c r="A574" s="7">
        <v>573</v>
      </c>
      <c r="B574" s="5">
        <v>45092</v>
      </c>
      <c r="C574" s="7">
        <v>60820</v>
      </c>
      <c r="D574" s="4" t="s">
        <v>18</v>
      </c>
      <c r="E574" s="4" t="s">
        <v>36</v>
      </c>
      <c r="F574" s="4" t="s">
        <v>37</v>
      </c>
      <c r="G574" s="4" t="s">
        <v>54</v>
      </c>
      <c r="H574" s="4" t="s">
        <v>64</v>
      </c>
      <c r="I574" s="4" t="s">
        <v>120</v>
      </c>
      <c r="J574" s="4" t="s">
        <v>14</v>
      </c>
      <c r="K574" s="6">
        <v>4960</v>
      </c>
      <c r="L574" s="30" t="str">
        <f t="shared" si="8"/>
        <v>Payroll Taxes</v>
      </c>
    </row>
    <row r="575" spans="1:12" ht="15.75">
      <c r="A575" s="7">
        <v>574</v>
      </c>
      <c r="B575" s="5">
        <v>45092</v>
      </c>
      <c r="C575" s="7">
        <v>60830</v>
      </c>
      <c r="D575" s="4" t="s">
        <v>19</v>
      </c>
      <c r="E575" s="4" t="s">
        <v>9</v>
      </c>
      <c r="F575" s="4" t="s">
        <v>10</v>
      </c>
      <c r="G575" s="4" t="s">
        <v>54</v>
      </c>
      <c r="H575" s="4" t="s">
        <v>121</v>
      </c>
      <c r="I575" s="4" t="s">
        <v>122</v>
      </c>
      <c r="J575" s="4" t="s">
        <v>14</v>
      </c>
      <c r="K575" s="6">
        <v>9700</v>
      </c>
      <c r="L575" s="30" t="str">
        <f t="shared" si="8"/>
        <v>Health Insurance</v>
      </c>
    </row>
    <row r="576" spans="1:12" ht="15.75">
      <c r="A576" s="7">
        <v>575</v>
      </c>
      <c r="B576" s="5">
        <v>45092</v>
      </c>
      <c r="C576" s="7">
        <v>60830</v>
      </c>
      <c r="D576" s="4" t="s">
        <v>19</v>
      </c>
      <c r="E576" s="4" t="s">
        <v>30</v>
      </c>
      <c r="F576" s="4" t="s">
        <v>31</v>
      </c>
      <c r="G576" s="4" t="s">
        <v>54</v>
      </c>
      <c r="H576" s="4" t="s">
        <v>121</v>
      </c>
      <c r="I576" s="4" t="s">
        <v>123</v>
      </c>
      <c r="J576" s="4" t="s">
        <v>14</v>
      </c>
      <c r="K576" s="6">
        <v>18200</v>
      </c>
      <c r="L576" s="30" t="str">
        <f t="shared" si="8"/>
        <v>Health Insurance</v>
      </c>
    </row>
    <row r="577" spans="1:12" ht="15.75">
      <c r="A577" s="7">
        <v>576</v>
      </c>
      <c r="B577" s="5">
        <v>45092</v>
      </c>
      <c r="C577" s="7">
        <v>60830</v>
      </c>
      <c r="D577" s="4" t="s">
        <v>19</v>
      </c>
      <c r="E577" s="4" t="s">
        <v>32</v>
      </c>
      <c r="F577" s="4" t="s">
        <v>33</v>
      </c>
      <c r="G577" s="4" t="s">
        <v>54</v>
      </c>
      <c r="H577" s="4" t="s">
        <v>121</v>
      </c>
      <c r="I577" s="4" t="s">
        <v>124</v>
      </c>
      <c r="J577" s="4" t="s">
        <v>14</v>
      </c>
      <c r="K577" s="6">
        <v>13900</v>
      </c>
      <c r="L577" s="30" t="str">
        <f t="shared" si="8"/>
        <v>Health Insurance</v>
      </c>
    </row>
    <row r="578" spans="1:12" ht="15.75">
      <c r="A578" s="7">
        <v>577</v>
      </c>
      <c r="B578" s="5">
        <v>45092</v>
      </c>
      <c r="C578" s="7">
        <v>60830</v>
      </c>
      <c r="D578" s="4" t="s">
        <v>19</v>
      </c>
      <c r="E578" s="4" t="s">
        <v>36</v>
      </c>
      <c r="F578" s="4" t="s">
        <v>37</v>
      </c>
      <c r="G578" s="4" t="s">
        <v>54</v>
      </c>
      <c r="H578" s="4" t="s">
        <v>121</v>
      </c>
      <c r="I578" s="4" t="s">
        <v>125</v>
      </c>
      <c r="J578" s="4" t="s">
        <v>14</v>
      </c>
      <c r="K578" s="6">
        <v>11700</v>
      </c>
      <c r="L578" s="30" t="str">
        <f t="shared" ref="L578:L641" si="9">RIGHT(D578,LEN(D578)-6)</f>
        <v>Health Insurance</v>
      </c>
    </row>
    <row r="579" spans="1:12" ht="15.75">
      <c r="A579" s="7">
        <v>578</v>
      </c>
      <c r="B579" s="5">
        <v>45092</v>
      </c>
      <c r="C579" s="7">
        <v>60840</v>
      </c>
      <c r="D579" s="4" t="s">
        <v>20</v>
      </c>
      <c r="E579" s="4" t="s">
        <v>9</v>
      </c>
      <c r="F579" s="4" t="s">
        <v>10</v>
      </c>
      <c r="G579" s="4" t="s">
        <v>54</v>
      </c>
      <c r="H579" s="4" t="s">
        <v>64</v>
      </c>
      <c r="I579" s="4" t="s">
        <v>126</v>
      </c>
      <c r="J579" s="4" t="s">
        <v>14</v>
      </c>
      <c r="K579" s="6">
        <v>900</v>
      </c>
      <c r="L579" s="30" t="str">
        <f t="shared" si="9"/>
        <v>Payroll Processing Fees</v>
      </c>
    </row>
    <row r="580" spans="1:12" ht="15.75">
      <c r="A580" s="7">
        <v>579</v>
      </c>
      <c r="B580" s="5">
        <v>45107</v>
      </c>
      <c r="C580" s="7">
        <v>60850</v>
      </c>
      <c r="D580" s="4" t="s">
        <v>42</v>
      </c>
      <c r="E580" s="4" t="s">
        <v>32</v>
      </c>
      <c r="F580" s="4" t="s">
        <v>33</v>
      </c>
      <c r="G580" s="4" t="s">
        <v>54</v>
      </c>
      <c r="H580" s="4" t="s">
        <v>64</v>
      </c>
      <c r="I580" s="4" t="s">
        <v>127</v>
      </c>
      <c r="J580" s="4" t="s">
        <v>14</v>
      </c>
      <c r="K580" s="6">
        <v>37800</v>
      </c>
      <c r="L580" s="30" t="str">
        <f t="shared" si="9"/>
        <v>Commissions Expense</v>
      </c>
    </row>
    <row r="581" spans="1:12" ht="15.75">
      <c r="A581" s="7">
        <v>580</v>
      </c>
      <c r="B581" s="5">
        <v>45107</v>
      </c>
      <c r="C581" s="7">
        <v>70100</v>
      </c>
      <c r="D581" s="4" t="s">
        <v>26</v>
      </c>
      <c r="E581" s="4" t="s">
        <v>9</v>
      </c>
      <c r="F581" s="4" t="s">
        <v>10</v>
      </c>
      <c r="G581" s="4" t="s">
        <v>74</v>
      </c>
      <c r="H581" s="4" t="s">
        <v>75</v>
      </c>
      <c r="I581" s="4" t="s">
        <v>76</v>
      </c>
      <c r="J581" s="4" t="s">
        <v>11</v>
      </c>
      <c r="K581" s="6">
        <v>1800</v>
      </c>
      <c r="L581" s="30" t="str">
        <f t="shared" si="9"/>
        <v>Interest Income</v>
      </c>
    </row>
    <row r="582" spans="1:12" ht="15.75">
      <c r="A582" s="7">
        <v>581</v>
      </c>
      <c r="B582" s="5">
        <v>45107</v>
      </c>
      <c r="C582" s="7">
        <v>80100</v>
      </c>
      <c r="D582" s="4" t="s">
        <v>27</v>
      </c>
      <c r="E582" s="4" t="s">
        <v>9</v>
      </c>
      <c r="F582" s="4" t="s">
        <v>10</v>
      </c>
      <c r="G582" s="4" t="s">
        <v>77</v>
      </c>
      <c r="H582" s="4" t="s">
        <v>78</v>
      </c>
      <c r="I582" s="4" t="s">
        <v>79</v>
      </c>
      <c r="J582" s="4" t="s">
        <v>14</v>
      </c>
      <c r="K582" s="6">
        <v>9000</v>
      </c>
      <c r="L582" s="30" t="str">
        <f t="shared" si="9"/>
        <v>Depreciation Expense</v>
      </c>
    </row>
    <row r="583" spans="1:12" ht="15.75">
      <c r="A583" s="7">
        <v>582</v>
      </c>
      <c r="B583" s="5">
        <v>45107</v>
      </c>
      <c r="C583" s="7">
        <v>80200</v>
      </c>
      <c r="D583" s="4" t="s">
        <v>28</v>
      </c>
      <c r="E583" s="4" t="s">
        <v>9</v>
      </c>
      <c r="F583" s="4" t="s">
        <v>10</v>
      </c>
      <c r="G583" s="4" t="s">
        <v>54</v>
      </c>
      <c r="H583" s="4" t="s">
        <v>75</v>
      </c>
      <c r="I583" s="4" t="s">
        <v>128</v>
      </c>
      <c r="J583" s="4" t="s">
        <v>14</v>
      </c>
      <c r="K583" s="6">
        <v>2700</v>
      </c>
      <c r="L583" s="30" t="str">
        <f t="shared" si="9"/>
        <v>Interest Expense</v>
      </c>
    </row>
    <row r="584" spans="1:12" ht="15.75">
      <c r="A584" s="7">
        <v>583</v>
      </c>
      <c r="B584" s="5">
        <v>45108</v>
      </c>
      <c r="C584" s="7">
        <v>40100</v>
      </c>
      <c r="D584" s="4" t="s">
        <v>12</v>
      </c>
      <c r="E584" s="4" t="s">
        <v>9</v>
      </c>
      <c r="F584" s="4" t="s">
        <v>10</v>
      </c>
      <c r="G584" s="4" t="s">
        <v>48</v>
      </c>
      <c r="H584" s="4" t="s">
        <v>49</v>
      </c>
      <c r="I584" s="4" t="s">
        <v>90</v>
      </c>
      <c r="J584" s="4" t="s">
        <v>11</v>
      </c>
      <c r="K584" s="6">
        <v>54800</v>
      </c>
      <c r="L584" s="30" t="str">
        <f t="shared" si="9"/>
        <v>SaaS Revenue</v>
      </c>
    </row>
    <row r="585" spans="1:12" ht="15.75">
      <c r="A585" s="7">
        <v>584</v>
      </c>
      <c r="B585" s="5">
        <v>45108</v>
      </c>
      <c r="C585" s="7">
        <v>40100</v>
      </c>
      <c r="D585" s="4" t="s">
        <v>12</v>
      </c>
      <c r="E585" s="4" t="s">
        <v>9</v>
      </c>
      <c r="F585" s="4" t="s">
        <v>10</v>
      </c>
      <c r="G585" s="4" t="s">
        <v>48</v>
      </c>
      <c r="H585" s="4" t="s">
        <v>51</v>
      </c>
      <c r="I585" s="4" t="s">
        <v>90</v>
      </c>
      <c r="J585" s="4" t="s">
        <v>11</v>
      </c>
      <c r="K585" s="6">
        <v>47200</v>
      </c>
      <c r="L585" s="30" t="str">
        <f t="shared" si="9"/>
        <v>SaaS Revenue</v>
      </c>
    </row>
    <row r="586" spans="1:12" ht="15.75">
      <c r="A586" s="7">
        <v>585</v>
      </c>
      <c r="B586" s="5">
        <v>45108</v>
      </c>
      <c r="C586" s="7">
        <v>40100</v>
      </c>
      <c r="D586" s="4" t="s">
        <v>12</v>
      </c>
      <c r="E586" s="4" t="s">
        <v>9</v>
      </c>
      <c r="F586" s="4" t="s">
        <v>10</v>
      </c>
      <c r="G586" s="4" t="s">
        <v>48</v>
      </c>
      <c r="H586" s="4" t="s">
        <v>91</v>
      </c>
      <c r="I586" s="4" t="s">
        <v>90</v>
      </c>
      <c r="J586" s="4" t="s">
        <v>11</v>
      </c>
      <c r="K586" s="6">
        <v>26800</v>
      </c>
      <c r="L586" s="30" t="str">
        <f t="shared" si="9"/>
        <v>SaaS Revenue</v>
      </c>
    </row>
    <row r="587" spans="1:12" ht="15.75">
      <c r="A587" s="7">
        <v>586</v>
      </c>
      <c r="B587" s="5">
        <v>45108</v>
      </c>
      <c r="C587" s="7">
        <v>40100</v>
      </c>
      <c r="D587" s="4" t="s">
        <v>12</v>
      </c>
      <c r="E587" s="4" t="s">
        <v>9</v>
      </c>
      <c r="F587" s="4" t="s">
        <v>10</v>
      </c>
      <c r="G587" s="4" t="s">
        <v>48</v>
      </c>
      <c r="H587" s="4" t="s">
        <v>130</v>
      </c>
      <c r="I587" s="4" t="s">
        <v>90</v>
      </c>
      <c r="J587" s="4" t="s">
        <v>11</v>
      </c>
      <c r="K587" s="6">
        <v>18500</v>
      </c>
      <c r="L587" s="30" t="str">
        <f t="shared" si="9"/>
        <v>SaaS Revenue</v>
      </c>
    </row>
    <row r="588" spans="1:12" ht="15.75">
      <c r="A588" s="7">
        <v>587</v>
      </c>
      <c r="B588" s="5">
        <v>45108</v>
      </c>
      <c r="C588" s="7">
        <v>40100</v>
      </c>
      <c r="D588" s="4" t="s">
        <v>12</v>
      </c>
      <c r="E588" s="4" t="s">
        <v>9</v>
      </c>
      <c r="F588" s="4" t="s">
        <v>10</v>
      </c>
      <c r="G588" s="4" t="s">
        <v>48</v>
      </c>
      <c r="H588" s="4" t="s">
        <v>133</v>
      </c>
      <c r="I588" s="4" t="s">
        <v>90</v>
      </c>
      <c r="J588" s="4" t="s">
        <v>11</v>
      </c>
      <c r="K588" s="6">
        <v>32000</v>
      </c>
      <c r="L588" s="30" t="str">
        <f t="shared" si="9"/>
        <v>SaaS Revenue</v>
      </c>
    </row>
    <row r="589" spans="1:12" ht="15.75">
      <c r="A589" s="7">
        <v>588</v>
      </c>
      <c r="B589" s="5">
        <v>45108</v>
      </c>
      <c r="C589" s="7">
        <v>40100</v>
      </c>
      <c r="D589" s="4" t="s">
        <v>12</v>
      </c>
      <c r="E589" s="4" t="s">
        <v>9</v>
      </c>
      <c r="F589" s="4" t="s">
        <v>10</v>
      </c>
      <c r="G589" s="4" t="s">
        <v>48</v>
      </c>
      <c r="H589" s="4" t="s">
        <v>146</v>
      </c>
      <c r="I589" s="4" t="s">
        <v>90</v>
      </c>
      <c r="J589" s="4" t="s">
        <v>11</v>
      </c>
      <c r="K589" s="6">
        <v>37800</v>
      </c>
      <c r="L589" s="30" t="str">
        <f t="shared" si="9"/>
        <v>SaaS Revenue</v>
      </c>
    </row>
    <row r="590" spans="1:12" ht="15.75">
      <c r="A590" s="7">
        <v>589</v>
      </c>
      <c r="B590" s="5">
        <v>45108</v>
      </c>
      <c r="C590" s="7">
        <v>40100</v>
      </c>
      <c r="D590" s="4" t="s">
        <v>12</v>
      </c>
      <c r="E590" s="4" t="s">
        <v>9</v>
      </c>
      <c r="F590" s="4" t="s">
        <v>10</v>
      </c>
      <c r="G590" s="4" t="s">
        <v>48</v>
      </c>
      <c r="H590" s="4" t="s">
        <v>147</v>
      </c>
      <c r="I590" s="4" t="s">
        <v>90</v>
      </c>
      <c r="J590" s="4" t="s">
        <v>11</v>
      </c>
      <c r="K590" s="6">
        <v>42800</v>
      </c>
      <c r="L590" s="30" t="str">
        <f t="shared" si="9"/>
        <v>SaaS Revenue</v>
      </c>
    </row>
    <row r="591" spans="1:12" ht="15.75">
      <c r="A591" s="7">
        <v>590</v>
      </c>
      <c r="B591" s="5">
        <v>45108</v>
      </c>
      <c r="C591" s="7">
        <v>40100</v>
      </c>
      <c r="D591" s="4" t="s">
        <v>12</v>
      </c>
      <c r="E591" s="4" t="s">
        <v>9</v>
      </c>
      <c r="F591" s="4" t="s">
        <v>10</v>
      </c>
      <c r="G591" s="4" t="s">
        <v>48</v>
      </c>
      <c r="H591" s="4" t="s">
        <v>92</v>
      </c>
      <c r="I591" s="4" t="s">
        <v>93</v>
      </c>
      <c r="J591" s="4" t="s">
        <v>11</v>
      </c>
      <c r="K591" s="6">
        <v>85000</v>
      </c>
      <c r="L591" s="30" t="str">
        <f t="shared" si="9"/>
        <v>SaaS Revenue</v>
      </c>
    </row>
    <row r="592" spans="1:12" ht="15.75">
      <c r="A592" s="7">
        <v>591</v>
      </c>
      <c r="B592" s="5">
        <v>45108</v>
      </c>
      <c r="C592" s="7">
        <v>40200</v>
      </c>
      <c r="D592" s="4" t="s">
        <v>8</v>
      </c>
      <c r="E592" s="4" t="s">
        <v>9</v>
      </c>
      <c r="F592" s="4" t="s">
        <v>10</v>
      </c>
      <c r="G592" s="4" t="s">
        <v>48</v>
      </c>
      <c r="H592" s="4" t="s">
        <v>52</v>
      </c>
      <c r="I592" s="4" t="s">
        <v>53</v>
      </c>
      <c r="J592" s="4" t="s">
        <v>11</v>
      </c>
      <c r="K592" s="6">
        <v>99500</v>
      </c>
      <c r="L592" s="30" t="str">
        <f t="shared" si="9"/>
        <v>Product Revenue</v>
      </c>
    </row>
    <row r="593" spans="1:12" ht="15.75">
      <c r="A593" s="7">
        <v>592</v>
      </c>
      <c r="B593" s="5">
        <v>45108</v>
      </c>
      <c r="C593" s="7">
        <v>50100</v>
      </c>
      <c r="D593" s="4" t="s">
        <v>13</v>
      </c>
      <c r="E593" s="4" t="s">
        <v>9</v>
      </c>
      <c r="F593" s="4" t="s">
        <v>10</v>
      </c>
      <c r="G593" s="4" t="s">
        <v>54</v>
      </c>
      <c r="H593" s="4" t="s">
        <v>55</v>
      </c>
      <c r="I593" s="4" t="s">
        <v>94</v>
      </c>
      <c r="J593" s="4" t="s">
        <v>14</v>
      </c>
      <c r="K593" s="6">
        <v>39500</v>
      </c>
      <c r="L593" s="30" t="str">
        <f t="shared" si="9"/>
        <v>Web Domain &amp; Hosting Fees</v>
      </c>
    </row>
    <row r="594" spans="1:12" ht="15.75">
      <c r="A594" s="7">
        <v>593</v>
      </c>
      <c r="B594" s="5">
        <v>45108</v>
      </c>
      <c r="C594" s="7">
        <v>50200</v>
      </c>
      <c r="D594" s="4" t="s">
        <v>15</v>
      </c>
      <c r="E594" s="4" t="s">
        <v>9</v>
      </c>
      <c r="F594" s="4" t="s">
        <v>10</v>
      </c>
      <c r="G594" s="4" t="s">
        <v>54</v>
      </c>
      <c r="H594" s="4" t="s">
        <v>57</v>
      </c>
      <c r="I594" s="4" t="s">
        <v>58</v>
      </c>
      <c r="J594" s="4" t="s">
        <v>14</v>
      </c>
      <c r="K594" s="6">
        <v>8100</v>
      </c>
      <c r="L594" s="30" t="str">
        <f t="shared" si="9"/>
        <v>Merchant Account Fees</v>
      </c>
    </row>
    <row r="595" spans="1:12" ht="15.75">
      <c r="A595" s="7">
        <v>594</v>
      </c>
      <c r="B595" s="5">
        <v>45108</v>
      </c>
      <c r="C595" s="7">
        <v>60100</v>
      </c>
      <c r="D595" s="4" t="s">
        <v>16</v>
      </c>
      <c r="E595" s="4" t="s">
        <v>32</v>
      </c>
      <c r="F595" s="4" t="s">
        <v>33</v>
      </c>
      <c r="G595" s="4" t="s">
        <v>54</v>
      </c>
      <c r="H595" s="4" t="s">
        <v>59</v>
      </c>
      <c r="I595" s="4" t="s">
        <v>60</v>
      </c>
      <c r="J595" s="4" t="s">
        <v>14</v>
      </c>
      <c r="K595" s="6">
        <v>21000</v>
      </c>
      <c r="L595" s="30" t="str">
        <f t="shared" si="9"/>
        <v>Advertising &amp; Marketing</v>
      </c>
    </row>
    <row r="596" spans="1:12" ht="15.75">
      <c r="A596" s="7">
        <v>595</v>
      </c>
      <c r="B596" s="5">
        <v>45108</v>
      </c>
      <c r="C596" s="7">
        <v>60100</v>
      </c>
      <c r="D596" s="4" t="s">
        <v>16</v>
      </c>
      <c r="E596" s="4" t="s">
        <v>32</v>
      </c>
      <c r="F596" s="4" t="s">
        <v>33</v>
      </c>
      <c r="G596" s="4" t="s">
        <v>54</v>
      </c>
      <c r="H596" s="4" t="s">
        <v>95</v>
      </c>
      <c r="I596" s="4" t="s">
        <v>62</v>
      </c>
      <c r="J596" s="4" t="s">
        <v>14</v>
      </c>
      <c r="K596" s="6">
        <v>11200</v>
      </c>
      <c r="L596" s="30" t="str">
        <f t="shared" si="9"/>
        <v>Advertising &amp; Marketing</v>
      </c>
    </row>
    <row r="597" spans="1:12" ht="15.75">
      <c r="A597" s="7">
        <v>596</v>
      </c>
      <c r="B597" s="5">
        <v>45108</v>
      </c>
      <c r="C597" s="7">
        <v>60400</v>
      </c>
      <c r="D597" s="4" t="s">
        <v>29</v>
      </c>
      <c r="E597" s="4" t="s">
        <v>9</v>
      </c>
      <c r="F597" s="4" t="s">
        <v>10</v>
      </c>
      <c r="G597" s="4" t="s">
        <v>54</v>
      </c>
      <c r="H597" s="4" t="s">
        <v>96</v>
      </c>
      <c r="I597" s="4" t="s">
        <v>97</v>
      </c>
      <c r="J597" s="4" t="s">
        <v>14</v>
      </c>
      <c r="K597" s="6">
        <v>2300</v>
      </c>
      <c r="L597" s="30" t="str">
        <f t="shared" si="9"/>
        <v>Dues &amp; Subscriptions</v>
      </c>
    </row>
    <row r="598" spans="1:12" ht="15.75">
      <c r="A598" s="7">
        <v>597</v>
      </c>
      <c r="B598" s="5">
        <v>45108</v>
      </c>
      <c r="C598" s="7">
        <v>60400</v>
      </c>
      <c r="D598" s="4" t="s">
        <v>29</v>
      </c>
      <c r="E598" s="4" t="s">
        <v>30</v>
      </c>
      <c r="F598" s="4" t="s">
        <v>31</v>
      </c>
      <c r="G598" s="4" t="s">
        <v>54</v>
      </c>
      <c r="H598" s="4" t="s">
        <v>98</v>
      </c>
      <c r="I598" s="4" t="s">
        <v>99</v>
      </c>
      <c r="J598" s="4" t="s">
        <v>14</v>
      </c>
      <c r="K598" s="6">
        <v>1800</v>
      </c>
      <c r="L598" s="30" t="str">
        <f t="shared" si="9"/>
        <v>Dues &amp; Subscriptions</v>
      </c>
    </row>
    <row r="599" spans="1:12" ht="15.75">
      <c r="A599" s="7">
        <v>598</v>
      </c>
      <c r="B599" s="5">
        <v>45108</v>
      </c>
      <c r="C599" s="7">
        <v>60500</v>
      </c>
      <c r="D599" s="4" t="s">
        <v>39</v>
      </c>
      <c r="E599" s="4" t="s">
        <v>9</v>
      </c>
      <c r="F599" s="4" t="s">
        <v>10</v>
      </c>
      <c r="G599" s="4" t="s">
        <v>54</v>
      </c>
      <c r="H599" s="4" t="s">
        <v>100</v>
      </c>
      <c r="I599" s="4" t="s">
        <v>101</v>
      </c>
      <c r="J599" s="4" t="s">
        <v>14</v>
      </c>
      <c r="K599" s="6">
        <v>5100</v>
      </c>
      <c r="L599" s="30" t="str">
        <f t="shared" si="9"/>
        <v>Insurance</v>
      </c>
    </row>
    <row r="600" spans="1:12" ht="15.75">
      <c r="A600" s="7">
        <v>599</v>
      </c>
      <c r="B600" s="5">
        <v>45108</v>
      </c>
      <c r="C600" s="7">
        <v>60620</v>
      </c>
      <c r="D600" s="4" t="s">
        <v>40</v>
      </c>
      <c r="E600" s="4" t="s">
        <v>9</v>
      </c>
      <c r="F600" s="4" t="s">
        <v>10</v>
      </c>
      <c r="G600" s="4" t="s">
        <v>54</v>
      </c>
      <c r="H600" s="4" t="s">
        <v>102</v>
      </c>
      <c r="I600" s="4" t="s">
        <v>103</v>
      </c>
      <c r="J600" s="4" t="s">
        <v>14</v>
      </c>
      <c r="K600" s="6">
        <v>16500</v>
      </c>
      <c r="L600" s="30" t="str">
        <f t="shared" si="9"/>
        <v>Rent &amp; Lease</v>
      </c>
    </row>
    <row r="601" spans="1:12" ht="15.75">
      <c r="A601" s="7">
        <v>600</v>
      </c>
      <c r="B601" s="5">
        <v>45108</v>
      </c>
      <c r="C601" s="7">
        <v>60630</v>
      </c>
      <c r="D601" s="4" t="s">
        <v>41</v>
      </c>
      <c r="E601" s="4" t="s">
        <v>9</v>
      </c>
      <c r="F601" s="4" t="s">
        <v>10</v>
      </c>
      <c r="G601" s="4" t="s">
        <v>54</v>
      </c>
      <c r="H601" s="4" t="s">
        <v>104</v>
      </c>
      <c r="I601" s="4" t="s">
        <v>105</v>
      </c>
      <c r="J601" s="4" t="s">
        <v>14</v>
      </c>
      <c r="K601" s="6">
        <v>3600</v>
      </c>
      <c r="L601" s="30" t="str">
        <f t="shared" si="9"/>
        <v>Utilities</v>
      </c>
    </row>
    <row r="602" spans="1:12" ht="15.75">
      <c r="A602" s="7">
        <v>601</v>
      </c>
      <c r="B602" s="5">
        <v>45112</v>
      </c>
      <c r="C602" s="7">
        <v>50200</v>
      </c>
      <c r="D602" s="4" t="s">
        <v>15</v>
      </c>
      <c r="E602" s="4" t="s">
        <v>9</v>
      </c>
      <c r="F602" s="4" t="s">
        <v>10</v>
      </c>
      <c r="G602" s="4" t="s">
        <v>54</v>
      </c>
      <c r="H602" s="4" t="s">
        <v>57</v>
      </c>
      <c r="I602" s="4" t="s">
        <v>58</v>
      </c>
      <c r="J602" s="4" t="s">
        <v>14</v>
      </c>
      <c r="K602" s="6">
        <v>3500</v>
      </c>
      <c r="L602" s="30" t="str">
        <f t="shared" si="9"/>
        <v>Merchant Account Fees</v>
      </c>
    </row>
    <row r="603" spans="1:12" ht="15.75">
      <c r="A603" s="7">
        <v>602</v>
      </c>
      <c r="B603" s="5">
        <v>45112</v>
      </c>
      <c r="C603" s="7">
        <v>50210</v>
      </c>
      <c r="D603" s="4" t="s">
        <v>38</v>
      </c>
      <c r="E603" s="4" t="s">
        <v>9</v>
      </c>
      <c r="F603" s="4" t="s">
        <v>10</v>
      </c>
      <c r="G603" s="4" t="s">
        <v>54</v>
      </c>
      <c r="H603" s="4" t="s">
        <v>106</v>
      </c>
      <c r="I603" s="4" t="s">
        <v>107</v>
      </c>
      <c r="J603" s="4" t="s">
        <v>14</v>
      </c>
      <c r="K603" s="6">
        <v>69600</v>
      </c>
      <c r="L603" s="30" t="str">
        <f t="shared" si="9"/>
        <v>Product Costs</v>
      </c>
    </row>
    <row r="604" spans="1:12" ht="15.75">
      <c r="A604" s="7">
        <v>603</v>
      </c>
      <c r="B604" s="5">
        <v>45112</v>
      </c>
      <c r="C604" s="7">
        <v>60710</v>
      </c>
      <c r="D604" s="4" t="s">
        <v>21</v>
      </c>
      <c r="E604" s="4" t="s">
        <v>9</v>
      </c>
      <c r="F604" s="4" t="s">
        <v>10</v>
      </c>
      <c r="G604" s="4" t="s">
        <v>54</v>
      </c>
      <c r="H604" s="4" t="s">
        <v>72</v>
      </c>
      <c r="I604" s="4" t="s">
        <v>73</v>
      </c>
      <c r="J604" s="4" t="s">
        <v>14</v>
      </c>
      <c r="K604" s="6">
        <v>4900</v>
      </c>
      <c r="L604" s="30" t="str">
        <f t="shared" si="9"/>
        <v>Accounting Fees</v>
      </c>
    </row>
    <row r="605" spans="1:12" ht="15.75">
      <c r="A605" s="7">
        <v>604</v>
      </c>
      <c r="B605" s="5">
        <v>45117</v>
      </c>
      <c r="C605" s="7">
        <v>60720</v>
      </c>
      <c r="D605" s="4" t="s">
        <v>22</v>
      </c>
      <c r="E605" s="4" t="s">
        <v>9</v>
      </c>
      <c r="F605" s="4" t="s">
        <v>10</v>
      </c>
      <c r="G605" s="4" t="s">
        <v>54</v>
      </c>
      <c r="H605" s="4" t="s">
        <v>108</v>
      </c>
      <c r="I605" s="4" t="s">
        <v>109</v>
      </c>
      <c r="J605" s="4" t="s">
        <v>14</v>
      </c>
      <c r="K605" s="6">
        <v>9200</v>
      </c>
      <c r="L605" s="30" t="str">
        <f t="shared" si="9"/>
        <v>Consulting Fees</v>
      </c>
    </row>
    <row r="606" spans="1:12" ht="15.75">
      <c r="A606" s="7">
        <v>605</v>
      </c>
      <c r="B606" s="5">
        <v>45122</v>
      </c>
      <c r="C606" s="7">
        <v>40100</v>
      </c>
      <c r="D606" s="4" t="s">
        <v>12</v>
      </c>
      <c r="E606" s="4" t="s">
        <v>9</v>
      </c>
      <c r="F606" s="4" t="s">
        <v>10</v>
      </c>
      <c r="G606" s="4" t="s">
        <v>48</v>
      </c>
      <c r="H606" s="4" t="s">
        <v>110</v>
      </c>
      <c r="I606" s="4" t="s">
        <v>90</v>
      </c>
      <c r="J606" s="4" t="s">
        <v>11</v>
      </c>
      <c r="K606" s="6">
        <v>21800</v>
      </c>
      <c r="L606" s="30" t="str">
        <f t="shared" si="9"/>
        <v>SaaS Revenue</v>
      </c>
    </row>
    <row r="607" spans="1:12" ht="15.75">
      <c r="A607" s="7">
        <v>606</v>
      </c>
      <c r="B607" s="5">
        <v>45122</v>
      </c>
      <c r="C607" s="7">
        <v>40100</v>
      </c>
      <c r="D607" s="4" t="s">
        <v>12</v>
      </c>
      <c r="E607" s="4" t="s">
        <v>9</v>
      </c>
      <c r="F607" s="4" t="s">
        <v>10</v>
      </c>
      <c r="G607" s="4" t="s">
        <v>48</v>
      </c>
      <c r="H607" s="4" t="s">
        <v>92</v>
      </c>
      <c r="I607" s="4" t="s">
        <v>93</v>
      </c>
      <c r="J607" s="4" t="s">
        <v>11</v>
      </c>
      <c r="K607" s="6">
        <v>63000</v>
      </c>
      <c r="L607" s="30" t="str">
        <f t="shared" si="9"/>
        <v>SaaS Revenue</v>
      </c>
    </row>
    <row r="608" spans="1:12" ht="15.75">
      <c r="A608" s="7">
        <v>607</v>
      </c>
      <c r="B608" s="5">
        <v>45122</v>
      </c>
      <c r="C608" s="7">
        <v>60730</v>
      </c>
      <c r="D608" s="4" t="s">
        <v>23</v>
      </c>
      <c r="E608" s="4" t="s">
        <v>9</v>
      </c>
      <c r="F608" s="4" t="s">
        <v>10</v>
      </c>
      <c r="G608" s="4" t="s">
        <v>54</v>
      </c>
      <c r="H608" s="4" t="s">
        <v>111</v>
      </c>
      <c r="I608" s="4" t="s">
        <v>112</v>
      </c>
      <c r="J608" s="4" t="s">
        <v>14</v>
      </c>
      <c r="K608" s="6">
        <v>5500</v>
      </c>
      <c r="L608" s="30" t="str">
        <f t="shared" si="9"/>
        <v>Legal Fees</v>
      </c>
    </row>
    <row r="609" spans="1:12" ht="15.75">
      <c r="A609" s="7">
        <v>608</v>
      </c>
      <c r="B609" s="5">
        <v>45122</v>
      </c>
      <c r="C609" s="7">
        <v>60740</v>
      </c>
      <c r="D609" s="4" t="s">
        <v>24</v>
      </c>
      <c r="E609" s="4" t="s">
        <v>9</v>
      </c>
      <c r="F609" s="4" t="s">
        <v>10</v>
      </c>
      <c r="G609" s="4" t="s">
        <v>54</v>
      </c>
      <c r="H609" s="4" t="s">
        <v>113</v>
      </c>
      <c r="I609" s="4" t="s">
        <v>114</v>
      </c>
      <c r="J609" s="4" t="s">
        <v>14</v>
      </c>
      <c r="K609" s="6">
        <v>8200</v>
      </c>
      <c r="L609" s="30" t="str">
        <f t="shared" si="9"/>
        <v>Recruiting Fees</v>
      </c>
    </row>
    <row r="610" spans="1:12" ht="15.75">
      <c r="A610" s="7">
        <v>609</v>
      </c>
      <c r="B610" s="5">
        <v>45122</v>
      </c>
      <c r="C610" s="7">
        <v>60810</v>
      </c>
      <c r="D610" s="4" t="s">
        <v>17</v>
      </c>
      <c r="E610" s="4" t="s">
        <v>9</v>
      </c>
      <c r="F610" s="4" t="s">
        <v>10</v>
      </c>
      <c r="G610" s="4" t="s">
        <v>54</v>
      </c>
      <c r="H610" s="4" t="s">
        <v>64</v>
      </c>
      <c r="I610" s="4" t="s">
        <v>66</v>
      </c>
      <c r="J610" s="4" t="s">
        <v>14</v>
      </c>
      <c r="K610" s="6">
        <v>50500</v>
      </c>
      <c r="L610" s="30" t="str">
        <f t="shared" si="9"/>
        <v>Salary &amp; Wages</v>
      </c>
    </row>
    <row r="611" spans="1:12" ht="15.75">
      <c r="A611" s="7">
        <v>610</v>
      </c>
      <c r="B611" s="5">
        <v>45122</v>
      </c>
      <c r="C611" s="7">
        <v>60810</v>
      </c>
      <c r="D611" s="4" t="s">
        <v>17</v>
      </c>
      <c r="E611" s="4" t="s">
        <v>30</v>
      </c>
      <c r="F611" s="4" t="s">
        <v>31</v>
      </c>
      <c r="G611" s="4" t="s">
        <v>54</v>
      </c>
      <c r="H611" s="4" t="s">
        <v>64</v>
      </c>
      <c r="I611" s="4" t="s">
        <v>115</v>
      </c>
      <c r="J611" s="4" t="s">
        <v>14</v>
      </c>
      <c r="K611" s="6">
        <v>95000</v>
      </c>
      <c r="L611" s="30" t="str">
        <f t="shared" si="9"/>
        <v>Salary &amp; Wages</v>
      </c>
    </row>
    <row r="612" spans="1:12" ht="15.75">
      <c r="A612" s="7">
        <v>611</v>
      </c>
      <c r="B612" s="5">
        <v>45122</v>
      </c>
      <c r="C612" s="7">
        <v>60810</v>
      </c>
      <c r="D612" s="4" t="s">
        <v>17</v>
      </c>
      <c r="E612" s="4" t="s">
        <v>32</v>
      </c>
      <c r="F612" s="4" t="s">
        <v>33</v>
      </c>
      <c r="G612" s="4" t="s">
        <v>54</v>
      </c>
      <c r="H612" s="4" t="s">
        <v>64</v>
      </c>
      <c r="I612" s="4" t="s">
        <v>65</v>
      </c>
      <c r="J612" s="4" t="s">
        <v>14</v>
      </c>
      <c r="K612" s="6">
        <v>73000</v>
      </c>
      <c r="L612" s="30" t="str">
        <f t="shared" si="9"/>
        <v>Salary &amp; Wages</v>
      </c>
    </row>
    <row r="613" spans="1:12" ht="15.75">
      <c r="A613" s="7">
        <v>612</v>
      </c>
      <c r="B613" s="5">
        <v>45122</v>
      </c>
      <c r="C613" s="7">
        <v>60810</v>
      </c>
      <c r="D613" s="4" t="s">
        <v>17</v>
      </c>
      <c r="E613" s="4" t="s">
        <v>36</v>
      </c>
      <c r="F613" s="4" t="s">
        <v>37</v>
      </c>
      <c r="G613" s="4" t="s">
        <v>54</v>
      </c>
      <c r="H613" s="4" t="s">
        <v>64</v>
      </c>
      <c r="I613" s="4" t="s">
        <v>116</v>
      </c>
      <c r="J613" s="4" t="s">
        <v>14</v>
      </c>
      <c r="K613" s="6">
        <v>62000</v>
      </c>
      <c r="L613" s="30" t="str">
        <f t="shared" si="9"/>
        <v>Salary &amp; Wages</v>
      </c>
    </row>
    <row r="614" spans="1:12" ht="15.75">
      <c r="A614" s="7">
        <v>613</v>
      </c>
      <c r="B614" s="5">
        <v>45122</v>
      </c>
      <c r="C614" s="7">
        <v>60820</v>
      </c>
      <c r="D614" s="4" t="s">
        <v>18</v>
      </c>
      <c r="E614" s="4" t="s">
        <v>9</v>
      </c>
      <c r="F614" s="4" t="s">
        <v>10</v>
      </c>
      <c r="G614" s="4" t="s">
        <v>54</v>
      </c>
      <c r="H614" s="4" t="s">
        <v>64</v>
      </c>
      <c r="I614" s="4" t="s">
        <v>117</v>
      </c>
      <c r="J614" s="4" t="s">
        <v>14</v>
      </c>
      <c r="K614" s="6">
        <v>4040</v>
      </c>
      <c r="L614" s="30" t="str">
        <f t="shared" si="9"/>
        <v>Payroll Taxes</v>
      </c>
    </row>
    <row r="615" spans="1:12" ht="15.75">
      <c r="A615" s="7">
        <v>614</v>
      </c>
      <c r="B615" s="5">
        <v>45122</v>
      </c>
      <c r="C615" s="7">
        <v>60820</v>
      </c>
      <c r="D615" s="4" t="s">
        <v>18</v>
      </c>
      <c r="E615" s="4" t="s">
        <v>30</v>
      </c>
      <c r="F615" s="4" t="s">
        <v>31</v>
      </c>
      <c r="G615" s="4" t="s">
        <v>54</v>
      </c>
      <c r="H615" s="4" t="s">
        <v>64</v>
      </c>
      <c r="I615" s="4" t="s">
        <v>118</v>
      </c>
      <c r="J615" s="4" t="s">
        <v>14</v>
      </c>
      <c r="K615" s="6">
        <v>7600</v>
      </c>
      <c r="L615" s="30" t="str">
        <f t="shared" si="9"/>
        <v>Payroll Taxes</v>
      </c>
    </row>
    <row r="616" spans="1:12" ht="15.75">
      <c r="A616" s="7">
        <v>615</v>
      </c>
      <c r="B616" s="5">
        <v>45122</v>
      </c>
      <c r="C616" s="7">
        <v>60820</v>
      </c>
      <c r="D616" s="4" t="s">
        <v>18</v>
      </c>
      <c r="E616" s="4" t="s">
        <v>32</v>
      </c>
      <c r="F616" s="4" t="s">
        <v>33</v>
      </c>
      <c r="G616" s="4" t="s">
        <v>54</v>
      </c>
      <c r="H616" s="4" t="s">
        <v>64</v>
      </c>
      <c r="I616" s="4" t="s">
        <v>119</v>
      </c>
      <c r="J616" s="4" t="s">
        <v>14</v>
      </c>
      <c r="K616" s="6">
        <v>5840</v>
      </c>
      <c r="L616" s="30" t="str">
        <f t="shared" si="9"/>
        <v>Payroll Taxes</v>
      </c>
    </row>
    <row r="617" spans="1:12" ht="15.75">
      <c r="A617" s="7">
        <v>616</v>
      </c>
      <c r="B617" s="5">
        <v>45122</v>
      </c>
      <c r="C617" s="7">
        <v>60820</v>
      </c>
      <c r="D617" s="4" t="s">
        <v>18</v>
      </c>
      <c r="E617" s="4" t="s">
        <v>36</v>
      </c>
      <c r="F617" s="4" t="s">
        <v>37</v>
      </c>
      <c r="G617" s="4" t="s">
        <v>54</v>
      </c>
      <c r="H617" s="4" t="s">
        <v>64</v>
      </c>
      <c r="I617" s="4" t="s">
        <v>120</v>
      </c>
      <c r="J617" s="4" t="s">
        <v>14</v>
      </c>
      <c r="K617" s="6">
        <v>4960</v>
      </c>
      <c r="L617" s="30" t="str">
        <f t="shared" si="9"/>
        <v>Payroll Taxes</v>
      </c>
    </row>
    <row r="618" spans="1:12" ht="15.75">
      <c r="A618" s="7">
        <v>617</v>
      </c>
      <c r="B618" s="5">
        <v>45122</v>
      </c>
      <c r="C618" s="7">
        <v>60830</v>
      </c>
      <c r="D618" s="4" t="s">
        <v>19</v>
      </c>
      <c r="E618" s="4" t="s">
        <v>9</v>
      </c>
      <c r="F618" s="4" t="s">
        <v>10</v>
      </c>
      <c r="G618" s="4" t="s">
        <v>54</v>
      </c>
      <c r="H618" s="4" t="s">
        <v>121</v>
      </c>
      <c r="I618" s="4" t="s">
        <v>122</v>
      </c>
      <c r="J618" s="4" t="s">
        <v>14</v>
      </c>
      <c r="K618" s="6">
        <v>10100</v>
      </c>
      <c r="L618" s="30" t="str">
        <f t="shared" si="9"/>
        <v>Health Insurance</v>
      </c>
    </row>
    <row r="619" spans="1:12" ht="15.75">
      <c r="A619" s="7">
        <v>618</v>
      </c>
      <c r="B619" s="5">
        <v>45122</v>
      </c>
      <c r="C619" s="7">
        <v>60830</v>
      </c>
      <c r="D619" s="4" t="s">
        <v>19</v>
      </c>
      <c r="E619" s="4" t="s">
        <v>30</v>
      </c>
      <c r="F619" s="4" t="s">
        <v>31</v>
      </c>
      <c r="G619" s="4" t="s">
        <v>54</v>
      </c>
      <c r="H619" s="4" t="s">
        <v>121</v>
      </c>
      <c r="I619" s="4" t="s">
        <v>123</v>
      </c>
      <c r="J619" s="4" t="s">
        <v>14</v>
      </c>
      <c r="K619" s="6">
        <v>18800</v>
      </c>
      <c r="L619" s="30" t="str">
        <f t="shared" si="9"/>
        <v>Health Insurance</v>
      </c>
    </row>
    <row r="620" spans="1:12" ht="15.75">
      <c r="A620" s="7">
        <v>619</v>
      </c>
      <c r="B620" s="5">
        <v>45122</v>
      </c>
      <c r="C620" s="7">
        <v>60830</v>
      </c>
      <c r="D620" s="4" t="s">
        <v>19</v>
      </c>
      <c r="E620" s="4" t="s">
        <v>32</v>
      </c>
      <c r="F620" s="4" t="s">
        <v>33</v>
      </c>
      <c r="G620" s="4" t="s">
        <v>54</v>
      </c>
      <c r="H620" s="4" t="s">
        <v>121</v>
      </c>
      <c r="I620" s="4" t="s">
        <v>124</v>
      </c>
      <c r="J620" s="4" t="s">
        <v>14</v>
      </c>
      <c r="K620" s="6">
        <v>14400</v>
      </c>
      <c r="L620" s="30" t="str">
        <f t="shared" si="9"/>
        <v>Health Insurance</v>
      </c>
    </row>
    <row r="621" spans="1:12" ht="15.75">
      <c r="A621" s="7">
        <v>620</v>
      </c>
      <c r="B621" s="5">
        <v>45122</v>
      </c>
      <c r="C621" s="7">
        <v>60830</v>
      </c>
      <c r="D621" s="4" t="s">
        <v>19</v>
      </c>
      <c r="E621" s="4" t="s">
        <v>36</v>
      </c>
      <c r="F621" s="4" t="s">
        <v>37</v>
      </c>
      <c r="G621" s="4" t="s">
        <v>54</v>
      </c>
      <c r="H621" s="4" t="s">
        <v>121</v>
      </c>
      <c r="I621" s="4" t="s">
        <v>125</v>
      </c>
      <c r="J621" s="4" t="s">
        <v>14</v>
      </c>
      <c r="K621" s="6">
        <v>12100</v>
      </c>
      <c r="L621" s="30" t="str">
        <f t="shared" si="9"/>
        <v>Health Insurance</v>
      </c>
    </row>
    <row r="622" spans="1:12" ht="15.75">
      <c r="A622" s="7">
        <v>621</v>
      </c>
      <c r="B622" s="5">
        <v>45122</v>
      </c>
      <c r="C622" s="7">
        <v>60840</v>
      </c>
      <c r="D622" s="4" t="s">
        <v>20</v>
      </c>
      <c r="E622" s="4" t="s">
        <v>9</v>
      </c>
      <c r="F622" s="4" t="s">
        <v>10</v>
      </c>
      <c r="G622" s="4" t="s">
        <v>54</v>
      </c>
      <c r="H622" s="4" t="s">
        <v>64</v>
      </c>
      <c r="I622" s="4" t="s">
        <v>126</v>
      </c>
      <c r="J622" s="4" t="s">
        <v>14</v>
      </c>
      <c r="K622" s="6">
        <v>920</v>
      </c>
      <c r="L622" s="30" t="str">
        <f t="shared" si="9"/>
        <v>Payroll Processing Fees</v>
      </c>
    </row>
    <row r="623" spans="1:12" ht="15.75">
      <c r="A623" s="7">
        <v>622</v>
      </c>
      <c r="B623" s="5">
        <v>45138</v>
      </c>
      <c r="C623" s="7">
        <v>60850</v>
      </c>
      <c r="D623" s="4" t="s">
        <v>42</v>
      </c>
      <c r="E623" s="4" t="s">
        <v>32</v>
      </c>
      <c r="F623" s="4" t="s">
        <v>33</v>
      </c>
      <c r="G623" s="4" t="s">
        <v>54</v>
      </c>
      <c r="H623" s="4" t="s">
        <v>64</v>
      </c>
      <c r="I623" s="4" t="s">
        <v>127</v>
      </c>
      <c r="J623" s="4" t="s">
        <v>14</v>
      </c>
      <c r="K623" s="6">
        <v>38500</v>
      </c>
      <c r="L623" s="30" t="str">
        <f t="shared" si="9"/>
        <v>Commissions Expense</v>
      </c>
    </row>
    <row r="624" spans="1:12" ht="15.75">
      <c r="A624" s="7">
        <v>623</v>
      </c>
      <c r="B624" s="5">
        <v>45138</v>
      </c>
      <c r="C624" s="7">
        <v>70100</v>
      </c>
      <c r="D624" s="4" t="s">
        <v>26</v>
      </c>
      <c r="E624" s="4" t="s">
        <v>9</v>
      </c>
      <c r="F624" s="4" t="s">
        <v>10</v>
      </c>
      <c r="G624" s="4" t="s">
        <v>74</v>
      </c>
      <c r="H624" s="4" t="s">
        <v>75</v>
      </c>
      <c r="I624" s="4" t="s">
        <v>76</v>
      </c>
      <c r="J624" s="4" t="s">
        <v>11</v>
      </c>
      <c r="K624" s="6">
        <v>1850</v>
      </c>
      <c r="L624" s="30" t="str">
        <f t="shared" si="9"/>
        <v>Interest Income</v>
      </c>
    </row>
    <row r="625" spans="1:12" ht="15.75">
      <c r="A625" s="7">
        <v>624</v>
      </c>
      <c r="B625" s="5">
        <v>45138</v>
      </c>
      <c r="C625" s="7">
        <v>80100</v>
      </c>
      <c r="D625" s="4" t="s">
        <v>27</v>
      </c>
      <c r="E625" s="4" t="s">
        <v>9</v>
      </c>
      <c r="F625" s="4" t="s">
        <v>10</v>
      </c>
      <c r="G625" s="4" t="s">
        <v>77</v>
      </c>
      <c r="H625" s="4" t="s">
        <v>78</v>
      </c>
      <c r="I625" s="4" t="s">
        <v>79</v>
      </c>
      <c r="J625" s="4" t="s">
        <v>14</v>
      </c>
      <c r="K625" s="6">
        <v>9200</v>
      </c>
      <c r="L625" s="30" t="str">
        <f t="shared" si="9"/>
        <v>Depreciation Expense</v>
      </c>
    </row>
    <row r="626" spans="1:12" ht="15.75">
      <c r="A626" s="7">
        <v>625</v>
      </c>
      <c r="B626" s="5">
        <v>45138</v>
      </c>
      <c r="C626" s="7">
        <v>80200</v>
      </c>
      <c r="D626" s="4" t="s">
        <v>28</v>
      </c>
      <c r="E626" s="4" t="s">
        <v>9</v>
      </c>
      <c r="F626" s="4" t="s">
        <v>10</v>
      </c>
      <c r="G626" s="4" t="s">
        <v>54</v>
      </c>
      <c r="H626" s="4" t="s">
        <v>75</v>
      </c>
      <c r="I626" s="4" t="s">
        <v>128</v>
      </c>
      <c r="J626" s="4" t="s">
        <v>14</v>
      </c>
      <c r="K626" s="6">
        <v>2800</v>
      </c>
      <c r="L626" s="30" t="str">
        <f t="shared" si="9"/>
        <v>Interest Expense</v>
      </c>
    </row>
    <row r="627" spans="1:12" ht="15.75">
      <c r="A627" s="7">
        <v>626</v>
      </c>
      <c r="B627" s="5">
        <v>45139</v>
      </c>
      <c r="C627" s="7">
        <v>40100</v>
      </c>
      <c r="D627" s="4" t="s">
        <v>12</v>
      </c>
      <c r="E627" s="4" t="s">
        <v>9</v>
      </c>
      <c r="F627" s="4" t="s">
        <v>10</v>
      </c>
      <c r="G627" s="4" t="s">
        <v>48</v>
      </c>
      <c r="H627" s="4" t="s">
        <v>49</v>
      </c>
      <c r="I627" s="4" t="s">
        <v>129</v>
      </c>
      <c r="J627" s="4" t="s">
        <v>11</v>
      </c>
      <c r="K627" s="6">
        <v>55500</v>
      </c>
      <c r="L627" s="30" t="str">
        <f t="shared" si="9"/>
        <v>SaaS Revenue</v>
      </c>
    </row>
    <row r="628" spans="1:12" ht="15.75">
      <c r="A628" s="7">
        <v>627</v>
      </c>
      <c r="B628" s="5">
        <v>45139</v>
      </c>
      <c r="C628" s="7">
        <v>40100</v>
      </c>
      <c r="D628" s="4" t="s">
        <v>12</v>
      </c>
      <c r="E628" s="4" t="s">
        <v>9</v>
      </c>
      <c r="F628" s="4" t="s">
        <v>10</v>
      </c>
      <c r="G628" s="4" t="s">
        <v>48</v>
      </c>
      <c r="H628" s="4" t="s">
        <v>51</v>
      </c>
      <c r="I628" s="4" t="s">
        <v>129</v>
      </c>
      <c r="J628" s="4" t="s">
        <v>11</v>
      </c>
      <c r="K628" s="6">
        <v>47800</v>
      </c>
      <c r="L628" s="30" t="str">
        <f t="shared" si="9"/>
        <v>SaaS Revenue</v>
      </c>
    </row>
    <row r="629" spans="1:12" ht="15.75">
      <c r="A629" s="7">
        <v>628</v>
      </c>
      <c r="B629" s="5">
        <v>45139</v>
      </c>
      <c r="C629" s="7">
        <v>40100</v>
      </c>
      <c r="D629" s="4" t="s">
        <v>12</v>
      </c>
      <c r="E629" s="4" t="s">
        <v>9</v>
      </c>
      <c r="F629" s="4" t="s">
        <v>10</v>
      </c>
      <c r="G629" s="4" t="s">
        <v>48</v>
      </c>
      <c r="H629" s="4" t="s">
        <v>91</v>
      </c>
      <c r="I629" s="4" t="s">
        <v>129</v>
      </c>
      <c r="J629" s="4" t="s">
        <v>11</v>
      </c>
      <c r="K629" s="6">
        <v>27200</v>
      </c>
      <c r="L629" s="30" t="str">
        <f t="shared" si="9"/>
        <v>SaaS Revenue</v>
      </c>
    </row>
    <row r="630" spans="1:12" ht="15.75">
      <c r="A630" s="7">
        <v>629</v>
      </c>
      <c r="B630" s="5">
        <v>45139</v>
      </c>
      <c r="C630" s="7">
        <v>40100</v>
      </c>
      <c r="D630" s="4" t="s">
        <v>12</v>
      </c>
      <c r="E630" s="4" t="s">
        <v>9</v>
      </c>
      <c r="F630" s="4" t="s">
        <v>10</v>
      </c>
      <c r="G630" s="4" t="s">
        <v>48</v>
      </c>
      <c r="H630" s="4" t="s">
        <v>130</v>
      </c>
      <c r="I630" s="4" t="s">
        <v>129</v>
      </c>
      <c r="J630" s="4" t="s">
        <v>11</v>
      </c>
      <c r="K630" s="6">
        <v>18800</v>
      </c>
      <c r="L630" s="30" t="str">
        <f t="shared" si="9"/>
        <v>SaaS Revenue</v>
      </c>
    </row>
    <row r="631" spans="1:12" ht="15.75">
      <c r="A631" s="7">
        <v>630</v>
      </c>
      <c r="B631" s="5">
        <v>45139</v>
      </c>
      <c r="C631" s="7">
        <v>40100</v>
      </c>
      <c r="D631" s="4" t="s">
        <v>12</v>
      </c>
      <c r="E631" s="4" t="s">
        <v>9</v>
      </c>
      <c r="F631" s="4" t="s">
        <v>10</v>
      </c>
      <c r="G631" s="4" t="s">
        <v>48</v>
      </c>
      <c r="H631" s="4" t="s">
        <v>133</v>
      </c>
      <c r="I631" s="4" t="s">
        <v>129</v>
      </c>
      <c r="J631" s="4" t="s">
        <v>11</v>
      </c>
      <c r="K631" s="6">
        <v>32500</v>
      </c>
      <c r="L631" s="30" t="str">
        <f t="shared" si="9"/>
        <v>SaaS Revenue</v>
      </c>
    </row>
    <row r="632" spans="1:12" ht="15.75">
      <c r="A632" s="7">
        <v>631</v>
      </c>
      <c r="B632" s="5">
        <v>45139</v>
      </c>
      <c r="C632" s="7">
        <v>40100</v>
      </c>
      <c r="D632" s="4" t="s">
        <v>12</v>
      </c>
      <c r="E632" s="4" t="s">
        <v>9</v>
      </c>
      <c r="F632" s="4" t="s">
        <v>10</v>
      </c>
      <c r="G632" s="4" t="s">
        <v>48</v>
      </c>
      <c r="H632" s="4" t="s">
        <v>146</v>
      </c>
      <c r="I632" s="4" t="s">
        <v>129</v>
      </c>
      <c r="J632" s="4" t="s">
        <v>11</v>
      </c>
      <c r="K632" s="6">
        <v>38500</v>
      </c>
      <c r="L632" s="30" t="str">
        <f t="shared" si="9"/>
        <v>SaaS Revenue</v>
      </c>
    </row>
    <row r="633" spans="1:12" ht="15.75">
      <c r="A633" s="7">
        <v>632</v>
      </c>
      <c r="B633" s="5">
        <v>45139</v>
      </c>
      <c r="C633" s="7">
        <v>40100</v>
      </c>
      <c r="D633" s="4" t="s">
        <v>12</v>
      </c>
      <c r="E633" s="4" t="s">
        <v>9</v>
      </c>
      <c r="F633" s="4" t="s">
        <v>10</v>
      </c>
      <c r="G633" s="4" t="s">
        <v>48</v>
      </c>
      <c r="H633" s="4" t="s">
        <v>147</v>
      </c>
      <c r="I633" s="4" t="s">
        <v>129</v>
      </c>
      <c r="J633" s="4" t="s">
        <v>11</v>
      </c>
      <c r="K633" s="6">
        <v>43500</v>
      </c>
      <c r="L633" s="30" t="str">
        <f t="shared" si="9"/>
        <v>SaaS Revenue</v>
      </c>
    </row>
    <row r="634" spans="1:12" ht="15.75">
      <c r="A634" s="7">
        <v>633</v>
      </c>
      <c r="B634" s="5">
        <v>45139</v>
      </c>
      <c r="C634" s="7">
        <v>40100</v>
      </c>
      <c r="D634" s="4" t="s">
        <v>12</v>
      </c>
      <c r="E634" s="4" t="s">
        <v>9</v>
      </c>
      <c r="F634" s="4" t="s">
        <v>10</v>
      </c>
      <c r="G634" s="4" t="s">
        <v>48</v>
      </c>
      <c r="H634" s="4" t="s">
        <v>92</v>
      </c>
      <c r="I634" s="4" t="s">
        <v>93</v>
      </c>
      <c r="J634" s="4" t="s">
        <v>11</v>
      </c>
      <c r="K634" s="6">
        <v>87000</v>
      </c>
      <c r="L634" s="30" t="str">
        <f t="shared" si="9"/>
        <v>SaaS Revenue</v>
      </c>
    </row>
    <row r="635" spans="1:12" ht="15.75">
      <c r="A635" s="7">
        <v>634</v>
      </c>
      <c r="B635" s="5">
        <v>45139</v>
      </c>
      <c r="C635" s="7">
        <v>40200</v>
      </c>
      <c r="D635" s="4" t="s">
        <v>8</v>
      </c>
      <c r="E635" s="4" t="s">
        <v>9</v>
      </c>
      <c r="F635" s="4" t="s">
        <v>10</v>
      </c>
      <c r="G635" s="4" t="s">
        <v>48</v>
      </c>
      <c r="H635" s="4" t="s">
        <v>52</v>
      </c>
      <c r="I635" s="4" t="s">
        <v>53</v>
      </c>
      <c r="J635" s="4" t="s">
        <v>11</v>
      </c>
      <c r="K635" s="6">
        <v>101000</v>
      </c>
      <c r="L635" s="30" t="str">
        <f t="shared" si="9"/>
        <v>Product Revenue</v>
      </c>
    </row>
    <row r="636" spans="1:12" ht="15.75">
      <c r="A636" s="7">
        <v>635</v>
      </c>
      <c r="B636" s="5">
        <v>45139</v>
      </c>
      <c r="C636" s="7">
        <v>50100</v>
      </c>
      <c r="D636" s="4" t="s">
        <v>13</v>
      </c>
      <c r="E636" s="4" t="s">
        <v>9</v>
      </c>
      <c r="F636" s="4" t="s">
        <v>10</v>
      </c>
      <c r="G636" s="4" t="s">
        <v>54</v>
      </c>
      <c r="H636" s="4" t="s">
        <v>55</v>
      </c>
      <c r="I636" s="4" t="s">
        <v>131</v>
      </c>
      <c r="J636" s="4" t="s">
        <v>14</v>
      </c>
      <c r="K636" s="6">
        <v>40500</v>
      </c>
      <c r="L636" s="30" t="str">
        <f t="shared" si="9"/>
        <v>Web Domain &amp; Hosting Fees</v>
      </c>
    </row>
    <row r="637" spans="1:12" ht="15.75">
      <c r="A637" s="7">
        <v>636</v>
      </c>
      <c r="B637" s="5">
        <v>45139</v>
      </c>
      <c r="C637" s="7">
        <v>50200</v>
      </c>
      <c r="D637" s="4" t="s">
        <v>15</v>
      </c>
      <c r="E637" s="4" t="s">
        <v>9</v>
      </c>
      <c r="F637" s="4" t="s">
        <v>10</v>
      </c>
      <c r="G637" s="4" t="s">
        <v>54</v>
      </c>
      <c r="H637" s="4" t="s">
        <v>57</v>
      </c>
      <c r="I637" s="4" t="s">
        <v>58</v>
      </c>
      <c r="J637" s="4" t="s">
        <v>14</v>
      </c>
      <c r="K637" s="6">
        <v>8300</v>
      </c>
      <c r="L637" s="30" t="str">
        <f t="shared" si="9"/>
        <v>Merchant Account Fees</v>
      </c>
    </row>
    <row r="638" spans="1:12" ht="15.75">
      <c r="A638" s="7">
        <v>637</v>
      </c>
      <c r="B638" s="5">
        <v>45139</v>
      </c>
      <c r="C638" s="7">
        <v>60100</v>
      </c>
      <c r="D638" s="4" t="s">
        <v>16</v>
      </c>
      <c r="E638" s="4" t="s">
        <v>32</v>
      </c>
      <c r="F638" s="4" t="s">
        <v>33</v>
      </c>
      <c r="G638" s="4" t="s">
        <v>54</v>
      </c>
      <c r="H638" s="4" t="s">
        <v>59</v>
      </c>
      <c r="I638" s="4" t="s">
        <v>60</v>
      </c>
      <c r="J638" s="4" t="s">
        <v>14</v>
      </c>
      <c r="K638" s="6">
        <v>21500</v>
      </c>
      <c r="L638" s="30" t="str">
        <f t="shared" si="9"/>
        <v>Advertising &amp; Marketing</v>
      </c>
    </row>
    <row r="639" spans="1:12" ht="15.75">
      <c r="A639" s="7">
        <v>638</v>
      </c>
      <c r="B639" s="5">
        <v>45139</v>
      </c>
      <c r="C639" s="7">
        <v>60100</v>
      </c>
      <c r="D639" s="4" t="s">
        <v>16</v>
      </c>
      <c r="E639" s="4" t="s">
        <v>32</v>
      </c>
      <c r="F639" s="4" t="s">
        <v>33</v>
      </c>
      <c r="G639" s="4" t="s">
        <v>54</v>
      </c>
      <c r="H639" s="4" t="s">
        <v>95</v>
      </c>
      <c r="I639" s="4" t="s">
        <v>62</v>
      </c>
      <c r="J639" s="4" t="s">
        <v>14</v>
      </c>
      <c r="K639" s="6">
        <v>11500</v>
      </c>
      <c r="L639" s="30" t="str">
        <f t="shared" si="9"/>
        <v>Advertising &amp; Marketing</v>
      </c>
    </row>
    <row r="640" spans="1:12" ht="15.75">
      <c r="A640" s="7">
        <v>639</v>
      </c>
      <c r="B640" s="5">
        <v>45139</v>
      </c>
      <c r="C640" s="7">
        <v>60400</v>
      </c>
      <c r="D640" s="4" t="s">
        <v>29</v>
      </c>
      <c r="E640" s="4" t="s">
        <v>9</v>
      </c>
      <c r="F640" s="4" t="s">
        <v>10</v>
      </c>
      <c r="G640" s="4" t="s">
        <v>54</v>
      </c>
      <c r="H640" s="4" t="s">
        <v>96</v>
      </c>
      <c r="I640" s="4" t="s">
        <v>97</v>
      </c>
      <c r="J640" s="4" t="s">
        <v>14</v>
      </c>
      <c r="K640" s="6">
        <v>2300</v>
      </c>
      <c r="L640" s="30" t="str">
        <f t="shared" si="9"/>
        <v>Dues &amp; Subscriptions</v>
      </c>
    </row>
    <row r="641" spans="1:12" ht="15.75">
      <c r="A641" s="7">
        <v>640</v>
      </c>
      <c r="B641" s="5">
        <v>45139</v>
      </c>
      <c r="C641" s="7">
        <v>60400</v>
      </c>
      <c r="D641" s="4" t="s">
        <v>29</v>
      </c>
      <c r="E641" s="4" t="s">
        <v>30</v>
      </c>
      <c r="F641" s="4" t="s">
        <v>31</v>
      </c>
      <c r="G641" s="4" t="s">
        <v>54</v>
      </c>
      <c r="H641" s="4" t="s">
        <v>98</v>
      </c>
      <c r="I641" s="4" t="s">
        <v>99</v>
      </c>
      <c r="J641" s="4" t="s">
        <v>14</v>
      </c>
      <c r="K641" s="6">
        <v>1800</v>
      </c>
      <c r="L641" s="30" t="str">
        <f t="shared" si="9"/>
        <v>Dues &amp; Subscriptions</v>
      </c>
    </row>
    <row r="642" spans="1:12" ht="15.75">
      <c r="A642" s="7">
        <v>641</v>
      </c>
      <c r="B642" s="5">
        <v>45139</v>
      </c>
      <c r="C642" s="7">
        <v>60500</v>
      </c>
      <c r="D642" s="4" t="s">
        <v>39</v>
      </c>
      <c r="E642" s="4" t="s">
        <v>9</v>
      </c>
      <c r="F642" s="4" t="s">
        <v>10</v>
      </c>
      <c r="G642" s="4" t="s">
        <v>54</v>
      </c>
      <c r="H642" s="4" t="s">
        <v>100</v>
      </c>
      <c r="I642" s="4" t="s">
        <v>101</v>
      </c>
      <c r="J642" s="4" t="s">
        <v>14</v>
      </c>
      <c r="K642" s="6">
        <v>5100</v>
      </c>
      <c r="L642" s="30" t="str">
        <f t="shared" ref="L642:L705" si="10">RIGHT(D642,LEN(D642)-6)</f>
        <v>Insurance</v>
      </c>
    </row>
    <row r="643" spans="1:12" ht="15.75">
      <c r="A643" s="7">
        <v>642</v>
      </c>
      <c r="B643" s="5">
        <v>45139</v>
      </c>
      <c r="C643" s="7">
        <v>60620</v>
      </c>
      <c r="D643" s="4" t="s">
        <v>40</v>
      </c>
      <c r="E643" s="4" t="s">
        <v>9</v>
      </c>
      <c r="F643" s="4" t="s">
        <v>10</v>
      </c>
      <c r="G643" s="4" t="s">
        <v>54</v>
      </c>
      <c r="H643" s="4" t="s">
        <v>102</v>
      </c>
      <c r="I643" s="4" t="s">
        <v>103</v>
      </c>
      <c r="J643" s="4" t="s">
        <v>14</v>
      </c>
      <c r="K643" s="6">
        <v>16500</v>
      </c>
      <c r="L643" s="30" t="str">
        <f t="shared" si="10"/>
        <v>Rent &amp; Lease</v>
      </c>
    </row>
    <row r="644" spans="1:12" ht="15.75">
      <c r="A644" s="7">
        <v>643</v>
      </c>
      <c r="B644" s="5">
        <v>45139</v>
      </c>
      <c r="C644" s="7">
        <v>60630</v>
      </c>
      <c r="D644" s="4" t="s">
        <v>41</v>
      </c>
      <c r="E644" s="4" t="s">
        <v>9</v>
      </c>
      <c r="F644" s="4" t="s">
        <v>10</v>
      </c>
      <c r="G644" s="4" t="s">
        <v>54</v>
      </c>
      <c r="H644" s="4" t="s">
        <v>104</v>
      </c>
      <c r="I644" s="4" t="s">
        <v>105</v>
      </c>
      <c r="J644" s="4" t="s">
        <v>14</v>
      </c>
      <c r="K644" s="6">
        <v>3700</v>
      </c>
      <c r="L644" s="30" t="str">
        <f t="shared" si="10"/>
        <v>Utilities</v>
      </c>
    </row>
    <row r="645" spans="1:12" ht="15.75">
      <c r="A645" s="7">
        <v>644</v>
      </c>
      <c r="B645" s="5">
        <v>45143</v>
      </c>
      <c r="C645" s="7">
        <v>50200</v>
      </c>
      <c r="D645" s="4" t="s">
        <v>15</v>
      </c>
      <c r="E645" s="4" t="s">
        <v>9</v>
      </c>
      <c r="F645" s="4" t="s">
        <v>10</v>
      </c>
      <c r="G645" s="4" t="s">
        <v>54</v>
      </c>
      <c r="H645" s="4" t="s">
        <v>57</v>
      </c>
      <c r="I645" s="4" t="s">
        <v>58</v>
      </c>
      <c r="J645" s="4" t="s">
        <v>14</v>
      </c>
      <c r="K645" s="6">
        <v>3600</v>
      </c>
      <c r="L645" s="30" t="str">
        <f t="shared" si="10"/>
        <v>Merchant Account Fees</v>
      </c>
    </row>
    <row r="646" spans="1:12" ht="15.75">
      <c r="A646" s="7">
        <v>645</v>
      </c>
      <c r="B646" s="5">
        <v>45143</v>
      </c>
      <c r="C646" s="7">
        <v>50210</v>
      </c>
      <c r="D646" s="4" t="s">
        <v>38</v>
      </c>
      <c r="E646" s="4" t="s">
        <v>9</v>
      </c>
      <c r="F646" s="4" t="s">
        <v>10</v>
      </c>
      <c r="G646" s="4" t="s">
        <v>54</v>
      </c>
      <c r="H646" s="4" t="s">
        <v>106</v>
      </c>
      <c r="I646" s="4" t="s">
        <v>107</v>
      </c>
      <c r="J646" s="4" t="s">
        <v>14</v>
      </c>
      <c r="K646" s="6">
        <v>70700</v>
      </c>
      <c r="L646" s="30" t="str">
        <f t="shared" si="10"/>
        <v>Product Costs</v>
      </c>
    </row>
    <row r="647" spans="1:12" ht="15.75">
      <c r="A647" s="7">
        <v>646</v>
      </c>
      <c r="B647" s="5">
        <v>45143</v>
      </c>
      <c r="C647" s="7">
        <v>60710</v>
      </c>
      <c r="D647" s="4" t="s">
        <v>21</v>
      </c>
      <c r="E647" s="4" t="s">
        <v>9</v>
      </c>
      <c r="F647" s="4" t="s">
        <v>10</v>
      </c>
      <c r="G647" s="4" t="s">
        <v>54</v>
      </c>
      <c r="H647" s="4" t="s">
        <v>72</v>
      </c>
      <c r="I647" s="4" t="s">
        <v>73</v>
      </c>
      <c r="J647" s="4" t="s">
        <v>14</v>
      </c>
      <c r="K647" s="6">
        <v>4900</v>
      </c>
      <c r="L647" s="30" t="str">
        <f t="shared" si="10"/>
        <v>Accounting Fees</v>
      </c>
    </row>
    <row r="648" spans="1:12" ht="15.75">
      <c r="A648" s="7">
        <v>647</v>
      </c>
      <c r="B648" s="5">
        <v>45148</v>
      </c>
      <c r="C648" s="7">
        <v>60720</v>
      </c>
      <c r="D648" s="4" t="s">
        <v>22</v>
      </c>
      <c r="E648" s="4" t="s">
        <v>9</v>
      </c>
      <c r="F648" s="4" t="s">
        <v>10</v>
      </c>
      <c r="G648" s="4" t="s">
        <v>54</v>
      </c>
      <c r="H648" s="4" t="s">
        <v>108</v>
      </c>
      <c r="I648" s="4" t="s">
        <v>109</v>
      </c>
      <c r="J648" s="4" t="s">
        <v>14</v>
      </c>
      <c r="K648" s="6">
        <v>9200</v>
      </c>
      <c r="L648" s="30" t="str">
        <f t="shared" si="10"/>
        <v>Consulting Fees</v>
      </c>
    </row>
    <row r="649" spans="1:12" ht="15.75">
      <c r="A649" s="7">
        <v>648</v>
      </c>
      <c r="B649" s="5">
        <v>45153</v>
      </c>
      <c r="C649" s="7">
        <v>40100</v>
      </c>
      <c r="D649" s="4" t="s">
        <v>12</v>
      </c>
      <c r="E649" s="4" t="s">
        <v>9</v>
      </c>
      <c r="F649" s="4" t="s">
        <v>10</v>
      </c>
      <c r="G649" s="4" t="s">
        <v>48</v>
      </c>
      <c r="H649" s="4" t="s">
        <v>110</v>
      </c>
      <c r="I649" s="4" t="s">
        <v>129</v>
      </c>
      <c r="J649" s="4" t="s">
        <v>11</v>
      </c>
      <c r="K649" s="6">
        <v>22200</v>
      </c>
      <c r="L649" s="30" t="str">
        <f t="shared" si="10"/>
        <v>SaaS Revenue</v>
      </c>
    </row>
    <row r="650" spans="1:12" ht="15.75">
      <c r="A650" s="7">
        <v>649</v>
      </c>
      <c r="B650" s="5">
        <v>45153</v>
      </c>
      <c r="C650" s="7">
        <v>40100</v>
      </c>
      <c r="D650" s="4" t="s">
        <v>12</v>
      </c>
      <c r="E650" s="4" t="s">
        <v>9</v>
      </c>
      <c r="F650" s="4" t="s">
        <v>10</v>
      </c>
      <c r="G650" s="4" t="s">
        <v>48</v>
      </c>
      <c r="H650" s="4" t="s">
        <v>92</v>
      </c>
      <c r="I650" s="4" t="s">
        <v>93</v>
      </c>
      <c r="J650" s="4" t="s">
        <v>11</v>
      </c>
      <c r="K650" s="6">
        <v>64500</v>
      </c>
      <c r="L650" s="30" t="str">
        <f t="shared" si="10"/>
        <v>SaaS Revenue</v>
      </c>
    </row>
    <row r="651" spans="1:12" ht="15.75">
      <c r="A651" s="7">
        <v>650</v>
      </c>
      <c r="B651" s="5">
        <v>45153</v>
      </c>
      <c r="C651" s="7">
        <v>60730</v>
      </c>
      <c r="D651" s="4" t="s">
        <v>23</v>
      </c>
      <c r="E651" s="4" t="s">
        <v>9</v>
      </c>
      <c r="F651" s="4" t="s">
        <v>10</v>
      </c>
      <c r="G651" s="4" t="s">
        <v>54</v>
      </c>
      <c r="H651" s="4" t="s">
        <v>111</v>
      </c>
      <c r="I651" s="4" t="s">
        <v>112</v>
      </c>
      <c r="J651" s="4" t="s">
        <v>14</v>
      </c>
      <c r="K651" s="6">
        <v>5500</v>
      </c>
      <c r="L651" s="30" t="str">
        <f t="shared" si="10"/>
        <v>Legal Fees</v>
      </c>
    </row>
    <row r="652" spans="1:12" ht="15.75">
      <c r="A652" s="7">
        <v>651</v>
      </c>
      <c r="B652" s="5">
        <v>45153</v>
      </c>
      <c r="C652" s="7">
        <v>60740</v>
      </c>
      <c r="D652" s="4" t="s">
        <v>24</v>
      </c>
      <c r="E652" s="4" t="s">
        <v>9</v>
      </c>
      <c r="F652" s="4" t="s">
        <v>10</v>
      </c>
      <c r="G652" s="4" t="s">
        <v>54</v>
      </c>
      <c r="H652" s="4" t="s">
        <v>113</v>
      </c>
      <c r="I652" s="4" t="s">
        <v>114</v>
      </c>
      <c r="J652" s="4" t="s">
        <v>14</v>
      </c>
      <c r="K652" s="6">
        <v>8200</v>
      </c>
      <c r="L652" s="30" t="str">
        <f t="shared" si="10"/>
        <v>Recruiting Fees</v>
      </c>
    </row>
    <row r="653" spans="1:12" ht="15.75">
      <c r="A653" s="7">
        <v>652</v>
      </c>
      <c r="B653" s="5">
        <v>45153</v>
      </c>
      <c r="C653" s="7">
        <v>60810</v>
      </c>
      <c r="D653" s="4" t="s">
        <v>17</v>
      </c>
      <c r="E653" s="4" t="s">
        <v>9</v>
      </c>
      <c r="F653" s="4" t="s">
        <v>10</v>
      </c>
      <c r="G653" s="4" t="s">
        <v>54</v>
      </c>
      <c r="H653" s="4" t="s">
        <v>64</v>
      </c>
      <c r="I653" s="4" t="s">
        <v>66</v>
      </c>
      <c r="J653" s="4" t="s">
        <v>14</v>
      </c>
      <c r="K653" s="6">
        <v>51500</v>
      </c>
      <c r="L653" s="30" t="str">
        <f t="shared" si="10"/>
        <v>Salary &amp; Wages</v>
      </c>
    </row>
    <row r="654" spans="1:12" ht="15.75">
      <c r="A654" s="7">
        <v>653</v>
      </c>
      <c r="B654" s="5">
        <v>45153</v>
      </c>
      <c r="C654" s="7">
        <v>60810</v>
      </c>
      <c r="D654" s="4" t="s">
        <v>17</v>
      </c>
      <c r="E654" s="4" t="s">
        <v>30</v>
      </c>
      <c r="F654" s="4" t="s">
        <v>31</v>
      </c>
      <c r="G654" s="4" t="s">
        <v>54</v>
      </c>
      <c r="H654" s="4" t="s">
        <v>64</v>
      </c>
      <c r="I654" s="4" t="s">
        <v>115</v>
      </c>
      <c r="J654" s="4" t="s">
        <v>14</v>
      </c>
      <c r="K654" s="6">
        <v>97000</v>
      </c>
      <c r="L654" s="30" t="str">
        <f t="shared" si="10"/>
        <v>Salary &amp; Wages</v>
      </c>
    </row>
    <row r="655" spans="1:12" ht="15.75">
      <c r="A655" s="7">
        <v>654</v>
      </c>
      <c r="B655" s="5">
        <v>45153</v>
      </c>
      <c r="C655" s="7">
        <v>60810</v>
      </c>
      <c r="D655" s="4" t="s">
        <v>17</v>
      </c>
      <c r="E655" s="4" t="s">
        <v>32</v>
      </c>
      <c r="F655" s="4" t="s">
        <v>33</v>
      </c>
      <c r="G655" s="4" t="s">
        <v>54</v>
      </c>
      <c r="H655" s="4" t="s">
        <v>64</v>
      </c>
      <c r="I655" s="4" t="s">
        <v>65</v>
      </c>
      <c r="J655" s="4" t="s">
        <v>14</v>
      </c>
      <c r="K655" s="6">
        <v>74500</v>
      </c>
      <c r="L655" s="30" t="str">
        <f t="shared" si="10"/>
        <v>Salary &amp; Wages</v>
      </c>
    </row>
    <row r="656" spans="1:12" ht="15.75">
      <c r="A656" s="7">
        <v>655</v>
      </c>
      <c r="B656" s="5">
        <v>45153</v>
      </c>
      <c r="C656" s="7">
        <v>60810</v>
      </c>
      <c r="D656" s="4" t="s">
        <v>17</v>
      </c>
      <c r="E656" s="4" t="s">
        <v>36</v>
      </c>
      <c r="F656" s="4" t="s">
        <v>37</v>
      </c>
      <c r="G656" s="4" t="s">
        <v>54</v>
      </c>
      <c r="H656" s="4" t="s">
        <v>64</v>
      </c>
      <c r="I656" s="4" t="s">
        <v>116</v>
      </c>
      <c r="J656" s="4" t="s">
        <v>14</v>
      </c>
      <c r="K656" s="6">
        <v>63500</v>
      </c>
      <c r="L656" s="30" t="str">
        <f t="shared" si="10"/>
        <v>Salary &amp; Wages</v>
      </c>
    </row>
    <row r="657" spans="1:12" ht="15.75">
      <c r="A657" s="7">
        <v>656</v>
      </c>
      <c r="B657" s="5">
        <v>45153</v>
      </c>
      <c r="C657" s="7">
        <v>60820</v>
      </c>
      <c r="D657" s="4" t="s">
        <v>18</v>
      </c>
      <c r="E657" s="4" t="s">
        <v>9</v>
      </c>
      <c r="F657" s="4" t="s">
        <v>10</v>
      </c>
      <c r="G657" s="4" t="s">
        <v>54</v>
      </c>
      <c r="H657" s="4" t="s">
        <v>64</v>
      </c>
      <c r="I657" s="4" t="s">
        <v>117</v>
      </c>
      <c r="J657" s="4" t="s">
        <v>14</v>
      </c>
      <c r="K657" s="6">
        <v>4120</v>
      </c>
      <c r="L657" s="30" t="str">
        <f t="shared" si="10"/>
        <v>Payroll Taxes</v>
      </c>
    </row>
    <row r="658" spans="1:12" ht="15.75">
      <c r="A658" s="7">
        <v>657</v>
      </c>
      <c r="B658" s="5">
        <v>45153</v>
      </c>
      <c r="C658" s="7">
        <v>60820</v>
      </c>
      <c r="D658" s="4" t="s">
        <v>18</v>
      </c>
      <c r="E658" s="4" t="s">
        <v>30</v>
      </c>
      <c r="F658" s="4" t="s">
        <v>31</v>
      </c>
      <c r="G658" s="4" t="s">
        <v>54</v>
      </c>
      <c r="H658" s="4" t="s">
        <v>64</v>
      </c>
      <c r="I658" s="4" t="s">
        <v>118</v>
      </c>
      <c r="J658" s="4" t="s">
        <v>14</v>
      </c>
      <c r="K658" s="6">
        <v>7760</v>
      </c>
      <c r="L658" s="30" t="str">
        <f t="shared" si="10"/>
        <v>Payroll Taxes</v>
      </c>
    </row>
    <row r="659" spans="1:12" ht="15.75">
      <c r="A659" s="7">
        <v>658</v>
      </c>
      <c r="B659" s="5">
        <v>45153</v>
      </c>
      <c r="C659" s="7">
        <v>60820</v>
      </c>
      <c r="D659" s="4" t="s">
        <v>18</v>
      </c>
      <c r="E659" s="4" t="s">
        <v>32</v>
      </c>
      <c r="F659" s="4" t="s">
        <v>33</v>
      </c>
      <c r="G659" s="4" t="s">
        <v>54</v>
      </c>
      <c r="H659" s="4" t="s">
        <v>64</v>
      </c>
      <c r="I659" s="4" t="s">
        <v>119</v>
      </c>
      <c r="J659" s="4" t="s">
        <v>14</v>
      </c>
      <c r="K659" s="6">
        <v>5960</v>
      </c>
      <c r="L659" s="30" t="str">
        <f t="shared" si="10"/>
        <v>Payroll Taxes</v>
      </c>
    </row>
    <row r="660" spans="1:12" ht="15.75">
      <c r="A660" s="7">
        <v>659</v>
      </c>
      <c r="B660" s="5">
        <v>45153</v>
      </c>
      <c r="C660" s="7">
        <v>60820</v>
      </c>
      <c r="D660" s="4" t="s">
        <v>18</v>
      </c>
      <c r="E660" s="4" t="s">
        <v>36</v>
      </c>
      <c r="F660" s="4" t="s">
        <v>37</v>
      </c>
      <c r="G660" s="4" t="s">
        <v>54</v>
      </c>
      <c r="H660" s="4" t="s">
        <v>64</v>
      </c>
      <c r="I660" s="4" t="s">
        <v>120</v>
      </c>
      <c r="J660" s="4" t="s">
        <v>14</v>
      </c>
      <c r="K660" s="6">
        <v>5080</v>
      </c>
      <c r="L660" s="30" t="str">
        <f t="shared" si="10"/>
        <v>Payroll Taxes</v>
      </c>
    </row>
    <row r="661" spans="1:12" ht="15.75">
      <c r="A661" s="7">
        <v>660</v>
      </c>
      <c r="B661" s="5">
        <v>45153</v>
      </c>
      <c r="C661" s="7">
        <v>60830</v>
      </c>
      <c r="D661" s="4" t="s">
        <v>19</v>
      </c>
      <c r="E661" s="4" t="s">
        <v>9</v>
      </c>
      <c r="F661" s="4" t="s">
        <v>10</v>
      </c>
      <c r="G661" s="4" t="s">
        <v>54</v>
      </c>
      <c r="H661" s="4" t="s">
        <v>121</v>
      </c>
      <c r="I661" s="4" t="s">
        <v>122</v>
      </c>
      <c r="J661" s="4" t="s">
        <v>14</v>
      </c>
      <c r="K661" s="6">
        <v>10100</v>
      </c>
      <c r="L661" s="30" t="str">
        <f t="shared" si="10"/>
        <v>Health Insurance</v>
      </c>
    </row>
    <row r="662" spans="1:12" ht="15.75">
      <c r="A662" s="7">
        <v>661</v>
      </c>
      <c r="B662" s="5">
        <v>45153</v>
      </c>
      <c r="C662" s="7">
        <v>60830</v>
      </c>
      <c r="D662" s="4" t="s">
        <v>19</v>
      </c>
      <c r="E662" s="4" t="s">
        <v>30</v>
      </c>
      <c r="F662" s="4" t="s">
        <v>31</v>
      </c>
      <c r="G662" s="4" t="s">
        <v>54</v>
      </c>
      <c r="H662" s="4" t="s">
        <v>121</v>
      </c>
      <c r="I662" s="4" t="s">
        <v>123</v>
      </c>
      <c r="J662" s="4" t="s">
        <v>14</v>
      </c>
      <c r="K662" s="6">
        <v>18800</v>
      </c>
      <c r="L662" s="30" t="str">
        <f t="shared" si="10"/>
        <v>Health Insurance</v>
      </c>
    </row>
    <row r="663" spans="1:12" ht="15.75">
      <c r="A663" s="7">
        <v>662</v>
      </c>
      <c r="B663" s="5">
        <v>45153</v>
      </c>
      <c r="C663" s="7">
        <v>60830</v>
      </c>
      <c r="D663" s="4" t="s">
        <v>19</v>
      </c>
      <c r="E663" s="4" t="s">
        <v>32</v>
      </c>
      <c r="F663" s="4" t="s">
        <v>33</v>
      </c>
      <c r="G663" s="4" t="s">
        <v>54</v>
      </c>
      <c r="H663" s="4" t="s">
        <v>121</v>
      </c>
      <c r="I663" s="4" t="s">
        <v>124</v>
      </c>
      <c r="J663" s="4" t="s">
        <v>14</v>
      </c>
      <c r="K663" s="6">
        <v>14400</v>
      </c>
      <c r="L663" s="30" t="str">
        <f t="shared" si="10"/>
        <v>Health Insurance</v>
      </c>
    </row>
    <row r="664" spans="1:12" ht="15.75">
      <c r="A664" s="7">
        <v>663</v>
      </c>
      <c r="B664" s="5">
        <v>45153</v>
      </c>
      <c r="C664" s="7">
        <v>60830</v>
      </c>
      <c r="D664" s="4" t="s">
        <v>19</v>
      </c>
      <c r="E664" s="4" t="s">
        <v>36</v>
      </c>
      <c r="F664" s="4" t="s">
        <v>37</v>
      </c>
      <c r="G664" s="4" t="s">
        <v>54</v>
      </c>
      <c r="H664" s="4" t="s">
        <v>121</v>
      </c>
      <c r="I664" s="4" t="s">
        <v>125</v>
      </c>
      <c r="J664" s="4" t="s">
        <v>14</v>
      </c>
      <c r="K664" s="6">
        <v>12100</v>
      </c>
      <c r="L664" s="30" t="str">
        <f t="shared" si="10"/>
        <v>Health Insurance</v>
      </c>
    </row>
    <row r="665" spans="1:12" ht="15.75">
      <c r="A665" s="7">
        <v>664</v>
      </c>
      <c r="B665" s="5">
        <v>45153</v>
      </c>
      <c r="C665" s="7">
        <v>60840</v>
      </c>
      <c r="D665" s="4" t="s">
        <v>20</v>
      </c>
      <c r="E665" s="4" t="s">
        <v>9</v>
      </c>
      <c r="F665" s="4" t="s">
        <v>10</v>
      </c>
      <c r="G665" s="4" t="s">
        <v>54</v>
      </c>
      <c r="H665" s="4" t="s">
        <v>64</v>
      </c>
      <c r="I665" s="4" t="s">
        <v>126</v>
      </c>
      <c r="J665" s="4" t="s">
        <v>14</v>
      </c>
      <c r="K665" s="6">
        <v>920</v>
      </c>
      <c r="L665" s="30" t="str">
        <f t="shared" si="10"/>
        <v>Payroll Processing Fees</v>
      </c>
    </row>
    <row r="666" spans="1:12" ht="15.75">
      <c r="A666" s="7">
        <v>665</v>
      </c>
      <c r="B666" s="5">
        <v>45169</v>
      </c>
      <c r="C666" s="7">
        <v>60850</v>
      </c>
      <c r="D666" s="4" t="s">
        <v>42</v>
      </c>
      <c r="E666" s="4" t="s">
        <v>32</v>
      </c>
      <c r="F666" s="4" t="s">
        <v>33</v>
      </c>
      <c r="G666" s="4" t="s">
        <v>54</v>
      </c>
      <c r="H666" s="4" t="s">
        <v>64</v>
      </c>
      <c r="I666" s="4" t="s">
        <v>127</v>
      </c>
      <c r="J666" s="4" t="s">
        <v>14</v>
      </c>
      <c r="K666" s="6">
        <v>39500</v>
      </c>
      <c r="L666" s="30" t="str">
        <f t="shared" si="10"/>
        <v>Commissions Expense</v>
      </c>
    </row>
    <row r="667" spans="1:12" ht="15.75">
      <c r="A667" s="7">
        <v>666</v>
      </c>
      <c r="B667" s="5">
        <v>45169</v>
      </c>
      <c r="C667" s="7">
        <v>70100</v>
      </c>
      <c r="D667" s="4" t="s">
        <v>26</v>
      </c>
      <c r="E667" s="4" t="s">
        <v>9</v>
      </c>
      <c r="F667" s="4" t="s">
        <v>10</v>
      </c>
      <c r="G667" s="4" t="s">
        <v>74</v>
      </c>
      <c r="H667" s="4" t="s">
        <v>75</v>
      </c>
      <c r="I667" s="4" t="s">
        <v>76</v>
      </c>
      <c r="J667" s="4" t="s">
        <v>11</v>
      </c>
      <c r="K667" s="6">
        <v>1850</v>
      </c>
      <c r="L667" s="30" t="str">
        <f t="shared" si="10"/>
        <v>Interest Income</v>
      </c>
    </row>
    <row r="668" spans="1:12" ht="15.75">
      <c r="A668" s="7">
        <v>667</v>
      </c>
      <c r="B668" s="5">
        <v>45169</v>
      </c>
      <c r="C668" s="7">
        <v>80100</v>
      </c>
      <c r="D668" s="4" t="s">
        <v>27</v>
      </c>
      <c r="E668" s="4" t="s">
        <v>9</v>
      </c>
      <c r="F668" s="4" t="s">
        <v>10</v>
      </c>
      <c r="G668" s="4" t="s">
        <v>77</v>
      </c>
      <c r="H668" s="4" t="s">
        <v>78</v>
      </c>
      <c r="I668" s="4" t="s">
        <v>79</v>
      </c>
      <c r="J668" s="4" t="s">
        <v>14</v>
      </c>
      <c r="K668" s="6">
        <v>9200</v>
      </c>
      <c r="L668" s="30" t="str">
        <f t="shared" si="10"/>
        <v>Depreciation Expense</v>
      </c>
    </row>
    <row r="669" spans="1:12" ht="15.75">
      <c r="A669" s="7">
        <v>668</v>
      </c>
      <c r="B669" s="5">
        <v>45169</v>
      </c>
      <c r="C669" s="7">
        <v>80200</v>
      </c>
      <c r="D669" s="4" t="s">
        <v>28</v>
      </c>
      <c r="E669" s="4" t="s">
        <v>9</v>
      </c>
      <c r="F669" s="4" t="s">
        <v>10</v>
      </c>
      <c r="G669" s="4" t="s">
        <v>54</v>
      </c>
      <c r="H669" s="4" t="s">
        <v>75</v>
      </c>
      <c r="I669" s="4" t="s">
        <v>128</v>
      </c>
      <c r="J669" s="4" t="s">
        <v>14</v>
      </c>
      <c r="K669" s="6">
        <v>2800</v>
      </c>
      <c r="L669" s="30" t="str">
        <f t="shared" si="10"/>
        <v>Interest Expense</v>
      </c>
    </row>
    <row r="670" spans="1:12" ht="15.75">
      <c r="A670" s="7">
        <v>669</v>
      </c>
      <c r="B670" s="5">
        <v>45170</v>
      </c>
      <c r="C670" s="7">
        <v>40100</v>
      </c>
      <c r="D670" s="4" t="s">
        <v>12</v>
      </c>
      <c r="E670" s="4" t="s">
        <v>9</v>
      </c>
      <c r="F670" s="4" t="s">
        <v>10</v>
      </c>
      <c r="G670" s="4" t="s">
        <v>48</v>
      </c>
      <c r="H670" s="4" t="s">
        <v>49</v>
      </c>
      <c r="I670" s="4" t="s">
        <v>132</v>
      </c>
      <c r="J670" s="4" t="s">
        <v>11</v>
      </c>
      <c r="K670" s="6">
        <v>56200</v>
      </c>
      <c r="L670" s="30" t="str">
        <f t="shared" si="10"/>
        <v>SaaS Revenue</v>
      </c>
    </row>
    <row r="671" spans="1:12" ht="15.75">
      <c r="A671" s="7">
        <v>670</v>
      </c>
      <c r="B671" s="5">
        <v>45170</v>
      </c>
      <c r="C671" s="7">
        <v>40100</v>
      </c>
      <c r="D671" s="4" t="s">
        <v>12</v>
      </c>
      <c r="E671" s="4" t="s">
        <v>9</v>
      </c>
      <c r="F671" s="4" t="s">
        <v>10</v>
      </c>
      <c r="G671" s="4" t="s">
        <v>48</v>
      </c>
      <c r="H671" s="4" t="s">
        <v>51</v>
      </c>
      <c r="I671" s="4" t="s">
        <v>132</v>
      </c>
      <c r="J671" s="4" t="s">
        <v>11</v>
      </c>
      <c r="K671" s="6">
        <v>48500</v>
      </c>
      <c r="L671" s="30" t="str">
        <f t="shared" si="10"/>
        <v>SaaS Revenue</v>
      </c>
    </row>
    <row r="672" spans="1:12" ht="15.75">
      <c r="A672" s="7">
        <v>671</v>
      </c>
      <c r="B672" s="5">
        <v>45170</v>
      </c>
      <c r="C672" s="7">
        <v>40100</v>
      </c>
      <c r="D672" s="4" t="s">
        <v>12</v>
      </c>
      <c r="E672" s="4" t="s">
        <v>9</v>
      </c>
      <c r="F672" s="4" t="s">
        <v>10</v>
      </c>
      <c r="G672" s="4" t="s">
        <v>48</v>
      </c>
      <c r="H672" s="4" t="s">
        <v>91</v>
      </c>
      <c r="I672" s="4" t="s">
        <v>132</v>
      </c>
      <c r="J672" s="4" t="s">
        <v>11</v>
      </c>
      <c r="K672" s="6">
        <v>27800</v>
      </c>
      <c r="L672" s="30" t="str">
        <f t="shared" si="10"/>
        <v>SaaS Revenue</v>
      </c>
    </row>
    <row r="673" spans="1:12" ht="15.75">
      <c r="A673" s="7">
        <v>672</v>
      </c>
      <c r="B673" s="5">
        <v>45170</v>
      </c>
      <c r="C673" s="7">
        <v>40100</v>
      </c>
      <c r="D673" s="4" t="s">
        <v>12</v>
      </c>
      <c r="E673" s="4" t="s">
        <v>9</v>
      </c>
      <c r="F673" s="4" t="s">
        <v>10</v>
      </c>
      <c r="G673" s="4" t="s">
        <v>48</v>
      </c>
      <c r="H673" s="4" t="s">
        <v>130</v>
      </c>
      <c r="I673" s="4" t="s">
        <v>132</v>
      </c>
      <c r="J673" s="4" t="s">
        <v>11</v>
      </c>
      <c r="K673" s="6">
        <v>19200</v>
      </c>
      <c r="L673" s="30" t="str">
        <f t="shared" si="10"/>
        <v>SaaS Revenue</v>
      </c>
    </row>
    <row r="674" spans="1:12" ht="15.75">
      <c r="A674" s="7">
        <v>673</v>
      </c>
      <c r="B674" s="5">
        <v>45170</v>
      </c>
      <c r="C674" s="7">
        <v>40100</v>
      </c>
      <c r="D674" s="4" t="s">
        <v>12</v>
      </c>
      <c r="E674" s="4" t="s">
        <v>9</v>
      </c>
      <c r="F674" s="4" t="s">
        <v>10</v>
      </c>
      <c r="G674" s="4" t="s">
        <v>48</v>
      </c>
      <c r="H674" s="4" t="s">
        <v>133</v>
      </c>
      <c r="I674" s="4" t="s">
        <v>132</v>
      </c>
      <c r="J674" s="4" t="s">
        <v>11</v>
      </c>
      <c r="K674" s="6">
        <v>33000</v>
      </c>
      <c r="L674" s="30" t="str">
        <f t="shared" si="10"/>
        <v>SaaS Revenue</v>
      </c>
    </row>
    <row r="675" spans="1:12" ht="15.75">
      <c r="A675" s="7">
        <v>674</v>
      </c>
      <c r="B675" s="5">
        <v>45170</v>
      </c>
      <c r="C675" s="7">
        <v>40100</v>
      </c>
      <c r="D675" s="4" t="s">
        <v>12</v>
      </c>
      <c r="E675" s="4" t="s">
        <v>9</v>
      </c>
      <c r="F675" s="4" t="s">
        <v>10</v>
      </c>
      <c r="G675" s="4" t="s">
        <v>48</v>
      </c>
      <c r="H675" s="4" t="s">
        <v>146</v>
      </c>
      <c r="I675" s="4" t="s">
        <v>132</v>
      </c>
      <c r="J675" s="4" t="s">
        <v>11</v>
      </c>
      <c r="K675" s="6">
        <v>39200</v>
      </c>
      <c r="L675" s="30" t="str">
        <f t="shared" si="10"/>
        <v>SaaS Revenue</v>
      </c>
    </row>
    <row r="676" spans="1:12" ht="15.75">
      <c r="A676" s="7">
        <v>675</v>
      </c>
      <c r="B676" s="5">
        <v>45170</v>
      </c>
      <c r="C676" s="7">
        <v>40100</v>
      </c>
      <c r="D676" s="4" t="s">
        <v>12</v>
      </c>
      <c r="E676" s="4" t="s">
        <v>9</v>
      </c>
      <c r="F676" s="4" t="s">
        <v>10</v>
      </c>
      <c r="G676" s="4" t="s">
        <v>48</v>
      </c>
      <c r="H676" s="4" t="s">
        <v>147</v>
      </c>
      <c r="I676" s="4" t="s">
        <v>132</v>
      </c>
      <c r="J676" s="4" t="s">
        <v>11</v>
      </c>
      <c r="K676" s="6">
        <v>44200</v>
      </c>
      <c r="L676" s="30" t="str">
        <f t="shared" si="10"/>
        <v>SaaS Revenue</v>
      </c>
    </row>
    <row r="677" spans="1:12" ht="15.75">
      <c r="A677" s="7">
        <v>676</v>
      </c>
      <c r="B677" s="5">
        <v>45170</v>
      </c>
      <c r="C677" s="7">
        <v>40100</v>
      </c>
      <c r="D677" s="4" t="s">
        <v>12</v>
      </c>
      <c r="E677" s="4" t="s">
        <v>9</v>
      </c>
      <c r="F677" s="4" t="s">
        <v>10</v>
      </c>
      <c r="G677" s="4" t="s">
        <v>48</v>
      </c>
      <c r="H677" s="4" t="s">
        <v>92</v>
      </c>
      <c r="I677" s="4" t="s">
        <v>93</v>
      </c>
      <c r="J677" s="4" t="s">
        <v>11</v>
      </c>
      <c r="K677" s="6">
        <v>89000</v>
      </c>
      <c r="L677" s="30" t="str">
        <f t="shared" si="10"/>
        <v>SaaS Revenue</v>
      </c>
    </row>
    <row r="678" spans="1:12" ht="15.75">
      <c r="A678" s="7">
        <v>677</v>
      </c>
      <c r="B678" s="5">
        <v>45170</v>
      </c>
      <c r="C678" s="7">
        <v>40200</v>
      </c>
      <c r="D678" s="4" t="s">
        <v>8</v>
      </c>
      <c r="E678" s="4" t="s">
        <v>9</v>
      </c>
      <c r="F678" s="4" t="s">
        <v>10</v>
      </c>
      <c r="G678" s="4" t="s">
        <v>48</v>
      </c>
      <c r="H678" s="4" t="s">
        <v>52</v>
      </c>
      <c r="I678" s="4" t="s">
        <v>53</v>
      </c>
      <c r="J678" s="4" t="s">
        <v>11</v>
      </c>
      <c r="K678" s="6">
        <v>103000</v>
      </c>
      <c r="L678" s="30" t="str">
        <f t="shared" si="10"/>
        <v>Product Revenue</v>
      </c>
    </row>
    <row r="679" spans="1:12" ht="15.75">
      <c r="A679" s="7">
        <v>678</v>
      </c>
      <c r="B679" s="5">
        <v>45170</v>
      </c>
      <c r="C679" s="7">
        <v>50100</v>
      </c>
      <c r="D679" s="4" t="s">
        <v>13</v>
      </c>
      <c r="E679" s="4" t="s">
        <v>9</v>
      </c>
      <c r="F679" s="4" t="s">
        <v>10</v>
      </c>
      <c r="G679" s="4" t="s">
        <v>54</v>
      </c>
      <c r="H679" s="4" t="s">
        <v>55</v>
      </c>
      <c r="I679" s="4" t="s">
        <v>134</v>
      </c>
      <c r="J679" s="4" t="s">
        <v>14</v>
      </c>
      <c r="K679" s="6">
        <v>41500</v>
      </c>
      <c r="L679" s="30" t="str">
        <f t="shared" si="10"/>
        <v>Web Domain &amp; Hosting Fees</v>
      </c>
    </row>
    <row r="680" spans="1:12" ht="15.75">
      <c r="A680" s="7">
        <v>679</v>
      </c>
      <c r="B680" s="5">
        <v>45170</v>
      </c>
      <c r="C680" s="7">
        <v>50200</v>
      </c>
      <c r="D680" s="4" t="s">
        <v>15</v>
      </c>
      <c r="E680" s="4" t="s">
        <v>9</v>
      </c>
      <c r="F680" s="4" t="s">
        <v>10</v>
      </c>
      <c r="G680" s="4" t="s">
        <v>54</v>
      </c>
      <c r="H680" s="4" t="s">
        <v>57</v>
      </c>
      <c r="I680" s="4" t="s">
        <v>58</v>
      </c>
      <c r="J680" s="4" t="s">
        <v>14</v>
      </c>
      <c r="K680" s="6">
        <v>8500</v>
      </c>
      <c r="L680" s="30" t="str">
        <f t="shared" si="10"/>
        <v>Merchant Account Fees</v>
      </c>
    </row>
    <row r="681" spans="1:12" ht="15.75">
      <c r="A681" s="7">
        <v>680</v>
      </c>
      <c r="B681" s="5">
        <v>45170</v>
      </c>
      <c r="C681" s="7">
        <v>60100</v>
      </c>
      <c r="D681" s="4" t="s">
        <v>16</v>
      </c>
      <c r="E681" s="4" t="s">
        <v>32</v>
      </c>
      <c r="F681" s="4" t="s">
        <v>33</v>
      </c>
      <c r="G681" s="4" t="s">
        <v>54</v>
      </c>
      <c r="H681" s="4" t="s">
        <v>59</v>
      </c>
      <c r="I681" s="4" t="s">
        <v>60</v>
      </c>
      <c r="J681" s="4" t="s">
        <v>14</v>
      </c>
      <c r="K681" s="6">
        <v>22000</v>
      </c>
      <c r="L681" s="30" t="str">
        <f t="shared" si="10"/>
        <v>Advertising &amp; Marketing</v>
      </c>
    </row>
    <row r="682" spans="1:12" ht="15.75">
      <c r="A682" s="7">
        <v>681</v>
      </c>
      <c r="B682" s="5">
        <v>45170</v>
      </c>
      <c r="C682" s="7">
        <v>60100</v>
      </c>
      <c r="D682" s="4" t="s">
        <v>16</v>
      </c>
      <c r="E682" s="4" t="s">
        <v>32</v>
      </c>
      <c r="F682" s="4" t="s">
        <v>33</v>
      </c>
      <c r="G682" s="4" t="s">
        <v>54</v>
      </c>
      <c r="H682" s="4" t="s">
        <v>95</v>
      </c>
      <c r="I682" s="4" t="s">
        <v>62</v>
      </c>
      <c r="J682" s="4" t="s">
        <v>14</v>
      </c>
      <c r="K682" s="6">
        <v>11800</v>
      </c>
      <c r="L682" s="30" t="str">
        <f t="shared" si="10"/>
        <v>Advertising &amp; Marketing</v>
      </c>
    </row>
    <row r="683" spans="1:12" ht="15.75">
      <c r="A683" s="7">
        <v>682</v>
      </c>
      <c r="B683" s="5">
        <v>45170</v>
      </c>
      <c r="C683" s="7">
        <v>60400</v>
      </c>
      <c r="D683" s="4" t="s">
        <v>29</v>
      </c>
      <c r="E683" s="4" t="s">
        <v>9</v>
      </c>
      <c r="F683" s="4" t="s">
        <v>10</v>
      </c>
      <c r="G683" s="4" t="s">
        <v>54</v>
      </c>
      <c r="H683" s="4" t="s">
        <v>96</v>
      </c>
      <c r="I683" s="4" t="s">
        <v>97</v>
      </c>
      <c r="J683" s="4" t="s">
        <v>14</v>
      </c>
      <c r="K683" s="6">
        <v>2300</v>
      </c>
      <c r="L683" s="30" t="str">
        <f t="shared" si="10"/>
        <v>Dues &amp; Subscriptions</v>
      </c>
    </row>
    <row r="684" spans="1:12" ht="15.75">
      <c r="A684" s="7">
        <v>683</v>
      </c>
      <c r="B684" s="5">
        <v>45170</v>
      </c>
      <c r="C684" s="7">
        <v>60400</v>
      </c>
      <c r="D684" s="4" t="s">
        <v>29</v>
      </c>
      <c r="E684" s="4" t="s">
        <v>30</v>
      </c>
      <c r="F684" s="4" t="s">
        <v>31</v>
      </c>
      <c r="G684" s="4" t="s">
        <v>54</v>
      </c>
      <c r="H684" s="4" t="s">
        <v>98</v>
      </c>
      <c r="I684" s="4" t="s">
        <v>99</v>
      </c>
      <c r="J684" s="4" t="s">
        <v>14</v>
      </c>
      <c r="K684" s="6">
        <v>1800</v>
      </c>
      <c r="L684" s="30" t="str">
        <f t="shared" si="10"/>
        <v>Dues &amp; Subscriptions</v>
      </c>
    </row>
    <row r="685" spans="1:12" ht="15.75">
      <c r="A685" s="7">
        <v>684</v>
      </c>
      <c r="B685" s="5">
        <v>45170</v>
      </c>
      <c r="C685" s="7">
        <v>60500</v>
      </c>
      <c r="D685" s="4" t="s">
        <v>39</v>
      </c>
      <c r="E685" s="4" t="s">
        <v>9</v>
      </c>
      <c r="F685" s="4" t="s">
        <v>10</v>
      </c>
      <c r="G685" s="4" t="s">
        <v>54</v>
      </c>
      <c r="H685" s="4" t="s">
        <v>100</v>
      </c>
      <c r="I685" s="4" t="s">
        <v>101</v>
      </c>
      <c r="J685" s="4" t="s">
        <v>14</v>
      </c>
      <c r="K685" s="6">
        <v>5100</v>
      </c>
      <c r="L685" s="30" t="str">
        <f t="shared" si="10"/>
        <v>Insurance</v>
      </c>
    </row>
    <row r="686" spans="1:12" ht="15.75">
      <c r="A686" s="7">
        <v>685</v>
      </c>
      <c r="B686" s="5">
        <v>45170</v>
      </c>
      <c r="C686" s="7">
        <v>60620</v>
      </c>
      <c r="D686" s="4" t="s">
        <v>40</v>
      </c>
      <c r="E686" s="4" t="s">
        <v>9</v>
      </c>
      <c r="F686" s="4" t="s">
        <v>10</v>
      </c>
      <c r="G686" s="4" t="s">
        <v>54</v>
      </c>
      <c r="H686" s="4" t="s">
        <v>102</v>
      </c>
      <c r="I686" s="4" t="s">
        <v>103</v>
      </c>
      <c r="J686" s="4" t="s">
        <v>14</v>
      </c>
      <c r="K686" s="6">
        <v>16500</v>
      </c>
      <c r="L686" s="30" t="str">
        <f t="shared" si="10"/>
        <v>Rent &amp; Lease</v>
      </c>
    </row>
    <row r="687" spans="1:12" ht="15.75">
      <c r="A687" s="7">
        <v>686</v>
      </c>
      <c r="B687" s="5">
        <v>45170</v>
      </c>
      <c r="C687" s="7">
        <v>60630</v>
      </c>
      <c r="D687" s="4" t="s">
        <v>41</v>
      </c>
      <c r="E687" s="4" t="s">
        <v>9</v>
      </c>
      <c r="F687" s="4" t="s">
        <v>10</v>
      </c>
      <c r="G687" s="4" t="s">
        <v>54</v>
      </c>
      <c r="H687" s="4" t="s">
        <v>104</v>
      </c>
      <c r="I687" s="4" t="s">
        <v>105</v>
      </c>
      <c r="J687" s="4" t="s">
        <v>14</v>
      </c>
      <c r="K687" s="6">
        <v>3800</v>
      </c>
      <c r="L687" s="30" t="str">
        <f t="shared" si="10"/>
        <v>Utilities</v>
      </c>
    </row>
    <row r="688" spans="1:12" ht="15.75">
      <c r="A688" s="7">
        <v>687</v>
      </c>
      <c r="B688" s="5">
        <v>45174</v>
      </c>
      <c r="C688" s="7">
        <v>50200</v>
      </c>
      <c r="D688" s="4" t="s">
        <v>15</v>
      </c>
      <c r="E688" s="4" t="s">
        <v>9</v>
      </c>
      <c r="F688" s="4" t="s">
        <v>10</v>
      </c>
      <c r="G688" s="4" t="s">
        <v>54</v>
      </c>
      <c r="H688" s="4" t="s">
        <v>57</v>
      </c>
      <c r="I688" s="4" t="s">
        <v>58</v>
      </c>
      <c r="J688" s="4" t="s">
        <v>14</v>
      </c>
      <c r="K688" s="6">
        <v>3700</v>
      </c>
      <c r="L688" s="30" t="str">
        <f t="shared" si="10"/>
        <v>Merchant Account Fees</v>
      </c>
    </row>
    <row r="689" spans="1:12" ht="15.75">
      <c r="A689" s="7">
        <v>688</v>
      </c>
      <c r="B689" s="5">
        <v>45174</v>
      </c>
      <c r="C689" s="7">
        <v>50210</v>
      </c>
      <c r="D689" s="4" t="s">
        <v>38</v>
      </c>
      <c r="E689" s="4" t="s">
        <v>9</v>
      </c>
      <c r="F689" s="4" t="s">
        <v>10</v>
      </c>
      <c r="G689" s="4" t="s">
        <v>54</v>
      </c>
      <c r="H689" s="4" t="s">
        <v>106</v>
      </c>
      <c r="I689" s="4" t="s">
        <v>107</v>
      </c>
      <c r="J689" s="4" t="s">
        <v>14</v>
      </c>
      <c r="K689" s="6">
        <v>72100</v>
      </c>
      <c r="L689" s="30" t="str">
        <f t="shared" si="10"/>
        <v>Product Costs</v>
      </c>
    </row>
    <row r="690" spans="1:12" ht="15.75">
      <c r="A690" s="7">
        <v>689</v>
      </c>
      <c r="B690" s="5">
        <v>45174</v>
      </c>
      <c r="C690" s="7">
        <v>60710</v>
      </c>
      <c r="D690" s="4" t="s">
        <v>21</v>
      </c>
      <c r="E690" s="4" t="s">
        <v>9</v>
      </c>
      <c r="F690" s="4" t="s">
        <v>10</v>
      </c>
      <c r="G690" s="4" t="s">
        <v>54</v>
      </c>
      <c r="H690" s="4" t="s">
        <v>72</v>
      </c>
      <c r="I690" s="4" t="s">
        <v>73</v>
      </c>
      <c r="J690" s="4" t="s">
        <v>14</v>
      </c>
      <c r="K690" s="6">
        <v>4900</v>
      </c>
      <c r="L690" s="30" t="str">
        <f t="shared" si="10"/>
        <v>Accounting Fees</v>
      </c>
    </row>
    <row r="691" spans="1:12" ht="15.75">
      <c r="A691" s="7">
        <v>690</v>
      </c>
      <c r="B691" s="5">
        <v>45179</v>
      </c>
      <c r="C691" s="7">
        <v>60720</v>
      </c>
      <c r="D691" s="4" t="s">
        <v>22</v>
      </c>
      <c r="E691" s="4" t="s">
        <v>9</v>
      </c>
      <c r="F691" s="4" t="s">
        <v>10</v>
      </c>
      <c r="G691" s="4" t="s">
        <v>54</v>
      </c>
      <c r="H691" s="4" t="s">
        <v>108</v>
      </c>
      <c r="I691" s="4" t="s">
        <v>109</v>
      </c>
      <c r="J691" s="4" t="s">
        <v>14</v>
      </c>
      <c r="K691" s="6">
        <v>9200</v>
      </c>
      <c r="L691" s="30" t="str">
        <f t="shared" si="10"/>
        <v>Consulting Fees</v>
      </c>
    </row>
    <row r="692" spans="1:12" ht="15.75">
      <c r="A692" s="7">
        <v>691</v>
      </c>
      <c r="B692" s="5">
        <v>45184</v>
      </c>
      <c r="C692" s="7">
        <v>40100</v>
      </c>
      <c r="D692" s="4" t="s">
        <v>12</v>
      </c>
      <c r="E692" s="4" t="s">
        <v>9</v>
      </c>
      <c r="F692" s="4" t="s">
        <v>10</v>
      </c>
      <c r="G692" s="4" t="s">
        <v>48</v>
      </c>
      <c r="H692" s="4" t="s">
        <v>110</v>
      </c>
      <c r="I692" s="4" t="s">
        <v>132</v>
      </c>
      <c r="J692" s="4" t="s">
        <v>11</v>
      </c>
      <c r="K692" s="6">
        <v>22800</v>
      </c>
      <c r="L692" s="30" t="str">
        <f t="shared" si="10"/>
        <v>SaaS Revenue</v>
      </c>
    </row>
    <row r="693" spans="1:12" ht="15.75">
      <c r="A693" s="7">
        <v>692</v>
      </c>
      <c r="B693" s="5">
        <v>45184</v>
      </c>
      <c r="C693" s="7">
        <v>40100</v>
      </c>
      <c r="D693" s="4" t="s">
        <v>12</v>
      </c>
      <c r="E693" s="4" t="s">
        <v>9</v>
      </c>
      <c r="F693" s="4" t="s">
        <v>10</v>
      </c>
      <c r="G693" s="4" t="s">
        <v>48</v>
      </c>
      <c r="H693" s="4" t="s">
        <v>92</v>
      </c>
      <c r="I693" s="4" t="s">
        <v>93</v>
      </c>
      <c r="J693" s="4" t="s">
        <v>11</v>
      </c>
      <c r="K693" s="6">
        <v>66000</v>
      </c>
      <c r="L693" s="30" t="str">
        <f t="shared" si="10"/>
        <v>SaaS Revenue</v>
      </c>
    </row>
    <row r="694" spans="1:12" ht="15.75">
      <c r="A694" s="7">
        <v>693</v>
      </c>
      <c r="B694" s="5">
        <v>45184</v>
      </c>
      <c r="C694" s="7">
        <v>60730</v>
      </c>
      <c r="D694" s="4" t="s">
        <v>23</v>
      </c>
      <c r="E694" s="4" t="s">
        <v>9</v>
      </c>
      <c r="F694" s="4" t="s">
        <v>10</v>
      </c>
      <c r="G694" s="4" t="s">
        <v>54</v>
      </c>
      <c r="H694" s="4" t="s">
        <v>111</v>
      </c>
      <c r="I694" s="4" t="s">
        <v>112</v>
      </c>
      <c r="J694" s="4" t="s">
        <v>14</v>
      </c>
      <c r="K694" s="6">
        <v>5500</v>
      </c>
      <c r="L694" s="30" t="str">
        <f t="shared" si="10"/>
        <v>Legal Fees</v>
      </c>
    </row>
    <row r="695" spans="1:12" ht="15.75">
      <c r="A695" s="7">
        <v>694</v>
      </c>
      <c r="B695" s="5">
        <v>45184</v>
      </c>
      <c r="C695" s="7">
        <v>60740</v>
      </c>
      <c r="D695" s="4" t="s">
        <v>24</v>
      </c>
      <c r="E695" s="4" t="s">
        <v>9</v>
      </c>
      <c r="F695" s="4" t="s">
        <v>10</v>
      </c>
      <c r="G695" s="4" t="s">
        <v>54</v>
      </c>
      <c r="H695" s="4" t="s">
        <v>113</v>
      </c>
      <c r="I695" s="4" t="s">
        <v>114</v>
      </c>
      <c r="J695" s="4" t="s">
        <v>14</v>
      </c>
      <c r="K695" s="6">
        <v>8200</v>
      </c>
      <c r="L695" s="30" t="str">
        <f t="shared" si="10"/>
        <v>Recruiting Fees</v>
      </c>
    </row>
    <row r="696" spans="1:12" ht="15.75">
      <c r="A696" s="7">
        <v>695</v>
      </c>
      <c r="B696" s="5">
        <v>45184</v>
      </c>
      <c r="C696" s="7">
        <v>60810</v>
      </c>
      <c r="D696" s="4" t="s">
        <v>17</v>
      </c>
      <c r="E696" s="4" t="s">
        <v>9</v>
      </c>
      <c r="F696" s="4" t="s">
        <v>10</v>
      </c>
      <c r="G696" s="4" t="s">
        <v>54</v>
      </c>
      <c r="H696" s="4" t="s">
        <v>64</v>
      </c>
      <c r="I696" s="4" t="s">
        <v>66</v>
      </c>
      <c r="J696" s="4" t="s">
        <v>14</v>
      </c>
      <c r="K696" s="6">
        <v>51500</v>
      </c>
      <c r="L696" s="30" t="str">
        <f t="shared" si="10"/>
        <v>Salary &amp; Wages</v>
      </c>
    </row>
    <row r="697" spans="1:12" ht="15.75">
      <c r="A697" s="7">
        <v>696</v>
      </c>
      <c r="B697" s="5">
        <v>45184</v>
      </c>
      <c r="C697" s="7">
        <v>60810</v>
      </c>
      <c r="D697" s="4" t="s">
        <v>17</v>
      </c>
      <c r="E697" s="4" t="s">
        <v>30</v>
      </c>
      <c r="F697" s="4" t="s">
        <v>31</v>
      </c>
      <c r="G697" s="4" t="s">
        <v>54</v>
      </c>
      <c r="H697" s="4" t="s">
        <v>64</v>
      </c>
      <c r="I697" s="4" t="s">
        <v>115</v>
      </c>
      <c r="J697" s="4" t="s">
        <v>14</v>
      </c>
      <c r="K697" s="6">
        <v>97000</v>
      </c>
      <c r="L697" s="30" t="str">
        <f t="shared" si="10"/>
        <v>Salary &amp; Wages</v>
      </c>
    </row>
    <row r="698" spans="1:12" ht="15.75">
      <c r="A698" s="7">
        <v>697</v>
      </c>
      <c r="B698" s="5">
        <v>45184</v>
      </c>
      <c r="C698" s="7">
        <v>60810</v>
      </c>
      <c r="D698" s="4" t="s">
        <v>17</v>
      </c>
      <c r="E698" s="4" t="s">
        <v>32</v>
      </c>
      <c r="F698" s="4" t="s">
        <v>33</v>
      </c>
      <c r="G698" s="4" t="s">
        <v>54</v>
      </c>
      <c r="H698" s="4" t="s">
        <v>64</v>
      </c>
      <c r="I698" s="4" t="s">
        <v>65</v>
      </c>
      <c r="J698" s="4" t="s">
        <v>14</v>
      </c>
      <c r="K698" s="6">
        <v>74500</v>
      </c>
      <c r="L698" s="30" t="str">
        <f t="shared" si="10"/>
        <v>Salary &amp; Wages</v>
      </c>
    </row>
    <row r="699" spans="1:12" ht="15.75">
      <c r="A699" s="7">
        <v>698</v>
      </c>
      <c r="B699" s="5">
        <v>45184</v>
      </c>
      <c r="C699" s="7">
        <v>60810</v>
      </c>
      <c r="D699" s="4" t="s">
        <v>17</v>
      </c>
      <c r="E699" s="4" t="s">
        <v>36</v>
      </c>
      <c r="F699" s="4" t="s">
        <v>37</v>
      </c>
      <c r="G699" s="4" t="s">
        <v>54</v>
      </c>
      <c r="H699" s="4" t="s">
        <v>64</v>
      </c>
      <c r="I699" s="4" t="s">
        <v>116</v>
      </c>
      <c r="J699" s="4" t="s">
        <v>14</v>
      </c>
      <c r="K699" s="6">
        <v>63500</v>
      </c>
      <c r="L699" s="30" t="str">
        <f t="shared" si="10"/>
        <v>Salary &amp; Wages</v>
      </c>
    </row>
    <row r="700" spans="1:12" ht="15.75">
      <c r="A700" s="7">
        <v>699</v>
      </c>
      <c r="B700" s="5">
        <v>45184</v>
      </c>
      <c r="C700" s="7">
        <v>60820</v>
      </c>
      <c r="D700" s="4" t="s">
        <v>18</v>
      </c>
      <c r="E700" s="4" t="s">
        <v>9</v>
      </c>
      <c r="F700" s="4" t="s">
        <v>10</v>
      </c>
      <c r="G700" s="4" t="s">
        <v>54</v>
      </c>
      <c r="H700" s="4" t="s">
        <v>64</v>
      </c>
      <c r="I700" s="4" t="s">
        <v>117</v>
      </c>
      <c r="J700" s="4" t="s">
        <v>14</v>
      </c>
      <c r="K700" s="6">
        <v>4120</v>
      </c>
      <c r="L700" s="30" t="str">
        <f t="shared" si="10"/>
        <v>Payroll Taxes</v>
      </c>
    </row>
    <row r="701" spans="1:12" ht="15.75">
      <c r="A701" s="7">
        <v>700</v>
      </c>
      <c r="B701" s="5">
        <v>45184</v>
      </c>
      <c r="C701" s="7">
        <v>60820</v>
      </c>
      <c r="D701" s="4" t="s">
        <v>18</v>
      </c>
      <c r="E701" s="4" t="s">
        <v>30</v>
      </c>
      <c r="F701" s="4" t="s">
        <v>31</v>
      </c>
      <c r="G701" s="4" t="s">
        <v>54</v>
      </c>
      <c r="H701" s="4" t="s">
        <v>64</v>
      </c>
      <c r="I701" s="4" t="s">
        <v>118</v>
      </c>
      <c r="J701" s="4" t="s">
        <v>14</v>
      </c>
      <c r="K701" s="6">
        <v>7760</v>
      </c>
      <c r="L701" s="30" t="str">
        <f t="shared" si="10"/>
        <v>Payroll Taxes</v>
      </c>
    </row>
    <row r="702" spans="1:12" ht="15.75">
      <c r="A702" s="7">
        <v>701</v>
      </c>
      <c r="B702" s="5">
        <v>45184</v>
      </c>
      <c r="C702" s="7">
        <v>60820</v>
      </c>
      <c r="D702" s="4" t="s">
        <v>18</v>
      </c>
      <c r="E702" s="4" t="s">
        <v>32</v>
      </c>
      <c r="F702" s="4" t="s">
        <v>33</v>
      </c>
      <c r="G702" s="4" t="s">
        <v>54</v>
      </c>
      <c r="H702" s="4" t="s">
        <v>64</v>
      </c>
      <c r="I702" s="4" t="s">
        <v>119</v>
      </c>
      <c r="J702" s="4" t="s">
        <v>14</v>
      </c>
      <c r="K702" s="6">
        <v>5960</v>
      </c>
      <c r="L702" s="30" t="str">
        <f t="shared" si="10"/>
        <v>Payroll Taxes</v>
      </c>
    </row>
    <row r="703" spans="1:12" ht="15.75">
      <c r="A703" s="7">
        <v>702</v>
      </c>
      <c r="B703" s="5">
        <v>45184</v>
      </c>
      <c r="C703" s="7">
        <v>60820</v>
      </c>
      <c r="D703" s="4" t="s">
        <v>18</v>
      </c>
      <c r="E703" s="4" t="s">
        <v>36</v>
      </c>
      <c r="F703" s="4" t="s">
        <v>37</v>
      </c>
      <c r="G703" s="4" t="s">
        <v>54</v>
      </c>
      <c r="H703" s="4" t="s">
        <v>64</v>
      </c>
      <c r="I703" s="4" t="s">
        <v>120</v>
      </c>
      <c r="J703" s="4" t="s">
        <v>14</v>
      </c>
      <c r="K703" s="6">
        <v>5080</v>
      </c>
      <c r="L703" s="30" t="str">
        <f t="shared" si="10"/>
        <v>Payroll Taxes</v>
      </c>
    </row>
    <row r="704" spans="1:12" ht="15.75">
      <c r="A704" s="7">
        <v>703</v>
      </c>
      <c r="B704" s="5">
        <v>45184</v>
      </c>
      <c r="C704" s="7">
        <v>60830</v>
      </c>
      <c r="D704" s="4" t="s">
        <v>19</v>
      </c>
      <c r="E704" s="4" t="s">
        <v>9</v>
      </c>
      <c r="F704" s="4" t="s">
        <v>10</v>
      </c>
      <c r="G704" s="4" t="s">
        <v>54</v>
      </c>
      <c r="H704" s="4" t="s">
        <v>121</v>
      </c>
      <c r="I704" s="4" t="s">
        <v>122</v>
      </c>
      <c r="J704" s="4" t="s">
        <v>14</v>
      </c>
      <c r="K704" s="6">
        <v>10100</v>
      </c>
      <c r="L704" s="30" t="str">
        <f t="shared" si="10"/>
        <v>Health Insurance</v>
      </c>
    </row>
    <row r="705" spans="1:12" ht="15.75">
      <c r="A705" s="7">
        <v>704</v>
      </c>
      <c r="B705" s="5">
        <v>45184</v>
      </c>
      <c r="C705" s="7">
        <v>60830</v>
      </c>
      <c r="D705" s="4" t="s">
        <v>19</v>
      </c>
      <c r="E705" s="4" t="s">
        <v>30</v>
      </c>
      <c r="F705" s="4" t="s">
        <v>31</v>
      </c>
      <c r="G705" s="4" t="s">
        <v>54</v>
      </c>
      <c r="H705" s="4" t="s">
        <v>121</v>
      </c>
      <c r="I705" s="4" t="s">
        <v>123</v>
      </c>
      <c r="J705" s="4" t="s">
        <v>14</v>
      </c>
      <c r="K705" s="6">
        <v>18800</v>
      </c>
      <c r="L705" s="30" t="str">
        <f t="shared" si="10"/>
        <v>Health Insurance</v>
      </c>
    </row>
    <row r="706" spans="1:12" ht="15.75">
      <c r="A706" s="7">
        <v>705</v>
      </c>
      <c r="B706" s="5">
        <v>45184</v>
      </c>
      <c r="C706" s="7">
        <v>60830</v>
      </c>
      <c r="D706" s="4" t="s">
        <v>19</v>
      </c>
      <c r="E706" s="4" t="s">
        <v>32</v>
      </c>
      <c r="F706" s="4" t="s">
        <v>33</v>
      </c>
      <c r="G706" s="4" t="s">
        <v>54</v>
      </c>
      <c r="H706" s="4" t="s">
        <v>121</v>
      </c>
      <c r="I706" s="4" t="s">
        <v>124</v>
      </c>
      <c r="J706" s="4" t="s">
        <v>14</v>
      </c>
      <c r="K706" s="6">
        <v>14400</v>
      </c>
      <c r="L706" s="30" t="str">
        <f t="shared" ref="L706:L769" si="11">RIGHT(D706,LEN(D706)-6)</f>
        <v>Health Insurance</v>
      </c>
    </row>
    <row r="707" spans="1:12" ht="15.75">
      <c r="A707" s="7">
        <v>706</v>
      </c>
      <c r="B707" s="5">
        <v>45184</v>
      </c>
      <c r="C707" s="7">
        <v>60830</v>
      </c>
      <c r="D707" s="4" t="s">
        <v>19</v>
      </c>
      <c r="E707" s="4" t="s">
        <v>36</v>
      </c>
      <c r="F707" s="4" t="s">
        <v>37</v>
      </c>
      <c r="G707" s="4" t="s">
        <v>54</v>
      </c>
      <c r="H707" s="4" t="s">
        <v>121</v>
      </c>
      <c r="I707" s="4" t="s">
        <v>125</v>
      </c>
      <c r="J707" s="4" t="s">
        <v>14</v>
      </c>
      <c r="K707" s="6">
        <v>12100</v>
      </c>
      <c r="L707" s="30" t="str">
        <f t="shared" si="11"/>
        <v>Health Insurance</v>
      </c>
    </row>
    <row r="708" spans="1:12" ht="15.75">
      <c r="A708" s="7">
        <v>707</v>
      </c>
      <c r="B708" s="5">
        <v>45184</v>
      </c>
      <c r="C708" s="7">
        <v>60840</v>
      </c>
      <c r="D708" s="4" t="s">
        <v>20</v>
      </c>
      <c r="E708" s="4" t="s">
        <v>9</v>
      </c>
      <c r="F708" s="4" t="s">
        <v>10</v>
      </c>
      <c r="G708" s="4" t="s">
        <v>54</v>
      </c>
      <c r="H708" s="4" t="s">
        <v>64</v>
      </c>
      <c r="I708" s="4" t="s">
        <v>126</v>
      </c>
      <c r="J708" s="4" t="s">
        <v>14</v>
      </c>
      <c r="K708" s="6">
        <v>920</v>
      </c>
      <c r="L708" s="30" t="str">
        <f t="shared" si="11"/>
        <v>Payroll Processing Fees</v>
      </c>
    </row>
    <row r="709" spans="1:12" ht="15.75">
      <c r="A709" s="7">
        <v>708</v>
      </c>
      <c r="B709" s="5">
        <v>45184</v>
      </c>
      <c r="C709" s="7">
        <v>61010</v>
      </c>
      <c r="D709" s="4" t="s">
        <v>25</v>
      </c>
      <c r="E709" s="4" t="s">
        <v>32</v>
      </c>
      <c r="F709" s="4" t="s">
        <v>33</v>
      </c>
      <c r="G709" s="4" t="s">
        <v>68</v>
      </c>
      <c r="H709" s="4" t="s">
        <v>69</v>
      </c>
      <c r="I709" s="4" t="s">
        <v>141</v>
      </c>
      <c r="J709" s="4" t="s">
        <v>14</v>
      </c>
      <c r="K709" s="6">
        <v>4200</v>
      </c>
      <c r="L709" s="30" t="str">
        <f t="shared" si="11"/>
        <v>Lodging</v>
      </c>
    </row>
    <row r="710" spans="1:12" ht="15.75">
      <c r="A710" s="7">
        <v>709</v>
      </c>
      <c r="B710" s="5">
        <v>45184</v>
      </c>
      <c r="C710" s="7">
        <v>61020</v>
      </c>
      <c r="D710" s="4" t="s">
        <v>34</v>
      </c>
      <c r="E710" s="4" t="s">
        <v>32</v>
      </c>
      <c r="F710" s="4" t="s">
        <v>33</v>
      </c>
      <c r="G710" s="4" t="s">
        <v>68</v>
      </c>
      <c r="H710" s="4" t="s">
        <v>142</v>
      </c>
      <c r="I710" s="4" t="s">
        <v>143</v>
      </c>
      <c r="J710" s="4" t="s">
        <v>14</v>
      </c>
      <c r="K710" s="6">
        <v>2300</v>
      </c>
      <c r="L710" s="30" t="str">
        <f t="shared" si="11"/>
        <v>Meals &amp; Entertainment</v>
      </c>
    </row>
    <row r="711" spans="1:12" ht="15.75">
      <c r="A711" s="7">
        <v>710</v>
      </c>
      <c r="B711" s="5">
        <v>45184</v>
      </c>
      <c r="C711" s="7">
        <v>61030</v>
      </c>
      <c r="D711" s="4" t="s">
        <v>35</v>
      </c>
      <c r="E711" s="4" t="s">
        <v>32</v>
      </c>
      <c r="F711" s="4" t="s">
        <v>33</v>
      </c>
      <c r="G711" s="4" t="s">
        <v>68</v>
      </c>
      <c r="H711" s="4" t="s">
        <v>144</v>
      </c>
      <c r="I711" s="4" t="s">
        <v>145</v>
      </c>
      <c r="J711" s="4" t="s">
        <v>14</v>
      </c>
      <c r="K711" s="6">
        <v>3200</v>
      </c>
      <c r="L711" s="30" t="str">
        <f t="shared" si="11"/>
        <v>Travel</v>
      </c>
    </row>
    <row r="712" spans="1:12" ht="15.75">
      <c r="A712" s="7">
        <v>711</v>
      </c>
      <c r="B712" s="5">
        <v>45199</v>
      </c>
      <c r="C712" s="7">
        <v>60850</v>
      </c>
      <c r="D712" s="4" t="s">
        <v>42</v>
      </c>
      <c r="E712" s="4" t="s">
        <v>32</v>
      </c>
      <c r="F712" s="4" t="s">
        <v>33</v>
      </c>
      <c r="G712" s="4" t="s">
        <v>54</v>
      </c>
      <c r="H712" s="4" t="s">
        <v>64</v>
      </c>
      <c r="I712" s="4" t="s">
        <v>127</v>
      </c>
      <c r="J712" s="4" t="s">
        <v>14</v>
      </c>
      <c r="K712" s="6">
        <v>40500</v>
      </c>
      <c r="L712" s="30" t="str">
        <f t="shared" si="11"/>
        <v>Commissions Expense</v>
      </c>
    </row>
    <row r="713" spans="1:12" ht="15.75">
      <c r="A713" s="7">
        <v>712</v>
      </c>
      <c r="B713" s="5">
        <v>45199</v>
      </c>
      <c r="C713" s="7">
        <v>70100</v>
      </c>
      <c r="D713" s="4" t="s">
        <v>26</v>
      </c>
      <c r="E713" s="4" t="s">
        <v>9</v>
      </c>
      <c r="F713" s="4" t="s">
        <v>10</v>
      </c>
      <c r="G713" s="4" t="s">
        <v>74</v>
      </c>
      <c r="H713" s="4" t="s">
        <v>75</v>
      </c>
      <c r="I713" s="4" t="s">
        <v>76</v>
      </c>
      <c r="J713" s="4" t="s">
        <v>11</v>
      </c>
      <c r="K713" s="6">
        <v>1900</v>
      </c>
      <c r="L713" s="30" t="str">
        <f t="shared" si="11"/>
        <v>Interest Income</v>
      </c>
    </row>
    <row r="714" spans="1:12" ht="15.75">
      <c r="A714" s="7">
        <v>713</v>
      </c>
      <c r="B714" s="5">
        <v>45199</v>
      </c>
      <c r="C714" s="7">
        <v>80100</v>
      </c>
      <c r="D714" s="4" t="s">
        <v>27</v>
      </c>
      <c r="E714" s="4" t="s">
        <v>9</v>
      </c>
      <c r="F714" s="4" t="s">
        <v>10</v>
      </c>
      <c r="G714" s="4" t="s">
        <v>77</v>
      </c>
      <c r="H714" s="4" t="s">
        <v>78</v>
      </c>
      <c r="I714" s="4" t="s">
        <v>79</v>
      </c>
      <c r="J714" s="4" t="s">
        <v>14</v>
      </c>
      <c r="K714" s="6">
        <v>9200</v>
      </c>
      <c r="L714" s="30" t="str">
        <f t="shared" si="11"/>
        <v>Depreciation Expense</v>
      </c>
    </row>
    <row r="715" spans="1:12" ht="15.75">
      <c r="A715" s="7">
        <v>714</v>
      </c>
      <c r="B715" s="5">
        <v>45199</v>
      </c>
      <c r="C715" s="7">
        <v>80200</v>
      </c>
      <c r="D715" s="4" t="s">
        <v>28</v>
      </c>
      <c r="E715" s="4" t="s">
        <v>9</v>
      </c>
      <c r="F715" s="4" t="s">
        <v>10</v>
      </c>
      <c r="G715" s="4" t="s">
        <v>54</v>
      </c>
      <c r="H715" s="4" t="s">
        <v>75</v>
      </c>
      <c r="I715" s="4" t="s">
        <v>128</v>
      </c>
      <c r="J715" s="4" t="s">
        <v>14</v>
      </c>
      <c r="K715" s="6">
        <v>2800</v>
      </c>
      <c r="L715" s="30" t="str">
        <f t="shared" si="11"/>
        <v>Interest Expense</v>
      </c>
    </row>
    <row r="716" spans="1:12" ht="15.75">
      <c r="A716" s="7">
        <v>715</v>
      </c>
      <c r="B716" s="5">
        <v>45200</v>
      </c>
      <c r="C716" s="7">
        <v>40100</v>
      </c>
      <c r="D716" s="4" t="s">
        <v>12</v>
      </c>
      <c r="E716" s="4" t="s">
        <v>9</v>
      </c>
      <c r="F716" s="4" t="s">
        <v>10</v>
      </c>
      <c r="G716" s="4" t="s">
        <v>48</v>
      </c>
      <c r="H716" s="4" t="s">
        <v>49</v>
      </c>
      <c r="I716" s="4" t="s">
        <v>135</v>
      </c>
      <c r="J716" s="4" t="s">
        <v>11</v>
      </c>
      <c r="K716" s="6">
        <v>57000</v>
      </c>
      <c r="L716" s="30" t="str">
        <f t="shared" si="11"/>
        <v>SaaS Revenue</v>
      </c>
    </row>
    <row r="717" spans="1:12" ht="15.75">
      <c r="A717" s="7">
        <v>716</v>
      </c>
      <c r="B717" s="5">
        <v>45200</v>
      </c>
      <c r="C717" s="7">
        <v>40100</v>
      </c>
      <c r="D717" s="4" t="s">
        <v>12</v>
      </c>
      <c r="E717" s="4" t="s">
        <v>9</v>
      </c>
      <c r="F717" s="4" t="s">
        <v>10</v>
      </c>
      <c r="G717" s="4" t="s">
        <v>48</v>
      </c>
      <c r="H717" s="4" t="s">
        <v>51</v>
      </c>
      <c r="I717" s="4" t="s">
        <v>135</v>
      </c>
      <c r="J717" s="4" t="s">
        <v>11</v>
      </c>
      <c r="K717" s="6">
        <v>49200</v>
      </c>
      <c r="L717" s="30" t="str">
        <f t="shared" si="11"/>
        <v>SaaS Revenue</v>
      </c>
    </row>
    <row r="718" spans="1:12" ht="15.75">
      <c r="A718" s="7">
        <v>717</v>
      </c>
      <c r="B718" s="5">
        <v>45200</v>
      </c>
      <c r="C718" s="7">
        <v>40100</v>
      </c>
      <c r="D718" s="4" t="s">
        <v>12</v>
      </c>
      <c r="E718" s="4" t="s">
        <v>9</v>
      </c>
      <c r="F718" s="4" t="s">
        <v>10</v>
      </c>
      <c r="G718" s="4" t="s">
        <v>48</v>
      </c>
      <c r="H718" s="4" t="s">
        <v>91</v>
      </c>
      <c r="I718" s="4" t="s">
        <v>135</v>
      </c>
      <c r="J718" s="4" t="s">
        <v>11</v>
      </c>
      <c r="K718" s="6">
        <v>28500</v>
      </c>
      <c r="L718" s="30" t="str">
        <f t="shared" si="11"/>
        <v>SaaS Revenue</v>
      </c>
    </row>
    <row r="719" spans="1:12" ht="15.75">
      <c r="A719" s="7">
        <v>718</v>
      </c>
      <c r="B719" s="5">
        <v>45200</v>
      </c>
      <c r="C719" s="7">
        <v>40100</v>
      </c>
      <c r="D719" s="4" t="s">
        <v>12</v>
      </c>
      <c r="E719" s="4" t="s">
        <v>9</v>
      </c>
      <c r="F719" s="4" t="s">
        <v>10</v>
      </c>
      <c r="G719" s="4" t="s">
        <v>48</v>
      </c>
      <c r="H719" s="4" t="s">
        <v>130</v>
      </c>
      <c r="I719" s="4" t="s">
        <v>135</v>
      </c>
      <c r="J719" s="4" t="s">
        <v>11</v>
      </c>
      <c r="K719" s="6">
        <v>19800</v>
      </c>
      <c r="L719" s="30" t="str">
        <f t="shared" si="11"/>
        <v>SaaS Revenue</v>
      </c>
    </row>
    <row r="720" spans="1:12" ht="15.75">
      <c r="A720" s="7">
        <v>719</v>
      </c>
      <c r="B720" s="5">
        <v>45200</v>
      </c>
      <c r="C720" s="7">
        <v>40100</v>
      </c>
      <c r="D720" s="4" t="s">
        <v>12</v>
      </c>
      <c r="E720" s="4" t="s">
        <v>9</v>
      </c>
      <c r="F720" s="4" t="s">
        <v>10</v>
      </c>
      <c r="G720" s="4" t="s">
        <v>48</v>
      </c>
      <c r="H720" s="4" t="s">
        <v>133</v>
      </c>
      <c r="I720" s="4" t="s">
        <v>135</v>
      </c>
      <c r="J720" s="4" t="s">
        <v>11</v>
      </c>
      <c r="K720" s="6">
        <v>33800</v>
      </c>
      <c r="L720" s="30" t="str">
        <f t="shared" si="11"/>
        <v>SaaS Revenue</v>
      </c>
    </row>
    <row r="721" spans="1:12" ht="15.75">
      <c r="A721" s="7">
        <v>720</v>
      </c>
      <c r="B721" s="5">
        <v>45200</v>
      </c>
      <c r="C721" s="7">
        <v>40100</v>
      </c>
      <c r="D721" s="4" t="s">
        <v>12</v>
      </c>
      <c r="E721" s="4" t="s">
        <v>9</v>
      </c>
      <c r="F721" s="4" t="s">
        <v>10</v>
      </c>
      <c r="G721" s="4" t="s">
        <v>48</v>
      </c>
      <c r="H721" s="4" t="s">
        <v>146</v>
      </c>
      <c r="I721" s="4" t="s">
        <v>135</v>
      </c>
      <c r="J721" s="4" t="s">
        <v>11</v>
      </c>
      <c r="K721" s="6">
        <v>40000</v>
      </c>
      <c r="L721" s="30" t="str">
        <f t="shared" si="11"/>
        <v>SaaS Revenue</v>
      </c>
    </row>
    <row r="722" spans="1:12" ht="15.75">
      <c r="A722" s="7">
        <v>721</v>
      </c>
      <c r="B722" s="5">
        <v>45200</v>
      </c>
      <c r="C722" s="7">
        <v>40100</v>
      </c>
      <c r="D722" s="4" t="s">
        <v>12</v>
      </c>
      <c r="E722" s="4" t="s">
        <v>9</v>
      </c>
      <c r="F722" s="4" t="s">
        <v>10</v>
      </c>
      <c r="G722" s="4" t="s">
        <v>48</v>
      </c>
      <c r="H722" s="4" t="s">
        <v>147</v>
      </c>
      <c r="I722" s="4" t="s">
        <v>135</v>
      </c>
      <c r="J722" s="4" t="s">
        <v>11</v>
      </c>
      <c r="K722" s="6">
        <v>45000</v>
      </c>
      <c r="L722" s="30" t="str">
        <f t="shared" si="11"/>
        <v>SaaS Revenue</v>
      </c>
    </row>
    <row r="723" spans="1:12" ht="15.75">
      <c r="A723" s="7">
        <v>722</v>
      </c>
      <c r="B723" s="5">
        <v>45200</v>
      </c>
      <c r="C723" s="7">
        <v>40100</v>
      </c>
      <c r="D723" s="4" t="s">
        <v>12</v>
      </c>
      <c r="E723" s="4" t="s">
        <v>9</v>
      </c>
      <c r="F723" s="4" t="s">
        <v>10</v>
      </c>
      <c r="G723" s="4" t="s">
        <v>48</v>
      </c>
      <c r="H723" s="4" t="s">
        <v>92</v>
      </c>
      <c r="I723" s="4" t="s">
        <v>93</v>
      </c>
      <c r="J723" s="4" t="s">
        <v>11</v>
      </c>
      <c r="K723" s="6">
        <v>91500</v>
      </c>
      <c r="L723" s="30" t="str">
        <f t="shared" si="11"/>
        <v>SaaS Revenue</v>
      </c>
    </row>
    <row r="724" spans="1:12" ht="15.75">
      <c r="A724" s="7">
        <v>723</v>
      </c>
      <c r="B724" s="5">
        <v>45200</v>
      </c>
      <c r="C724" s="7">
        <v>40200</v>
      </c>
      <c r="D724" s="4" t="s">
        <v>8</v>
      </c>
      <c r="E724" s="4" t="s">
        <v>9</v>
      </c>
      <c r="F724" s="4" t="s">
        <v>10</v>
      </c>
      <c r="G724" s="4" t="s">
        <v>48</v>
      </c>
      <c r="H724" s="4" t="s">
        <v>52</v>
      </c>
      <c r="I724" s="4" t="s">
        <v>53</v>
      </c>
      <c r="J724" s="4" t="s">
        <v>11</v>
      </c>
      <c r="K724" s="6">
        <v>105000</v>
      </c>
      <c r="L724" s="30" t="str">
        <f t="shared" si="11"/>
        <v>Product Revenue</v>
      </c>
    </row>
    <row r="725" spans="1:12" ht="15.75">
      <c r="A725" s="7">
        <v>724</v>
      </c>
      <c r="B725" s="5">
        <v>45200</v>
      </c>
      <c r="C725" s="7">
        <v>50100</v>
      </c>
      <c r="D725" s="4" t="s">
        <v>13</v>
      </c>
      <c r="E725" s="4" t="s">
        <v>9</v>
      </c>
      <c r="F725" s="4" t="s">
        <v>10</v>
      </c>
      <c r="G725" s="4" t="s">
        <v>54</v>
      </c>
      <c r="H725" s="4" t="s">
        <v>55</v>
      </c>
      <c r="I725" s="4" t="s">
        <v>136</v>
      </c>
      <c r="J725" s="4" t="s">
        <v>14</v>
      </c>
      <c r="K725" s="6">
        <v>42500</v>
      </c>
      <c r="L725" s="30" t="str">
        <f t="shared" si="11"/>
        <v>Web Domain &amp; Hosting Fees</v>
      </c>
    </row>
    <row r="726" spans="1:12" ht="15.75">
      <c r="A726" s="7">
        <v>725</v>
      </c>
      <c r="B726" s="5">
        <v>45200</v>
      </c>
      <c r="C726" s="7">
        <v>50200</v>
      </c>
      <c r="D726" s="4" t="s">
        <v>15</v>
      </c>
      <c r="E726" s="4" t="s">
        <v>9</v>
      </c>
      <c r="F726" s="4" t="s">
        <v>10</v>
      </c>
      <c r="G726" s="4" t="s">
        <v>54</v>
      </c>
      <c r="H726" s="4" t="s">
        <v>57</v>
      </c>
      <c r="I726" s="4" t="s">
        <v>58</v>
      </c>
      <c r="J726" s="4" t="s">
        <v>14</v>
      </c>
      <c r="K726" s="6">
        <v>8700</v>
      </c>
      <c r="L726" s="30" t="str">
        <f t="shared" si="11"/>
        <v>Merchant Account Fees</v>
      </c>
    </row>
    <row r="727" spans="1:12" ht="15.75">
      <c r="A727" s="7">
        <v>726</v>
      </c>
      <c r="B727" s="5">
        <v>45200</v>
      </c>
      <c r="C727" s="7">
        <v>60100</v>
      </c>
      <c r="D727" s="4" t="s">
        <v>16</v>
      </c>
      <c r="E727" s="4" t="s">
        <v>32</v>
      </c>
      <c r="F727" s="4" t="s">
        <v>33</v>
      </c>
      <c r="G727" s="4" t="s">
        <v>54</v>
      </c>
      <c r="H727" s="4" t="s">
        <v>59</v>
      </c>
      <c r="I727" s="4" t="s">
        <v>60</v>
      </c>
      <c r="J727" s="4" t="s">
        <v>14</v>
      </c>
      <c r="K727" s="6">
        <v>25000</v>
      </c>
      <c r="L727" s="30" t="str">
        <f t="shared" si="11"/>
        <v>Advertising &amp; Marketing</v>
      </c>
    </row>
    <row r="728" spans="1:12" ht="15.75">
      <c r="A728" s="7">
        <v>727</v>
      </c>
      <c r="B728" s="5">
        <v>45200</v>
      </c>
      <c r="C728" s="7">
        <v>60100</v>
      </c>
      <c r="D728" s="4" t="s">
        <v>16</v>
      </c>
      <c r="E728" s="4" t="s">
        <v>32</v>
      </c>
      <c r="F728" s="4" t="s">
        <v>33</v>
      </c>
      <c r="G728" s="4" t="s">
        <v>54</v>
      </c>
      <c r="H728" s="4" t="s">
        <v>95</v>
      </c>
      <c r="I728" s="4" t="s">
        <v>62</v>
      </c>
      <c r="J728" s="4" t="s">
        <v>14</v>
      </c>
      <c r="K728" s="6">
        <v>12500</v>
      </c>
      <c r="L728" s="30" t="str">
        <f t="shared" si="11"/>
        <v>Advertising &amp; Marketing</v>
      </c>
    </row>
    <row r="729" spans="1:12" ht="15.75">
      <c r="A729" s="7">
        <v>728</v>
      </c>
      <c r="B729" s="5">
        <v>45200</v>
      </c>
      <c r="C729" s="7">
        <v>60400</v>
      </c>
      <c r="D729" s="4" t="s">
        <v>29</v>
      </c>
      <c r="E729" s="4" t="s">
        <v>9</v>
      </c>
      <c r="F729" s="4" t="s">
        <v>10</v>
      </c>
      <c r="G729" s="4" t="s">
        <v>54</v>
      </c>
      <c r="H729" s="4" t="s">
        <v>96</v>
      </c>
      <c r="I729" s="4" t="s">
        <v>97</v>
      </c>
      <c r="J729" s="4" t="s">
        <v>14</v>
      </c>
      <c r="K729" s="6">
        <v>2300</v>
      </c>
      <c r="L729" s="30" t="str">
        <f t="shared" si="11"/>
        <v>Dues &amp; Subscriptions</v>
      </c>
    </row>
    <row r="730" spans="1:12" ht="15.75">
      <c r="A730" s="7">
        <v>729</v>
      </c>
      <c r="B730" s="5">
        <v>45200</v>
      </c>
      <c r="C730" s="7">
        <v>60400</v>
      </c>
      <c r="D730" s="4" t="s">
        <v>29</v>
      </c>
      <c r="E730" s="4" t="s">
        <v>30</v>
      </c>
      <c r="F730" s="4" t="s">
        <v>31</v>
      </c>
      <c r="G730" s="4" t="s">
        <v>54</v>
      </c>
      <c r="H730" s="4" t="s">
        <v>98</v>
      </c>
      <c r="I730" s="4" t="s">
        <v>99</v>
      </c>
      <c r="J730" s="4" t="s">
        <v>14</v>
      </c>
      <c r="K730" s="6">
        <v>1800</v>
      </c>
      <c r="L730" s="30" t="str">
        <f t="shared" si="11"/>
        <v>Dues &amp; Subscriptions</v>
      </c>
    </row>
    <row r="731" spans="1:12" ht="15.75">
      <c r="A731" s="7">
        <v>730</v>
      </c>
      <c r="B731" s="5">
        <v>45200</v>
      </c>
      <c r="C731" s="7">
        <v>60500</v>
      </c>
      <c r="D731" s="4" t="s">
        <v>39</v>
      </c>
      <c r="E731" s="4" t="s">
        <v>9</v>
      </c>
      <c r="F731" s="4" t="s">
        <v>10</v>
      </c>
      <c r="G731" s="4" t="s">
        <v>54</v>
      </c>
      <c r="H731" s="4" t="s">
        <v>100</v>
      </c>
      <c r="I731" s="4" t="s">
        <v>101</v>
      </c>
      <c r="J731" s="4" t="s">
        <v>14</v>
      </c>
      <c r="K731" s="6">
        <v>5100</v>
      </c>
      <c r="L731" s="30" t="str">
        <f t="shared" si="11"/>
        <v>Insurance</v>
      </c>
    </row>
    <row r="732" spans="1:12" ht="15.75">
      <c r="A732" s="7">
        <v>731</v>
      </c>
      <c r="B732" s="5">
        <v>45200</v>
      </c>
      <c r="C732" s="7">
        <v>60620</v>
      </c>
      <c r="D732" s="4" t="s">
        <v>40</v>
      </c>
      <c r="E732" s="4" t="s">
        <v>9</v>
      </c>
      <c r="F732" s="4" t="s">
        <v>10</v>
      </c>
      <c r="G732" s="4" t="s">
        <v>54</v>
      </c>
      <c r="H732" s="4" t="s">
        <v>102</v>
      </c>
      <c r="I732" s="4" t="s">
        <v>103</v>
      </c>
      <c r="J732" s="4" t="s">
        <v>14</v>
      </c>
      <c r="K732" s="6">
        <v>16500</v>
      </c>
      <c r="L732" s="30" t="str">
        <f t="shared" si="11"/>
        <v>Rent &amp; Lease</v>
      </c>
    </row>
    <row r="733" spans="1:12" ht="15.75">
      <c r="A733" s="7">
        <v>732</v>
      </c>
      <c r="B733" s="5">
        <v>45200</v>
      </c>
      <c r="C733" s="7">
        <v>60630</v>
      </c>
      <c r="D733" s="4" t="s">
        <v>41</v>
      </c>
      <c r="E733" s="4" t="s">
        <v>9</v>
      </c>
      <c r="F733" s="4" t="s">
        <v>10</v>
      </c>
      <c r="G733" s="4" t="s">
        <v>54</v>
      </c>
      <c r="H733" s="4" t="s">
        <v>104</v>
      </c>
      <c r="I733" s="4" t="s">
        <v>105</v>
      </c>
      <c r="J733" s="4" t="s">
        <v>14</v>
      </c>
      <c r="K733" s="6">
        <v>3900</v>
      </c>
      <c r="L733" s="30" t="str">
        <f t="shared" si="11"/>
        <v>Utilities</v>
      </c>
    </row>
    <row r="734" spans="1:12" ht="15.75">
      <c r="A734" s="7">
        <v>733</v>
      </c>
      <c r="B734" s="5">
        <v>45204</v>
      </c>
      <c r="C734" s="7">
        <v>50200</v>
      </c>
      <c r="D734" s="4" t="s">
        <v>15</v>
      </c>
      <c r="E734" s="4" t="s">
        <v>9</v>
      </c>
      <c r="F734" s="4" t="s">
        <v>10</v>
      </c>
      <c r="G734" s="4" t="s">
        <v>54</v>
      </c>
      <c r="H734" s="4" t="s">
        <v>57</v>
      </c>
      <c r="I734" s="4" t="s">
        <v>58</v>
      </c>
      <c r="J734" s="4" t="s">
        <v>14</v>
      </c>
      <c r="K734" s="6">
        <v>3800</v>
      </c>
      <c r="L734" s="30" t="str">
        <f t="shared" si="11"/>
        <v>Merchant Account Fees</v>
      </c>
    </row>
    <row r="735" spans="1:12" ht="15.75">
      <c r="A735" s="7">
        <v>734</v>
      </c>
      <c r="B735" s="5">
        <v>45204</v>
      </c>
      <c r="C735" s="7">
        <v>50210</v>
      </c>
      <c r="D735" s="4" t="s">
        <v>38</v>
      </c>
      <c r="E735" s="4" t="s">
        <v>9</v>
      </c>
      <c r="F735" s="4" t="s">
        <v>10</v>
      </c>
      <c r="G735" s="4" t="s">
        <v>54</v>
      </c>
      <c r="H735" s="4" t="s">
        <v>106</v>
      </c>
      <c r="I735" s="4" t="s">
        <v>107</v>
      </c>
      <c r="J735" s="4" t="s">
        <v>14</v>
      </c>
      <c r="K735" s="6">
        <v>73500</v>
      </c>
      <c r="L735" s="30" t="str">
        <f t="shared" si="11"/>
        <v>Product Costs</v>
      </c>
    </row>
    <row r="736" spans="1:12" ht="15.75">
      <c r="A736" s="7">
        <v>735</v>
      </c>
      <c r="B736" s="5">
        <v>45204</v>
      </c>
      <c r="C736" s="7">
        <v>60710</v>
      </c>
      <c r="D736" s="4" t="s">
        <v>21</v>
      </c>
      <c r="E736" s="4" t="s">
        <v>9</v>
      </c>
      <c r="F736" s="4" t="s">
        <v>10</v>
      </c>
      <c r="G736" s="4" t="s">
        <v>54</v>
      </c>
      <c r="H736" s="4" t="s">
        <v>72</v>
      </c>
      <c r="I736" s="4" t="s">
        <v>73</v>
      </c>
      <c r="J736" s="4" t="s">
        <v>14</v>
      </c>
      <c r="K736" s="6">
        <v>4900</v>
      </c>
      <c r="L736" s="30" t="str">
        <f t="shared" si="11"/>
        <v>Accounting Fees</v>
      </c>
    </row>
    <row r="737" spans="1:12" ht="15.75">
      <c r="A737" s="7">
        <v>736</v>
      </c>
      <c r="B737" s="5">
        <v>45209</v>
      </c>
      <c r="C737" s="7">
        <v>60720</v>
      </c>
      <c r="D737" s="4" t="s">
        <v>22</v>
      </c>
      <c r="E737" s="4" t="s">
        <v>9</v>
      </c>
      <c r="F737" s="4" t="s">
        <v>10</v>
      </c>
      <c r="G737" s="4" t="s">
        <v>54</v>
      </c>
      <c r="H737" s="4" t="s">
        <v>108</v>
      </c>
      <c r="I737" s="4" t="s">
        <v>109</v>
      </c>
      <c r="J737" s="4" t="s">
        <v>14</v>
      </c>
      <c r="K737" s="6">
        <v>9200</v>
      </c>
      <c r="L737" s="30" t="str">
        <f t="shared" si="11"/>
        <v>Consulting Fees</v>
      </c>
    </row>
    <row r="738" spans="1:12" ht="15.75">
      <c r="A738" s="7">
        <v>737</v>
      </c>
      <c r="B738" s="5">
        <v>45214</v>
      </c>
      <c r="C738" s="7">
        <v>40100</v>
      </c>
      <c r="D738" s="4" t="s">
        <v>12</v>
      </c>
      <c r="E738" s="4" t="s">
        <v>9</v>
      </c>
      <c r="F738" s="4" t="s">
        <v>10</v>
      </c>
      <c r="G738" s="4" t="s">
        <v>48</v>
      </c>
      <c r="H738" s="4" t="s">
        <v>110</v>
      </c>
      <c r="I738" s="4" t="s">
        <v>135</v>
      </c>
      <c r="J738" s="4" t="s">
        <v>11</v>
      </c>
      <c r="K738" s="6">
        <v>23500</v>
      </c>
      <c r="L738" s="30" t="str">
        <f t="shared" si="11"/>
        <v>SaaS Revenue</v>
      </c>
    </row>
    <row r="739" spans="1:12" ht="15.75">
      <c r="A739" s="7">
        <v>738</v>
      </c>
      <c r="B739" s="5">
        <v>45214</v>
      </c>
      <c r="C739" s="7">
        <v>40100</v>
      </c>
      <c r="D739" s="4" t="s">
        <v>12</v>
      </c>
      <c r="E739" s="4" t="s">
        <v>9</v>
      </c>
      <c r="F739" s="4" t="s">
        <v>10</v>
      </c>
      <c r="G739" s="4" t="s">
        <v>48</v>
      </c>
      <c r="H739" s="4" t="s">
        <v>92</v>
      </c>
      <c r="I739" s="4" t="s">
        <v>93</v>
      </c>
      <c r="J739" s="4" t="s">
        <v>11</v>
      </c>
      <c r="K739" s="6">
        <v>68000</v>
      </c>
      <c r="L739" s="30" t="str">
        <f t="shared" si="11"/>
        <v>SaaS Revenue</v>
      </c>
    </row>
    <row r="740" spans="1:12" ht="15.75">
      <c r="A740" s="7">
        <v>739</v>
      </c>
      <c r="B740" s="5">
        <v>45214</v>
      </c>
      <c r="C740" s="7">
        <v>60730</v>
      </c>
      <c r="D740" s="4" t="s">
        <v>23</v>
      </c>
      <c r="E740" s="4" t="s">
        <v>9</v>
      </c>
      <c r="F740" s="4" t="s">
        <v>10</v>
      </c>
      <c r="G740" s="4" t="s">
        <v>54</v>
      </c>
      <c r="H740" s="4" t="s">
        <v>111</v>
      </c>
      <c r="I740" s="4" t="s">
        <v>112</v>
      </c>
      <c r="J740" s="4" t="s">
        <v>14</v>
      </c>
      <c r="K740" s="6">
        <v>5500</v>
      </c>
      <c r="L740" s="30" t="str">
        <f t="shared" si="11"/>
        <v>Legal Fees</v>
      </c>
    </row>
    <row r="741" spans="1:12" ht="15.75">
      <c r="A741" s="7">
        <v>740</v>
      </c>
      <c r="B741" s="5">
        <v>45214</v>
      </c>
      <c r="C741" s="7">
        <v>60740</v>
      </c>
      <c r="D741" s="4" t="s">
        <v>24</v>
      </c>
      <c r="E741" s="4" t="s">
        <v>9</v>
      </c>
      <c r="F741" s="4" t="s">
        <v>10</v>
      </c>
      <c r="G741" s="4" t="s">
        <v>54</v>
      </c>
      <c r="H741" s="4" t="s">
        <v>113</v>
      </c>
      <c r="I741" s="4" t="s">
        <v>114</v>
      </c>
      <c r="J741" s="4" t="s">
        <v>14</v>
      </c>
      <c r="K741" s="6">
        <v>8200</v>
      </c>
      <c r="L741" s="30" t="str">
        <f t="shared" si="11"/>
        <v>Recruiting Fees</v>
      </c>
    </row>
    <row r="742" spans="1:12" ht="15.75">
      <c r="A742" s="7">
        <v>741</v>
      </c>
      <c r="B742" s="5">
        <v>45214</v>
      </c>
      <c r="C742" s="7">
        <v>60810</v>
      </c>
      <c r="D742" s="4" t="s">
        <v>17</v>
      </c>
      <c r="E742" s="4" t="s">
        <v>9</v>
      </c>
      <c r="F742" s="4" t="s">
        <v>10</v>
      </c>
      <c r="G742" s="4" t="s">
        <v>54</v>
      </c>
      <c r="H742" s="4" t="s">
        <v>64</v>
      </c>
      <c r="I742" s="4" t="s">
        <v>66</v>
      </c>
      <c r="J742" s="4" t="s">
        <v>14</v>
      </c>
      <c r="K742" s="6">
        <v>52500</v>
      </c>
      <c r="L742" s="30" t="str">
        <f t="shared" si="11"/>
        <v>Salary &amp; Wages</v>
      </c>
    </row>
    <row r="743" spans="1:12" ht="15.75">
      <c r="A743" s="7">
        <v>742</v>
      </c>
      <c r="B743" s="5">
        <v>45214</v>
      </c>
      <c r="C743" s="7">
        <v>60810</v>
      </c>
      <c r="D743" s="4" t="s">
        <v>17</v>
      </c>
      <c r="E743" s="4" t="s">
        <v>30</v>
      </c>
      <c r="F743" s="4" t="s">
        <v>31</v>
      </c>
      <c r="G743" s="4" t="s">
        <v>54</v>
      </c>
      <c r="H743" s="4" t="s">
        <v>64</v>
      </c>
      <c r="I743" s="4" t="s">
        <v>115</v>
      </c>
      <c r="J743" s="4" t="s">
        <v>14</v>
      </c>
      <c r="K743" s="6">
        <v>99000</v>
      </c>
      <c r="L743" s="30" t="str">
        <f t="shared" si="11"/>
        <v>Salary &amp; Wages</v>
      </c>
    </row>
    <row r="744" spans="1:12" ht="15.75">
      <c r="A744" s="7">
        <v>743</v>
      </c>
      <c r="B744" s="5">
        <v>45214</v>
      </c>
      <c r="C744" s="7">
        <v>60810</v>
      </c>
      <c r="D744" s="4" t="s">
        <v>17</v>
      </c>
      <c r="E744" s="4" t="s">
        <v>32</v>
      </c>
      <c r="F744" s="4" t="s">
        <v>33</v>
      </c>
      <c r="G744" s="4" t="s">
        <v>54</v>
      </c>
      <c r="H744" s="4" t="s">
        <v>64</v>
      </c>
      <c r="I744" s="4" t="s">
        <v>65</v>
      </c>
      <c r="J744" s="4" t="s">
        <v>14</v>
      </c>
      <c r="K744" s="6">
        <v>76000</v>
      </c>
      <c r="L744" s="30" t="str">
        <f t="shared" si="11"/>
        <v>Salary &amp; Wages</v>
      </c>
    </row>
    <row r="745" spans="1:12" ht="15.75">
      <c r="A745" s="7">
        <v>744</v>
      </c>
      <c r="B745" s="5">
        <v>45214</v>
      </c>
      <c r="C745" s="7">
        <v>60810</v>
      </c>
      <c r="D745" s="4" t="s">
        <v>17</v>
      </c>
      <c r="E745" s="4" t="s">
        <v>36</v>
      </c>
      <c r="F745" s="4" t="s">
        <v>37</v>
      </c>
      <c r="G745" s="4" t="s">
        <v>54</v>
      </c>
      <c r="H745" s="4" t="s">
        <v>64</v>
      </c>
      <c r="I745" s="4" t="s">
        <v>116</v>
      </c>
      <c r="J745" s="4" t="s">
        <v>14</v>
      </c>
      <c r="K745" s="6">
        <v>65000</v>
      </c>
      <c r="L745" s="30" t="str">
        <f t="shared" si="11"/>
        <v>Salary &amp; Wages</v>
      </c>
    </row>
    <row r="746" spans="1:12" ht="15.75">
      <c r="A746" s="7">
        <v>745</v>
      </c>
      <c r="B746" s="5">
        <v>45214</v>
      </c>
      <c r="C746" s="7">
        <v>60820</v>
      </c>
      <c r="D746" s="4" t="s">
        <v>18</v>
      </c>
      <c r="E746" s="4" t="s">
        <v>9</v>
      </c>
      <c r="F746" s="4" t="s">
        <v>10</v>
      </c>
      <c r="G746" s="4" t="s">
        <v>54</v>
      </c>
      <c r="H746" s="4" t="s">
        <v>64</v>
      </c>
      <c r="I746" s="4" t="s">
        <v>117</v>
      </c>
      <c r="J746" s="4" t="s">
        <v>14</v>
      </c>
      <c r="K746" s="6">
        <v>4200</v>
      </c>
      <c r="L746" s="30" t="str">
        <f t="shared" si="11"/>
        <v>Payroll Taxes</v>
      </c>
    </row>
    <row r="747" spans="1:12" ht="15.75">
      <c r="A747" s="7">
        <v>746</v>
      </c>
      <c r="B747" s="5">
        <v>45214</v>
      </c>
      <c r="C747" s="7">
        <v>60820</v>
      </c>
      <c r="D747" s="4" t="s">
        <v>18</v>
      </c>
      <c r="E747" s="4" t="s">
        <v>30</v>
      </c>
      <c r="F747" s="4" t="s">
        <v>31</v>
      </c>
      <c r="G747" s="4" t="s">
        <v>54</v>
      </c>
      <c r="H747" s="4" t="s">
        <v>64</v>
      </c>
      <c r="I747" s="4" t="s">
        <v>118</v>
      </c>
      <c r="J747" s="4" t="s">
        <v>14</v>
      </c>
      <c r="K747" s="6">
        <v>7920</v>
      </c>
      <c r="L747" s="30" t="str">
        <f t="shared" si="11"/>
        <v>Payroll Taxes</v>
      </c>
    </row>
    <row r="748" spans="1:12" ht="15.75">
      <c r="A748" s="7">
        <v>747</v>
      </c>
      <c r="B748" s="5">
        <v>45214</v>
      </c>
      <c r="C748" s="7">
        <v>60820</v>
      </c>
      <c r="D748" s="4" t="s">
        <v>18</v>
      </c>
      <c r="E748" s="4" t="s">
        <v>32</v>
      </c>
      <c r="F748" s="4" t="s">
        <v>33</v>
      </c>
      <c r="G748" s="4" t="s">
        <v>54</v>
      </c>
      <c r="H748" s="4" t="s">
        <v>64</v>
      </c>
      <c r="I748" s="4" t="s">
        <v>119</v>
      </c>
      <c r="J748" s="4" t="s">
        <v>14</v>
      </c>
      <c r="K748" s="6">
        <v>6080</v>
      </c>
      <c r="L748" s="30" t="str">
        <f t="shared" si="11"/>
        <v>Payroll Taxes</v>
      </c>
    </row>
    <row r="749" spans="1:12" ht="15.75">
      <c r="A749" s="7">
        <v>748</v>
      </c>
      <c r="B749" s="5">
        <v>45214</v>
      </c>
      <c r="C749" s="7">
        <v>60820</v>
      </c>
      <c r="D749" s="4" t="s">
        <v>18</v>
      </c>
      <c r="E749" s="4" t="s">
        <v>36</v>
      </c>
      <c r="F749" s="4" t="s">
        <v>37</v>
      </c>
      <c r="G749" s="4" t="s">
        <v>54</v>
      </c>
      <c r="H749" s="4" t="s">
        <v>64</v>
      </c>
      <c r="I749" s="4" t="s">
        <v>120</v>
      </c>
      <c r="J749" s="4" t="s">
        <v>14</v>
      </c>
      <c r="K749" s="6">
        <v>5200</v>
      </c>
      <c r="L749" s="30" t="str">
        <f t="shared" si="11"/>
        <v>Payroll Taxes</v>
      </c>
    </row>
    <row r="750" spans="1:12" ht="15.75">
      <c r="A750" s="7">
        <v>749</v>
      </c>
      <c r="B750" s="5">
        <v>45214</v>
      </c>
      <c r="C750" s="7">
        <v>60830</v>
      </c>
      <c r="D750" s="4" t="s">
        <v>19</v>
      </c>
      <c r="E750" s="4" t="s">
        <v>9</v>
      </c>
      <c r="F750" s="4" t="s">
        <v>10</v>
      </c>
      <c r="G750" s="4" t="s">
        <v>54</v>
      </c>
      <c r="H750" s="4" t="s">
        <v>121</v>
      </c>
      <c r="I750" s="4" t="s">
        <v>122</v>
      </c>
      <c r="J750" s="4" t="s">
        <v>14</v>
      </c>
      <c r="K750" s="6">
        <v>10100</v>
      </c>
      <c r="L750" s="30" t="str">
        <f t="shared" si="11"/>
        <v>Health Insurance</v>
      </c>
    </row>
    <row r="751" spans="1:12" ht="15.75">
      <c r="A751" s="7">
        <v>750</v>
      </c>
      <c r="B751" s="5">
        <v>45214</v>
      </c>
      <c r="C751" s="7">
        <v>60830</v>
      </c>
      <c r="D751" s="4" t="s">
        <v>19</v>
      </c>
      <c r="E751" s="4" t="s">
        <v>30</v>
      </c>
      <c r="F751" s="4" t="s">
        <v>31</v>
      </c>
      <c r="G751" s="4" t="s">
        <v>54</v>
      </c>
      <c r="H751" s="4" t="s">
        <v>121</v>
      </c>
      <c r="I751" s="4" t="s">
        <v>123</v>
      </c>
      <c r="J751" s="4" t="s">
        <v>14</v>
      </c>
      <c r="K751" s="6">
        <v>18800</v>
      </c>
      <c r="L751" s="30" t="str">
        <f t="shared" si="11"/>
        <v>Health Insurance</v>
      </c>
    </row>
    <row r="752" spans="1:12" ht="15.75">
      <c r="A752" s="7">
        <v>751</v>
      </c>
      <c r="B752" s="5">
        <v>45214</v>
      </c>
      <c r="C752" s="7">
        <v>60830</v>
      </c>
      <c r="D752" s="4" t="s">
        <v>19</v>
      </c>
      <c r="E752" s="4" t="s">
        <v>32</v>
      </c>
      <c r="F752" s="4" t="s">
        <v>33</v>
      </c>
      <c r="G752" s="4" t="s">
        <v>54</v>
      </c>
      <c r="H752" s="4" t="s">
        <v>121</v>
      </c>
      <c r="I752" s="4" t="s">
        <v>124</v>
      </c>
      <c r="J752" s="4" t="s">
        <v>14</v>
      </c>
      <c r="K752" s="6">
        <v>14400</v>
      </c>
      <c r="L752" s="30" t="str">
        <f t="shared" si="11"/>
        <v>Health Insurance</v>
      </c>
    </row>
    <row r="753" spans="1:12" ht="15.75">
      <c r="A753" s="7">
        <v>752</v>
      </c>
      <c r="B753" s="5">
        <v>45214</v>
      </c>
      <c r="C753" s="7">
        <v>60830</v>
      </c>
      <c r="D753" s="4" t="s">
        <v>19</v>
      </c>
      <c r="E753" s="4" t="s">
        <v>36</v>
      </c>
      <c r="F753" s="4" t="s">
        <v>37</v>
      </c>
      <c r="G753" s="4" t="s">
        <v>54</v>
      </c>
      <c r="H753" s="4" t="s">
        <v>121</v>
      </c>
      <c r="I753" s="4" t="s">
        <v>125</v>
      </c>
      <c r="J753" s="4" t="s">
        <v>14</v>
      </c>
      <c r="K753" s="6">
        <v>12100</v>
      </c>
      <c r="L753" s="30" t="str">
        <f t="shared" si="11"/>
        <v>Health Insurance</v>
      </c>
    </row>
    <row r="754" spans="1:12" ht="15.75">
      <c r="A754" s="7">
        <v>753</v>
      </c>
      <c r="B754" s="5">
        <v>45214</v>
      </c>
      <c r="C754" s="7">
        <v>60840</v>
      </c>
      <c r="D754" s="4" t="s">
        <v>20</v>
      </c>
      <c r="E754" s="4" t="s">
        <v>9</v>
      </c>
      <c r="F754" s="4" t="s">
        <v>10</v>
      </c>
      <c r="G754" s="4" t="s">
        <v>54</v>
      </c>
      <c r="H754" s="4" t="s">
        <v>64</v>
      </c>
      <c r="I754" s="4" t="s">
        <v>126</v>
      </c>
      <c r="J754" s="4" t="s">
        <v>14</v>
      </c>
      <c r="K754" s="6">
        <v>920</v>
      </c>
      <c r="L754" s="30" t="str">
        <f t="shared" si="11"/>
        <v>Payroll Processing Fees</v>
      </c>
    </row>
    <row r="755" spans="1:12" ht="15.75">
      <c r="A755" s="7">
        <v>754</v>
      </c>
      <c r="B755" s="5">
        <v>45230</v>
      </c>
      <c r="C755" s="7">
        <v>60850</v>
      </c>
      <c r="D755" s="4" t="s">
        <v>42</v>
      </c>
      <c r="E755" s="4" t="s">
        <v>32</v>
      </c>
      <c r="F755" s="4" t="s">
        <v>33</v>
      </c>
      <c r="G755" s="4" t="s">
        <v>54</v>
      </c>
      <c r="H755" s="4" t="s">
        <v>64</v>
      </c>
      <c r="I755" s="4" t="s">
        <v>127</v>
      </c>
      <c r="J755" s="4" t="s">
        <v>14</v>
      </c>
      <c r="K755" s="6">
        <v>42000</v>
      </c>
      <c r="L755" s="30" t="str">
        <f t="shared" si="11"/>
        <v>Commissions Expense</v>
      </c>
    </row>
    <row r="756" spans="1:12" ht="15.75">
      <c r="A756" s="7">
        <v>755</v>
      </c>
      <c r="B756" s="5">
        <v>45230</v>
      </c>
      <c r="C756" s="7">
        <v>70100</v>
      </c>
      <c r="D756" s="4" t="s">
        <v>26</v>
      </c>
      <c r="E756" s="4" t="s">
        <v>9</v>
      </c>
      <c r="F756" s="4" t="s">
        <v>10</v>
      </c>
      <c r="G756" s="4" t="s">
        <v>74</v>
      </c>
      <c r="H756" s="4" t="s">
        <v>75</v>
      </c>
      <c r="I756" s="4" t="s">
        <v>76</v>
      </c>
      <c r="J756" s="4" t="s">
        <v>11</v>
      </c>
      <c r="K756" s="6">
        <v>1900</v>
      </c>
      <c r="L756" s="30" t="str">
        <f t="shared" si="11"/>
        <v>Interest Income</v>
      </c>
    </row>
    <row r="757" spans="1:12" ht="15.75">
      <c r="A757" s="7">
        <v>756</v>
      </c>
      <c r="B757" s="5">
        <v>45230</v>
      </c>
      <c r="C757" s="7">
        <v>80100</v>
      </c>
      <c r="D757" s="4" t="s">
        <v>27</v>
      </c>
      <c r="E757" s="4" t="s">
        <v>9</v>
      </c>
      <c r="F757" s="4" t="s">
        <v>10</v>
      </c>
      <c r="G757" s="4" t="s">
        <v>77</v>
      </c>
      <c r="H757" s="4" t="s">
        <v>78</v>
      </c>
      <c r="I757" s="4" t="s">
        <v>79</v>
      </c>
      <c r="J757" s="4" t="s">
        <v>14</v>
      </c>
      <c r="K757" s="6">
        <v>9200</v>
      </c>
      <c r="L757" s="30" t="str">
        <f t="shared" si="11"/>
        <v>Depreciation Expense</v>
      </c>
    </row>
    <row r="758" spans="1:12" ht="15.75">
      <c r="A758" s="7">
        <v>757</v>
      </c>
      <c r="B758" s="5">
        <v>45230</v>
      </c>
      <c r="C758" s="7">
        <v>80200</v>
      </c>
      <c r="D758" s="4" t="s">
        <v>28</v>
      </c>
      <c r="E758" s="4" t="s">
        <v>9</v>
      </c>
      <c r="F758" s="4" t="s">
        <v>10</v>
      </c>
      <c r="G758" s="4" t="s">
        <v>54</v>
      </c>
      <c r="H758" s="4" t="s">
        <v>75</v>
      </c>
      <c r="I758" s="4" t="s">
        <v>128</v>
      </c>
      <c r="J758" s="4" t="s">
        <v>14</v>
      </c>
      <c r="K758" s="6">
        <v>2800</v>
      </c>
      <c r="L758" s="30" t="str">
        <f t="shared" si="11"/>
        <v>Interest Expense</v>
      </c>
    </row>
    <row r="759" spans="1:12" ht="15.75">
      <c r="A759" s="7">
        <v>758</v>
      </c>
      <c r="B759" s="5">
        <v>45231</v>
      </c>
      <c r="C759" s="7">
        <v>40100</v>
      </c>
      <c r="D759" s="4" t="s">
        <v>12</v>
      </c>
      <c r="E759" s="4" t="s">
        <v>9</v>
      </c>
      <c r="F759" s="4" t="s">
        <v>10</v>
      </c>
      <c r="G759" s="4" t="s">
        <v>48</v>
      </c>
      <c r="H759" s="4" t="s">
        <v>49</v>
      </c>
      <c r="I759" s="4" t="s">
        <v>137</v>
      </c>
      <c r="J759" s="4" t="s">
        <v>11</v>
      </c>
      <c r="K759" s="6">
        <v>58000</v>
      </c>
      <c r="L759" s="30" t="str">
        <f t="shared" si="11"/>
        <v>SaaS Revenue</v>
      </c>
    </row>
    <row r="760" spans="1:12" ht="15.75">
      <c r="A760" s="7">
        <v>759</v>
      </c>
      <c r="B760" s="5">
        <v>45231</v>
      </c>
      <c r="C760" s="7">
        <v>40100</v>
      </c>
      <c r="D760" s="4" t="s">
        <v>12</v>
      </c>
      <c r="E760" s="4" t="s">
        <v>9</v>
      </c>
      <c r="F760" s="4" t="s">
        <v>10</v>
      </c>
      <c r="G760" s="4" t="s">
        <v>48</v>
      </c>
      <c r="H760" s="4" t="s">
        <v>51</v>
      </c>
      <c r="I760" s="4" t="s">
        <v>137</v>
      </c>
      <c r="J760" s="4" t="s">
        <v>11</v>
      </c>
      <c r="K760" s="6">
        <v>50000</v>
      </c>
      <c r="L760" s="30" t="str">
        <f t="shared" si="11"/>
        <v>SaaS Revenue</v>
      </c>
    </row>
    <row r="761" spans="1:12" ht="15.75">
      <c r="A761" s="7">
        <v>760</v>
      </c>
      <c r="B761" s="5">
        <v>45231</v>
      </c>
      <c r="C761" s="7">
        <v>40100</v>
      </c>
      <c r="D761" s="4" t="s">
        <v>12</v>
      </c>
      <c r="E761" s="4" t="s">
        <v>9</v>
      </c>
      <c r="F761" s="4" t="s">
        <v>10</v>
      </c>
      <c r="G761" s="4" t="s">
        <v>48</v>
      </c>
      <c r="H761" s="4" t="s">
        <v>91</v>
      </c>
      <c r="I761" s="4" t="s">
        <v>137</v>
      </c>
      <c r="J761" s="4" t="s">
        <v>11</v>
      </c>
      <c r="K761" s="6">
        <v>29200</v>
      </c>
      <c r="L761" s="30" t="str">
        <f t="shared" si="11"/>
        <v>SaaS Revenue</v>
      </c>
    </row>
    <row r="762" spans="1:12" ht="15.75">
      <c r="A762" s="7">
        <v>761</v>
      </c>
      <c r="B762" s="5">
        <v>45231</v>
      </c>
      <c r="C762" s="7">
        <v>40100</v>
      </c>
      <c r="D762" s="4" t="s">
        <v>12</v>
      </c>
      <c r="E762" s="4" t="s">
        <v>9</v>
      </c>
      <c r="F762" s="4" t="s">
        <v>10</v>
      </c>
      <c r="G762" s="4" t="s">
        <v>48</v>
      </c>
      <c r="H762" s="4" t="s">
        <v>130</v>
      </c>
      <c r="I762" s="4" t="s">
        <v>137</v>
      </c>
      <c r="J762" s="4" t="s">
        <v>11</v>
      </c>
      <c r="K762" s="6">
        <v>20500</v>
      </c>
      <c r="L762" s="30" t="str">
        <f t="shared" si="11"/>
        <v>SaaS Revenue</v>
      </c>
    </row>
    <row r="763" spans="1:12" ht="15.75">
      <c r="A763" s="7">
        <v>762</v>
      </c>
      <c r="B763" s="5">
        <v>45231</v>
      </c>
      <c r="C763" s="7">
        <v>40100</v>
      </c>
      <c r="D763" s="4" t="s">
        <v>12</v>
      </c>
      <c r="E763" s="4" t="s">
        <v>9</v>
      </c>
      <c r="F763" s="4" t="s">
        <v>10</v>
      </c>
      <c r="G763" s="4" t="s">
        <v>48</v>
      </c>
      <c r="H763" s="4" t="s">
        <v>133</v>
      </c>
      <c r="I763" s="4" t="s">
        <v>137</v>
      </c>
      <c r="J763" s="4" t="s">
        <v>11</v>
      </c>
      <c r="K763" s="6">
        <v>34500</v>
      </c>
      <c r="L763" s="30" t="str">
        <f t="shared" si="11"/>
        <v>SaaS Revenue</v>
      </c>
    </row>
    <row r="764" spans="1:12" ht="15.75">
      <c r="A764" s="7">
        <v>763</v>
      </c>
      <c r="B764" s="5">
        <v>45231</v>
      </c>
      <c r="C764" s="7">
        <v>40100</v>
      </c>
      <c r="D764" s="4" t="s">
        <v>12</v>
      </c>
      <c r="E764" s="4" t="s">
        <v>9</v>
      </c>
      <c r="F764" s="4" t="s">
        <v>10</v>
      </c>
      <c r="G764" s="4" t="s">
        <v>48</v>
      </c>
      <c r="H764" s="4" t="s">
        <v>146</v>
      </c>
      <c r="I764" s="4" t="s">
        <v>137</v>
      </c>
      <c r="J764" s="4" t="s">
        <v>11</v>
      </c>
      <c r="K764" s="6">
        <v>41000</v>
      </c>
      <c r="L764" s="30" t="str">
        <f t="shared" si="11"/>
        <v>SaaS Revenue</v>
      </c>
    </row>
    <row r="765" spans="1:12" ht="15.75">
      <c r="A765" s="7">
        <v>764</v>
      </c>
      <c r="B765" s="5">
        <v>45231</v>
      </c>
      <c r="C765" s="7">
        <v>40100</v>
      </c>
      <c r="D765" s="4" t="s">
        <v>12</v>
      </c>
      <c r="E765" s="4" t="s">
        <v>9</v>
      </c>
      <c r="F765" s="4" t="s">
        <v>10</v>
      </c>
      <c r="G765" s="4" t="s">
        <v>48</v>
      </c>
      <c r="H765" s="4" t="s">
        <v>147</v>
      </c>
      <c r="I765" s="4" t="s">
        <v>137</v>
      </c>
      <c r="J765" s="4" t="s">
        <v>11</v>
      </c>
      <c r="K765" s="6">
        <v>46000</v>
      </c>
      <c r="L765" s="30" t="str">
        <f t="shared" si="11"/>
        <v>SaaS Revenue</v>
      </c>
    </row>
    <row r="766" spans="1:12" ht="15.75">
      <c r="A766" s="7">
        <v>765</v>
      </c>
      <c r="B766" s="5">
        <v>45231</v>
      </c>
      <c r="C766" s="7">
        <v>40100</v>
      </c>
      <c r="D766" s="4" t="s">
        <v>12</v>
      </c>
      <c r="E766" s="4" t="s">
        <v>9</v>
      </c>
      <c r="F766" s="4" t="s">
        <v>10</v>
      </c>
      <c r="G766" s="4" t="s">
        <v>48</v>
      </c>
      <c r="H766" s="4" t="s">
        <v>92</v>
      </c>
      <c r="I766" s="4" t="s">
        <v>93</v>
      </c>
      <c r="J766" s="4" t="s">
        <v>11</v>
      </c>
      <c r="K766" s="6">
        <v>94000</v>
      </c>
      <c r="L766" s="30" t="str">
        <f t="shared" si="11"/>
        <v>SaaS Revenue</v>
      </c>
    </row>
    <row r="767" spans="1:12" ht="15.75">
      <c r="A767" s="7">
        <v>766</v>
      </c>
      <c r="B767" s="5">
        <v>45231</v>
      </c>
      <c r="C767" s="7">
        <v>40200</v>
      </c>
      <c r="D767" s="4" t="s">
        <v>8</v>
      </c>
      <c r="E767" s="4" t="s">
        <v>9</v>
      </c>
      <c r="F767" s="4" t="s">
        <v>10</v>
      </c>
      <c r="G767" s="4" t="s">
        <v>48</v>
      </c>
      <c r="H767" s="4" t="s">
        <v>52</v>
      </c>
      <c r="I767" s="4" t="s">
        <v>53</v>
      </c>
      <c r="J767" s="4" t="s">
        <v>11</v>
      </c>
      <c r="K767" s="6">
        <v>108000</v>
      </c>
      <c r="L767" s="30" t="str">
        <f t="shared" si="11"/>
        <v>Product Revenue</v>
      </c>
    </row>
    <row r="768" spans="1:12" ht="15.75">
      <c r="A768" s="7">
        <v>767</v>
      </c>
      <c r="B768" s="5">
        <v>45231</v>
      </c>
      <c r="C768" s="7">
        <v>50100</v>
      </c>
      <c r="D768" s="4" t="s">
        <v>13</v>
      </c>
      <c r="E768" s="4" t="s">
        <v>9</v>
      </c>
      <c r="F768" s="4" t="s">
        <v>10</v>
      </c>
      <c r="G768" s="4" t="s">
        <v>54</v>
      </c>
      <c r="H768" s="4" t="s">
        <v>55</v>
      </c>
      <c r="I768" s="4" t="s">
        <v>138</v>
      </c>
      <c r="J768" s="4" t="s">
        <v>14</v>
      </c>
      <c r="K768" s="6">
        <v>43500</v>
      </c>
      <c r="L768" s="30" t="str">
        <f t="shared" si="11"/>
        <v>Web Domain &amp; Hosting Fees</v>
      </c>
    </row>
    <row r="769" spans="1:12" ht="15.75">
      <c r="A769" s="7">
        <v>768</v>
      </c>
      <c r="B769" s="5">
        <v>45231</v>
      </c>
      <c r="C769" s="7">
        <v>50200</v>
      </c>
      <c r="D769" s="4" t="s">
        <v>15</v>
      </c>
      <c r="E769" s="4" t="s">
        <v>9</v>
      </c>
      <c r="F769" s="4" t="s">
        <v>10</v>
      </c>
      <c r="G769" s="4" t="s">
        <v>54</v>
      </c>
      <c r="H769" s="4" t="s">
        <v>57</v>
      </c>
      <c r="I769" s="4" t="s">
        <v>58</v>
      </c>
      <c r="J769" s="4" t="s">
        <v>14</v>
      </c>
      <c r="K769" s="6">
        <v>8900</v>
      </c>
      <c r="L769" s="30" t="str">
        <f t="shared" si="11"/>
        <v>Merchant Account Fees</v>
      </c>
    </row>
    <row r="770" spans="1:12" ht="15.75">
      <c r="A770" s="7">
        <v>769</v>
      </c>
      <c r="B770" s="5">
        <v>45231</v>
      </c>
      <c r="C770" s="7">
        <v>60100</v>
      </c>
      <c r="D770" s="4" t="s">
        <v>16</v>
      </c>
      <c r="E770" s="4" t="s">
        <v>32</v>
      </c>
      <c r="F770" s="4" t="s">
        <v>33</v>
      </c>
      <c r="G770" s="4" t="s">
        <v>54</v>
      </c>
      <c r="H770" s="4" t="s">
        <v>59</v>
      </c>
      <c r="I770" s="4" t="s">
        <v>60</v>
      </c>
      <c r="J770" s="4" t="s">
        <v>14</v>
      </c>
      <c r="K770" s="6">
        <v>28000</v>
      </c>
      <c r="L770" s="30" t="str">
        <f t="shared" ref="L770:L833" si="12">RIGHT(D770,LEN(D770)-6)</f>
        <v>Advertising &amp; Marketing</v>
      </c>
    </row>
    <row r="771" spans="1:12" ht="15.75">
      <c r="A771" s="7">
        <v>770</v>
      </c>
      <c r="B771" s="5">
        <v>45231</v>
      </c>
      <c r="C771" s="7">
        <v>60100</v>
      </c>
      <c r="D771" s="4" t="s">
        <v>16</v>
      </c>
      <c r="E771" s="4" t="s">
        <v>32</v>
      </c>
      <c r="F771" s="4" t="s">
        <v>33</v>
      </c>
      <c r="G771" s="4" t="s">
        <v>54</v>
      </c>
      <c r="H771" s="4" t="s">
        <v>95</v>
      </c>
      <c r="I771" s="4" t="s">
        <v>62</v>
      </c>
      <c r="J771" s="4" t="s">
        <v>14</v>
      </c>
      <c r="K771" s="6">
        <v>13500</v>
      </c>
      <c r="L771" s="30" t="str">
        <f t="shared" si="12"/>
        <v>Advertising &amp; Marketing</v>
      </c>
    </row>
    <row r="772" spans="1:12" ht="15.75">
      <c r="A772" s="7">
        <v>771</v>
      </c>
      <c r="B772" s="5">
        <v>45231</v>
      </c>
      <c r="C772" s="7">
        <v>60400</v>
      </c>
      <c r="D772" s="4" t="s">
        <v>29</v>
      </c>
      <c r="E772" s="4" t="s">
        <v>9</v>
      </c>
      <c r="F772" s="4" t="s">
        <v>10</v>
      </c>
      <c r="G772" s="4" t="s">
        <v>54</v>
      </c>
      <c r="H772" s="4" t="s">
        <v>96</v>
      </c>
      <c r="I772" s="4" t="s">
        <v>97</v>
      </c>
      <c r="J772" s="4" t="s">
        <v>14</v>
      </c>
      <c r="K772" s="6">
        <v>2300</v>
      </c>
      <c r="L772" s="30" t="str">
        <f t="shared" si="12"/>
        <v>Dues &amp; Subscriptions</v>
      </c>
    </row>
    <row r="773" spans="1:12" ht="15.75">
      <c r="A773" s="7">
        <v>772</v>
      </c>
      <c r="B773" s="5">
        <v>45231</v>
      </c>
      <c r="C773" s="7">
        <v>60400</v>
      </c>
      <c r="D773" s="4" t="s">
        <v>29</v>
      </c>
      <c r="E773" s="4" t="s">
        <v>30</v>
      </c>
      <c r="F773" s="4" t="s">
        <v>31</v>
      </c>
      <c r="G773" s="4" t="s">
        <v>54</v>
      </c>
      <c r="H773" s="4" t="s">
        <v>98</v>
      </c>
      <c r="I773" s="4" t="s">
        <v>99</v>
      </c>
      <c r="J773" s="4" t="s">
        <v>14</v>
      </c>
      <c r="K773" s="6">
        <v>1800</v>
      </c>
      <c r="L773" s="30" t="str">
        <f t="shared" si="12"/>
        <v>Dues &amp; Subscriptions</v>
      </c>
    </row>
    <row r="774" spans="1:12" ht="15.75">
      <c r="A774" s="7">
        <v>773</v>
      </c>
      <c r="B774" s="5">
        <v>45231</v>
      </c>
      <c r="C774" s="7">
        <v>60500</v>
      </c>
      <c r="D774" s="4" t="s">
        <v>39</v>
      </c>
      <c r="E774" s="4" t="s">
        <v>9</v>
      </c>
      <c r="F774" s="4" t="s">
        <v>10</v>
      </c>
      <c r="G774" s="4" t="s">
        <v>54</v>
      </c>
      <c r="H774" s="4" t="s">
        <v>100</v>
      </c>
      <c r="I774" s="4" t="s">
        <v>101</v>
      </c>
      <c r="J774" s="4" t="s">
        <v>14</v>
      </c>
      <c r="K774" s="6">
        <v>5100</v>
      </c>
      <c r="L774" s="30" t="str">
        <f t="shared" si="12"/>
        <v>Insurance</v>
      </c>
    </row>
    <row r="775" spans="1:12" ht="15.75">
      <c r="A775" s="7">
        <v>774</v>
      </c>
      <c r="B775" s="5">
        <v>45231</v>
      </c>
      <c r="C775" s="7">
        <v>60620</v>
      </c>
      <c r="D775" s="4" t="s">
        <v>40</v>
      </c>
      <c r="E775" s="4" t="s">
        <v>9</v>
      </c>
      <c r="F775" s="4" t="s">
        <v>10</v>
      </c>
      <c r="G775" s="4" t="s">
        <v>54</v>
      </c>
      <c r="H775" s="4" t="s">
        <v>102</v>
      </c>
      <c r="I775" s="4" t="s">
        <v>103</v>
      </c>
      <c r="J775" s="4" t="s">
        <v>14</v>
      </c>
      <c r="K775" s="6">
        <v>16500</v>
      </c>
      <c r="L775" s="30" t="str">
        <f t="shared" si="12"/>
        <v>Rent &amp; Lease</v>
      </c>
    </row>
    <row r="776" spans="1:12" ht="15.75">
      <c r="A776" s="7">
        <v>775</v>
      </c>
      <c r="B776" s="5">
        <v>45231</v>
      </c>
      <c r="C776" s="7">
        <v>60630</v>
      </c>
      <c r="D776" s="4" t="s">
        <v>41</v>
      </c>
      <c r="E776" s="4" t="s">
        <v>9</v>
      </c>
      <c r="F776" s="4" t="s">
        <v>10</v>
      </c>
      <c r="G776" s="4" t="s">
        <v>54</v>
      </c>
      <c r="H776" s="4" t="s">
        <v>104</v>
      </c>
      <c r="I776" s="4" t="s">
        <v>105</v>
      </c>
      <c r="J776" s="4" t="s">
        <v>14</v>
      </c>
      <c r="K776" s="6">
        <v>4000</v>
      </c>
      <c r="L776" s="30" t="str">
        <f t="shared" si="12"/>
        <v>Utilities</v>
      </c>
    </row>
    <row r="777" spans="1:12" ht="15.75">
      <c r="A777" s="7">
        <v>776</v>
      </c>
      <c r="B777" s="5">
        <v>45235</v>
      </c>
      <c r="C777" s="7">
        <v>50200</v>
      </c>
      <c r="D777" s="4" t="s">
        <v>15</v>
      </c>
      <c r="E777" s="4" t="s">
        <v>9</v>
      </c>
      <c r="F777" s="4" t="s">
        <v>10</v>
      </c>
      <c r="G777" s="4" t="s">
        <v>54</v>
      </c>
      <c r="H777" s="4" t="s">
        <v>57</v>
      </c>
      <c r="I777" s="4" t="s">
        <v>58</v>
      </c>
      <c r="J777" s="4" t="s">
        <v>14</v>
      </c>
      <c r="K777" s="6">
        <v>3900</v>
      </c>
      <c r="L777" s="30" t="str">
        <f t="shared" si="12"/>
        <v>Merchant Account Fees</v>
      </c>
    </row>
    <row r="778" spans="1:12" ht="15.75">
      <c r="A778" s="7">
        <v>777</v>
      </c>
      <c r="B778" s="5">
        <v>45235</v>
      </c>
      <c r="C778" s="7">
        <v>50210</v>
      </c>
      <c r="D778" s="4" t="s">
        <v>38</v>
      </c>
      <c r="E778" s="4" t="s">
        <v>9</v>
      </c>
      <c r="F778" s="4" t="s">
        <v>10</v>
      </c>
      <c r="G778" s="4" t="s">
        <v>54</v>
      </c>
      <c r="H778" s="4" t="s">
        <v>106</v>
      </c>
      <c r="I778" s="4" t="s">
        <v>107</v>
      </c>
      <c r="J778" s="4" t="s">
        <v>14</v>
      </c>
      <c r="K778" s="6">
        <v>75600</v>
      </c>
      <c r="L778" s="30" t="str">
        <f t="shared" si="12"/>
        <v>Product Costs</v>
      </c>
    </row>
    <row r="779" spans="1:12" ht="15.75">
      <c r="A779" s="7">
        <v>778</v>
      </c>
      <c r="B779" s="5">
        <v>45235</v>
      </c>
      <c r="C779" s="7">
        <v>60710</v>
      </c>
      <c r="D779" s="4" t="s">
        <v>21</v>
      </c>
      <c r="E779" s="4" t="s">
        <v>9</v>
      </c>
      <c r="F779" s="4" t="s">
        <v>10</v>
      </c>
      <c r="G779" s="4" t="s">
        <v>54</v>
      </c>
      <c r="H779" s="4" t="s">
        <v>72</v>
      </c>
      <c r="I779" s="4" t="s">
        <v>73</v>
      </c>
      <c r="J779" s="4" t="s">
        <v>14</v>
      </c>
      <c r="K779" s="6">
        <v>4900</v>
      </c>
      <c r="L779" s="30" t="str">
        <f t="shared" si="12"/>
        <v>Accounting Fees</v>
      </c>
    </row>
    <row r="780" spans="1:12" ht="15.75">
      <c r="A780" s="7">
        <v>779</v>
      </c>
      <c r="B780" s="5">
        <v>45240</v>
      </c>
      <c r="C780" s="7">
        <v>60720</v>
      </c>
      <c r="D780" s="4" t="s">
        <v>22</v>
      </c>
      <c r="E780" s="4" t="s">
        <v>9</v>
      </c>
      <c r="F780" s="4" t="s">
        <v>10</v>
      </c>
      <c r="G780" s="4" t="s">
        <v>54</v>
      </c>
      <c r="H780" s="4" t="s">
        <v>108</v>
      </c>
      <c r="I780" s="4" t="s">
        <v>109</v>
      </c>
      <c r="J780" s="4" t="s">
        <v>14</v>
      </c>
      <c r="K780" s="6">
        <v>9200</v>
      </c>
      <c r="L780" s="30" t="str">
        <f t="shared" si="12"/>
        <v>Consulting Fees</v>
      </c>
    </row>
    <row r="781" spans="1:12" ht="15.75">
      <c r="A781" s="7">
        <v>780</v>
      </c>
      <c r="B781" s="5">
        <v>45240</v>
      </c>
      <c r="C781" s="7">
        <v>61010</v>
      </c>
      <c r="D781" s="4" t="s">
        <v>25</v>
      </c>
      <c r="E781" s="4" t="s">
        <v>32</v>
      </c>
      <c r="F781" s="4" t="s">
        <v>33</v>
      </c>
      <c r="G781" s="4" t="s">
        <v>68</v>
      </c>
      <c r="H781" s="4" t="s">
        <v>69</v>
      </c>
      <c r="I781" s="4" t="s">
        <v>141</v>
      </c>
      <c r="J781" s="4" t="s">
        <v>14</v>
      </c>
      <c r="K781" s="6">
        <v>4400</v>
      </c>
      <c r="L781" s="30" t="str">
        <f t="shared" si="12"/>
        <v>Lodging</v>
      </c>
    </row>
    <row r="782" spans="1:12" ht="15.75">
      <c r="A782" s="7">
        <v>781</v>
      </c>
      <c r="B782" s="5">
        <v>45240</v>
      </c>
      <c r="C782" s="7">
        <v>61020</v>
      </c>
      <c r="D782" s="4" t="s">
        <v>34</v>
      </c>
      <c r="E782" s="4" t="s">
        <v>32</v>
      </c>
      <c r="F782" s="4" t="s">
        <v>33</v>
      </c>
      <c r="G782" s="4" t="s">
        <v>68</v>
      </c>
      <c r="H782" s="4" t="s">
        <v>142</v>
      </c>
      <c r="I782" s="4" t="s">
        <v>143</v>
      </c>
      <c r="J782" s="4" t="s">
        <v>14</v>
      </c>
      <c r="K782" s="6">
        <v>2500</v>
      </c>
      <c r="L782" s="30" t="str">
        <f t="shared" si="12"/>
        <v>Meals &amp; Entertainment</v>
      </c>
    </row>
    <row r="783" spans="1:12" ht="15.75">
      <c r="A783" s="7">
        <v>782</v>
      </c>
      <c r="B783" s="5">
        <v>45240</v>
      </c>
      <c r="C783" s="7">
        <v>61030</v>
      </c>
      <c r="D783" s="4" t="s">
        <v>35</v>
      </c>
      <c r="E783" s="4" t="s">
        <v>32</v>
      </c>
      <c r="F783" s="4" t="s">
        <v>33</v>
      </c>
      <c r="G783" s="4" t="s">
        <v>68</v>
      </c>
      <c r="H783" s="4" t="s">
        <v>144</v>
      </c>
      <c r="I783" s="4" t="s">
        <v>145</v>
      </c>
      <c r="J783" s="4" t="s">
        <v>14</v>
      </c>
      <c r="K783" s="6">
        <v>3400</v>
      </c>
      <c r="L783" s="30" t="str">
        <f t="shared" si="12"/>
        <v>Travel</v>
      </c>
    </row>
    <row r="784" spans="1:12" ht="15.75">
      <c r="A784" s="7">
        <v>783</v>
      </c>
      <c r="B784" s="5">
        <v>45245</v>
      </c>
      <c r="C784" s="7">
        <v>40100</v>
      </c>
      <c r="D784" s="4" t="s">
        <v>12</v>
      </c>
      <c r="E784" s="4" t="s">
        <v>9</v>
      </c>
      <c r="F784" s="4" t="s">
        <v>10</v>
      </c>
      <c r="G784" s="4" t="s">
        <v>48</v>
      </c>
      <c r="H784" s="4" t="s">
        <v>110</v>
      </c>
      <c r="I784" s="4" t="s">
        <v>137</v>
      </c>
      <c r="J784" s="4" t="s">
        <v>11</v>
      </c>
      <c r="K784" s="6">
        <v>24200</v>
      </c>
      <c r="L784" s="30" t="str">
        <f t="shared" si="12"/>
        <v>SaaS Revenue</v>
      </c>
    </row>
    <row r="785" spans="1:12" ht="15.75">
      <c r="A785" s="7">
        <v>784</v>
      </c>
      <c r="B785" s="5">
        <v>45245</v>
      </c>
      <c r="C785" s="7">
        <v>40100</v>
      </c>
      <c r="D785" s="4" t="s">
        <v>12</v>
      </c>
      <c r="E785" s="4" t="s">
        <v>9</v>
      </c>
      <c r="F785" s="4" t="s">
        <v>10</v>
      </c>
      <c r="G785" s="4" t="s">
        <v>48</v>
      </c>
      <c r="H785" s="4" t="s">
        <v>92</v>
      </c>
      <c r="I785" s="4" t="s">
        <v>93</v>
      </c>
      <c r="J785" s="4" t="s">
        <v>11</v>
      </c>
      <c r="K785" s="6">
        <v>70500</v>
      </c>
      <c r="L785" s="30" t="str">
        <f t="shared" si="12"/>
        <v>SaaS Revenue</v>
      </c>
    </row>
    <row r="786" spans="1:12" ht="15.75">
      <c r="A786" s="7">
        <v>785</v>
      </c>
      <c r="B786" s="5">
        <v>45245</v>
      </c>
      <c r="C786" s="7">
        <v>60730</v>
      </c>
      <c r="D786" s="4" t="s">
        <v>23</v>
      </c>
      <c r="E786" s="4" t="s">
        <v>9</v>
      </c>
      <c r="F786" s="4" t="s">
        <v>10</v>
      </c>
      <c r="G786" s="4" t="s">
        <v>54</v>
      </c>
      <c r="H786" s="4" t="s">
        <v>111</v>
      </c>
      <c r="I786" s="4" t="s">
        <v>112</v>
      </c>
      <c r="J786" s="4" t="s">
        <v>14</v>
      </c>
      <c r="K786" s="6">
        <v>5500</v>
      </c>
      <c r="L786" s="30" t="str">
        <f t="shared" si="12"/>
        <v>Legal Fees</v>
      </c>
    </row>
    <row r="787" spans="1:12" ht="15.75">
      <c r="A787" s="7">
        <v>786</v>
      </c>
      <c r="B787" s="5">
        <v>45245</v>
      </c>
      <c r="C787" s="7">
        <v>60740</v>
      </c>
      <c r="D787" s="4" t="s">
        <v>24</v>
      </c>
      <c r="E787" s="4" t="s">
        <v>9</v>
      </c>
      <c r="F787" s="4" t="s">
        <v>10</v>
      </c>
      <c r="G787" s="4" t="s">
        <v>54</v>
      </c>
      <c r="H787" s="4" t="s">
        <v>113</v>
      </c>
      <c r="I787" s="4" t="s">
        <v>114</v>
      </c>
      <c r="J787" s="4" t="s">
        <v>14</v>
      </c>
      <c r="K787" s="6">
        <v>8200</v>
      </c>
      <c r="L787" s="30" t="str">
        <f t="shared" si="12"/>
        <v>Recruiting Fees</v>
      </c>
    </row>
    <row r="788" spans="1:12" ht="15.75">
      <c r="A788" s="7">
        <v>787</v>
      </c>
      <c r="B788" s="5">
        <v>45245</v>
      </c>
      <c r="C788" s="7">
        <v>60810</v>
      </c>
      <c r="D788" s="4" t="s">
        <v>17</v>
      </c>
      <c r="E788" s="4" t="s">
        <v>9</v>
      </c>
      <c r="F788" s="4" t="s">
        <v>10</v>
      </c>
      <c r="G788" s="4" t="s">
        <v>54</v>
      </c>
      <c r="H788" s="4" t="s">
        <v>64</v>
      </c>
      <c r="I788" s="4" t="s">
        <v>66</v>
      </c>
      <c r="J788" s="4" t="s">
        <v>14</v>
      </c>
      <c r="K788" s="6">
        <v>52500</v>
      </c>
      <c r="L788" s="30" t="str">
        <f t="shared" si="12"/>
        <v>Salary &amp; Wages</v>
      </c>
    </row>
    <row r="789" spans="1:12" ht="15.75">
      <c r="A789" s="7">
        <v>788</v>
      </c>
      <c r="B789" s="5">
        <v>45245</v>
      </c>
      <c r="C789" s="7">
        <v>60810</v>
      </c>
      <c r="D789" s="4" t="s">
        <v>17</v>
      </c>
      <c r="E789" s="4" t="s">
        <v>30</v>
      </c>
      <c r="F789" s="4" t="s">
        <v>31</v>
      </c>
      <c r="G789" s="4" t="s">
        <v>54</v>
      </c>
      <c r="H789" s="4" t="s">
        <v>64</v>
      </c>
      <c r="I789" s="4" t="s">
        <v>115</v>
      </c>
      <c r="J789" s="4" t="s">
        <v>14</v>
      </c>
      <c r="K789" s="6">
        <v>99000</v>
      </c>
      <c r="L789" s="30" t="str">
        <f t="shared" si="12"/>
        <v>Salary &amp; Wages</v>
      </c>
    </row>
    <row r="790" spans="1:12" ht="15.75">
      <c r="A790" s="7">
        <v>789</v>
      </c>
      <c r="B790" s="5">
        <v>45245</v>
      </c>
      <c r="C790" s="7">
        <v>60810</v>
      </c>
      <c r="D790" s="4" t="s">
        <v>17</v>
      </c>
      <c r="E790" s="4" t="s">
        <v>32</v>
      </c>
      <c r="F790" s="4" t="s">
        <v>33</v>
      </c>
      <c r="G790" s="4" t="s">
        <v>54</v>
      </c>
      <c r="H790" s="4" t="s">
        <v>64</v>
      </c>
      <c r="I790" s="4" t="s">
        <v>65</v>
      </c>
      <c r="J790" s="4" t="s">
        <v>14</v>
      </c>
      <c r="K790" s="6">
        <v>76000</v>
      </c>
      <c r="L790" s="30" t="str">
        <f t="shared" si="12"/>
        <v>Salary &amp; Wages</v>
      </c>
    </row>
    <row r="791" spans="1:12" ht="15.75">
      <c r="A791" s="7">
        <v>790</v>
      </c>
      <c r="B791" s="5">
        <v>45245</v>
      </c>
      <c r="C791" s="7">
        <v>60810</v>
      </c>
      <c r="D791" s="4" t="s">
        <v>17</v>
      </c>
      <c r="E791" s="4" t="s">
        <v>36</v>
      </c>
      <c r="F791" s="4" t="s">
        <v>37</v>
      </c>
      <c r="G791" s="4" t="s">
        <v>54</v>
      </c>
      <c r="H791" s="4" t="s">
        <v>64</v>
      </c>
      <c r="I791" s="4" t="s">
        <v>116</v>
      </c>
      <c r="J791" s="4" t="s">
        <v>14</v>
      </c>
      <c r="K791" s="6">
        <v>65000</v>
      </c>
      <c r="L791" s="30" t="str">
        <f t="shared" si="12"/>
        <v>Salary &amp; Wages</v>
      </c>
    </row>
    <row r="792" spans="1:12" ht="15.75">
      <c r="A792" s="7">
        <v>791</v>
      </c>
      <c r="B792" s="5">
        <v>45245</v>
      </c>
      <c r="C792" s="7">
        <v>60820</v>
      </c>
      <c r="D792" s="4" t="s">
        <v>18</v>
      </c>
      <c r="E792" s="4" t="s">
        <v>9</v>
      </c>
      <c r="F792" s="4" t="s">
        <v>10</v>
      </c>
      <c r="G792" s="4" t="s">
        <v>54</v>
      </c>
      <c r="H792" s="4" t="s">
        <v>64</v>
      </c>
      <c r="I792" s="4" t="s">
        <v>117</v>
      </c>
      <c r="J792" s="4" t="s">
        <v>14</v>
      </c>
      <c r="K792" s="6">
        <v>4200</v>
      </c>
      <c r="L792" s="30" t="str">
        <f t="shared" si="12"/>
        <v>Payroll Taxes</v>
      </c>
    </row>
    <row r="793" spans="1:12" ht="15.75">
      <c r="A793" s="7">
        <v>792</v>
      </c>
      <c r="B793" s="5">
        <v>45245</v>
      </c>
      <c r="C793" s="7">
        <v>60820</v>
      </c>
      <c r="D793" s="4" t="s">
        <v>18</v>
      </c>
      <c r="E793" s="4" t="s">
        <v>30</v>
      </c>
      <c r="F793" s="4" t="s">
        <v>31</v>
      </c>
      <c r="G793" s="4" t="s">
        <v>54</v>
      </c>
      <c r="H793" s="4" t="s">
        <v>64</v>
      </c>
      <c r="I793" s="4" t="s">
        <v>118</v>
      </c>
      <c r="J793" s="4" t="s">
        <v>14</v>
      </c>
      <c r="K793" s="6">
        <v>7920</v>
      </c>
      <c r="L793" s="30" t="str">
        <f t="shared" si="12"/>
        <v>Payroll Taxes</v>
      </c>
    </row>
    <row r="794" spans="1:12" ht="15.75">
      <c r="A794" s="7">
        <v>793</v>
      </c>
      <c r="B794" s="5">
        <v>45245</v>
      </c>
      <c r="C794" s="7">
        <v>60820</v>
      </c>
      <c r="D794" s="4" t="s">
        <v>18</v>
      </c>
      <c r="E794" s="4" t="s">
        <v>32</v>
      </c>
      <c r="F794" s="4" t="s">
        <v>33</v>
      </c>
      <c r="G794" s="4" t="s">
        <v>54</v>
      </c>
      <c r="H794" s="4" t="s">
        <v>64</v>
      </c>
      <c r="I794" s="4" t="s">
        <v>119</v>
      </c>
      <c r="J794" s="4" t="s">
        <v>14</v>
      </c>
      <c r="K794" s="6">
        <v>6080</v>
      </c>
      <c r="L794" s="30" t="str">
        <f t="shared" si="12"/>
        <v>Payroll Taxes</v>
      </c>
    </row>
    <row r="795" spans="1:12" ht="15.75">
      <c r="A795" s="7">
        <v>794</v>
      </c>
      <c r="B795" s="5">
        <v>45245</v>
      </c>
      <c r="C795" s="7">
        <v>60820</v>
      </c>
      <c r="D795" s="4" t="s">
        <v>18</v>
      </c>
      <c r="E795" s="4" t="s">
        <v>36</v>
      </c>
      <c r="F795" s="4" t="s">
        <v>37</v>
      </c>
      <c r="G795" s="4" t="s">
        <v>54</v>
      </c>
      <c r="H795" s="4" t="s">
        <v>64</v>
      </c>
      <c r="I795" s="4" t="s">
        <v>120</v>
      </c>
      <c r="J795" s="4" t="s">
        <v>14</v>
      </c>
      <c r="K795" s="6">
        <v>5200</v>
      </c>
      <c r="L795" s="30" t="str">
        <f t="shared" si="12"/>
        <v>Payroll Taxes</v>
      </c>
    </row>
    <row r="796" spans="1:12" ht="15.75">
      <c r="A796" s="7">
        <v>795</v>
      </c>
      <c r="B796" s="5">
        <v>45245</v>
      </c>
      <c r="C796" s="7">
        <v>60830</v>
      </c>
      <c r="D796" s="4" t="s">
        <v>19</v>
      </c>
      <c r="E796" s="4" t="s">
        <v>9</v>
      </c>
      <c r="F796" s="4" t="s">
        <v>10</v>
      </c>
      <c r="G796" s="4" t="s">
        <v>54</v>
      </c>
      <c r="H796" s="4" t="s">
        <v>121</v>
      </c>
      <c r="I796" s="4" t="s">
        <v>122</v>
      </c>
      <c r="J796" s="4" t="s">
        <v>14</v>
      </c>
      <c r="K796" s="6">
        <v>10100</v>
      </c>
      <c r="L796" s="30" t="str">
        <f t="shared" si="12"/>
        <v>Health Insurance</v>
      </c>
    </row>
    <row r="797" spans="1:12" ht="15.75">
      <c r="A797" s="7">
        <v>796</v>
      </c>
      <c r="B797" s="5">
        <v>45245</v>
      </c>
      <c r="C797" s="7">
        <v>60830</v>
      </c>
      <c r="D797" s="4" t="s">
        <v>19</v>
      </c>
      <c r="E797" s="4" t="s">
        <v>30</v>
      </c>
      <c r="F797" s="4" t="s">
        <v>31</v>
      </c>
      <c r="G797" s="4" t="s">
        <v>54</v>
      </c>
      <c r="H797" s="4" t="s">
        <v>121</v>
      </c>
      <c r="I797" s="4" t="s">
        <v>123</v>
      </c>
      <c r="J797" s="4" t="s">
        <v>14</v>
      </c>
      <c r="K797" s="6">
        <v>18800</v>
      </c>
      <c r="L797" s="30" t="str">
        <f t="shared" si="12"/>
        <v>Health Insurance</v>
      </c>
    </row>
    <row r="798" spans="1:12" ht="15.75">
      <c r="A798" s="7">
        <v>797</v>
      </c>
      <c r="B798" s="5">
        <v>45245</v>
      </c>
      <c r="C798" s="7">
        <v>60830</v>
      </c>
      <c r="D798" s="4" t="s">
        <v>19</v>
      </c>
      <c r="E798" s="4" t="s">
        <v>32</v>
      </c>
      <c r="F798" s="4" t="s">
        <v>33</v>
      </c>
      <c r="G798" s="4" t="s">
        <v>54</v>
      </c>
      <c r="H798" s="4" t="s">
        <v>121</v>
      </c>
      <c r="I798" s="4" t="s">
        <v>124</v>
      </c>
      <c r="J798" s="4" t="s">
        <v>14</v>
      </c>
      <c r="K798" s="6">
        <v>14400</v>
      </c>
      <c r="L798" s="30" t="str">
        <f t="shared" si="12"/>
        <v>Health Insurance</v>
      </c>
    </row>
    <row r="799" spans="1:12" ht="15.75">
      <c r="A799" s="7">
        <v>798</v>
      </c>
      <c r="B799" s="5">
        <v>45245</v>
      </c>
      <c r="C799" s="7">
        <v>60830</v>
      </c>
      <c r="D799" s="4" t="s">
        <v>19</v>
      </c>
      <c r="E799" s="4" t="s">
        <v>36</v>
      </c>
      <c r="F799" s="4" t="s">
        <v>37</v>
      </c>
      <c r="G799" s="4" t="s">
        <v>54</v>
      </c>
      <c r="H799" s="4" t="s">
        <v>121</v>
      </c>
      <c r="I799" s="4" t="s">
        <v>125</v>
      </c>
      <c r="J799" s="4" t="s">
        <v>14</v>
      </c>
      <c r="K799" s="6">
        <v>12100</v>
      </c>
      <c r="L799" s="30" t="str">
        <f t="shared" si="12"/>
        <v>Health Insurance</v>
      </c>
    </row>
    <row r="800" spans="1:12" ht="15.75">
      <c r="A800" s="7">
        <v>799</v>
      </c>
      <c r="B800" s="5">
        <v>45245</v>
      </c>
      <c r="C800" s="7">
        <v>60840</v>
      </c>
      <c r="D800" s="4" t="s">
        <v>20</v>
      </c>
      <c r="E800" s="4" t="s">
        <v>9</v>
      </c>
      <c r="F800" s="4" t="s">
        <v>10</v>
      </c>
      <c r="G800" s="4" t="s">
        <v>54</v>
      </c>
      <c r="H800" s="4" t="s">
        <v>64</v>
      </c>
      <c r="I800" s="4" t="s">
        <v>126</v>
      </c>
      <c r="J800" s="4" t="s">
        <v>14</v>
      </c>
      <c r="K800" s="6">
        <v>920</v>
      </c>
      <c r="L800" s="30" t="str">
        <f t="shared" si="12"/>
        <v>Payroll Processing Fees</v>
      </c>
    </row>
    <row r="801" spans="1:12" ht="15.75">
      <c r="A801" s="7">
        <v>800</v>
      </c>
      <c r="B801" s="5">
        <v>45260</v>
      </c>
      <c r="C801" s="7">
        <v>60850</v>
      </c>
      <c r="D801" s="4" t="s">
        <v>42</v>
      </c>
      <c r="E801" s="4" t="s">
        <v>32</v>
      </c>
      <c r="F801" s="4" t="s">
        <v>33</v>
      </c>
      <c r="G801" s="4" t="s">
        <v>54</v>
      </c>
      <c r="H801" s="4" t="s">
        <v>64</v>
      </c>
      <c r="I801" s="4" t="s">
        <v>127</v>
      </c>
      <c r="J801" s="4" t="s">
        <v>14</v>
      </c>
      <c r="K801" s="6">
        <v>43800</v>
      </c>
      <c r="L801" s="30" t="str">
        <f t="shared" si="12"/>
        <v>Commissions Expense</v>
      </c>
    </row>
    <row r="802" spans="1:12" ht="15.75">
      <c r="A802" s="7">
        <v>801</v>
      </c>
      <c r="B802" s="5">
        <v>45260</v>
      </c>
      <c r="C802" s="7">
        <v>70100</v>
      </c>
      <c r="D802" s="4" t="s">
        <v>26</v>
      </c>
      <c r="E802" s="4" t="s">
        <v>9</v>
      </c>
      <c r="F802" s="4" t="s">
        <v>10</v>
      </c>
      <c r="G802" s="4" t="s">
        <v>74</v>
      </c>
      <c r="H802" s="4" t="s">
        <v>75</v>
      </c>
      <c r="I802" s="4" t="s">
        <v>76</v>
      </c>
      <c r="J802" s="4" t="s">
        <v>11</v>
      </c>
      <c r="K802" s="6">
        <v>1950</v>
      </c>
      <c r="L802" s="30" t="str">
        <f t="shared" si="12"/>
        <v>Interest Income</v>
      </c>
    </row>
    <row r="803" spans="1:12" ht="15.75">
      <c r="A803" s="7">
        <v>802</v>
      </c>
      <c r="B803" s="5">
        <v>45260</v>
      </c>
      <c r="C803" s="7">
        <v>80100</v>
      </c>
      <c r="D803" s="4" t="s">
        <v>27</v>
      </c>
      <c r="E803" s="4" t="s">
        <v>9</v>
      </c>
      <c r="F803" s="4" t="s">
        <v>10</v>
      </c>
      <c r="G803" s="4" t="s">
        <v>77</v>
      </c>
      <c r="H803" s="4" t="s">
        <v>78</v>
      </c>
      <c r="I803" s="4" t="s">
        <v>79</v>
      </c>
      <c r="J803" s="4" t="s">
        <v>14</v>
      </c>
      <c r="K803" s="6">
        <v>9200</v>
      </c>
      <c r="L803" s="30" t="str">
        <f t="shared" si="12"/>
        <v>Depreciation Expense</v>
      </c>
    </row>
    <row r="804" spans="1:12" ht="15.75">
      <c r="A804" s="7">
        <v>803</v>
      </c>
      <c r="B804" s="5">
        <v>45260</v>
      </c>
      <c r="C804" s="7">
        <v>80200</v>
      </c>
      <c r="D804" s="4" t="s">
        <v>28</v>
      </c>
      <c r="E804" s="4" t="s">
        <v>9</v>
      </c>
      <c r="F804" s="4" t="s">
        <v>10</v>
      </c>
      <c r="G804" s="4" t="s">
        <v>54</v>
      </c>
      <c r="H804" s="4" t="s">
        <v>75</v>
      </c>
      <c r="I804" s="4" t="s">
        <v>128</v>
      </c>
      <c r="J804" s="4" t="s">
        <v>14</v>
      </c>
      <c r="K804" s="6">
        <v>2800</v>
      </c>
      <c r="L804" s="30" t="str">
        <f t="shared" si="12"/>
        <v>Interest Expense</v>
      </c>
    </row>
    <row r="805" spans="1:12" ht="15.75">
      <c r="A805" s="7">
        <v>804</v>
      </c>
      <c r="B805" s="5">
        <v>45261</v>
      </c>
      <c r="C805" s="7">
        <v>40100</v>
      </c>
      <c r="D805" s="4" t="s">
        <v>12</v>
      </c>
      <c r="E805" s="4" t="s">
        <v>9</v>
      </c>
      <c r="F805" s="4" t="s">
        <v>10</v>
      </c>
      <c r="G805" s="4" t="s">
        <v>48</v>
      </c>
      <c r="H805" s="4" t="s">
        <v>49</v>
      </c>
      <c r="I805" s="4" t="s">
        <v>139</v>
      </c>
      <c r="J805" s="4" t="s">
        <v>11</v>
      </c>
      <c r="K805" s="6">
        <v>59000</v>
      </c>
      <c r="L805" s="30" t="str">
        <f t="shared" si="12"/>
        <v>SaaS Revenue</v>
      </c>
    </row>
    <row r="806" spans="1:12" ht="15.75">
      <c r="A806" s="7">
        <v>805</v>
      </c>
      <c r="B806" s="5">
        <v>45261</v>
      </c>
      <c r="C806" s="7">
        <v>40100</v>
      </c>
      <c r="D806" s="4" t="s">
        <v>12</v>
      </c>
      <c r="E806" s="4" t="s">
        <v>9</v>
      </c>
      <c r="F806" s="4" t="s">
        <v>10</v>
      </c>
      <c r="G806" s="4" t="s">
        <v>48</v>
      </c>
      <c r="H806" s="4" t="s">
        <v>51</v>
      </c>
      <c r="I806" s="4" t="s">
        <v>139</v>
      </c>
      <c r="J806" s="4" t="s">
        <v>11</v>
      </c>
      <c r="K806" s="6">
        <v>51000</v>
      </c>
      <c r="L806" s="30" t="str">
        <f t="shared" si="12"/>
        <v>SaaS Revenue</v>
      </c>
    </row>
    <row r="807" spans="1:12" ht="15.75">
      <c r="A807" s="7">
        <v>806</v>
      </c>
      <c r="B807" s="5">
        <v>45261</v>
      </c>
      <c r="C807" s="7">
        <v>40100</v>
      </c>
      <c r="D807" s="4" t="s">
        <v>12</v>
      </c>
      <c r="E807" s="4" t="s">
        <v>9</v>
      </c>
      <c r="F807" s="4" t="s">
        <v>10</v>
      </c>
      <c r="G807" s="4" t="s">
        <v>48</v>
      </c>
      <c r="H807" s="4" t="s">
        <v>91</v>
      </c>
      <c r="I807" s="4" t="s">
        <v>139</v>
      </c>
      <c r="J807" s="4" t="s">
        <v>11</v>
      </c>
      <c r="K807" s="6">
        <v>30000</v>
      </c>
      <c r="L807" s="30" t="str">
        <f t="shared" si="12"/>
        <v>SaaS Revenue</v>
      </c>
    </row>
    <row r="808" spans="1:12" ht="15.75">
      <c r="A808" s="7">
        <v>807</v>
      </c>
      <c r="B808" s="5">
        <v>45261</v>
      </c>
      <c r="C808" s="7">
        <v>40100</v>
      </c>
      <c r="D808" s="4" t="s">
        <v>12</v>
      </c>
      <c r="E808" s="4" t="s">
        <v>9</v>
      </c>
      <c r="F808" s="4" t="s">
        <v>10</v>
      </c>
      <c r="G808" s="4" t="s">
        <v>48</v>
      </c>
      <c r="H808" s="4" t="s">
        <v>130</v>
      </c>
      <c r="I808" s="4" t="s">
        <v>139</v>
      </c>
      <c r="J808" s="4" t="s">
        <v>11</v>
      </c>
      <c r="K808" s="6">
        <v>21000</v>
      </c>
      <c r="L808" s="30" t="str">
        <f t="shared" si="12"/>
        <v>SaaS Revenue</v>
      </c>
    </row>
    <row r="809" spans="1:12" ht="15.75">
      <c r="A809" s="7">
        <v>808</v>
      </c>
      <c r="B809" s="5">
        <v>45261</v>
      </c>
      <c r="C809" s="7">
        <v>40100</v>
      </c>
      <c r="D809" s="4" t="s">
        <v>12</v>
      </c>
      <c r="E809" s="4" t="s">
        <v>9</v>
      </c>
      <c r="F809" s="4" t="s">
        <v>10</v>
      </c>
      <c r="G809" s="4" t="s">
        <v>48</v>
      </c>
      <c r="H809" s="4" t="s">
        <v>133</v>
      </c>
      <c r="I809" s="4" t="s">
        <v>139</v>
      </c>
      <c r="J809" s="4" t="s">
        <v>11</v>
      </c>
      <c r="K809" s="6">
        <v>35500</v>
      </c>
      <c r="L809" s="30" t="str">
        <f t="shared" si="12"/>
        <v>SaaS Revenue</v>
      </c>
    </row>
    <row r="810" spans="1:12" ht="15.75">
      <c r="A810" s="7">
        <v>809</v>
      </c>
      <c r="B810" s="5">
        <v>45261</v>
      </c>
      <c r="C810" s="7">
        <v>40100</v>
      </c>
      <c r="D810" s="4" t="s">
        <v>12</v>
      </c>
      <c r="E810" s="4" t="s">
        <v>9</v>
      </c>
      <c r="F810" s="4" t="s">
        <v>10</v>
      </c>
      <c r="G810" s="4" t="s">
        <v>48</v>
      </c>
      <c r="H810" s="4" t="s">
        <v>146</v>
      </c>
      <c r="I810" s="4" t="s">
        <v>139</v>
      </c>
      <c r="J810" s="4" t="s">
        <v>11</v>
      </c>
      <c r="K810" s="6">
        <v>42000</v>
      </c>
      <c r="L810" s="30" t="str">
        <f t="shared" si="12"/>
        <v>SaaS Revenue</v>
      </c>
    </row>
    <row r="811" spans="1:12" ht="15.75">
      <c r="A811" s="7">
        <v>810</v>
      </c>
      <c r="B811" s="5">
        <v>45261</v>
      </c>
      <c r="C811" s="7">
        <v>40100</v>
      </c>
      <c r="D811" s="4" t="s">
        <v>12</v>
      </c>
      <c r="E811" s="4" t="s">
        <v>9</v>
      </c>
      <c r="F811" s="4" t="s">
        <v>10</v>
      </c>
      <c r="G811" s="4" t="s">
        <v>48</v>
      </c>
      <c r="H811" s="4" t="s">
        <v>147</v>
      </c>
      <c r="I811" s="4" t="s">
        <v>139</v>
      </c>
      <c r="J811" s="4" t="s">
        <v>11</v>
      </c>
      <c r="K811" s="6">
        <v>47000</v>
      </c>
      <c r="L811" s="30" t="str">
        <f t="shared" si="12"/>
        <v>SaaS Revenue</v>
      </c>
    </row>
    <row r="812" spans="1:12" ht="15.75">
      <c r="A812" s="7">
        <v>811</v>
      </c>
      <c r="B812" s="5">
        <v>45261</v>
      </c>
      <c r="C812" s="7">
        <v>40100</v>
      </c>
      <c r="D812" s="4" t="s">
        <v>12</v>
      </c>
      <c r="E812" s="4" t="s">
        <v>9</v>
      </c>
      <c r="F812" s="4" t="s">
        <v>10</v>
      </c>
      <c r="G812" s="4" t="s">
        <v>48</v>
      </c>
      <c r="H812" s="4" t="s">
        <v>92</v>
      </c>
      <c r="I812" s="4" t="s">
        <v>93</v>
      </c>
      <c r="J812" s="4" t="s">
        <v>11</v>
      </c>
      <c r="K812" s="6">
        <v>97000</v>
      </c>
      <c r="L812" s="30" t="str">
        <f t="shared" si="12"/>
        <v>SaaS Revenue</v>
      </c>
    </row>
    <row r="813" spans="1:12" ht="15.75">
      <c r="A813" s="7">
        <v>812</v>
      </c>
      <c r="B813" s="5">
        <v>45261</v>
      </c>
      <c r="C813" s="7">
        <v>40200</v>
      </c>
      <c r="D813" s="4" t="s">
        <v>8</v>
      </c>
      <c r="E813" s="4" t="s">
        <v>9</v>
      </c>
      <c r="F813" s="4" t="s">
        <v>10</v>
      </c>
      <c r="G813" s="4" t="s">
        <v>48</v>
      </c>
      <c r="H813" s="4" t="s">
        <v>52</v>
      </c>
      <c r="I813" s="4" t="s">
        <v>53</v>
      </c>
      <c r="J813" s="4" t="s">
        <v>11</v>
      </c>
      <c r="K813" s="6">
        <v>112000</v>
      </c>
      <c r="L813" s="30" t="str">
        <f t="shared" si="12"/>
        <v>Product Revenue</v>
      </c>
    </row>
    <row r="814" spans="1:12" ht="15.75">
      <c r="A814" s="7">
        <v>813</v>
      </c>
      <c r="B814" s="5">
        <v>45261</v>
      </c>
      <c r="C814" s="7">
        <v>50100</v>
      </c>
      <c r="D814" s="4" t="s">
        <v>13</v>
      </c>
      <c r="E814" s="4" t="s">
        <v>9</v>
      </c>
      <c r="F814" s="4" t="s">
        <v>10</v>
      </c>
      <c r="G814" s="4" t="s">
        <v>54</v>
      </c>
      <c r="H814" s="4" t="s">
        <v>55</v>
      </c>
      <c r="I814" s="4" t="s">
        <v>140</v>
      </c>
      <c r="J814" s="4" t="s">
        <v>14</v>
      </c>
      <c r="K814" s="6">
        <v>44500</v>
      </c>
      <c r="L814" s="30" t="str">
        <f t="shared" si="12"/>
        <v>Web Domain &amp; Hosting Fees</v>
      </c>
    </row>
    <row r="815" spans="1:12" ht="15.75">
      <c r="A815" s="7">
        <v>814</v>
      </c>
      <c r="B815" s="5">
        <v>45261</v>
      </c>
      <c r="C815" s="7">
        <v>50200</v>
      </c>
      <c r="D815" s="4" t="s">
        <v>15</v>
      </c>
      <c r="E815" s="4" t="s">
        <v>9</v>
      </c>
      <c r="F815" s="4" t="s">
        <v>10</v>
      </c>
      <c r="G815" s="4" t="s">
        <v>54</v>
      </c>
      <c r="H815" s="4" t="s">
        <v>57</v>
      </c>
      <c r="I815" s="4" t="s">
        <v>58</v>
      </c>
      <c r="J815" s="4" t="s">
        <v>14</v>
      </c>
      <c r="K815" s="6">
        <v>9200</v>
      </c>
      <c r="L815" s="30" t="str">
        <f t="shared" si="12"/>
        <v>Merchant Account Fees</v>
      </c>
    </row>
    <row r="816" spans="1:12" ht="15.75">
      <c r="A816" s="7">
        <v>815</v>
      </c>
      <c r="B816" s="5">
        <v>45261</v>
      </c>
      <c r="C816" s="7">
        <v>60100</v>
      </c>
      <c r="D816" s="4" t="s">
        <v>16</v>
      </c>
      <c r="E816" s="4" t="s">
        <v>32</v>
      </c>
      <c r="F816" s="4" t="s">
        <v>33</v>
      </c>
      <c r="G816" s="4" t="s">
        <v>54</v>
      </c>
      <c r="H816" s="4" t="s">
        <v>59</v>
      </c>
      <c r="I816" s="4" t="s">
        <v>60</v>
      </c>
      <c r="J816" s="4" t="s">
        <v>14</v>
      </c>
      <c r="K816" s="6">
        <v>32000</v>
      </c>
      <c r="L816" s="30" t="str">
        <f t="shared" si="12"/>
        <v>Advertising &amp; Marketing</v>
      </c>
    </row>
    <row r="817" spans="1:12" ht="15.75">
      <c r="A817" s="7">
        <v>816</v>
      </c>
      <c r="B817" s="5">
        <v>45261</v>
      </c>
      <c r="C817" s="7">
        <v>60100</v>
      </c>
      <c r="D817" s="4" t="s">
        <v>16</v>
      </c>
      <c r="E817" s="4" t="s">
        <v>32</v>
      </c>
      <c r="F817" s="4" t="s">
        <v>33</v>
      </c>
      <c r="G817" s="4" t="s">
        <v>54</v>
      </c>
      <c r="H817" s="4" t="s">
        <v>95</v>
      </c>
      <c r="I817" s="4" t="s">
        <v>62</v>
      </c>
      <c r="J817" s="4" t="s">
        <v>14</v>
      </c>
      <c r="K817" s="6">
        <v>14500</v>
      </c>
      <c r="L817" s="30" t="str">
        <f t="shared" si="12"/>
        <v>Advertising &amp; Marketing</v>
      </c>
    </row>
    <row r="818" spans="1:12" ht="15.75">
      <c r="A818" s="7">
        <v>817</v>
      </c>
      <c r="B818" s="5">
        <v>45261</v>
      </c>
      <c r="C818" s="7">
        <v>60400</v>
      </c>
      <c r="D818" s="4" t="s">
        <v>29</v>
      </c>
      <c r="E818" s="4" t="s">
        <v>9</v>
      </c>
      <c r="F818" s="4" t="s">
        <v>10</v>
      </c>
      <c r="G818" s="4" t="s">
        <v>54</v>
      </c>
      <c r="H818" s="4" t="s">
        <v>96</v>
      </c>
      <c r="I818" s="4" t="s">
        <v>97</v>
      </c>
      <c r="J818" s="4" t="s">
        <v>14</v>
      </c>
      <c r="K818" s="6">
        <v>2300</v>
      </c>
      <c r="L818" s="30" t="str">
        <f t="shared" si="12"/>
        <v>Dues &amp; Subscriptions</v>
      </c>
    </row>
    <row r="819" spans="1:12" ht="15.75">
      <c r="A819" s="7">
        <v>818</v>
      </c>
      <c r="B819" s="5">
        <v>45261</v>
      </c>
      <c r="C819" s="7">
        <v>60400</v>
      </c>
      <c r="D819" s="4" t="s">
        <v>29</v>
      </c>
      <c r="E819" s="4" t="s">
        <v>30</v>
      </c>
      <c r="F819" s="4" t="s">
        <v>31</v>
      </c>
      <c r="G819" s="4" t="s">
        <v>54</v>
      </c>
      <c r="H819" s="4" t="s">
        <v>98</v>
      </c>
      <c r="I819" s="4" t="s">
        <v>99</v>
      </c>
      <c r="J819" s="4" t="s">
        <v>14</v>
      </c>
      <c r="K819" s="6">
        <v>1800</v>
      </c>
      <c r="L819" s="30" t="str">
        <f t="shared" si="12"/>
        <v>Dues &amp; Subscriptions</v>
      </c>
    </row>
    <row r="820" spans="1:12" ht="15.75">
      <c r="A820" s="7">
        <v>819</v>
      </c>
      <c r="B820" s="5">
        <v>45261</v>
      </c>
      <c r="C820" s="7">
        <v>60500</v>
      </c>
      <c r="D820" s="4" t="s">
        <v>39</v>
      </c>
      <c r="E820" s="4" t="s">
        <v>9</v>
      </c>
      <c r="F820" s="4" t="s">
        <v>10</v>
      </c>
      <c r="G820" s="4" t="s">
        <v>54</v>
      </c>
      <c r="H820" s="4" t="s">
        <v>100</v>
      </c>
      <c r="I820" s="4" t="s">
        <v>101</v>
      </c>
      <c r="J820" s="4" t="s">
        <v>14</v>
      </c>
      <c r="K820" s="6">
        <v>5100</v>
      </c>
      <c r="L820" s="30" t="str">
        <f t="shared" si="12"/>
        <v>Insurance</v>
      </c>
    </row>
    <row r="821" spans="1:12" ht="15.75">
      <c r="A821" s="7">
        <v>820</v>
      </c>
      <c r="B821" s="5">
        <v>45261</v>
      </c>
      <c r="C821" s="7">
        <v>60620</v>
      </c>
      <c r="D821" s="4" t="s">
        <v>40</v>
      </c>
      <c r="E821" s="4" t="s">
        <v>9</v>
      </c>
      <c r="F821" s="4" t="s">
        <v>10</v>
      </c>
      <c r="G821" s="4" t="s">
        <v>54</v>
      </c>
      <c r="H821" s="4" t="s">
        <v>102</v>
      </c>
      <c r="I821" s="4" t="s">
        <v>103</v>
      </c>
      <c r="J821" s="4" t="s">
        <v>14</v>
      </c>
      <c r="K821" s="6">
        <v>16500</v>
      </c>
      <c r="L821" s="30" t="str">
        <f t="shared" si="12"/>
        <v>Rent &amp; Lease</v>
      </c>
    </row>
    <row r="822" spans="1:12" ht="15.75">
      <c r="A822" s="7">
        <v>821</v>
      </c>
      <c r="B822" s="5">
        <v>45261</v>
      </c>
      <c r="C822" s="7">
        <v>60630</v>
      </c>
      <c r="D822" s="4" t="s">
        <v>41</v>
      </c>
      <c r="E822" s="4" t="s">
        <v>9</v>
      </c>
      <c r="F822" s="4" t="s">
        <v>10</v>
      </c>
      <c r="G822" s="4" t="s">
        <v>54</v>
      </c>
      <c r="H822" s="4" t="s">
        <v>104</v>
      </c>
      <c r="I822" s="4" t="s">
        <v>105</v>
      </c>
      <c r="J822" s="4" t="s">
        <v>14</v>
      </c>
      <c r="K822" s="6">
        <v>4100</v>
      </c>
      <c r="L822" s="30" t="str">
        <f t="shared" si="12"/>
        <v>Utilities</v>
      </c>
    </row>
    <row r="823" spans="1:12" ht="15.75">
      <c r="A823" s="7">
        <v>822</v>
      </c>
      <c r="B823" s="5">
        <v>45265</v>
      </c>
      <c r="C823" s="7">
        <v>50200</v>
      </c>
      <c r="D823" s="4" t="s">
        <v>15</v>
      </c>
      <c r="E823" s="4" t="s">
        <v>9</v>
      </c>
      <c r="F823" s="4" t="s">
        <v>10</v>
      </c>
      <c r="G823" s="4" t="s">
        <v>54</v>
      </c>
      <c r="H823" s="4" t="s">
        <v>57</v>
      </c>
      <c r="I823" s="4" t="s">
        <v>58</v>
      </c>
      <c r="J823" s="4" t="s">
        <v>14</v>
      </c>
      <c r="K823" s="6">
        <v>4100</v>
      </c>
      <c r="L823" s="30" t="str">
        <f t="shared" si="12"/>
        <v>Merchant Account Fees</v>
      </c>
    </row>
    <row r="824" spans="1:12" ht="15.75">
      <c r="A824" s="7">
        <v>823</v>
      </c>
      <c r="B824" s="5">
        <v>45265</v>
      </c>
      <c r="C824" s="7">
        <v>50210</v>
      </c>
      <c r="D824" s="4" t="s">
        <v>38</v>
      </c>
      <c r="E824" s="4" t="s">
        <v>9</v>
      </c>
      <c r="F824" s="4" t="s">
        <v>10</v>
      </c>
      <c r="G824" s="4" t="s">
        <v>54</v>
      </c>
      <c r="H824" s="4" t="s">
        <v>106</v>
      </c>
      <c r="I824" s="4" t="s">
        <v>107</v>
      </c>
      <c r="J824" s="4" t="s">
        <v>14</v>
      </c>
      <c r="K824" s="6">
        <v>78400</v>
      </c>
      <c r="L824" s="30" t="str">
        <f t="shared" si="12"/>
        <v>Product Costs</v>
      </c>
    </row>
    <row r="825" spans="1:12" ht="15.75">
      <c r="A825" s="7">
        <v>824</v>
      </c>
      <c r="B825" s="5">
        <v>45265</v>
      </c>
      <c r="C825" s="7">
        <v>60710</v>
      </c>
      <c r="D825" s="4" t="s">
        <v>21</v>
      </c>
      <c r="E825" s="4" t="s">
        <v>9</v>
      </c>
      <c r="F825" s="4" t="s">
        <v>10</v>
      </c>
      <c r="G825" s="4" t="s">
        <v>54</v>
      </c>
      <c r="H825" s="4" t="s">
        <v>72</v>
      </c>
      <c r="I825" s="4" t="s">
        <v>73</v>
      </c>
      <c r="J825" s="4" t="s">
        <v>14</v>
      </c>
      <c r="K825" s="6">
        <v>4900</v>
      </c>
      <c r="L825" s="30" t="str">
        <f t="shared" si="12"/>
        <v>Accounting Fees</v>
      </c>
    </row>
    <row r="826" spans="1:12" ht="15.75">
      <c r="A826" s="7">
        <v>825</v>
      </c>
      <c r="B826" s="5">
        <v>45270</v>
      </c>
      <c r="C826" s="7">
        <v>60720</v>
      </c>
      <c r="D826" s="4" t="s">
        <v>22</v>
      </c>
      <c r="E826" s="4" t="s">
        <v>9</v>
      </c>
      <c r="F826" s="4" t="s">
        <v>10</v>
      </c>
      <c r="G826" s="4" t="s">
        <v>54</v>
      </c>
      <c r="H826" s="4" t="s">
        <v>108</v>
      </c>
      <c r="I826" s="4" t="s">
        <v>109</v>
      </c>
      <c r="J826" s="4" t="s">
        <v>14</v>
      </c>
      <c r="K826" s="6">
        <v>9200</v>
      </c>
      <c r="L826" s="30" t="str">
        <f t="shared" si="12"/>
        <v>Consulting Fees</v>
      </c>
    </row>
    <row r="827" spans="1:12" ht="15.75">
      <c r="A827" s="7">
        <v>826</v>
      </c>
      <c r="B827" s="5">
        <v>45275</v>
      </c>
      <c r="C827" s="7">
        <v>40100</v>
      </c>
      <c r="D827" s="4" t="s">
        <v>12</v>
      </c>
      <c r="E827" s="4" t="s">
        <v>9</v>
      </c>
      <c r="F827" s="4" t="s">
        <v>10</v>
      </c>
      <c r="G827" s="4" t="s">
        <v>48</v>
      </c>
      <c r="H827" s="4" t="s">
        <v>110</v>
      </c>
      <c r="I827" s="4" t="s">
        <v>139</v>
      </c>
      <c r="J827" s="4" t="s">
        <v>11</v>
      </c>
      <c r="K827" s="6">
        <v>25000</v>
      </c>
      <c r="L827" s="30" t="str">
        <f t="shared" si="12"/>
        <v>SaaS Revenue</v>
      </c>
    </row>
    <row r="828" spans="1:12" ht="15.75">
      <c r="A828" s="7">
        <v>827</v>
      </c>
      <c r="B828" s="5">
        <v>45275</v>
      </c>
      <c r="C828" s="7">
        <v>40100</v>
      </c>
      <c r="D828" s="4" t="s">
        <v>12</v>
      </c>
      <c r="E828" s="4" t="s">
        <v>9</v>
      </c>
      <c r="F828" s="4" t="s">
        <v>10</v>
      </c>
      <c r="G828" s="4" t="s">
        <v>48</v>
      </c>
      <c r="H828" s="4" t="s">
        <v>92</v>
      </c>
      <c r="I828" s="4" t="s">
        <v>93</v>
      </c>
      <c r="J828" s="4" t="s">
        <v>11</v>
      </c>
      <c r="K828" s="6">
        <v>73000</v>
      </c>
      <c r="L828" s="30" t="str">
        <f t="shared" si="12"/>
        <v>SaaS Revenue</v>
      </c>
    </row>
    <row r="829" spans="1:12" ht="15.75">
      <c r="A829" s="7">
        <v>828</v>
      </c>
      <c r="B829" s="5">
        <v>45275</v>
      </c>
      <c r="C829" s="7">
        <v>60730</v>
      </c>
      <c r="D829" s="4" t="s">
        <v>23</v>
      </c>
      <c r="E829" s="4" t="s">
        <v>9</v>
      </c>
      <c r="F829" s="4" t="s">
        <v>10</v>
      </c>
      <c r="G829" s="4" t="s">
        <v>54</v>
      </c>
      <c r="H829" s="4" t="s">
        <v>111</v>
      </c>
      <c r="I829" s="4" t="s">
        <v>112</v>
      </c>
      <c r="J829" s="4" t="s">
        <v>14</v>
      </c>
      <c r="K829" s="6">
        <v>5500</v>
      </c>
      <c r="L829" s="30" t="str">
        <f t="shared" si="12"/>
        <v>Legal Fees</v>
      </c>
    </row>
    <row r="830" spans="1:12" ht="15.75">
      <c r="A830" s="7">
        <v>829</v>
      </c>
      <c r="B830" s="5">
        <v>45275</v>
      </c>
      <c r="C830" s="7">
        <v>60740</v>
      </c>
      <c r="D830" s="4" t="s">
        <v>24</v>
      </c>
      <c r="E830" s="4" t="s">
        <v>9</v>
      </c>
      <c r="F830" s="4" t="s">
        <v>10</v>
      </c>
      <c r="G830" s="4" t="s">
        <v>54</v>
      </c>
      <c r="H830" s="4" t="s">
        <v>113</v>
      </c>
      <c r="I830" s="4" t="s">
        <v>114</v>
      </c>
      <c r="J830" s="4" t="s">
        <v>14</v>
      </c>
      <c r="K830" s="6">
        <v>8200</v>
      </c>
      <c r="L830" s="30" t="str">
        <f t="shared" si="12"/>
        <v>Recruiting Fees</v>
      </c>
    </row>
    <row r="831" spans="1:12" ht="15.75">
      <c r="A831" s="7">
        <v>830</v>
      </c>
      <c r="B831" s="5">
        <v>45275</v>
      </c>
      <c r="C831" s="7">
        <v>60810</v>
      </c>
      <c r="D831" s="4" t="s">
        <v>17</v>
      </c>
      <c r="E831" s="4" t="s">
        <v>9</v>
      </c>
      <c r="F831" s="4" t="s">
        <v>10</v>
      </c>
      <c r="G831" s="4" t="s">
        <v>54</v>
      </c>
      <c r="H831" s="4" t="s">
        <v>64</v>
      </c>
      <c r="I831" s="4" t="s">
        <v>66</v>
      </c>
      <c r="J831" s="4" t="s">
        <v>14</v>
      </c>
      <c r="K831" s="6">
        <v>52500</v>
      </c>
      <c r="L831" s="30" t="str">
        <f t="shared" si="12"/>
        <v>Salary &amp; Wages</v>
      </c>
    </row>
    <row r="832" spans="1:12" ht="15.75">
      <c r="A832" s="7">
        <v>831</v>
      </c>
      <c r="B832" s="5">
        <v>45275</v>
      </c>
      <c r="C832" s="7">
        <v>60810</v>
      </c>
      <c r="D832" s="4" t="s">
        <v>17</v>
      </c>
      <c r="E832" s="4" t="s">
        <v>30</v>
      </c>
      <c r="F832" s="4" t="s">
        <v>31</v>
      </c>
      <c r="G832" s="4" t="s">
        <v>54</v>
      </c>
      <c r="H832" s="4" t="s">
        <v>64</v>
      </c>
      <c r="I832" s="4" t="s">
        <v>115</v>
      </c>
      <c r="J832" s="4" t="s">
        <v>14</v>
      </c>
      <c r="K832" s="6">
        <v>99000</v>
      </c>
      <c r="L832" s="30" t="str">
        <f t="shared" si="12"/>
        <v>Salary &amp; Wages</v>
      </c>
    </row>
    <row r="833" spans="1:12" ht="15.75">
      <c r="A833" s="7">
        <v>832</v>
      </c>
      <c r="B833" s="5">
        <v>45275</v>
      </c>
      <c r="C833" s="7">
        <v>60810</v>
      </c>
      <c r="D833" s="4" t="s">
        <v>17</v>
      </c>
      <c r="E833" s="4" t="s">
        <v>32</v>
      </c>
      <c r="F833" s="4" t="s">
        <v>33</v>
      </c>
      <c r="G833" s="4" t="s">
        <v>54</v>
      </c>
      <c r="H833" s="4" t="s">
        <v>64</v>
      </c>
      <c r="I833" s="4" t="s">
        <v>65</v>
      </c>
      <c r="J833" s="4" t="s">
        <v>14</v>
      </c>
      <c r="K833" s="6">
        <v>76000</v>
      </c>
      <c r="L833" s="30" t="str">
        <f t="shared" si="12"/>
        <v>Salary &amp; Wages</v>
      </c>
    </row>
    <row r="834" spans="1:12" ht="15.75">
      <c r="A834" s="7">
        <v>833</v>
      </c>
      <c r="B834" s="5">
        <v>45275</v>
      </c>
      <c r="C834" s="7">
        <v>60810</v>
      </c>
      <c r="D834" s="4" t="s">
        <v>17</v>
      </c>
      <c r="E834" s="4" t="s">
        <v>36</v>
      </c>
      <c r="F834" s="4" t="s">
        <v>37</v>
      </c>
      <c r="G834" s="4" t="s">
        <v>54</v>
      </c>
      <c r="H834" s="4" t="s">
        <v>64</v>
      </c>
      <c r="I834" s="4" t="s">
        <v>116</v>
      </c>
      <c r="J834" s="4" t="s">
        <v>14</v>
      </c>
      <c r="K834" s="6">
        <v>65000</v>
      </c>
      <c r="L834" s="30" t="str">
        <f t="shared" ref="L834:L897" si="13">RIGHT(D834,LEN(D834)-6)</f>
        <v>Salary &amp; Wages</v>
      </c>
    </row>
    <row r="835" spans="1:12" ht="15.75">
      <c r="A835" s="7">
        <v>834</v>
      </c>
      <c r="B835" s="5">
        <v>45275</v>
      </c>
      <c r="C835" s="7">
        <v>60820</v>
      </c>
      <c r="D835" s="4" t="s">
        <v>18</v>
      </c>
      <c r="E835" s="4" t="s">
        <v>9</v>
      </c>
      <c r="F835" s="4" t="s">
        <v>10</v>
      </c>
      <c r="G835" s="4" t="s">
        <v>54</v>
      </c>
      <c r="H835" s="4" t="s">
        <v>64</v>
      </c>
      <c r="I835" s="4" t="s">
        <v>117</v>
      </c>
      <c r="J835" s="4" t="s">
        <v>14</v>
      </c>
      <c r="K835" s="6">
        <v>4200</v>
      </c>
      <c r="L835" s="30" t="str">
        <f t="shared" si="13"/>
        <v>Payroll Taxes</v>
      </c>
    </row>
    <row r="836" spans="1:12" ht="15.75">
      <c r="A836" s="7">
        <v>835</v>
      </c>
      <c r="B836" s="5">
        <v>45275</v>
      </c>
      <c r="C836" s="7">
        <v>60820</v>
      </c>
      <c r="D836" s="4" t="s">
        <v>18</v>
      </c>
      <c r="E836" s="4" t="s">
        <v>30</v>
      </c>
      <c r="F836" s="4" t="s">
        <v>31</v>
      </c>
      <c r="G836" s="4" t="s">
        <v>54</v>
      </c>
      <c r="H836" s="4" t="s">
        <v>64</v>
      </c>
      <c r="I836" s="4" t="s">
        <v>118</v>
      </c>
      <c r="J836" s="4" t="s">
        <v>14</v>
      </c>
      <c r="K836" s="6">
        <v>7920</v>
      </c>
      <c r="L836" s="30" t="str">
        <f t="shared" si="13"/>
        <v>Payroll Taxes</v>
      </c>
    </row>
    <row r="837" spans="1:12" ht="15.75">
      <c r="A837" s="7">
        <v>836</v>
      </c>
      <c r="B837" s="5">
        <v>45275</v>
      </c>
      <c r="C837" s="7">
        <v>60820</v>
      </c>
      <c r="D837" s="4" t="s">
        <v>18</v>
      </c>
      <c r="E837" s="4" t="s">
        <v>32</v>
      </c>
      <c r="F837" s="4" t="s">
        <v>33</v>
      </c>
      <c r="G837" s="4" t="s">
        <v>54</v>
      </c>
      <c r="H837" s="4" t="s">
        <v>64</v>
      </c>
      <c r="I837" s="4" t="s">
        <v>119</v>
      </c>
      <c r="J837" s="4" t="s">
        <v>14</v>
      </c>
      <c r="K837" s="6">
        <v>6080</v>
      </c>
      <c r="L837" s="30" t="str">
        <f t="shared" si="13"/>
        <v>Payroll Taxes</v>
      </c>
    </row>
    <row r="838" spans="1:12" ht="15.75">
      <c r="A838" s="7">
        <v>837</v>
      </c>
      <c r="B838" s="5">
        <v>45275</v>
      </c>
      <c r="C838" s="7">
        <v>60820</v>
      </c>
      <c r="D838" s="4" t="s">
        <v>18</v>
      </c>
      <c r="E838" s="4" t="s">
        <v>36</v>
      </c>
      <c r="F838" s="4" t="s">
        <v>37</v>
      </c>
      <c r="G838" s="4" t="s">
        <v>54</v>
      </c>
      <c r="H838" s="4" t="s">
        <v>64</v>
      </c>
      <c r="I838" s="4" t="s">
        <v>120</v>
      </c>
      <c r="J838" s="4" t="s">
        <v>14</v>
      </c>
      <c r="K838" s="6">
        <v>5200</v>
      </c>
      <c r="L838" s="30" t="str">
        <f t="shared" si="13"/>
        <v>Payroll Taxes</v>
      </c>
    </row>
    <row r="839" spans="1:12" ht="15.75">
      <c r="A839" s="7">
        <v>838</v>
      </c>
      <c r="B839" s="5">
        <v>45275</v>
      </c>
      <c r="C839" s="7">
        <v>60830</v>
      </c>
      <c r="D839" s="4" t="s">
        <v>19</v>
      </c>
      <c r="E839" s="4" t="s">
        <v>9</v>
      </c>
      <c r="F839" s="4" t="s">
        <v>10</v>
      </c>
      <c r="G839" s="4" t="s">
        <v>54</v>
      </c>
      <c r="H839" s="4" t="s">
        <v>121</v>
      </c>
      <c r="I839" s="4" t="s">
        <v>122</v>
      </c>
      <c r="J839" s="4" t="s">
        <v>14</v>
      </c>
      <c r="K839" s="6">
        <v>10100</v>
      </c>
      <c r="L839" s="30" t="str">
        <f t="shared" si="13"/>
        <v>Health Insurance</v>
      </c>
    </row>
    <row r="840" spans="1:12" ht="15.75">
      <c r="A840" s="7">
        <v>839</v>
      </c>
      <c r="B840" s="5">
        <v>45275</v>
      </c>
      <c r="C840" s="7">
        <v>60830</v>
      </c>
      <c r="D840" s="4" t="s">
        <v>19</v>
      </c>
      <c r="E840" s="4" t="s">
        <v>30</v>
      </c>
      <c r="F840" s="4" t="s">
        <v>31</v>
      </c>
      <c r="G840" s="4" t="s">
        <v>54</v>
      </c>
      <c r="H840" s="4" t="s">
        <v>121</v>
      </c>
      <c r="I840" s="4" t="s">
        <v>123</v>
      </c>
      <c r="J840" s="4" t="s">
        <v>14</v>
      </c>
      <c r="K840" s="6">
        <v>18800</v>
      </c>
      <c r="L840" s="30" t="str">
        <f t="shared" si="13"/>
        <v>Health Insurance</v>
      </c>
    </row>
    <row r="841" spans="1:12" ht="15.75">
      <c r="A841" s="7">
        <v>840</v>
      </c>
      <c r="B841" s="5">
        <v>45275</v>
      </c>
      <c r="C841" s="7">
        <v>60830</v>
      </c>
      <c r="D841" s="4" t="s">
        <v>19</v>
      </c>
      <c r="E841" s="4" t="s">
        <v>32</v>
      </c>
      <c r="F841" s="4" t="s">
        <v>33</v>
      </c>
      <c r="G841" s="4" t="s">
        <v>54</v>
      </c>
      <c r="H841" s="4" t="s">
        <v>121</v>
      </c>
      <c r="I841" s="4" t="s">
        <v>124</v>
      </c>
      <c r="J841" s="4" t="s">
        <v>14</v>
      </c>
      <c r="K841" s="6">
        <v>14400</v>
      </c>
      <c r="L841" s="30" t="str">
        <f t="shared" si="13"/>
        <v>Health Insurance</v>
      </c>
    </row>
    <row r="842" spans="1:12" ht="15.75">
      <c r="A842" s="7">
        <v>841</v>
      </c>
      <c r="B842" s="5">
        <v>45275</v>
      </c>
      <c r="C842" s="7">
        <v>60830</v>
      </c>
      <c r="D842" s="4" t="s">
        <v>19</v>
      </c>
      <c r="E842" s="4" t="s">
        <v>36</v>
      </c>
      <c r="F842" s="4" t="s">
        <v>37</v>
      </c>
      <c r="G842" s="4" t="s">
        <v>54</v>
      </c>
      <c r="H842" s="4" t="s">
        <v>121</v>
      </c>
      <c r="I842" s="4" t="s">
        <v>125</v>
      </c>
      <c r="J842" s="4" t="s">
        <v>14</v>
      </c>
      <c r="K842" s="6">
        <v>12100</v>
      </c>
      <c r="L842" s="30" t="str">
        <f t="shared" si="13"/>
        <v>Health Insurance</v>
      </c>
    </row>
    <row r="843" spans="1:12" ht="15.75">
      <c r="A843" s="7">
        <v>842</v>
      </c>
      <c r="B843" s="5">
        <v>45275</v>
      </c>
      <c r="C843" s="7">
        <v>60840</v>
      </c>
      <c r="D843" s="4" t="s">
        <v>20</v>
      </c>
      <c r="E843" s="4" t="s">
        <v>9</v>
      </c>
      <c r="F843" s="4" t="s">
        <v>10</v>
      </c>
      <c r="G843" s="4" t="s">
        <v>54</v>
      </c>
      <c r="H843" s="4" t="s">
        <v>64</v>
      </c>
      <c r="I843" s="4" t="s">
        <v>126</v>
      </c>
      <c r="J843" s="4" t="s">
        <v>14</v>
      </c>
      <c r="K843" s="6">
        <v>920</v>
      </c>
      <c r="L843" s="30" t="str">
        <f t="shared" si="13"/>
        <v>Payroll Processing Fees</v>
      </c>
    </row>
    <row r="844" spans="1:12" ht="15.75">
      <c r="A844" s="7">
        <v>843</v>
      </c>
      <c r="B844" s="5">
        <v>45291</v>
      </c>
      <c r="C844" s="7">
        <v>60850</v>
      </c>
      <c r="D844" s="4" t="s">
        <v>42</v>
      </c>
      <c r="E844" s="4" t="s">
        <v>32</v>
      </c>
      <c r="F844" s="4" t="s">
        <v>33</v>
      </c>
      <c r="G844" s="4" t="s">
        <v>54</v>
      </c>
      <c r="H844" s="4" t="s">
        <v>64</v>
      </c>
      <c r="I844" s="4" t="s">
        <v>127</v>
      </c>
      <c r="J844" s="4" t="s">
        <v>14</v>
      </c>
      <c r="K844" s="6">
        <v>45500</v>
      </c>
      <c r="L844" s="30" t="str">
        <f t="shared" si="13"/>
        <v>Commissions Expense</v>
      </c>
    </row>
    <row r="845" spans="1:12" ht="15.75">
      <c r="A845" s="7">
        <v>844</v>
      </c>
      <c r="B845" s="5">
        <v>45291</v>
      </c>
      <c r="C845" s="7">
        <v>70100</v>
      </c>
      <c r="D845" s="4" t="s">
        <v>26</v>
      </c>
      <c r="E845" s="4" t="s">
        <v>9</v>
      </c>
      <c r="F845" s="4" t="s">
        <v>10</v>
      </c>
      <c r="G845" s="4" t="s">
        <v>74</v>
      </c>
      <c r="H845" s="4" t="s">
        <v>75</v>
      </c>
      <c r="I845" s="4" t="s">
        <v>76</v>
      </c>
      <c r="J845" s="4" t="s">
        <v>11</v>
      </c>
      <c r="K845" s="6">
        <v>1950</v>
      </c>
      <c r="L845" s="30" t="str">
        <f t="shared" si="13"/>
        <v>Interest Income</v>
      </c>
    </row>
    <row r="846" spans="1:12" ht="15.75">
      <c r="A846" s="7">
        <v>845</v>
      </c>
      <c r="B846" s="5">
        <v>45291</v>
      </c>
      <c r="C846" s="7">
        <v>80100</v>
      </c>
      <c r="D846" s="4" t="s">
        <v>27</v>
      </c>
      <c r="E846" s="4" t="s">
        <v>9</v>
      </c>
      <c r="F846" s="4" t="s">
        <v>10</v>
      </c>
      <c r="G846" s="4" t="s">
        <v>77</v>
      </c>
      <c r="H846" s="4" t="s">
        <v>78</v>
      </c>
      <c r="I846" s="4" t="s">
        <v>79</v>
      </c>
      <c r="J846" s="4" t="s">
        <v>14</v>
      </c>
      <c r="K846" s="6">
        <v>9200</v>
      </c>
      <c r="L846" s="30" t="str">
        <f t="shared" si="13"/>
        <v>Depreciation Expense</v>
      </c>
    </row>
    <row r="847" spans="1:12" ht="15.75">
      <c r="A847" s="7">
        <v>846</v>
      </c>
      <c r="B847" s="5">
        <v>45291</v>
      </c>
      <c r="C847" s="7">
        <v>80200</v>
      </c>
      <c r="D847" s="4" t="s">
        <v>28</v>
      </c>
      <c r="E847" s="4" t="s">
        <v>9</v>
      </c>
      <c r="F847" s="4" t="s">
        <v>10</v>
      </c>
      <c r="G847" s="4" t="s">
        <v>54</v>
      </c>
      <c r="H847" s="4" t="s">
        <v>75</v>
      </c>
      <c r="I847" s="4" t="s">
        <v>128</v>
      </c>
      <c r="J847" s="4" t="s">
        <v>14</v>
      </c>
      <c r="K847" s="6">
        <v>2800</v>
      </c>
      <c r="L847" s="30" t="str">
        <f t="shared" si="13"/>
        <v>Interest Expense</v>
      </c>
    </row>
    <row r="848" spans="1:12" ht="15.75">
      <c r="A848" s="7">
        <v>847</v>
      </c>
      <c r="B848" s="5">
        <v>45292</v>
      </c>
      <c r="C848" s="7">
        <v>40100</v>
      </c>
      <c r="D848" s="4" t="s">
        <v>12</v>
      </c>
      <c r="E848" s="4" t="s">
        <v>9</v>
      </c>
      <c r="F848" s="4" t="s">
        <v>10</v>
      </c>
      <c r="G848" s="4" t="s">
        <v>48</v>
      </c>
      <c r="H848" s="4" t="s">
        <v>49</v>
      </c>
      <c r="I848" s="4" t="s">
        <v>50</v>
      </c>
      <c r="J848" s="4" t="s">
        <v>11</v>
      </c>
      <c r="K848" s="6">
        <v>58500</v>
      </c>
      <c r="L848" s="30" t="str">
        <f t="shared" si="13"/>
        <v>SaaS Revenue</v>
      </c>
    </row>
    <row r="849" spans="1:12" ht="15.75">
      <c r="A849" s="7">
        <v>848</v>
      </c>
      <c r="B849" s="5">
        <v>45292</v>
      </c>
      <c r="C849" s="7">
        <v>40100</v>
      </c>
      <c r="D849" s="4" t="s">
        <v>12</v>
      </c>
      <c r="E849" s="4" t="s">
        <v>9</v>
      </c>
      <c r="F849" s="4" t="s">
        <v>10</v>
      </c>
      <c r="G849" s="4" t="s">
        <v>48</v>
      </c>
      <c r="H849" s="4" t="s">
        <v>51</v>
      </c>
      <c r="I849" s="4" t="s">
        <v>50</v>
      </c>
      <c r="J849" s="4" t="s">
        <v>11</v>
      </c>
      <c r="K849" s="6">
        <v>50500</v>
      </c>
      <c r="L849" s="30" t="str">
        <f t="shared" si="13"/>
        <v>SaaS Revenue</v>
      </c>
    </row>
    <row r="850" spans="1:12" ht="15.75">
      <c r="A850" s="7">
        <v>849</v>
      </c>
      <c r="B850" s="5">
        <v>45292</v>
      </c>
      <c r="C850" s="7">
        <v>40100</v>
      </c>
      <c r="D850" s="4" t="s">
        <v>12</v>
      </c>
      <c r="E850" s="4" t="s">
        <v>9</v>
      </c>
      <c r="F850" s="4" t="s">
        <v>10</v>
      </c>
      <c r="G850" s="4" t="s">
        <v>48</v>
      </c>
      <c r="H850" s="4" t="s">
        <v>91</v>
      </c>
      <c r="I850" s="4" t="s">
        <v>50</v>
      </c>
      <c r="J850" s="4" t="s">
        <v>11</v>
      </c>
      <c r="K850" s="6">
        <v>29800</v>
      </c>
      <c r="L850" s="30" t="str">
        <f t="shared" si="13"/>
        <v>SaaS Revenue</v>
      </c>
    </row>
    <row r="851" spans="1:12" ht="15.75">
      <c r="A851" s="7">
        <v>850</v>
      </c>
      <c r="B851" s="5">
        <v>45292</v>
      </c>
      <c r="C851" s="7">
        <v>40100</v>
      </c>
      <c r="D851" s="4" t="s">
        <v>12</v>
      </c>
      <c r="E851" s="4" t="s">
        <v>9</v>
      </c>
      <c r="F851" s="4" t="s">
        <v>10</v>
      </c>
      <c r="G851" s="4" t="s">
        <v>48</v>
      </c>
      <c r="H851" s="4" t="s">
        <v>130</v>
      </c>
      <c r="I851" s="4" t="s">
        <v>50</v>
      </c>
      <c r="J851" s="4" t="s">
        <v>11</v>
      </c>
      <c r="K851" s="6">
        <v>20800</v>
      </c>
      <c r="L851" s="30" t="str">
        <f t="shared" si="13"/>
        <v>SaaS Revenue</v>
      </c>
    </row>
    <row r="852" spans="1:12" ht="15.75">
      <c r="A852" s="7">
        <v>851</v>
      </c>
      <c r="B852" s="5">
        <v>45292</v>
      </c>
      <c r="C852" s="7">
        <v>40100</v>
      </c>
      <c r="D852" s="4" t="s">
        <v>12</v>
      </c>
      <c r="E852" s="4" t="s">
        <v>9</v>
      </c>
      <c r="F852" s="4" t="s">
        <v>10</v>
      </c>
      <c r="G852" s="4" t="s">
        <v>48</v>
      </c>
      <c r="H852" s="4" t="s">
        <v>133</v>
      </c>
      <c r="I852" s="4" t="s">
        <v>50</v>
      </c>
      <c r="J852" s="4" t="s">
        <v>11</v>
      </c>
      <c r="K852" s="6">
        <v>35000</v>
      </c>
      <c r="L852" s="30" t="str">
        <f t="shared" si="13"/>
        <v>SaaS Revenue</v>
      </c>
    </row>
    <row r="853" spans="1:12" ht="15.75">
      <c r="A853" s="7">
        <v>852</v>
      </c>
      <c r="B853" s="5">
        <v>45292</v>
      </c>
      <c r="C853" s="7">
        <v>40100</v>
      </c>
      <c r="D853" s="4" t="s">
        <v>12</v>
      </c>
      <c r="E853" s="4" t="s">
        <v>9</v>
      </c>
      <c r="F853" s="4" t="s">
        <v>10</v>
      </c>
      <c r="G853" s="4" t="s">
        <v>48</v>
      </c>
      <c r="H853" s="4" t="s">
        <v>146</v>
      </c>
      <c r="I853" s="4" t="s">
        <v>50</v>
      </c>
      <c r="J853" s="4" t="s">
        <v>11</v>
      </c>
      <c r="K853" s="6">
        <v>41500</v>
      </c>
      <c r="L853" s="30" t="str">
        <f t="shared" si="13"/>
        <v>SaaS Revenue</v>
      </c>
    </row>
    <row r="854" spans="1:12" ht="15.75">
      <c r="A854" s="7">
        <v>853</v>
      </c>
      <c r="B854" s="5">
        <v>45292</v>
      </c>
      <c r="C854" s="7">
        <v>40100</v>
      </c>
      <c r="D854" s="4" t="s">
        <v>12</v>
      </c>
      <c r="E854" s="4" t="s">
        <v>9</v>
      </c>
      <c r="F854" s="4" t="s">
        <v>10</v>
      </c>
      <c r="G854" s="4" t="s">
        <v>48</v>
      </c>
      <c r="H854" s="4" t="s">
        <v>147</v>
      </c>
      <c r="I854" s="4" t="s">
        <v>50</v>
      </c>
      <c r="J854" s="4" t="s">
        <v>11</v>
      </c>
      <c r="K854" s="6">
        <v>46500</v>
      </c>
      <c r="L854" s="30" t="str">
        <f t="shared" si="13"/>
        <v>SaaS Revenue</v>
      </c>
    </row>
    <row r="855" spans="1:12" ht="15.75">
      <c r="A855" s="7">
        <v>854</v>
      </c>
      <c r="B855" s="5">
        <v>45292</v>
      </c>
      <c r="C855" s="7">
        <v>40100</v>
      </c>
      <c r="D855" s="4" t="s">
        <v>12</v>
      </c>
      <c r="E855" s="4" t="s">
        <v>9</v>
      </c>
      <c r="F855" s="4" t="s">
        <v>10</v>
      </c>
      <c r="G855" s="4" t="s">
        <v>48</v>
      </c>
      <c r="H855" s="4" t="s">
        <v>92</v>
      </c>
      <c r="I855" s="4" t="s">
        <v>93</v>
      </c>
      <c r="J855" s="4" t="s">
        <v>11</v>
      </c>
      <c r="K855" s="6">
        <v>95000</v>
      </c>
      <c r="L855" s="30" t="str">
        <f t="shared" si="13"/>
        <v>SaaS Revenue</v>
      </c>
    </row>
    <row r="856" spans="1:12" ht="15.75">
      <c r="A856" s="7">
        <v>855</v>
      </c>
      <c r="B856" s="5">
        <v>45292</v>
      </c>
      <c r="C856" s="7">
        <v>40200</v>
      </c>
      <c r="D856" s="4" t="s">
        <v>8</v>
      </c>
      <c r="E856" s="4" t="s">
        <v>9</v>
      </c>
      <c r="F856" s="4" t="s">
        <v>10</v>
      </c>
      <c r="G856" s="4" t="s">
        <v>48</v>
      </c>
      <c r="H856" s="4" t="s">
        <v>52</v>
      </c>
      <c r="I856" s="4" t="s">
        <v>53</v>
      </c>
      <c r="J856" s="4" t="s">
        <v>11</v>
      </c>
      <c r="K856" s="6">
        <v>110000</v>
      </c>
      <c r="L856" s="30" t="str">
        <f t="shared" si="13"/>
        <v>Product Revenue</v>
      </c>
    </row>
    <row r="857" spans="1:12" ht="15.75">
      <c r="A857" s="7">
        <v>856</v>
      </c>
      <c r="B857" s="5">
        <v>45292</v>
      </c>
      <c r="C857" s="7">
        <v>50100</v>
      </c>
      <c r="D857" s="4" t="s">
        <v>13</v>
      </c>
      <c r="E857" s="4" t="s">
        <v>9</v>
      </c>
      <c r="F857" s="4" t="s">
        <v>10</v>
      </c>
      <c r="G857" s="4" t="s">
        <v>54</v>
      </c>
      <c r="H857" s="4" t="s">
        <v>55</v>
      </c>
      <c r="I857" s="4" t="s">
        <v>56</v>
      </c>
      <c r="J857" s="4" t="s">
        <v>14</v>
      </c>
      <c r="K857" s="6">
        <v>44000</v>
      </c>
      <c r="L857" s="30" t="str">
        <f t="shared" si="13"/>
        <v>Web Domain &amp; Hosting Fees</v>
      </c>
    </row>
    <row r="858" spans="1:12" ht="15.75">
      <c r="A858" s="7">
        <v>857</v>
      </c>
      <c r="B858" s="5">
        <v>45292</v>
      </c>
      <c r="C858" s="7">
        <v>50200</v>
      </c>
      <c r="D858" s="4" t="s">
        <v>15</v>
      </c>
      <c r="E858" s="4" t="s">
        <v>9</v>
      </c>
      <c r="F858" s="4" t="s">
        <v>10</v>
      </c>
      <c r="G858" s="4" t="s">
        <v>54</v>
      </c>
      <c r="H858" s="4" t="s">
        <v>57</v>
      </c>
      <c r="I858" s="4" t="s">
        <v>58</v>
      </c>
      <c r="J858" s="4" t="s">
        <v>14</v>
      </c>
      <c r="K858" s="6">
        <v>9000</v>
      </c>
      <c r="L858" s="30" t="str">
        <f t="shared" si="13"/>
        <v>Merchant Account Fees</v>
      </c>
    </row>
    <row r="859" spans="1:12" ht="15.75">
      <c r="A859" s="7">
        <v>858</v>
      </c>
      <c r="B859" s="5">
        <v>45292</v>
      </c>
      <c r="C859" s="7">
        <v>60100</v>
      </c>
      <c r="D859" s="4" t="s">
        <v>16</v>
      </c>
      <c r="E859" s="4" t="s">
        <v>32</v>
      </c>
      <c r="F859" s="4" t="s">
        <v>33</v>
      </c>
      <c r="G859" s="4" t="s">
        <v>54</v>
      </c>
      <c r="H859" s="4" t="s">
        <v>59</v>
      </c>
      <c r="I859" s="4" t="s">
        <v>60</v>
      </c>
      <c r="J859" s="4" t="s">
        <v>14</v>
      </c>
      <c r="K859" s="6">
        <v>25000</v>
      </c>
      <c r="L859" s="30" t="str">
        <f t="shared" si="13"/>
        <v>Advertising &amp; Marketing</v>
      </c>
    </row>
    <row r="860" spans="1:12" ht="15.75">
      <c r="A860" s="7">
        <v>859</v>
      </c>
      <c r="B860" s="5">
        <v>45292</v>
      </c>
      <c r="C860" s="7">
        <v>60100</v>
      </c>
      <c r="D860" s="4" t="s">
        <v>16</v>
      </c>
      <c r="E860" s="4" t="s">
        <v>32</v>
      </c>
      <c r="F860" s="4" t="s">
        <v>33</v>
      </c>
      <c r="G860" s="4" t="s">
        <v>54</v>
      </c>
      <c r="H860" s="4" t="s">
        <v>95</v>
      </c>
      <c r="I860" s="4" t="s">
        <v>62</v>
      </c>
      <c r="J860" s="4" t="s">
        <v>14</v>
      </c>
      <c r="K860" s="6">
        <v>12000</v>
      </c>
      <c r="L860" s="30" t="str">
        <f t="shared" si="13"/>
        <v>Advertising &amp; Marketing</v>
      </c>
    </row>
    <row r="861" spans="1:12" ht="15.75">
      <c r="A861" s="7">
        <v>860</v>
      </c>
      <c r="B861" s="5">
        <v>45292</v>
      </c>
      <c r="C861" s="7">
        <v>60400</v>
      </c>
      <c r="D861" s="4" t="s">
        <v>29</v>
      </c>
      <c r="E861" s="4" t="s">
        <v>9</v>
      </c>
      <c r="F861" s="4" t="s">
        <v>10</v>
      </c>
      <c r="G861" s="4" t="s">
        <v>54</v>
      </c>
      <c r="H861" s="4" t="s">
        <v>96</v>
      </c>
      <c r="I861" s="4" t="s">
        <v>97</v>
      </c>
      <c r="J861" s="4" t="s">
        <v>14</v>
      </c>
      <c r="K861" s="6">
        <v>2300</v>
      </c>
      <c r="L861" s="30" t="str">
        <f t="shared" si="13"/>
        <v>Dues &amp; Subscriptions</v>
      </c>
    </row>
    <row r="862" spans="1:12" ht="15.75">
      <c r="A862" s="7">
        <v>861</v>
      </c>
      <c r="B862" s="5">
        <v>45292</v>
      </c>
      <c r="C862" s="7">
        <v>60400</v>
      </c>
      <c r="D862" s="4" t="s">
        <v>29</v>
      </c>
      <c r="E862" s="4" t="s">
        <v>30</v>
      </c>
      <c r="F862" s="4" t="s">
        <v>31</v>
      </c>
      <c r="G862" s="4" t="s">
        <v>54</v>
      </c>
      <c r="H862" s="4" t="s">
        <v>98</v>
      </c>
      <c r="I862" s="4" t="s">
        <v>99</v>
      </c>
      <c r="J862" s="4" t="s">
        <v>14</v>
      </c>
      <c r="K862" s="6">
        <v>1800</v>
      </c>
      <c r="L862" s="30" t="str">
        <f t="shared" si="13"/>
        <v>Dues &amp; Subscriptions</v>
      </c>
    </row>
    <row r="863" spans="1:12" ht="15.75">
      <c r="A863" s="7">
        <v>862</v>
      </c>
      <c r="B863" s="5">
        <v>45292</v>
      </c>
      <c r="C863" s="7">
        <v>60500</v>
      </c>
      <c r="D863" s="4" t="s">
        <v>39</v>
      </c>
      <c r="E863" s="4" t="s">
        <v>9</v>
      </c>
      <c r="F863" s="4" t="s">
        <v>10</v>
      </c>
      <c r="G863" s="4" t="s">
        <v>54</v>
      </c>
      <c r="H863" s="4" t="s">
        <v>100</v>
      </c>
      <c r="I863" s="4" t="s">
        <v>101</v>
      </c>
      <c r="J863" s="4" t="s">
        <v>14</v>
      </c>
      <c r="K863" s="6">
        <v>5100</v>
      </c>
      <c r="L863" s="30" t="str">
        <f t="shared" si="13"/>
        <v>Insurance</v>
      </c>
    </row>
    <row r="864" spans="1:12" ht="15.75">
      <c r="A864" s="7">
        <v>863</v>
      </c>
      <c r="B864" s="5">
        <v>45292</v>
      </c>
      <c r="C864" s="7">
        <v>60620</v>
      </c>
      <c r="D864" s="4" t="s">
        <v>40</v>
      </c>
      <c r="E864" s="4" t="s">
        <v>9</v>
      </c>
      <c r="F864" s="4" t="s">
        <v>10</v>
      </c>
      <c r="G864" s="4" t="s">
        <v>54</v>
      </c>
      <c r="H864" s="4" t="s">
        <v>102</v>
      </c>
      <c r="I864" s="4" t="s">
        <v>103</v>
      </c>
      <c r="J864" s="4" t="s">
        <v>14</v>
      </c>
      <c r="K864" s="6">
        <v>16500</v>
      </c>
      <c r="L864" s="30" t="str">
        <f t="shared" si="13"/>
        <v>Rent &amp; Lease</v>
      </c>
    </row>
    <row r="865" spans="1:12" ht="15.75">
      <c r="A865" s="7">
        <v>864</v>
      </c>
      <c r="B865" s="5">
        <v>45292</v>
      </c>
      <c r="C865" s="7">
        <v>60630</v>
      </c>
      <c r="D865" s="4" t="s">
        <v>41</v>
      </c>
      <c r="E865" s="4" t="s">
        <v>9</v>
      </c>
      <c r="F865" s="4" t="s">
        <v>10</v>
      </c>
      <c r="G865" s="4" t="s">
        <v>54</v>
      </c>
      <c r="H865" s="4" t="s">
        <v>104</v>
      </c>
      <c r="I865" s="4" t="s">
        <v>105</v>
      </c>
      <c r="J865" s="4" t="s">
        <v>14</v>
      </c>
      <c r="K865" s="6">
        <v>4000</v>
      </c>
      <c r="L865" s="30" t="str">
        <f t="shared" si="13"/>
        <v>Utilities</v>
      </c>
    </row>
    <row r="866" spans="1:12" ht="15.75">
      <c r="A866" s="7">
        <v>865</v>
      </c>
      <c r="B866" s="5">
        <v>45296</v>
      </c>
      <c r="C866" s="7">
        <v>50200</v>
      </c>
      <c r="D866" s="4" t="s">
        <v>15</v>
      </c>
      <c r="E866" s="4" t="s">
        <v>9</v>
      </c>
      <c r="F866" s="4" t="s">
        <v>10</v>
      </c>
      <c r="G866" s="4" t="s">
        <v>54</v>
      </c>
      <c r="H866" s="4" t="s">
        <v>57</v>
      </c>
      <c r="I866" s="4" t="s">
        <v>58</v>
      </c>
      <c r="J866" s="4" t="s">
        <v>14</v>
      </c>
      <c r="K866" s="6">
        <v>3800</v>
      </c>
      <c r="L866" s="30" t="str">
        <f t="shared" si="13"/>
        <v>Merchant Account Fees</v>
      </c>
    </row>
    <row r="867" spans="1:12" ht="15.75">
      <c r="A867" s="7">
        <v>866</v>
      </c>
      <c r="B867" s="5">
        <v>45296</v>
      </c>
      <c r="C867" s="7">
        <v>50210</v>
      </c>
      <c r="D867" s="4" t="s">
        <v>38</v>
      </c>
      <c r="E867" s="4" t="s">
        <v>9</v>
      </c>
      <c r="F867" s="4" t="s">
        <v>10</v>
      </c>
      <c r="G867" s="4" t="s">
        <v>54</v>
      </c>
      <c r="H867" s="4" t="s">
        <v>106</v>
      </c>
      <c r="I867" s="4" t="s">
        <v>107</v>
      </c>
      <c r="J867" s="4" t="s">
        <v>14</v>
      </c>
      <c r="K867" s="6">
        <v>77000</v>
      </c>
      <c r="L867" s="30" t="str">
        <f t="shared" si="13"/>
        <v>Product Costs</v>
      </c>
    </row>
    <row r="868" spans="1:12" ht="15.75">
      <c r="A868" s="7">
        <v>867</v>
      </c>
      <c r="B868" s="5">
        <v>45296</v>
      </c>
      <c r="C868" s="7">
        <v>60710</v>
      </c>
      <c r="D868" s="4" t="s">
        <v>21</v>
      </c>
      <c r="E868" s="4" t="s">
        <v>9</v>
      </c>
      <c r="F868" s="4" t="s">
        <v>10</v>
      </c>
      <c r="G868" s="4" t="s">
        <v>54</v>
      </c>
      <c r="H868" s="4" t="s">
        <v>72</v>
      </c>
      <c r="I868" s="4" t="s">
        <v>73</v>
      </c>
      <c r="J868" s="4" t="s">
        <v>14</v>
      </c>
      <c r="K868" s="6">
        <v>4900</v>
      </c>
      <c r="L868" s="30" t="str">
        <f t="shared" si="13"/>
        <v>Accounting Fees</v>
      </c>
    </row>
    <row r="869" spans="1:12" ht="15.75">
      <c r="A869" s="7">
        <v>868</v>
      </c>
      <c r="B869" s="5">
        <v>45301</v>
      </c>
      <c r="C869" s="7">
        <v>60720</v>
      </c>
      <c r="D869" s="4" t="s">
        <v>22</v>
      </c>
      <c r="E869" s="4" t="s">
        <v>9</v>
      </c>
      <c r="F869" s="4" t="s">
        <v>10</v>
      </c>
      <c r="G869" s="4" t="s">
        <v>54</v>
      </c>
      <c r="H869" s="4" t="s">
        <v>108</v>
      </c>
      <c r="I869" s="4" t="s">
        <v>109</v>
      </c>
      <c r="J869" s="4" t="s">
        <v>14</v>
      </c>
      <c r="K869" s="6">
        <v>9200</v>
      </c>
      <c r="L869" s="30" t="str">
        <f t="shared" si="13"/>
        <v>Consulting Fees</v>
      </c>
    </row>
    <row r="870" spans="1:12" ht="15.75">
      <c r="A870" s="7">
        <v>869</v>
      </c>
      <c r="B870" s="5">
        <v>45301</v>
      </c>
      <c r="C870" s="7">
        <v>61010</v>
      </c>
      <c r="D870" s="4" t="s">
        <v>25</v>
      </c>
      <c r="E870" s="4" t="s">
        <v>32</v>
      </c>
      <c r="F870" s="4" t="s">
        <v>33</v>
      </c>
      <c r="G870" s="4" t="s">
        <v>68</v>
      </c>
      <c r="H870" s="4" t="s">
        <v>69</v>
      </c>
      <c r="I870" s="4" t="s">
        <v>141</v>
      </c>
      <c r="J870" s="4" t="s">
        <v>14</v>
      </c>
      <c r="K870" s="6">
        <v>4500</v>
      </c>
      <c r="L870" s="30" t="str">
        <f t="shared" si="13"/>
        <v>Lodging</v>
      </c>
    </row>
    <row r="871" spans="1:12" ht="15.75">
      <c r="A871" s="7">
        <v>870</v>
      </c>
      <c r="B871" s="5">
        <v>45301</v>
      </c>
      <c r="C871" s="7">
        <v>61020</v>
      </c>
      <c r="D871" s="4" t="s">
        <v>34</v>
      </c>
      <c r="E871" s="4" t="s">
        <v>32</v>
      </c>
      <c r="F871" s="4" t="s">
        <v>33</v>
      </c>
      <c r="G871" s="4" t="s">
        <v>68</v>
      </c>
      <c r="H871" s="4" t="s">
        <v>142</v>
      </c>
      <c r="I871" s="4" t="s">
        <v>143</v>
      </c>
      <c r="J871" s="4" t="s">
        <v>14</v>
      </c>
      <c r="K871" s="6">
        <v>2500</v>
      </c>
      <c r="L871" s="30" t="str">
        <f t="shared" si="13"/>
        <v>Meals &amp; Entertainment</v>
      </c>
    </row>
    <row r="872" spans="1:12" ht="15.75">
      <c r="A872" s="7">
        <v>871</v>
      </c>
      <c r="B872" s="5">
        <v>45301</v>
      </c>
      <c r="C872" s="7">
        <v>61030</v>
      </c>
      <c r="D872" s="4" t="s">
        <v>35</v>
      </c>
      <c r="E872" s="4" t="s">
        <v>32</v>
      </c>
      <c r="F872" s="4" t="s">
        <v>33</v>
      </c>
      <c r="G872" s="4" t="s">
        <v>68</v>
      </c>
      <c r="H872" s="4" t="s">
        <v>144</v>
      </c>
      <c r="I872" s="4" t="s">
        <v>145</v>
      </c>
      <c r="J872" s="4" t="s">
        <v>14</v>
      </c>
      <c r="K872" s="6">
        <v>3500</v>
      </c>
      <c r="L872" s="30" t="str">
        <f t="shared" si="13"/>
        <v>Travel</v>
      </c>
    </row>
    <row r="873" spans="1:12" ht="15.75">
      <c r="A873" s="7">
        <v>872</v>
      </c>
      <c r="B873" s="5">
        <v>45306</v>
      </c>
      <c r="C873" s="7">
        <v>40100</v>
      </c>
      <c r="D873" s="4" t="s">
        <v>12</v>
      </c>
      <c r="E873" s="4" t="s">
        <v>9</v>
      </c>
      <c r="F873" s="4" t="s">
        <v>10</v>
      </c>
      <c r="G873" s="4" t="s">
        <v>48</v>
      </c>
      <c r="H873" s="4" t="s">
        <v>110</v>
      </c>
      <c r="I873" s="4" t="s">
        <v>50</v>
      </c>
      <c r="J873" s="4" t="s">
        <v>11</v>
      </c>
      <c r="K873" s="6">
        <v>24800</v>
      </c>
      <c r="L873" s="30" t="str">
        <f t="shared" si="13"/>
        <v>SaaS Revenue</v>
      </c>
    </row>
    <row r="874" spans="1:12" ht="15.75">
      <c r="A874" s="7">
        <v>873</v>
      </c>
      <c r="B874" s="5">
        <v>45306</v>
      </c>
      <c r="C874" s="7">
        <v>40100</v>
      </c>
      <c r="D874" s="4" t="s">
        <v>12</v>
      </c>
      <c r="E874" s="4" t="s">
        <v>9</v>
      </c>
      <c r="F874" s="4" t="s">
        <v>10</v>
      </c>
      <c r="G874" s="4" t="s">
        <v>48</v>
      </c>
      <c r="H874" s="4" t="s">
        <v>92</v>
      </c>
      <c r="I874" s="4" t="s">
        <v>93</v>
      </c>
      <c r="J874" s="4" t="s">
        <v>11</v>
      </c>
      <c r="K874" s="6">
        <v>71000</v>
      </c>
      <c r="L874" s="30" t="str">
        <f t="shared" si="13"/>
        <v>SaaS Revenue</v>
      </c>
    </row>
    <row r="875" spans="1:12" ht="15.75">
      <c r="A875" s="7">
        <v>874</v>
      </c>
      <c r="B875" s="5">
        <v>45306</v>
      </c>
      <c r="C875" s="7">
        <v>60300</v>
      </c>
      <c r="D875" s="4" t="s">
        <v>148</v>
      </c>
      <c r="E875" s="4" t="s">
        <v>32</v>
      </c>
      <c r="F875" s="4" t="s">
        <v>33</v>
      </c>
      <c r="G875" s="4" t="s">
        <v>54</v>
      </c>
      <c r="H875" s="4" t="s">
        <v>149</v>
      </c>
      <c r="I875" s="4" t="s">
        <v>150</v>
      </c>
      <c r="J875" s="4" t="s">
        <v>14</v>
      </c>
      <c r="K875" s="6">
        <v>12000</v>
      </c>
      <c r="L875" s="30" t="str">
        <f t="shared" si="13"/>
        <v>Conferences &amp; Events</v>
      </c>
    </row>
    <row r="876" spans="1:12" ht="15.75">
      <c r="A876" s="7">
        <v>875</v>
      </c>
      <c r="B876" s="5">
        <v>45306</v>
      </c>
      <c r="C876" s="7">
        <v>60730</v>
      </c>
      <c r="D876" s="4" t="s">
        <v>23</v>
      </c>
      <c r="E876" s="4" t="s">
        <v>9</v>
      </c>
      <c r="F876" s="4" t="s">
        <v>10</v>
      </c>
      <c r="G876" s="4" t="s">
        <v>54</v>
      </c>
      <c r="H876" s="4" t="s">
        <v>111</v>
      </c>
      <c r="I876" s="4" t="s">
        <v>112</v>
      </c>
      <c r="J876" s="4" t="s">
        <v>14</v>
      </c>
      <c r="K876" s="6">
        <v>5500</v>
      </c>
      <c r="L876" s="30" t="str">
        <f t="shared" si="13"/>
        <v>Legal Fees</v>
      </c>
    </row>
    <row r="877" spans="1:12" ht="15.75">
      <c r="A877" s="7">
        <v>876</v>
      </c>
      <c r="B877" s="5">
        <v>45306</v>
      </c>
      <c r="C877" s="7">
        <v>60740</v>
      </c>
      <c r="D877" s="4" t="s">
        <v>24</v>
      </c>
      <c r="E877" s="4" t="s">
        <v>9</v>
      </c>
      <c r="F877" s="4" t="s">
        <v>10</v>
      </c>
      <c r="G877" s="4" t="s">
        <v>54</v>
      </c>
      <c r="H877" s="4" t="s">
        <v>113</v>
      </c>
      <c r="I877" s="4" t="s">
        <v>114</v>
      </c>
      <c r="J877" s="4" t="s">
        <v>14</v>
      </c>
      <c r="K877" s="6">
        <v>8200</v>
      </c>
      <c r="L877" s="30" t="str">
        <f t="shared" si="13"/>
        <v>Recruiting Fees</v>
      </c>
    </row>
    <row r="878" spans="1:12" ht="15.75">
      <c r="A878" s="7">
        <v>877</v>
      </c>
      <c r="B878" s="5">
        <v>45306</v>
      </c>
      <c r="C878" s="7">
        <v>60810</v>
      </c>
      <c r="D878" s="4" t="s">
        <v>17</v>
      </c>
      <c r="E878" s="4" t="s">
        <v>9</v>
      </c>
      <c r="F878" s="4" t="s">
        <v>10</v>
      </c>
      <c r="G878" s="4" t="s">
        <v>54</v>
      </c>
      <c r="H878" s="4" t="s">
        <v>64</v>
      </c>
      <c r="I878" s="4" t="s">
        <v>66</v>
      </c>
      <c r="J878" s="4" t="s">
        <v>14</v>
      </c>
      <c r="K878" s="6">
        <v>52500</v>
      </c>
      <c r="L878" s="30" t="str">
        <f t="shared" si="13"/>
        <v>Salary &amp; Wages</v>
      </c>
    </row>
    <row r="879" spans="1:12" ht="15.75">
      <c r="A879" s="7">
        <v>878</v>
      </c>
      <c r="B879" s="5">
        <v>45306</v>
      </c>
      <c r="C879" s="7">
        <v>60810</v>
      </c>
      <c r="D879" s="4" t="s">
        <v>17</v>
      </c>
      <c r="E879" s="4" t="s">
        <v>30</v>
      </c>
      <c r="F879" s="4" t="s">
        <v>31</v>
      </c>
      <c r="G879" s="4" t="s">
        <v>54</v>
      </c>
      <c r="H879" s="4" t="s">
        <v>64</v>
      </c>
      <c r="I879" s="4" t="s">
        <v>115</v>
      </c>
      <c r="J879" s="4" t="s">
        <v>14</v>
      </c>
      <c r="K879" s="6">
        <v>99000</v>
      </c>
      <c r="L879" s="30" t="str">
        <f t="shared" si="13"/>
        <v>Salary &amp; Wages</v>
      </c>
    </row>
    <row r="880" spans="1:12" ht="15.75">
      <c r="A880" s="7">
        <v>879</v>
      </c>
      <c r="B880" s="5">
        <v>45306</v>
      </c>
      <c r="C880" s="7">
        <v>60810</v>
      </c>
      <c r="D880" s="4" t="s">
        <v>17</v>
      </c>
      <c r="E880" s="4" t="s">
        <v>32</v>
      </c>
      <c r="F880" s="4" t="s">
        <v>33</v>
      </c>
      <c r="G880" s="4" t="s">
        <v>54</v>
      </c>
      <c r="H880" s="4" t="s">
        <v>64</v>
      </c>
      <c r="I880" s="4" t="s">
        <v>65</v>
      </c>
      <c r="J880" s="4" t="s">
        <v>14</v>
      </c>
      <c r="K880" s="6">
        <v>76000</v>
      </c>
      <c r="L880" s="30" t="str">
        <f t="shared" si="13"/>
        <v>Salary &amp; Wages</v>
      </c>
    </row>
    <row r="881" spans="1:12" ht="15.75">
      <c r="A881" s="7">
        <v>880</v>
      </c>
      <c r="B881" s="5">
        <v>45306</v>
      </c>
      <c r="C881" s="7">
        <v>60810</v>
      </c>
      <c r="D881" s="4" t="s">
        <v>17</v>
      </c>
      <c r="E881" s="4" t="s">
        <v>36</v>
      </c>
      <c r="F881" s="4" t="s">
        <v>37</v>
      </c>
      <c r="G881" s="4" t="s">
        <v>54</v>
      </c>
      <c r="H881" s="4" t="s">
        <v>64</v>
      </c>
      <c r="I881" s="4" t="s">
        <v>116</v>
      </c>
      <c r="J881" s="4" t="s">
        <v>14</v>
      </c>
      <c r="K881" s="6">
        <v>65000</v>
      </c>
      <c r="L881" s="30" t="str">
        <f t="shared" si="13"/>
        <v>Salary &amp; Wages</v>
      </c>
    </row>
    <row r="882" spans="1:12" ht="15.75">
      <c r="A882" s="7">
        <v>881</v>
      </c>
      <c r="B882" s="5">
        <v>45306</v>
      </c>
      <c r="C882" s="7">
        <v>60820</v>
      </c>
      <c r="D882" s="4" t="s">
        <v>18</v>
      </c>
      <c r="E882" s="4" t="s">
        <v>9</v>
      </c>
      <c r="F882" s="4" t="s">
        <v>10</v>
      </c>
      <c r="G882" s="4" t="s">
        <v>54</v>
      </c>
      <c r="H882" s="4" t="s">
        <v>64</v>
      </c>
      <c r="I882" s="4" t="s">
        <v>117</v>
      </c>
      <c r="J882" s="4" t="s">
        <v>14</v>
      </c>
      <c r="K882" s="6">
        <v>4200</v>
      </c>
      <c r="L882" s="30" t="str">
        <f t="shared" si="13"/>
        <v>Payroll Taxes</v>
      </c>
    </row>
    <row r="883" spans="1:12" ht="15.75">
      <c r="A883" s="7">
        <v>882</v>
      </c>
      <c r="B883" s="5">
        <v>45306</v>
      </c>
      <c r="C883" s="7">
        <v>60820</v>
      </c>
      <c r="D883" s="4" t="s">
        <v>18</v>
      </c>
      <c r="E883" s="4" t="s">
        <v>30</v>
      </c>
      <c r="F883" s="4" t="s">
        <v>31</v>
      </c>
      <c r="G883" s="4" t="s">
        <v>54</v>
      </c>
      <c r="H883" s="4" t="s">
        <v>64</v>
      </c>
      <c r="I883" s="4" t="s">
        <v>118</v>
      </c>
      <c r="J883" s="4" t="s">
        <v>14</v>
      </c>
      <c r="K883" s="6">
        <v>7920</v>
      </c>
      <c r="L883" s="30" t="str">
        <f t="shared" si="13"/>
        <v>Payroll Taxes</v>
      </c>
    </row>
    <row r="884" spans="1:12" ht="15.75">
      <c r="A884" s="7">
        <v>883</v>
      </c>
      <c r="B884" s="5">
        <v>45306</v>
      </c>
      <c r="C884" s="7">
        <v>60820</v>
      </c>
      <c r="D884" s="4" t="s">
        <v>18</v>
      </c>
      <c r="E884" s="4" t="s">
        <v>32</v>
      </c>
      <c r="F884" s="4" t="s">
        <v>33</v>
      </c>
      <c r="G884" s="4" t="s">
        <v>54</v>
      </c>
      <c r="H884" s="4" t="s">
        <v>64</v>
      </c>
      <c r="I884" s="4" t="s">
        <v>119</v>
      </c>
      <c r="J884" s="4" t="s">
        <v>14</v>
      </c>
      <c r="K884" s="6">
        <v>6080</v>
      </c>
      <c r="L884" s="30" t="str">
        <f t="shared" si="13"/>
        <v>Payroll Taxes</v>
      </c>
    </row>
    <row r="885" spans="1:12" ht="15.75">
      <c r="A885" s="7">
        <v>884</v>
      </c>
      <c r="B885" s="5">
        <v>45306</v>
      </c>
      <c r="C885" s="7">
        <v>60820</v>
      </c>
      <c r="D885" s="4" t="s">
        <v>18</v>
      </c>
      <c r="E885" s="4" t="s">
        <v>36</v>
      </c>
      <c r="F885" s="4" t="s">
        <v>37</v>
      </c>
      <c r="G885" s="4" t="s">
        <v>54</v>
      </c>
      <c r="H885" s="4" t="s">
        <v>64</v>
      </c>
      <c r="I885" s="4" t="s">
        <v>120</v>
      </c>
      <c r="J885" s="4" t="s">
        <v>14</v>
      </c>
      <c r="K885" s="6">
        <v>5200</v>
      </c>
      <c r="L885" s="30" t="str">
        <f t="shared" si="13"/>
        <v>Payroll Taxes</v>
      </c>
    </row>
    <row r="886" spans="1:12" ht="15.75">
      <c r="A886" s="7">
        <v>885</v>
      </c>
      <c r="B886" s="5">
        <v>45306</v>
      </c>
      <c r="C886" s="7">
        <v>60830</v>
      </c>
      <c r="D886" s="4" t="s">
        <v>19</v>
      </c>
      <c r="E886" s="4" t="s">
        <v>9</v>
      </c>
      <c r="F886" s="4" t="s">
        <v>10</v>
      </c>
      <c r="G886" s="4" t="s">
        <v>54</v>
      </c>
      <c r="H886" s="4" t="s">
        <v>121</v>
      </c>
      <c r="I886" s="4" t="s">
        <v>122</v>
      </c>
      <c r="J886" s="4" t="s">
        <v>14</v>
      </c>
      <c r="K886" s="6">
        <v>10100</v>
      </c>
      <c r="L886" s="30" t="str">
        <f t="shared" si="13"/>
        <v>Health Insurance</v>
      </c>
    </row>
    <row r="887" spans="1:12" ht="15.75">
      <c r="A887" s="7">
        <v>886</v>
      </c>
      <c r="B887" s="5">
        <v>45306</v>
      </c>
      <c r="C887" s="7">
        <v>60830</v>
      </c>
      <c r="D887" s="4" t="s">
        <v>19</v>
      </c>
      <c r="E887" s="4" t="s">
        <v>30</v>
      </c>
      <c r="F887" s="4" t="s">
        <v>31</v>
      </c>
      <c r="G887" s="4" t="s">
        <v>54</v>
      </c>
      <c r="H887" s="4" t="s">
        <v>121</v>
      </c>
      <c r="I887" s="4" t="s">
        <v>123</v>
      </c>
      <c r="J887" s="4" t="s">
        <v>14</v>
      </c>
      <c r="K887" s="6">
        <v>18800</v>
      </c>
      <c r="L887" s="30" t="str">
        <f t="shared" si="13"/>
        <v>Health Insurance</v>
      </c>
    </row>
    <row r="888" spans="1:12" ht="15.75">
      <c r="A888" s="7">
        <v>887</v>
      </c>
      <c r="B888" s="5">
        <v>45306</v>
      </c>
      <c r="C888" s="7">
        <v>60830</v>
      </c>
      <c r="D888" s="4" t="s">
        <v>19</v>
      </c>
      <c r="E888" s="4" t="s">
        <v>32</v>
      </c>
      <c r="F888" s="4" t="s">
        <v>33</v>
      </c>
      <c r="G888" s="4" t="s">
        <v>54</v>
      </c>
      <c r="H888" s="4" t="s">
        <v>121</v>
      </c>
      <c r="I888" s="4" t="s">
        <v>124</v>
      </c>
      <c r="J888" s="4" t="s">
        <v>14</v>
      </c>
      <c r="K888" s="6">
        <v>14400</v>
      </c>
      <c r="L888" s="30" t="str">
        <f t="shared" si="13"/>
        <v>Health Insurance</v>
      </c>
    </row>
    <row r="889" spans="1:12" ht="15.75">
      <c r="A889" s="7">
        <v>888</v>
      </c>
      <c r="B889" s="5">
        <v>45306</v>
      </c>
      <c r="C889" s="7">
        <v>60830</v>
      </c>
      <c r="D889" s="4" t="s">
        <v>19</v>
      </c>
      <c r="E889" s="4" t="s">
        <v>36</v>
      </c>
      <c r="F889" s="4" t="s">
        <v>37</v>
      </c>
      <c r="G889" s="4" t="s">
        <v>54</v>
      </c>
      <c r="H889" s="4" t="s">
        <v>121</v>
      </c>
      <c r="I889" s="4" t="s">
        <v>125</v>
      </c>
      <c r="J889" s="4" t="s">
        <v>14</v>
      </c>
      <c r="K889" s="6">
        <v>12100</v>
      </c>
      <c r="L889" s="30" t="str">
        <f t="shared" si="13"/>
        <v>Health Insurance</v>
      </c>
    </row>
    <row r="890" spans="1:12" ht="15.75">
      <c r="A890" s="7">
        <v>889</v>
      </c>
      <c r="B890" s="5">
        <v>45306</v>
      </c>
      <c r="C890" s="7">
        <v>60840</v>
      </c>
      <c r="D890" s="4" t="s">
        <v>20</v>
      </c>
      <c r="E890" s="4" t="s">
        <v>9</v>
      </c>
      <c r="F890" s="4" t="s">
        <v>10</v>
      </c>
      <c r="G890" s="4" t="s">
        <v>54</v>
      </c>
      <c r="H890" s="4" t="s">
        <v>64</v>
      </c>
      <c r="I890" s="4" t="s">
        <v>126</v>
      </c>
      <c r="J890" s="4" t="s">
        <v>14</v>
      </c>
      <c r="K890" s="6">
        <v>920</v>
      </c>
      <c r="L890" s="30" t="str">
        <f t="shared" si="13"/>
        <v>Payroll Processing Fees</v>
      </c>
    </row>
    <row r="891" spans="1:12" ht="15.75">
      <c r="A891" s="7">
        <v>890</v>
      </c>
      <c r="B891" s="5">
        <v>45322</v>
      </c>
      <c r="C891" s="7">
        <v>60850</v>
      </c>
      <c r="D891" s="4" t="s">
        <v>42</v>
      </c>
      <c r="E891" s="4" t="s">
        <v>32</v>
      </c>
      <c r="F891" s="4" t="s">
        <v>33</v>
      </c>
      <c r="G891" s="4" t="s">
        <v>54</v>
      </c>
      <c r="H891" s="4" t="s">
        <v>64</v>
      </c>
      <c r="I891" s="4" t="s">
        <v>127</v>
      </c>
      <c r="J891" s="4" t="s">
        <v>14</v>
      </c>
      <c r="K891" s="6">
        <v>44000</v>
      </c>
      <c r="L891" s="30" t="str">
        <f t="shared" si="13"/>
        <v>Commissions Expense</v>
      </c>
    </row>
    <row r="892" spans="1:12" ht="15.75">
      <c r="A892" s="7">
        <v>891</v>
      </c>
      <c r="B892" s="5">
        <v>45322</v>
      </c>
      <c r="C892" s="7">
        <v>70100</v>
      </c>
      <c r="D892" s="4" t="s">
        <v>26</v>
      </c>
      <c r="E892" s="4" t="s">
        <v>9</v>
      </c>
      <c r="F892" s="4" t="s">
        <v>10</v>
      </c>
      <c r="G892" s="4" t="s">
        <v>74</v>
      </c>
      <c r="H892" s="4" t="s">
        <v>75</v>
      </c>
      <c r="I892" s="4" t="s">
        <v>76</v>
      </c>
      <c r="J892" s="4" t="s">
        <v>11</v>
      </c>
      <c r="K892" s="6">
        <v>1950</v>
      </c>
      <c r="L892" s="30" t="str">
        <f t="shared" si="13"/>
        <v>Interest Income</v>
      </c>
    </row>
    <row r="893" spans="1:12" ht="15.75">
      <c r="A893" s="7">
        <v>892</v>
      </c>
      <c r="B893" s="5">
        <v>45322</v>
      </c>
      <c r="C893" s="7">
        <v>80100</v>
      </c>
      <c r="D893" s="4" t="s">
        <v>27</v>
      </c>
      <c r="E893" s="4" t="s">
        <v>9</v>
      </c>
      <c r="F893" s="4" t="s">
        <v>10</v>
      </c>
      <c r="G893" s="4" t="s">
        <v>77</v>
      </c>
      <c r="H893" s="4" t="s">
        <v>78</v>
      </c>
      <c r="I893" s="4" t="s">
        <v>79</v>
      </c>
      <c r="J893" s="4" t="s">
        <v>14</v>
      </c>
      <c r="K893" s="6">
        <v>9200</v>
      </c>
      <c r="L893" s="30" t="str">
        <f t="shared" si="13"/>
        <v>Depreciation Expense</v>
      </c>
    </row>
    <row r="894" spans="1:12" ht="15.75">
      <c r="A894" s="7">
        <v>893</v>
      </c>
      <c r="B894" s="5">
        <v>45322</v>
      </c>
      <c r="C894" s="7">
        <v>80200</v>
      </c>
      <c r="D894" s="4" t="s">
        <v>28</v>
      </c>
      <c r="E894" s="4" t="s">
        <v>9</v>
      </c>
      <c r="F894" s="4" t="s">
        <v>10</v>
      </c>
      <c r="G894" s="4" t="s">
        <v>54</v>
      </c>
      <c r="H894" s="4" t="s">
        <v>75</v>
      </c>
      <c r="I894" s="4" t="s">
        <v>128</v>
      </c>
      <c r="J894" s="4" t="s">
        <v>14</v>
      </c>
      <c r="K894" s="6">
        <v>2800</v>
      </c>
      <c r="L894" s="30" t="str">
        <f t="shared" si="13"/>
        <v>Interest Expense</v>
      </c>
    </row>
    <row r="895" spans="1:12" ht="15.75">
      <c r="A895" s="7">
        <v>894</v>
      </c>
      <c r="B895" s="5">
        <v>45323</v>
      </c>
      <c r="C895" s="7">
        <v>40100</v>
      </c>
      <c r="D895" s="4" t="s">
        <v>12</v>
      </c>
      <c r="E895" s="4" t="s">
        <v>9</v>
      </c>
      <c r="F895" s="4" t="s">
        <v>10</v>
      </c>
      <c r="G895" s="4" t="s">
        <v>48</v>
      </c>
      <c r="H895" s="4" t="s">
        <v>49</v>
      </c>
      <c r="I895" s="4" t="s">
        <v>80</v>
      </c>
      <c r="J895" s="4" t="s">
        <v>11</v>
      </c>
      <c r="K895" s="6">
        <v>59200</v>
      </c>
      <c r="L895" s="30" t="str">
        <f t="shared" si="13"/>
        <v>SaaS Revenue</v>
      </c>
    </row>
    <row r="896" spans="1:12" ht="15.75">
      <c r="A896" s="7">
        <v>895</v>
      </c>
      <c r="B896" s="5">
        <v>45323</v>
      </c>
      <c r="C896" s="7">
        <v>40100</v>
      </c>
      <c r="D896" s="4" t="s">
        <v>12</v>
      </c>
      <c r="E896" s="4" t="s">
        <v>9</v>
      </c>
      <c r="F896" s="4" t="s">
        <v>10</v>
      </c>
      <c r="G896" s="4" t="s">
        <v>48</v>
      </c>
      <c r="H896" s="4" t="s">
        <v>51</v>
      </c>
      <c r="I896" s="4" t="s">
        <v>80</v>
      </c>
      <c r="J896" s="4" t="s">
        <v>11</v>
      </c>
      <c r="K896" s="6">
        <v>51200</v>
      </c>
      <c r="L896" s="30" t="str">
        <f t="shared" si="13"/>
        <v>SaaS Revenue</v>
      </c>
    </row>
    <row r="897" spans="1:12" ht="15.75">
      <c r="A897" s="7">
        <v>896</v>
      </c>
      <c r="B897" s="5">
        <v>45323</v>
      </c>
      <c r="C897" s="7">
        <v>40100</v>
      </c>
      <c r="D897" s="4" t="s">
        <v>12</v>
      </c>
      <c r="E897" s="4" t="s">
        <v>9</v>
      </c>
      <c r="F897" s="4" t="s">
        <v>10</v>
      </c>
      <c r="G897" s="4" t="s">
        <v>48</v>
      </c>
      <c r="H897" s="4" t="s">
        <v>91</v>
      </c>
      <c r="I897" s="4" t="s">
        <v>80</v>
      </c>
      <c r="J897" s="4" t="s">
        <v>11</v>
      </c>
      <c r="K897" s="6">
        <v>30500</v>
      </c>
      <c r="L897" s="30" t="str">
        <f t="shared" si="13"/>
        <v>SaaS Revenue</v>
      </c>
    </row>
    <row r="898" spans="1:12" ht="15.75">
      <c r="A898" s="7">
        <v>897</v>
      </c>
      <c r="B898" s="5">
        <v>45323</v>
      </c>
      <c r="C898" s="7">
        <v>40100</v>
      </c>
      <c r="D898" s="4" t="s">
        <v>12</v>
      </c>
      <c r="E898" s="4" t="s">
        <v>9</v>
      </c>
      <c r="F898" s="4" t="s">
        <v>10</v>
      </c>
      <c r="G898" s="4" t="s">
        <v>48</v>
      </c>
      <c r="H898" s="4" t="s">
        <v>130</v>
      </c>
      <c r="I898" s="4" t="s">
        <v>80</v>
      </c>
      <c r="J898" s="4" t="s">
        <v>11</v>
      </c>
      <c r="K898" s="6">
        <v>21200</v>
      </c>
      <c r="L898" s="30" t="str">
        <f t="shared" ref="L898:L961" si="14">RIGHT(D898,LEN(D898)-6)</f>
        <v>SaaS Revenue</v>
      </c>
    </row>
    <row r="899" spans="1:12" ht="15.75">
      <c r="A899" s="7">
        <v>898</v>
      </c>
      <c r="B899" s="5">
        <v>45323</v>
      </c>
      <c r="C899" s="7">
        <v>40100</v>
      </c>
      <c r="D899" s="4" t="s">
        <v>12</v>
      </c>
      <c r="E899" s="4" t="s">
        <v>9</v>
      </c>
      <c r="F899" s="4" t="s">
        <v>10</v>
      </c>
      <c r="G899" s="4" t="s">
        <v>48</v>
      </c>
      <c r="H899" s="4" t="s">
        <v>133</v>
      </c>
      <c r="I899" s="4" t="s">
        <v>80</v>
      </c>
      <c r="J899" s="4" t="s">
        <v>11</v>
      </c>
      <c r="K899" s="6">
        <v>35800</v>
      </c>
      <c r="L899" s="30" t="str">
        <f t="shared" si="14"/>
        <v>SaaS Revenue</v>
      </c>
    </row>
    <row r="900" spans="1:12" ht="15.75">
      <c r="A900" s="7">
        <v>899</v>
      </c>
      <c r="B900" s="5">
        <v>45323</v>
      </c>
      <c r="C900" s="7">
        <v>40100</v>
      </c>
      <c r="D900" s="4" t="s">
        <v>12</v>
      </c>
      <c r="E900" s="4" t="s">
        <v>9</v>
      </c>
      <c r="F900" s="4" t="s">
        <v>10</v>
      </c>
      <c r="G900" s="4" t="s">
        <v>48</v>
      </c>
      <c r="H900" s="4" t="s">
        <v>146</v>
      </c>
      <c r="I900" s="4" t="s">
        <v>80</v>
      </c>
      <c r="J900" s="4" t="s">
        <v>11</v>
      </c>
      <c r="K900" s="6">
        <v>42000</v>
      </c>
      <c r="L900" s="30" t="str">
        <f t="shared" si="14"/>
        <v>SaaS Revenue</v>
      </c>
    </row>
    <row r="901" spans="1:12" ht="15.75">
      <c r="A901" s="7">
        <v>900</v>
      </c>
      <c r="B901" s="5">
        <v>45323</v>
      </c>
      <c r="C901" s="7">
        <v>40100</v>
      </c>
      <c r="D901" s="4" t="s">
        <v>12</v>
      </c>
      <c r="E901" s="4" t="s">
        <v>9</v>
      </c>
      <c r="F901" s="4" t="s">
        <v>10</v>
      </c>
      <c r="G901" s="4" t="s">
        <v>48</v>
      </c>
      <c r="H901" s="4" t="s">
        <v>147</v>
      </c>
      <c r="I901" s="4" t="s">
        <v>80</v>
      </c>
      <c r="J901" s="4" t="s">
        <v>11</v>
      </c>
      <c r="K901" s="6">
        <v>47200</v>
      </c>
      <c r="L901" s="30" t="str">
        <f t="shared" si="14"/>
        <v>SaaS Revenue</v>
      </c>
    </row>
    <row r="902" spans="1:12" ht="15.75">
      <c r="A902" s="7">
        <v>901</v>
      </c>
      <c r="B902" s="5">
        <v>45323</v>
      </c>
      <c r="C902" s="7">
        <v>40100</v>
      </c>
      <c r="D902" s="4" t="s">
        <v>12</v>
      </c>
      <c r="E902" s="4" t="s">
        <v>9</v>
      </c>
      <c r="F902" s="4" t="s">
        <v>10</v>
      </c>
      <c r="G902" s="4" t="s">
        <v>48</v>
      </c>
      <c r="H902" s="4" t="s">
        <v>92</v>
      </c>
      <c r="I902" s="4" t="s">
        <v>93</v>
      </c>
      <c r="J902" s="4" t="s">
        <v>11</v>
      </c>
      <c r="K902" s="6">
        <v>96500</v>
      </c>
      <c r="L902" s="30" t="str">
        <f t="shared" si="14"/>
        <v>SaaS Revenue</v>
      </c>
    </row>
    <row r="903" spans="1:12" ht="15.75">
      <c r="A903" s="7">
        <v>902</v>
      </c>
      <c r="B903" s="5">
        <v>45323</v>
      </c>
      <c r="C903" s="7">
        <v>40200</v>
      </c>
      <c r="D903" s="4" t="s">
        <v>8</v>
      </c>
      <c r="E903" s="4" t="s">
        <v>9</v>
      </c>
      <c r="F903" s="4" t="s">
        <v>10</v>
      </c>
      <c r="G903" s="4" t="s">
        <v>48</v>
      </c>
      <c r="H903" s="4" t="s">
        <v>52</v>
      </c>
      <c r="I903" s="4" t="s">
        <v>53</v>
      </c>
      <c r="J903" s="4" t="s">
        <v>11</v>
      </c>
      <c r="K903" s="6">
        <v>112000</v>
      </c>
      <c r="L903" s="30" t="str">
        <f t="shared" si="14"/>
        <v>Product Revenue</v>
      </c>
    </row>
    <row r="904" spans="1:12" ht="15.75">
      <c r="A904" s="7">
        <v>903</v>
      </c>
      <c r="B904" s="5">
        <v>45323</v>
      </c>
      <c r="C904" s="7">
        <v>50100</v>
      </c>
      <c r="D904" s="4" t="s">
        <v>13</v>
      </c>
      <c r="E904" s="4" t="s">
        <v>9</v>
      </c>
      <c r="F904" s="4" t="s">
        <v>10</v>
      </c>
      <c r="G904" s="4" t="s">
        <v>54</v>
      </c>
      <c r="H904" s="4" t="s">
        <v>55</v>
      </c>
      <c r="I904" s="4" t="s">
        <v>81</v>
      </c>
      <c r="J904" s="4" t="s">
        <v>14</v>
      </c>
      <c r="K904" s="6">
        <v>44800</v>
      </c>
      <c r="L904" s="30" t="str">
        <f t="shared" si="14"/>
        <v>Web Domain &amp; Hosting Fees</v>
      </c>
    </row>
    <row r="905" spans="1:12" ht="15.75">
      <c r="A905" s="7">
        <v>904</v>
      </c>
      <c r="B905" s="5">
        <v>45323</v>
      </c>
      <c r="C905" s="7">
        <v>50200</v>
      </c>
      <c r="D905" s="4" t="s">
        <v>15</v>
      </c>
      <c r="E905" s="4" t="s">
        <v>9</v>
      </c>
      <c r="F905" s="4" t="s">
        <v>10</v>
      </c>
      <c r="G905" s="4" t="s">
        <v>54</v>
      </c>
      <c r="H905" s="4" t="s">
        <v>57</v>
      </c>
      <c r="I905" s="4" t="s">
        <v>58</v>
      </c>
      <c r="J905" s="4" t="s">
        <v>14</v>
      </c>
      <c r="K905" s="6">
        <v>9200</v>
      </c>
      <c r="L905" s="30" t="str">
        <f t="shared" si="14"/>
        <v>Merchant Account Fees</v>
      </c>
    </row>
    <row r="906" spans="1:12" ht="15.75">
      <c r="A906" s="7">
        <v>905</v>
      </c>
      <c r="B906" s="5">
        <v>45323</v>
      </c>
      <c r="C906" s="7">
        <v>60100</v>
      </c>
      <c r="D906" s="4" t="s">
        <v>16</v>
      </c>
      <c r="E906" s="4" t="s">
        <v>32</v>
      </c>
      <c r="F906" s="4" t="s">
        <v>33</v>
      </c>
      <c r="G906" s="4" t="s">
        <v>54</v>
      </c>
      <c r="H906" s="4" t="s">
        <v>59</v>
      </c>
      <c r="I906" s="4" t="s">
        <v>60</v>
      </c>
      <c r="J906" s="4" t="s">
        <v>14</v>
      </c>
      <c r="K906" s="6">
        <v>24000</v>
      </c>
      <c r="L906" s="30" t="str">
        <f t="shared" si="14"/>
        <v>Advertising &amp; Marketing</v>
      </c>
    </row>
    <row r="907" spans="1:12" ht="15.75">
      <c r="A907" s="7">
        <v>906</v>
      </c>
      <c r="B907" s="5">
        <v>45323</v>
      </c>
      <c r="C907" s="7">
        <v>60100</v>
      </c>
      <c r="D907" s="4" t="s">
        <v>16</v>
      </c>
      <c r="E907" s="4" t="s">
        <v>32</v>
      </c>
      <c r="F907" s="4" t="s">
        <v>33</v>
      </c>
      <c r="G907" s="4" t="s">
        <v>54</v>
      </c>
      <c r="H907" s="4" t="s">
        <v>95</v>
      </c>
      <c r="I907" s="4" t="s">
        <v>62</v>
      </c>
      <c r="J907" s="4" t="s">
        <v>14</v>
      </c>
      <c r="K907" s="6">
        <v>11800</v>
      </c>
      <c r="L907" s="30" t="str">
        <f t="shared" si="14"/>
        <v>Advertising &amp; Marketing</v>
      </c>
    </row>
    <row r="908" spans="1:12" ht="15.75">
      <c r="A908" s="7">
        <v>907</v>
      </c>
      <c r="B908" s="5">
        <v>45323</v>
      </c>
      <c r="C908" s="7">
        <v>60400</v>
      </c>
      <c r="D908" s="4" t="s">
        <v>29</v>
      </c>
      <c r="E908" s="4" t="s">
        <v>9</v>
      </c>
      <c r="F908" s="4" t="s">
        <v>10</v>
      </c>
      <c r="G908" s="4" t="s">
        <v>54</v>
      </c>
      <c r="H908" s="4" t="s">
        <v>96</v>
      </c>
      <c r="I908" s="4" t="s">
        <v>97</v>
      </c>
      <c r="J908" s="4" t="s">
        <v>14</v>
      </c>
      <c r="K908" s="6">
        <v>2300</v>
      </c>
      <c r="L908" s="30" t="str">
        <f t="shared" si="14"/>
        <v>Dues &amp; Subscriptions</v>
      </c>
    </row>
    <row r="909" spans="1:12" ht="15.75">
      <c r="A909" s="7">
        <v>908</v>
      </c>
      <c r="B909" s="5">
        <v>45323</v>
      </c>
      <c r="C909" s="7">
        <v>60400</v>
      </c>
      <c r="D909" s="4" t="s">
        <v>29</v>
      </c>
      <c r="E909" s="4" t="s">
        <v>30</v>
      </c>
      <c r="F909" s="4" t="s">
        <v>31</v>
      </c>
      <c r="G909" s="4" t="s">
        <v>54</v>
      </c>
      <c r="H909" s="4" t="s">
        <v>98</v>
      </c>
      <c r="I909" s="4" t="s">
        <v>99</v>
      </c>
      <c r="J909" s="4" t="s">
        <v>14</v>
      </c>
      <c r="K909" s="6">
        <v>1800</v>
      </c>
      <c r="L909" s="30" t="str">
        <f t="shared" si="14"/>
        <v>Dues &amp; Subscriptions</v>
      </c>
    </row>
    <row r="910" spans="1:12" ht="15.75">
      <c r="A910" s="7">
        <v>909</v>
      </c>
      <c r="B910" s="5">
        <v>45323</v>
      </c>
      <c r="C910" s="7">
        <v>60500</v>
      </c>
      <c r="D910" s="4" t="s">
        <v>39</v>
      </c>
      <c r="E910" s="4" t="s">
        <v>9</v>
      </c>
      <c r="F910" s="4" t="s">
        <v>10</v>
      </c>
      <c r="G910" s="4" t="s">
        <v>54</v>
      </c>
      <c r="H910" s="4" t="s">
        <v>100</v>
      </c>
      <c r="I910" s="4" t="s">
        <v>101</v>
      </c>
      <c r="J910" s="4" t="s">
        <v>14</v>
      </c>
      <c r="K910" s="6">
        <v>5100</v>
      </c>
      <c r="L910" s="30" t="str">
        <f t="shared" si="14"/>
        <v>Insurance</v>
      </c>
    </row>
    <row r="911" spans="1:12" ht="15.75">
      <c r="A911" s="7">
        <v>910</v>
      </c>
      <c r="B911" s="5">
        <v>45323</v>
      </c>
      <c r="C911" s="7">
        <v>60620</v>
      </c>
      <c r="D911" s="4" t="s">
        <v>40</v>
      </c>
      <c r="E911" s="4" t="s">
        <v>9</v>
      </c>
      <c r="F911" s="4" t="s">
        <v>10</v>
      </c>
      <c r="G911" s="4" t="s">
        <v>54</v>
      </c>
      <c r="H911" s="4" t="s">
        <v>102</v>
      </c>
      <c r="I911" s="4" t="s">
        <v>103</v>
      </c>
      <c r="J911" s="4" t="s">
        <v>14</v>
      </c>
      <c r="K911" s="6">
        <v>16500</v>
      </c>
      <c r="L911" s="30" t="str">
        <f t="shared" si="14"/>
        <v>Rent &amp; Lease</v>
      </c>
    </row>
    <row r="912" spans="1:12" ht="15.75">
      <c r="A912" s="7">
        <v>911</v>
      </c>
      <c r="B912" s="5">
        <v>45323</v>
      </c>
      <c r="C912" s="7">
        <v>60630</v>
      </c>
      <c r="D912" s="4" t="s">
        <v>41</v>
      </c>
      <c r="E912" s="4" t="s">
        <v>9</v>
      </c>
      <c r="F912" s="4" t="s">
        <v>10</v>
      </c>
      <c r="G912" s="4" t="s">
        <v>54</v>
      </c>
      <c r="H912" s="4" t="s">
        <v>104</v>
      </c>
      <c r="I912" s="4" t="s">
        <v>105</v>
      </c>
      <c r="J912" s="4" t="s">
        <v>14</v>
      </c>
      <c r="K912" s="6">
        <v>4100</v>
      </c>
      <c r="L912" s="30" t="str">
        <f t="shared" si="14"/>
        <v>Utilities</v>
      </c>
    </row>
    <row r="913" spans="1:12" ht="15.75">
      <c r="A913" s="7">
        <v>912</v>
      </c>
      <c r="B913" s="5">
        <v>45327</v>
      </c>
      <c r="C913" s="7">
        <v>50200</v>
      </c>
      <c r="D913" s="4" t="s">
        <v>15</v>
      </c>
      <c r="E913" s="4" t="s">
        <v>9</v>
      </c>
      <c r="F913" s="4" t="s">
        <v>10</v>
      </c>
      <c r="G913" s="4" t="s">
        <v>54</v>
      </c>
      <c r="H913" s="4" t="s">
        <v>57</v>
      </c>
      <c r="I913" s="4" t="s">
        <v>58</v>
      </c>
      <c r="J913" s="4" t="s">
        <v>14</v>
      </c>
      <c r="K913" s="6">
        <v>3900</v>
      </c>
      <c r="L913" s="30" t="str">
        <f t="shared" si="14"/>
        <v>Merchant Account Fees</v>
      </c>
    </row>
    <row r="914" spans="1:12" ht="15.75">
      <c r="A914" s="7">
        <v>913</v>
      </c>
      <c r="B914" s="5">
        <v>45327</v>
      </c>
      <c r="C914" s="7">
        <v>50210</v>
      </c>
      <c r="D914" s="4" t="s">
        <v>38</v>
      </c>
      <c r="E914" s="4" t="s">
        <v>9</v>
      </c>
      <c r="F914" s="4" t="s">
        <v>10</v>
      </c>
      <c r="G914" s="4" t="s">
        <v>54</v>
      </c>
      <c r="H914" s="4" t="s">
        <v>106</v>
      </c>
      <c r="I914" s="4" t="s">
        <v>107</v>
      </c>
      <c r="J914" s="4" t="s">
        <v>14</v>
      </c>
      <c r="K914" s="6">
        <v>78400</v>
      </c>
      <c r="L914" s="30" t="str">
        <f t="shared" si="14"/>
        <v>Product Costs</v>
      </c>
    </row>
    <row r="915" spans="1:12" ht="15.75">
      <c r="A915" s="7">
        <v>914</v>
      </c>
      <c r="B915" s="5">
        <v>45327</v>
      </c>
      <c r="C915" s="7">
        <v>60710</v>
      </c>
      <c r="D915" s="4" t="s">
        <v>21</v>
      </c>
      <c r="E915" s="4" t="s">
        <v>9</v>
      </c>
      <c r="F915" s="4" t="s">
        <v>10</v>
      </c>
      <c r="G915" s="4" t="s">
        <v>54</v>
      </c>
      <c r="H915" s="4" t="s">
        <v>72</v>
      </c>
      <c r="I915" s="4" t="s">
        <v>73</v>
      </c>
      <c r="J915" s="4" t="s">
        <v>14</v>
      </c>
      <c r="K915" s="6">
        <v>4900</v>
      </c>
      <c r="L915" s="30" t="str">
        <f t="shared" si="14"/>
        <v>Accounting Fees</v>
      </c>
    </row>
    <row r="916" spans="1:12" ht="15.75">
      <c r="A916" s="7">
        <v>915</v>
      </c>
      <c r="B916" s="5">
        <v>45332</v>
      </c>
      <c r="C916" s="7">
        <v>60720</v>
      </c>
      <c r="D916" s="4" t="s">
        <v>22</v>
      </c>
      <c r="E916" s="4" t="s">
        <v>9</v>
      </c>
      <c r="F916" s="4" t="s">
        <v>10</v>
      </c>
      <c r="G916" s="4" t="s">
        <v>54</v>
      </c>
      <c r="H916" s="4" t="s">
        <v>108</v>
      </c>
      <c r="I916" s="4" t="s">
        <v>109</v>
      </c>
      <c r="J916" s="4" t="s">
        <v>14</v>
      </c>
      <c r="K916" s="6">
        <v>9200</v>
      </c>
      <c r="L916" s="30" t="str">
        <f t="shared" si="14"/>
        <v>Consulting Fees</v>
      </c>
    </row>
    <row r="917" spans="1:12" ht="15.75">
      <c r="A917" s="7">
        <v>916</v>
      </c>
      <c r="B917" s="5">
        <v>45337</v>
      </c>
      <c r="C917" s="7">
        <v>40100</v>
      </c>
      <c r="D917" s="4" t="s">
        <v>12</v>
      </c>
      <c r="E917" s="4" t="s">
        <v>9</v>
      </c>
      <c r="F917" s="4" t="s">
        <v>10</v>
      </c>
      <c r="G917" s="4" t="s">
        <v>48</v>
      </c>
      <c r="H917" s="4" t="s">
        <v>110</v>
      </c>
      <c r="I917" s="4" t="s">
        <v>80</v>
      </c>
      <c r="J917" s="4" t="s">
        <v>11</v>
      </c>
      <c r="K917" s="6">
        <v>25200</v>
      </c>
      <c r="L917" s="30" t="str">
        <f t="shared" si="14"/>
        <v>SaaS Revenue</v>
      </c>
    </row>
    <row r="918" spans="1:12" ht="15.75">
      <c r="A918" s="7">
        <v>917</v>
      </c>
      <c r="B918" s="5">
        <v>45337</v>
      </c>
      <c r="C918" s="7">
        <v>40100</v>
      </c>
      <c r="D918" s="4" t="s">
        <v>12</v>
      </c>
      <c r="E918" s="4" t="s">
        <v>9</v>
      </c>
      <c r="F918" s="4" t="s">
        <v>10</v>
      </c>
      <c r="G918" s="4" t="s">
        <v>48</v>
      </c>
      <c r="H918" s="4" t="s">
        <v>92</v>
      </c>
      <c r="I918" s="4" t="s">
        <v>93</v>
      </c>
      <c r="J918" s="4" t="s">
        <v>11</v>
      </c>
      <c r="K918" s="6">
        <v>72500</v>
      </c>
      <c r="L918" s="30" t="str">
        <f t="shared" si="14"/>
        <v>SaaS Revenue</v>
      </c>
    </row>
    <row r="919" spans="1:12" ht="15.75">
      <c r="A919" s="7">
        <v>918</v>
      </c>
      <c r="B919" s="5">
        <v>45337</v>
      </c>
      <c r="C919" s="7">
        <v>60730</v>
      </c>
      <c r="D919" s="4" t="s">
        <v>23</v>
      </c>
      <c r="E919" s="4" t="s">
        <v>9</v>
      </c>
      <c r="F919" s="4" t="s">
        <v>10</v>
      </c>
      <c r="G919" s="4" t="s">
        <v>54</v>
      </c>
      <c r="H919" s="4" t="s">
        <v>111</v>
      </c>
      <c r="I919" s="4" t="s">
        <v>112</v>
      </c>
      <c r="J919" s="4" t="s">
        <v>14</v>
      </c>
      <c r="K919" s="6">
        <v>5500</v>
      </c>
      <c r="L919" s="30" t="str">
        <f t="shared" si="14"/>
        <v>Legal Fees</v>
      </c>
    </row>
    <row r="920" spans="1:12" ht="15.75">
      <c r="A920" s="7">
        <v>919</v>
      </c>
      <c r="B920" s="5">
        <v>45337</v>
      </c>
      <c r="C920" s="7">
        <v>60740</v>
      </c>
      <c r="D920" s="4" t="s">
        <v>24</v>
      </c>
      <c r="E920" s="4" t="s">
        <v>9</v>
      </c>
      <c r="F920" s="4" t="s">
        <v>10</v>
      </c>
      <c r="G920" s="4" t="s">
        <v>54</v>
      </c>
      <c r="H920" s="4" t="s">
        <v>113</v>
      </c>
      <c r="I920" s="4" t="s">
        <v>114</v>
      </c>
      <c r="J920" s="4" t="s">
        <v>14</v>
      </c>
      <c r="K920" s="6">
        <v>8200</v>
      </c>
      <c r="L920" s="30" t="str">
        <f t="shared" si="14"/>
        <v>Recruiting Fees</v>
      </c>
    </row>
    <row r="921" spans="1:12" ht="15.75">
      <c r="A921" s="7">
        <v>920</v>
      </c>
      <c r="B921" s="5">
        <v>45337</v>
      </c>
      <c r="C921" s="7">
        <v>60810</v>
      </c>
      <c r="D921" s="4" t="s">
        <v>17</v>
      </c>
      <c r="E921" s="4" t="s">
        <v>9</v>
      </c>
      <c r="F921" s="4" t="s">
        <v>10</v>
      </c>
      <c r="G921" s="4" t="s">
        <v>54</v>
      </c>
      <c r="H921" s="4" t="s">
        <v>64</v>
      </c>
      <c r="I921" s="4" t="s">
        <v>66</v>
      </c>
      <c r="J921" s="4" t="s">
        <v>14</v>
      </c>
      <c r="K921" s="6">
        <v>52500</v>
      </c>
      <c r="L921" s="30" t="str">
        <f t="shared" si="14"/>
        <v>Salary &amp; Wages</v>
      </c>
    </row>
    <row r="922" spans="1:12" ht="15.75">
      <c r="A922" s="7">
        <v>921</v>
      </c>
      <c r="B922" s="5">
        <v>45337</v>
      </c>
      <c r="C922" s="7">
        <v>60810</v>
      </c>
      <c r="D922" s="4" t="s">
        <v>17</v>
      </c>
      <c r="E922" s="4" t="s">
        <v>30</v>
      </c>
      <c r="F922" s="4" t="s">
        <v>31</v>
      </c>
      <c r="G922" s="4" t="s">
        <v>54</v>
      </c>
      <c r="H922" s="4" t="s">
        <v>64</v>
      </c>
      <c r="I922" s="4" t="s">
        <v>115</v>
      </c>
      <c r="J922" s="4" t="s">
        <v>14</v>
      </c>
      <c r="K922" s="6">
        <v>99000</v>
      </c>
      <c r="L922" s="30" t="str">
        <f t="shared" si="14"/>
        <v>Salary &amp; Wages</v>
      </c>
    </row>
    <row r="923" spans="1:12" ht="15.75">
      <c r="A923" s="7">
        <v>922</v>
      </c>
      <c r="B923" s="5">
        <v>45337</v>
      </c>
      <c r="C923" s="7">
        <v>60810</v>
      </c>
      <c r="D923" s="4" t="s">
        <v>17</v>
      </c>
      <c r="E923" s="4" t="s">
        <v>32</v>
      </c>
      <c r="F923" s="4" t="s">
        <v>33</v>
      </c>
      <c r="G923" s="4" t="s">
        <v>54</v>
      </c>
      <c r="H923" s="4" t="s">
        <v>64</v>
      </c>
      <c r="I923" s="4" t="s">
        <v>65</v>
      </c>
      <c r="J923" s="4" t="s">
        <v>14</v>
      </c>
      <c r="K923" s="6">
        <v>76000</v>
      </c>
      <c r="L923" s="30" t="str">
        <f t="shared" si="14"/>
        <v>Salary &amp; Wages</v>
      </c>
    </row>
    <row r="924" spans="1:12" ht="15.75">
      <c r="A924" s="7">
        <v>923</v>
      </c>
      <c r="B924" s="5">
        <v>45337</v>
      </c>
      <c r="C924" s="7">
        <v>60810</v>
      </c>
      <c r="D924" s="4" t="s">
        <v>17</v>
      </c>
      <c r="E924" s="4" t="s">
        <v>36</v>
      </c>
      <c r="F924" s="4" t="s">
        <v>37</v>
      </c>
      <c r="G924" s="4" t="s">
        <v>54</v>
      </c>
      <c r="H924" s="4" t="s">
        <v>64</v>
      </c>
      <c r="I924" s="4" t="s">
        <v>116</v>
      </c>
      <c r="J924" s="4" t="s">
        <v>14</v>
      </c>
      <c r="K924" s="6">
        <v>65000</v>
      </c>
      <c r="L924" s="30" t="str">
        <f t="shared" si="14"/>
        <v>Salary &amp; Wages</v>
      </c>
    </row>
    <row r="925" spans="1:12" ht="15.75">
      <c r="A925" s="7">
        <v>924</v>
      </c>
      <c r="B925" s="5">
        <v>45337</v>
      </c>
      <c r="C925" s="7">
        <v>60820</v>
      </c>
      <c r="D925" s="4" t="s">
        <v>18</v>
      </c>
      <c r="E925" s="4" t="s">
        <v>9</v>
      </c>
      <c r="F925" s="4" t="s">
        <v>10</v>
      </c>
      <c r="G925" s="4" t="s">
        <v>54</v>
      </c>
      <c r="H925" s="4" t="s">
        <v>64</v>
      </c>
      <c r="I925" s="4" t="s">
        <v>117</v>
      </c>
      <c r="J925" s="4" t="s">
        <v>14</v>
      </c>
      <c r="K925" s="6">
        <v>4200</v>
      </c>
      <c r="L925" s="30" t="str">
        <f t="shared" si="14"/>
        <v>Payroll Taxes</v>
      </c>
    </row>
    <row r="926" spans="1:12" ht="15.75">
      <c r="A926" s="7">
        <v>925</v>
      </c>
      <c r="B926" s="5">
        <v>45337</v>
      </c>
      <c r="C926" s="7">
        <v>60820</v>
      </c>
      <c r="D926" s="4" t="s">
        <v>18</v>
      </c>
      <c r="E926" s="4" t="s">
        <v>30</v>
      </c>
      <c r="F926" s="4" t="s">
        <v>31</v>
      </c>
      <c r="G926" s="4" t="s">
        <v>54</v>
      </c>
      <c r="H926" s="4" t="s">
        <v>64</v>
      </c>
      <c r="I926" s="4" t="s">
        <v>118</v>
      </c>
      <c r="J926" s="4" t="s">
        <v>14</v>
      </c>
      <c r="K926" s="6">
        <v>7920</v>
      </c>
      <c r="L926" s="30" t="str">
        <f t="shared" si="14"/>
        <v>Payroll Taxes</v>
      </c>
    </row>
    <row r="927" spans="1:12" ht="15.75">
      <c r="A927" s="7">
        <v>926</v>
      </c>
      <c r="B927" s="5">
        <v>45337</v>
      </c>
      <c r="C927" s="7">
        <v>60820</v>
      </c>
      <c r="D927" s="4" t="s">
        <v>18</v>
      </c>
      <c r="E927" s="4" t="s">
        <v>32</v>
      </c>
      <c r="F927" s="4" t="s">
        <v>33</v>
      </c>
      <c r="G927" s="4" t="s">
        <v>54</v>
      </c>
      <c r="H927" s="4" t="s">
        <v>64</v>
      </c>
      <c r="I927" s="4" t="s">
        <v>119</v>
      </c>
      <c r="J927" s="4" t="s">
        <v>14</v>
      </c>
      <c r="K927" s="6">
        <v>6080</v>
      </c>
      <c r="L927" s="30" t="str">
        <f t="shared" si="14"/>
        <v>Payroll Taxes</v>
      </c>
    </row>
    <row r="928" spans="1:12" ht="15.75">
      <c r="A928" s="7">
        <v>927</v>
      </c>
      <c r="B928" s="5">
        <v>45337</v>
      </c>
      <c r="C928" s="7">
        <v>60820</v>
      </c>
      <c r="D928" s="4" t="s">
        <v>18</v>
      </c>
      <c r="E928" s="4" t="s">
        <v>36</v>
      </c>
      <c r="F928" s="4" t="s">
        <v>37</v>
      </c>
      <c r="G928" s="4" t="s">
        <v>54</v>
      </c>
      <c r="H928" s="4" t="s">
        <v>64</v>
      </c>
      <c r="I928" s="4" t="s">
        <v>120</v>
      </c>
      <c r="J928" s="4" t="s">
        <v>14</v>
      </c>
      <c r="K928" s="6">
        <v>5200</v>
      </c>
      <c r="L928" s="30" t="str">
        <f t="shared" si="14"/>
        <v>Payroll Taxes</v>
      </c>
    </row>
    <row r="929" spans="1:12" ht="15.75">
      <c r="A929" s="7">
        <v>928</v>
      </c>
      <c r="B929" s="5">
        <v>45337</v>
      </c>
      <c r="C929" s="7">
        <v>60830</v>
      </c>
      <c r="D929" s="4" t="s">
        <v>19</v>
      </c>
      <c r="E929" s="4" t="s">
        <v>9</v>
      </c>
      <c r="F929" s="4" t="s">
        <v>10</v>
      </c>
      <c r="G929" s="4" t="s">
        <v>54</v>
      </c>
      <c r="H929" s="4" t="s">
        <v>121</v>
      </c>
      <c r="I929" s="4" t="s">
        <v>122</v>
      </c>
      <c r="J929" s="4" t="s">
        <v>14</v>
      </c>
      <c r="K929" s="6">
        <v>10100</v>
      </c>
      <c r="L929" s="30" t="str">
        <f t="shared" si="14"/>
        <v>Health Insurance</v>
      </c>
    </row>
    <row r="930" spans="1:12" ht="15.75">
      <c r="A930" s="7">
        <v>929</v>
      </c>
      <c r="B930" s="5">
        <v>45337</v>
      </c>
      <c r="C930" s="7">
        <v>60830</v>
      </c>
      <c r="D930" s="4" t="s">
        <v>19</v>
      </c>
      <c r="E930" s="4" t="s">
        <v>30</v>
      </c>
      <c r="F930" s="4" t="s">
        <v>31</v>
      </c>
      <c r="G930" s="4" t="s">
        <v>54</v>
      </c>
      <c r="H930" s="4" t="s">
        <v>121</v>
      </c>
      <c r="I930" s="4" t="s">
        <v>123</v>
      </c>
      <c r="J930" s="4" t="s">
        <v>14</v>
      </c>
      <c r="K930" s="6">
        <v>18800</v>
      </c>
      <c r="L930" s="30" t="str">
        <f t="shared" si="14"/>
        <v>Health Insurance</v>
      </c>
    </row>
    <row r="931" spans="1:12" ht="15.75">
      <c r="A931" s="7">
        <v>930</v>
      </c>
      <c r="B931" s="5">
        <v>45337</v>
      </c>
      <c r="C931" s="7">
        <v>60830</v>
      </c>
      <c r="D931" s="4" t="s">
        <v>19</v>
      </c>
      <c r="E931" s="4" t="s">
        <v>32</v>
      </c>
      <c r="F931" s="4" t="s">
        <v>33</v>
      </c>
      <c r="G931" s="4" t="s">
        <v>54</v>
      </c>
      <c r="H931" s="4" t="s">
        <v>121</v>
      </c>
      <c r="I931" s="4" t="s">
        <v>124</v>
      </c>
      <c r="J931" s="4" t="s">
        <v>14</v>
      </c>
      <c r="K931" s="6">
        <v>14400</v>
      </c>
      <c r="L931" s="30" t="str">
        <f t="shared" si="14"/>
        <v>Health Insurance</v>
      </c>
    </row>
    <row r="932" spans="1:12" ht="15.75">
      <c r="A932" s="7">
        <v>931</v>
      </c>
      <c r="B932" s="5">
        <v>45337</v>
      </c>
      <c r="C932" s="7">
        <v>60830</v>
      </c>
      <c r="D932" s="4" t="s">
        <v>19</v>
      </c>
      <c r="E932" s="4" t="s">
        <v>36</v>
      </c>
      <c r="F932" s="4" t="s">
        <v>37</v>
      </c>
      <c r="G932" s="4" t="s">
        <v>54</v>
      </c>
      <c r="H932" s="4" t="s">
        <v>121</v>
      </c>
      <c r="I932" s="4" t="s">
        <v>125</v>
      </c>
      <c r="J932" s="4" t="s">
        <v>14</v>
      </c>
      <c r="K932" s="6">
        <v>12100</v>
      </c>
      <c r="L932" s="30" t="str">
        <f t="shared" si="14"/>
        <v>Health Insurance</v>
      </c>
    </row>
    <row r="933" spans="1:12" ht="15.75">
      <c r="A933" s="7">
        <v>932</v>
      </c>
      <c r="B933" s="5">
        <v>45337</v>
      </c>
      <c r="C933" s="7">
        <v>60840</v>
      </c>
      <c r="D933" s="4" t="s">
        <v>20</v>
      </c>
      <c r="E933" s="4" t="s">
        <v>9</v>
      </c>
      <c r="F933" s="4" t="s">
        <v>10</v>
      </c>
      <c r="G933" s="4" t="s">
        <v>54</v>
      </c>
      <c r="H933" s="4" t="s">
        <v>64</v>
      </c>
      <c r="I933" s="4" t="s">
        <v>126</v>
      </c>
      <c r="J933" s="4" t="s">
        <v>14</v>
      </c>
      <c r="K933" s="6">
        <v>920</v>
      </c>
      <c r="L933" s="30" t="str">
        <f t="shared" si="14"/>
        <v>Payroll Processing Fees</v>
      </c>
    </row>
    <row r="934" spans="1:12" ht="15.75">
      <c r="A934" s="7">
        <v>933</v>
      </c>
      <c r="B934" s="5">
        <v>45351</v>
      </c>
      <c r="C934" s="7">
        <v>60850</v>
      </c>
      <c r="D934" s="4" t="s">
        <v>42</v>
      </c>
      <c r="E934" s="4" t="s">
        <v>32</v>
      </c>
      <c r="F934" s="4" t="s">
        <v>33</v>
      </c>
      <c r="G934" s="4" t="s">
        <v>54</v>
      </c>
      <c r="H934" s="4" t="s">
        <v>64</v>
      </c>
      <c r="I934" s="4" t="s">
        <v>127</v>
      </c>
      <c r="J934" s="4" t="s">
        <v>14</v>
      </c>
      <c r="K934" s="6">
        <v>44800</v>
      </c>
      <c r="L934" s="30" t="str">
        <f t="shared" si="14"/>
        <v>Commissions Expense</v>
      </c>
    </row>
    <row r="935" spans="1:12" ht="15.75">
      <c r="A935" s="7">
        <v>934</v>
      </c>
      <c r="B935" s="5">
        <v>45351</v>
      </c>
      <c r="C935" s="7">
        <v>70100</v>
      </c>
      <c r="D935" s="4" t="s">
        <v>26</v>
      </c>
      <c r="E935" s="4" t="s">
        <v>9</v>
      </c>
      <c r="F935" s="4" t="s">
        <v>10</v>
      </c>
      <c r="G935" s="4" t="s">
        <v>74</v>
      </c>
      <c r="H935" s="4" t="s">
        <v>75</v>
      </c>
      <c r="I935" s="4" t="s">
        <v>76</v>
      </c>
      <c r="J935" s="4" t="s">
        <v>11</v>
      </c>
      <c r="K935" s="6">
        <v>1950</v>
      </c>
      <c r="L935" s="30" t="str">
        <f t="shared" si="14"/>
        <v>Interest Income</v>
      </c>
    </row>
    <row r="936" spans="1:12" ht="15.75">
      <c r="A936" s="7">
        <v>935</v>
      </c>
      <c r="B936" s="5">
        <v>45351</v>
      </c>
      <c r="C936" s="7">
        <v>80100</v>
      </c>
      <c r="D936" s="4" t="s">
        <v>27</v>
      </c>
      <c r="E936" s="4" t="s">
        <v>9</v>
      </c>
      <c r="F936" s="4" t="s">
        <v>10</v>
      </c>
      <c r="G936" s="4" t="s">
        <v>77</v>
      </c>
      <c r="H936" s="4" t="s">
        <v>78</v>
      </c>
      <c r="I936" s="4" t="s">
        <v>79</v>
      </c>
      <c r="J936" s="4" t="s">
        <v>14</v>
      </c>
      <c r="K936" s="6">
        <v>9200</v>
      </c>
      <c r="L936" s="30" t="str">
        <f t="shared" si="14"/>
        <v>Depreciation Expense</v>
      </c>
    </row>
    <row r="937" spans="1:12" ht="15.75">
      <c r="A937" s="7">
        <v>936</v>
      </c>
      <c r="B937" s="5">
        <v>45351</v>
      </c>
      <c r="C937" s="7">
        <v>80200</v>
      </c>
      <c r="D937" s="4" t="s">
        <v>28</v>
      </c>
      <c r="E937" s="4" t="s">
        <v>9</v>
      </c>
      <c r="F937" s="4" t="s">
        <v>10</v>
      </c>
      <c r="G937" s="4" t="s">
        <v>54</v>
      </c>
      <c r="H937" s="4" t="s">
        <v>75</v>
      </c>
      <c r="I937" s="4" t="s">
        <v>128</v>
      </c>
      <c r="J937" s="4" t="s">
        <v>14</v>
      </c>
      <c r="K937" s="6">
        <v>2800</v>
      </c>
      <c r="L937" s="30" t="str">
        <f t="shared" si="14"/>
        <v>Interest Expense</v>
      </c>
    </row>
    <row r="938" spans="1:12" ht="15.75">
      <c r="A938" s="7">
        <v>937</v>
      </c>
      <c r="B938" s="5">
        <v>45352</v>
      </c>
      <c r="C938" s="7">
        <v>40100</v>
      </c>
      <c r="D938" s="4" t="s">
        <v>12</v>
      </c>
      <c r="E938" s="4" t="s">
        <v>9</v>
      </c>
      <c r="F938" s="4" t="s">
        <v>10</v>
      </c>
      <c r="G938" s="4" t="s">
        <v>48</v>
      </c>
      <c r="H938" s="4" t="s">
        <v>49</v>
      </c>
      <c r="I938" s="4" t="s">
        <v>82</v>
      </c>
      <c r="J938" s="4" t="s">
        <v>11</v>
      </c>
      <c r="K938" s="6">
        <v>60000</v>
      </c>
      <c r="L938" s="30" t="str">
        <f t="shared" si="14"/>
        <v>SaaS Revenue</v>
      </c>
    </row>
    <row r="939" spans="1:12" ht="15.75">
      <c r="A939" s="7">
        <v>938</v>
      </c>
      <c r="B939" s="5">
        <v>45352</v>
      </c>
      <c r="C939" s="7">
        <v>40100</v>
      </c>
      <c r="D939" s="4" t="s">
        <v>12</v>
      </c>
      <c r="E939" s="4" t="s">
        <v>9</v>
      </c>
      <c r="F939" s="4" t="s">
        <v>10</v>
      </c>
      <c r="G939" s="4" t="s">
        <v>48</v>
      </c>
      <c r="H939" s="4" t="s">
        <v>51</v>
      </c>
      <c r="I939" s="4" t="s">
        <v>82</v>
      </c>
      <c r="J939" s="4" t="s">
        <v>11</v>
      </c>
      <c r="K939" s="6">
        <v>52000</v>
      </c>
      <c r="L939" s="30" t="str">
        <f t="shared" si="14"/>
        <v>SaaS Revenue</v>
      </c>
    </row>
    <row r="940" spans="1:12" ht="15.75">
      <c r="A940" s="7">
        <v>939</v>
      </c>
      <c r="B940" s="5">
        <v>45352</v>
      </c>
      <c r="C940" s="7">
        <v>40100</v>
      </c>
      <c r="D940" s="4" t="s">
        <v>12</v>
      </c>
      <c r="E940" s="4" t="s">
        <v>9</v>
      </c>
      <c r="F940" s="4" t="s">
        <v>10</v>
      </c>
      <c r="G940" s="4" t="s">
        <v>48</v>
      </c>
      <c r="H940" s="4" t="s">
        <v>91</v>
      </c>
      <c r="I940" s="4" t="s">
        <v>82</v>
      </c>
      <c r="J940" s="4" t="s">
        <v>11</v>
      </c>
      <c r="K940" s="6">
        <v>31200</v>
      </c>
      <c r="L940" s="30" t="str">
        <f t="shared" si="14"/>
        <v>SaaS Revenue</v>
      </c>
    </row>
    <row r="941" spans="1:12" ht="15.75">
      <c r="A941" s="7">
        <v>940</v>
      </c>
      <c r="B941" s="5">
        <v>45352</v>
      </c>
      <c r="C941" s="7">
        <v>40100</v>
      </c>
      <c r="D941" s="4" t="s">
        <v>12</v>
      </c>
      <c r="E941" s="4" t="s">
        <v>9</v>
      </c>
      <c r="F941" s="4" t="s">
        <v>10</v>
      </c>
      <c r="G941" s="4" t="s">
        <v>48</v>
      </c>
      <c r="H941" s="4" t="s">
        <v>130</v>
      </c>
      <c r="I941" s="4" t="s">
        <v>82</v>
      </c>
      <c r="J941" s="4" t="s">
        <v>11</v>
      </c>
      <c r="K941" s="6">
        <v>21800</v>
      </c>
      <c r="L941" s="30" t="str">
        <f t="shared" si="14"/>
        <v>SaaS Revenue</v>
      </c>
    </row>
    <row r="942" spans="1:12" ht="15.75">
      <c r="A942" s="7">
        <v>941</v>
      </c>
      <c r="B942" s="5">
        <v>45352</v>
      </c>
      <c r="C942" s="7">
        <v>40100</v>
      </c>
      <c r="D942" s="4" t="s">
        <v>12</v>
      </c>
      <c r="E942" s="4" t="s">
        <v>9</v>
      </c>
      <c r="F942" s="4" t="s">
        <v>10</v>
      </c>
      <c r="G942" s="4" t="s">
        <v>48</v>
      </c>
      <c r="H942" s="4" t="s">
        <v>133</v>
      </c>
      <c r="I942" s="4" t="s">
        <v>82</v>
      </c>
      <c r="J942" s="4" t="s">
        <v>11</v>
      </c>
      <c r="K942" s="6">
        <v>36500</v>
      </c>
      <c r="L942" s="30" t="str">
        <f t="shared" si="14"/>
        <v>SaaS Revenue</v>
      </c>
    </row>
    <row r="943" spans="1:12" ht="15.75">
      <c r="A943" s="7">
        <v>942</v>
      </c>
      <c r="B943" s="5">
        <v>45352</v>
      </c>
      <c r="C943" s="7">
        <v>40100</v>
      </c>
      <c r="D943" s="4" t="s">
        <v>12</v>
      </c>
      <c r="E943" s="4" t="s">
        <v>9</v>
      </c>
      <c r="F943" s="4" t="s">
        <v>10</v>
      </c>
      <c r="G943" s="4" t="s">
        <v>48</v>
      </c>
      <c r="H943" s="4" t="s">
        <v>146</v>
      </c>
      <c r="I943" s="4" t="s">
        <v>82</v>
      </c>
      <c r="J943" s="4" t="s">
        <v>11</v>
      </c>
      <c r="K943" s="6">
        <v>42800</v>
      </c>
      <c r="L943" s="30" t="str">
        <f t="shared" si="14"/>
        <v>SaaS Revenue</v>
      </c>
    </row>
    <row r="944" spans="1:12" ht="15.75">
      <c r="A944" s="7">
        <v>943</v>
      </c>
      <c r="B944" s="5">
        <v>45352</v>
      </c>
      <c r="C944" s="7">
        <v>40100</v>
      </c>
      <c r="D944" s="4" t="s">
        <v>12</v>
      </c>
      <c r="E944" s="4" t="s">
        <v>9</v>
      </c>
      <c r="F944" s="4" t="s">
        <v>10</v>
      </c>
      <c r="G944" s="4" t="s">
        <v>48</v>
      </c>
      <c r="H944" s="4" t="s">
        <v>147</v>
      </c>
      <c r="I944" s="4" t="s">
        <v>82</v>
      </c>
      <c r="J944" s="4" t="s">
        <v>11</v>
      </c>
      <c r="K944" s="6">
        <v>48000</v>
      </c>
      <c r="L944" s="30" t="str">
        <f t="shared" si="14"/>
        <v>SaaS Revenue</v>
      </c>
    </row>
    <row r="945" spans="1:12" ht="15.75">
      <c r="A945" s="7">
        <v>944</v>
      </c>
      <c r="B945" s="5">
        <v>45352</v>
      </c>
      <c r="C945" s="7">
        <v>40100</v>
      </c>
      <c r="D945" s="4" t="s">
        <v>12</v>
      </c>
      <c r="E945" s="4" t="s">
        <v>9</v>
      </c>
      <c r="F945" s="4" t="s">
        <v>10</v>
      </c>
      <c r="G945" s="4" t="s">
        <v>48</v>
      </c>
      <c r="H945" s="4" t="s">
        <v>151</v>
      </c>
      <c r="I945" s="4" t="s">
        <v>82</v>
      </c>
      <c r="J945" s="4" t="s">
        <v>11</v>
      </c>
      <c r="K945" s="6">
        <v>25000</v>
      </c>
      <c r="L945" s="30" t="str">
        <f t="shared" si="14"/>
        <v>SaaS Revenue</v>
      </c>
    </row>
    <row r="946" spans="1:12" ht="15.75">
      <c r="A946" s="7">
        <v>945</v>
      </c>
      <c r="B946" s="5">
        <v>45352</v>
      </c>
      <c r="C946" s="7">
        <v>40100</v>
      </c>
      <c r="D946" s="4" t="s">
        <v>12</v>
      </c>
      <c r="E946" s="4" t="s">
        <v>9</v>
      </c>
      <c r="F946" s="4" t="s">
        <v>10</v>
      </c>
      <c r="G946" s="4" t="s">
        <v>48</v>
      </c>
      <c r="H946" s="4" t="s">
        <v>92</v>
      </c>
      <c r="I946" s="4" t="s">
        <v>93</v>
      </c>
      <c r="J946" s="4" t="s">
        <v>11</v>
      </c>
      <c r="K946" s="6">
        <v>98500</v>
      </c>
      <c r="L946" s="30" t="str">
        <f t="shared" si="14"/>
        <v>SaaS Revenue</v>
      </c>
    </row>
    <row r="947" spans="1:12" ht="15.75">
      <c r="A947" s="7">
        <v>946</v>
      </c>
      <c r="B947" s="5">
        <v>45352</v>
      </c>
      <c r="C947" s="7">
        <v>40200</v>
      </c>
      <c r="D947" s="4" t="s">
        <v>8</v>
      </c>
      <c r="E947" s="4" t="s">
        <v>9</v>
      </c>
      <c r="F947" s="4" t="s">
        <v>10</v>
      </c>
      <c r="G947" s="4" t="s">
        <v>48</v>
      </c>
      <c r="H947" s="4" t="s">
        <v>52</v>
      </c>
      <c r="I947" s="4" t="s">
        <v>53</v>
      </c>
      <c r="J947" s="4" t="s">
        <v>11</v>
      </c>
      <c r="K947" s="6">
        <v>114000</v>
      </c>
      <c r="L947" s="30" t="str">
        <f t="shared" si="14"/>
        <v>Product Revenue</v>
      </c>
    </row>
    <row r="948" spans="1:12" ht="15.75">
      <c r="A948" s="7">
        <v>947</v>
      </c>
      <c r="B948" s="5">
        <v>45352</v>
      </c>
      <c r="C948" s="7">
        <v>50100</v>
      </c>
      <c r="D948" s="4" t="s">
        <v>13</v>
      </c>
      <c r="E948" s="4" t="s">
        <v>9</v>
      </c>
      <c r="F948" s="4" t="s">
        <v>10</v>
      </c>
      <c r="G948" s="4" t="s">
        <v>54</v>
      </c>
      <c r="H948" s="4" t="s">
        <v>55</v>
      </c>
      <c r="I948" s="4" t="s">
        <v>83</v>
      </c>
      <c r="J948" s="4" t="s">
        <v>14</v>
      </c>
      <c r="K948" s="6">
        <v>45800</v>
      </c>
      <c r="L948" s="30" t="str">
        <f t="shared" si="14"/>
        <v>Web Domain &amp; Hosting Fees</v>
      </c>
    </row>
    <row r="949" spans="1:12" ht="15.75">
      <c r="A949" s="7">
        <v>948</v>
      </c>
      <c r="B949" s="5">
        <v>45352</v>
      </c>
      <c r="C949" s="7">
        <v>50200</v>
      </c>
      <c r="D949" s="4" t="s">
        <v>15</v>
      </c>
      <c r="E949" s="4" t="s">
        <v>9</v>
      </c>
      <c r="F949" s="4" t="s">
        <v>10</v>
      </c>
      <c r="G949" s="4" t="s">
        <v>54</v>
      </c>
      <c r="H949" s="4" t="s">
        <v>57</v>
      </c>
      <c r="I949" s="4" t="s">
        <v>58</v>
      </c>
      <c r="J949" s="4" t="s">
        <v>14</v>
      </c>
      <c r="K949" s="6">
        <v>9400</v>
      </c>
      <c r="L949" s="30" t="str">
        <f t="shared" si="14"/>
        <v>Merchant Account Fees</v>
      </c>
    </row>
    <row r="950" spans="1:12" ht="15.75">
      <c r="A950" s="7">
        <v>949</v>
      </c>
      <c r="B950" s="5">
        <v>45352</v>
      </c>
      <c r="C950" s="7">
        <v>60100</v>
      </c>
      <c r="D950" s="4" t="s">
        <v>16</v>
      </c>
      <c r="E950" s="4" t="s">
        <v>32</v>
      </c>
      <c r="F950" s="4" t="s">
        <v>33</v>
      </c>
      <c r="G950" s="4" t="s">
        <v>54</v>
      </c>
      <c r="H950" s="4" t="s">
        <v>59</v>
      </c>
      <c r="I950" s="4" t="s">
        <v>60</v>
      </c>
      <c r="J950" s="4" t="s">
        <v>14</v>
      </c>
      <c r="K950" s="6">
        <v>24500</v>
      </c>
      <c r="L950" s="30" t="str">
        <f t="shared" si="14"/>
        <v>Advertising &amp; Marketing</v>
      </c>
    </row>
    <row r="951" spans="1:12" ht="15.75">
      <c r="A951" s="7">
        <v>950</v>
      </c>
      <c r="B951" s="5">
        <v>45352</v>
      </c>
      <c r="C951" s="7">
        <v>60100</v>
      </c>
      <c r="D951" s="4" t="s">
        <v>16</v>
      </c>
      <c r="E951" s="4" t="s">
        <v>32</v>
      </c>
      <c r="F951" s="4" t="s">
        <v>33</v>
      </c>
      <c r="G951" s="4" t="s">
        <v>54</v>
      </c>
      <c r="H951" s="4" t="s">
        <v>95</v>
      </c>
      <c r="I951" s="4" t="s">
        <v>62</v>
      </c>
      <c r="J951" s="4" t="s">
        <v>14</v>
      </c>
      <c r="K951" s="6">
        <v>12000</v>
      </c>
      <c r="L951" s="30" t="str">
        <f t="shared" si="14"/>
        <v>Advertising &amp; Marketing</v>
      </c>
    </row>
    <row r="952" spans="1:12" ht="15.75">
      <c r="A952" s="7">
        <v>951</v>
      </c>
      <c r="B952" s="5">
        <v>45352</v>
      </c>
      <c r="C952" s="7">
        <v>60400</v>
      </c>
      <c r="D952" s="4" t="s">
        <v>29</v>
      </c>
      <c r="E952" s="4" t="s">
        <v>9</v>
      </c>
      <c r="F952" s="4" t="s">
        <v>10</v>
      </c>
      <c r="G952" s="4" t="s">
        <v>54</v>
      </c>
      <c r="H952" s="4" t="s">
        <v>96</v>
      </c>
      <c r="I952" s="4" t="s">
        <v>97</v>
      </c>
      <c r="J952" s="4" t="s">
        <v>14</v>
      </c>
      <c r="K952" s="6">
        <v>2300</v>
      </c>
      <c r="L952" s="30" t="str">
        <f t="shared" si="14"/>
        <v>Dues &amp; Subscriptions</v>
      </c>
    </row>
    <row r="953" spans="1:12" ht="15.75">
      <c r="A953" s="7">
        <v>952</v>
      </c>
      <c r="B953" s="5">
        <v>45352</v>
      </c>
      <c r="C953" s="7">
        <v>60400</v>
      </c>
      <c r="D953" s="4" t="s">
        <v>29</v>
      </c>
      <c r="E953" s="4" t="s">
        <v>30</v>
      </c>
      <c r="F953" s="4" t="s">
        <v>31</v>
      </c>
      <c r="G953" s="4" t="s">
        <v>54</v>
      </c>
      <c r="H953" s="4" t="s">
        <v>98</v>
      </c>
      <c r="I953" s="4" t="s">
        <v>99</v>
      </c>
      <c r="J953" s="4" t="s">
        <v>14</v>
      </c>
      <c r="K953" s="6">
        <v>1800</v>
      </c>
      <c r="L953" s="30" t="str">
        <f t="shared" si="14"/>
        <v>Dues &amp; Subscriptions</v>
      </c>
    </row>
    <row r="954" spans="1:12" ht="15.75">
      <c r="A954" s="7">
        <v>953</v>
      </c>
      <c r="B954" s="5">
        <v>45352</v>
      </c>
      <c r="C954" s="7">
        <v>60500</v>
      </c>
      <c r="D954" s="4" t="s">
        <v>39</v>
      </c>
      <c r="E954" s="4" t="s">
        <v>9</v>
      </c>
      <c r="F954" s="4" t="s">
        <v>10</v>
      </c>
      <c r="G954" s="4" t="s">
        <v>54</v>
      </c>
      <c r="H954" s="4" t="s">
        <v>100</v>
      </c>
      <c r="I954" s="4" t="s">
        <v>101</v>
      </c>
      <c r="J954" s="4" t="s">
        <v>14</v>
      </c>
      <c r="K954" s="6">
        <v>5100</v>
      </c>
      <c r="L954" s="30" t="str">
        <f t="shared" si="14"/>
        <v>Insurance</v>
      </c>
    </row>
    <row r="955" spans="1:12" ht="15.75">
      <c r="A955" s="7">
        <v>954</v>
      </c>
      <c r="B955" s="5">
        <v>45352</v>
      </c>
      <c r="C955" s="7">
        <v>60620</v>
      </c>
      <c r="D955" s="4" t="s">
        <v>40</v>
      </c>
      <c r="E955" s="4" t="s">
        <v>9</v>
      </c>
      <c r="F955" s="4" t="s">
        <v>10</v>
      </c>
      <c r="G955" s="4" t="s">
        <v>54</v>
      </c>
      <c r="H955" s="4" t="s">
        <v>102</v>
      </c>
      <c r="I955" s="4" t="s">
        <v>103</v>
      </c>
      <c r="J955" s="4" t="s">
        <v>14</v>
      </c>
      <c r="K955" s="6">
        <v>16500</v>
      </c>
      <c r="L955" s="30" t="str">
        <f t="shared" si="14"/>
        <v>Rent &amp; Lease</v>
      </c>
    </row>
    <row r="956" spans="1:12" ht="15.75">
      <c r="A956" s="7">
        <v>955</v>
      </c>
      <c r="B956" s="5">
        <v>45352</v>
      </c>
      <c r="C956" s="7">
        <v>60630</v>
      </c>
      <c r="D956" s="4" t="s">
        <v>41</v>
      </c>
      <c r="E956" s="4" t="s">
        <v>9</v>
      </c>
      <c r="F956" s="4" t="s">
        <v>10</v>
      </c>
      <c r="G956" s="4" t="s">
        <v>54</v>
      </c>
      <c r="H956" s="4" t="s">
        <v>104</v>
      </c>
      <c r="I956" s="4" t="s">
        <v>105</v>
      </c>
      <c r="J956" s="4" t="s">
        <v>14</v>
      </c>
      <c r="K956" s="6">
        <v>4100</v>
      </c>
      <c r="L956" s="30" t="str">
        <f t="shared" si="14"/>
        <v>Utilities</v>
      </c>
    </row>
    <row r="957" spans="1:12" ht="15.75">
      <c r="A957" s="7">
        <v>956</v>
      </c>
      <c r="B957" s="5">
        <v>45356</v>
      </c>
      <c r="C957" s="7">
        <v>50200</v>
      </c>
      <c r="D957" s="4" t="s">
        <v>15</v>
      </c>
      <c r="E957" s="4" t="s">
        <v>9</v>
      </c>
      <c r="F957" s="4" t="s">
        <v>10</v>
      </c>
      <c r="G957" s="4" t="s">
        <v>54</v>
      </c>
      <c r="H957" s="4" t="s">
        <v>57</v>
      </c>
      <c r="I957" s="4" t="s">
        <v>58</v>
      </c>
      <c r="J957" s="4" t="s">
        <v>14</v>
      </c>
      <c r="K957" s="6">
        <v>4000</v>
      </c>
      <c r="L957" s="30" t="str">
        <f t="shared" si="14"/>
        <v>Merchant Account Fees</v>
      </c>
    </row>
    <row r="958" spans="1:12" ht="15.75">
      <c r="A958" s="7">
        <v>957</v>
      </c>
      <c r="B958" s="5">
        <v>45356</v>
      </c>
      <c r="C958" s="7">
        <v>50210</v>
      </c>
      <c r="D958" s="4" t="s">
        <v>38</v>
      </c>
      <c r="E958" s="4" t="s">
        <v>9</v>
      </c>
      <c r="F958" s="4" t="s">
        <v>10</v>
      </c>
      <c r="G958" s="4" t="s">
        <v>54</v>
      </c>
      <c r="H958" s="4" t="s">
        <v>106</v>
      </c>
      <c r="I958" s="4" t="s">
        <v>107</v>
      </c>
      <c r="J958" s="4" t="s">
        <v>14</v>
      </c>
      <c r="K958" s="6">
        <v>79800</v>
      </c>
      <c r="L958" s="30" t="str">
        <f t="shared" si="14"/>
        <v>Product Costs</v>
      </c>
    </row>
    <row r="959" spans="1:12" ht="15.75">
      <c r="A959" s="7">
        <v>958</v>
      </c>
      <c r="B959" s="5">
        <v>45356</v>
      </c>
      <c r="C959" s="7">
        <v>60710</v>
      </c>
      <c r="D959" s="4" t="s">
        <v>21</v>
      </c>
      <c r="E959" s="4" t="s">
        <v>9</v>
      </c>
      <c r="F959" s="4" t="s">
        <v>10</v>
      </c>
      <c r="G959" s="4" t="s">
        <v>54</v>
      </c>
      <c r="H959" s="4" t="s">
        <v>72</v>
      </c>
      <c r="I959" s="4" t="s">
        <v>73</v>
      </c>
      <c r="J959" s="4" t="s">
        <v>14</v>
      </c>
      <c r="K959" s="6">
        <v>4900</v>
      </c>
      <c r="L959" s="30" t="str">
        <f t="shared" si="14"/>
        <v>Accounting Fees</v>
      </c>
    </row>
    <row r="960" spans="1:12" ht="15.75">
      <c r="A960" s="7">
        <v>959</v>
      </c>
      <c r="B960" s="5">
        <v>45361</v>
      </c>
      <c r="C960" s="7">
        <v>60720</v>
      </c>
      <c r="D960" s="4" t="s">
        <v>22</v>
      </c>
      <c r="E960" s="4" t="s">
        <v>9</v>
      </c>
      <c r="F960" s="4" t="s">
        <v>10</v>
      </c>
      <c r="G960" s="4" t="s">
        <v>54</v>
      </c>
      <c r="H960" s="4" t="s">
        <v>108</v>
      </c>
      <c r="I960" s="4" t="s">
        <v>109</v>
      </c>
      <c r="J960" s="4" t="s">
        <v>14</v>
      </c>
      <c r="K960" s="6">
        <v>9200</v>
      </c>
      <c r="L960" s="30" t="str">
        <f t="shared" si="14"/>
        <v>Consulting Fees</v>
      </c>
    </row>
    <row r="961" spans="1:12" ht="15.75">
      <c r="A961" s="7">
        <v>960</v>
      </c>
      <c r="B961" s="5">
        <v>45366</v>
      </c>
      <c r="C961" s="7">
        <v>40100</v>
      </c>
      <c r="D961" s="4" t="s">
        <v>12</v>
      </c>
      <c r="E961" s="4" t="s">
        <v>9</v>
      </c>
      <c r="F961" s="4" t="s">
        <v>10</v>
      </c>
      <c r="G961" s="4" t="s">
        <v>48</v>
      </c>
      <c r="H961" s="4" t="s">
        <v>110</v>
      </c>
      <c r="I961" s="4" t="s">
        <v>82</v>
      </c>
      <c r="J961" s="4" t="s">
        <v>11</v>
      </c>
      <c r="K961" s="6">
        <v>25800</v>
      </c>
      <c r="L961" s="30" t="str">
        <f t="shared" si="14"/>
        <v>SaaS Revenue</v>
      </c>
    </row>
    <row r="962" spans="1:12" ht="15.75">
      <c r="A962" s="7">
        <v>961</v>
      </c>
      <c r="B962" s="5">
        <v>45366</v>
      </c>
      <c r="C962" s="7">
        <v>40100</v>
      </c>
      <c r="D962" s="4" t="s">
        <v>12</v>
      </c>
      <c r="E962" s="4" t="s">
        <v>9</v>
      </c>
      <c r="F962" s="4" t="s">
        <v>10</v>
      </c>
      <c r="G962" s="4" t="s">
        <v>48</v>
      </c>
      <c r="H962" s="4" t="s">
        <v>92</v>
      </c>
      <c r="I962" s="4" t="s">
        <v>93</v>
      </c>
      <c r="J962" s="4" t="s">
        <v>11</v>
      </c>
      <c r="K962" s="6">
        <v>74000</v>
      </c>
      <c r="L962" s="30" t="str">
        <f t="shared" ref="L962:L1025" si="15">RIGHT(D962,LEN(D962)-6)</f>
        <v>SaaS Revenue</v>
      </c>
    </row>
    <row r="963" spans="1:12" ht="15.75">
      <c r="A963" s="7">
        <v>962</v>
      </c>
      <c r="B963" s="5">
        <v>45366</v>
      </c>
      <c r="C963" s="7">
        <v>60730</v>
      </c>
      <c r="D963" s="4" t="s">
        <v>23</v>
      </c>
      <c r="E963" s="4" t="s">
        <v>9</v>
      </c>
      <c r="F963" s="4" t="s">
        <v>10</v>
      </c>
      <c r="G963" s="4" t="s">
        <v>54</v>
      </c>
      <c r="H963" s="4" t="s">
        <v>111</v>
      </c>
      <c r="I963" s="4" t="s">
        <v>112</v>
      </c>
      <c r="J963" s="4" t="s">
        <v>14</v>
      </c>
      <c r="K963" s="6">
        <v>5500</v>
      </c>
      <c r="L963" s="30" t="str">
        <f t="shared" si="15"/>
        <v>Legal Fees</v>
      </c>
    </row>
    <row r="964" spans="1:12" ht="15.75">
      <c r="A964" s="7">
        <v>963</v>
      </c>
      <c r="B964" s="5">
        <v>45366</v>
      </c>
      <c r="C964" s="7">
        <v>60740</v>
      </c>
      <c r="D964" s="4" t="s">
        <v>24</v>
      </c>
      <c r="E964" s="4" t="s">
        <v>9</v>
      </c>
      <c r="F964" s="4" t="s">
        <v>10</v>
      </c>
      <c r="G964" s="4" t="s">
        <v>54</v>
      </c>
      <c r="H964" s="4" t="s">
        <v>113</v>
      </c>
      <c r="I964" s="4" t="s">
        <v>114</v>
      </c>
      <c r="J964" s="4" t="s">
        <v>14</v>
      </c>
      <c r="K964" s="6">
        <v>8200</v>
      </c>
      <c r="L964" s="30" t="str">
        <f t="shared" si="15"/>
        <v>Recruiting Fees</v>
      </c>
    </row>
    <row r="965" spans="1:12" ht="15.75">
      <c r="A965" s="7">
        <v>964</v>
      </c>
      <c r="B965" s="5">
        <v>45366</v>
      </c>
      <c r="C965" s="7">
        <v>60810</v>
      </c>
      <c r="D965" s="4" t="s">
        <v>17</v>
      </c>
      <c r="E965" s="4" t="s">
        <v>9</v>
      </c>
      <c r="F965" s="4" t="s">
        <v>10</v>
      </c>
      <c r="G965" s="4" t="s">
        <v>54</v>
      </c>
      <c r="H965" s="4" t="s">
        <v>64</v>
      </c>
      <c r="I965" s="4" t="s">
        <v>66</v>
      </c>
      <c r="J965" s="4" t="s">
        <v>14</v>
      </c>
      <c r="K965" s="6">
        <v>53500</v>
      </c>
      <c r="L965" s="30" t="str">
        <f t="shared" si="15"/>
        <v>Salary &amp; Wages</v>
      </c>
    </row>
    <row r="966" spans="1:12" ht="15.75">
      <c r="A966" s="7">
        <v>965</v>
      </c>
      <c r="B966" s="5">
        <v>45366</v>
      </c>
      <c r="C966" s="7">
        <v>60810</v>
      </c>
      <c r="D966" s="4" t="s">
        <v>17</v>
      </c>
      <c r="E966" s="4" t="s">
        <v>30</v>
      </c>
      <c r="F966" s="4" t="s">
        <v>31</v>
      </c>
      <c r="G966" s="4" t="s">
        <v>54</v>
      </c>
      <c r="H966" s="4" t="s">
        <v>64</v>
      </c>
      <c r="I966" s="4" t="s">
        <v>115</v>
      </c>
      <c r="J966" s="4" t="s">
        <v>14</v>
      </c>
      <c r="K966" s="6">
        <v>101000</v>
      </c>
      <c r="L966" s="30" t="str">
        <f t="shared" si="15"/>
        <v>Salary &amp; Wages</v>
      </c>
    </row>
    <row r="967" spans="1:12" ht="15.75">
      <c r="A967" s="7">
        <v>966</v>
      </c>
      <c r="B967" s="5">
        <v>45366</v>
      </c>
      <c r="C967" s="7">
        <v>60810</v>
      </c>
      <c r="D967" s="4" t="s">
        <v>17</v>
      </c>
      <c r="E967" s="4" t="s">
        <v>32</v>
      </c>
      <c r="F967" s="4" t="s">
        <v>33</v>
      </c>
      <c r="G967" s="4" t="s">
        <v>54</v>
      </c>
      <c r="H967" s="4" t="s">
        <v>64</v>
      </c>
      <c r="I967" s="4" t="s">
        <v>65</v>
      </c>
      <c r="J967" s="4" t="s">
        <v>14</v>
      </c>
      <c r="K967" s="6">
        <v>77500</v>
      </c>
      <c r="L967" s="30" t="str">
        <f t="shared" si="15"/>
        <v>Salary &amp; Wages</v>
      </c>
    </row>
    <row r="968" spans="1:12" ht="15.75">
      <c r="A968" s="7">
        <v>967</v>
      </c>
      <c r="B968" s="5">
        <v>45366</v>
      </c>
      <c r="C968" s="7">
        <v>60810</v>
      </c>
      <c r="D968" s="4" t="s">
        <v>17</v>
      </c>
      <c r="E968" s="4" t="s">
        <v>36</v>
      </c>
      <c r="F968" s="4" t="s">
        <v>37</v>
      </c>
      <c r="G968" s="4" t="s">
        <v>54</v>
      </c>
      <c r="H968" s="4" t="s">
        <v>64</v>
      </c>
      <c r="I968" s="4" t="s">
        <v>116</v>
      </c>
      <c r="J968" s="4" t="s">
        <v>14</v>
      </c>
      <c r="K968" s="6">
        <v>66500</v>
      </c>
      <c r="L968" s="30" t="str">
        <f t="shared" si="15"/>
        <v>Salary &amp; Wages</v>
      </c>
    </row>
    <row r="969" spans="1:12" ht="15.75">
      <c r="A969" s="7">
        <v>968</v>
      </c>
      <c r="B969" s="5">
        <v>45366</v>
      </c>
      <c r="C969" s="7">
        <v>60820</v>
      </c>
      <c r="D969" s="4" t="s">
        <v>18</v>
      </c>
      <c r="E969" s="4" t="s">
        <v>9</v>
      </c>
      <c r="F969" s="4" t="s">
        <v>10</v>
      </c>
      <c r="G969" s="4" t="s">
        <v>54</v>
      </c>
      <c r="H969" s="4" t="s">
        <v>64</v>
      </c>
      <c r="I969" s="4" t="s">
        <v>117</v>
      </c>
      <c r="J969" s="4" t="s">
        <v>14</v>
      </c>
      <c r="K969" s="6">
        <v>4280</v>
      </c>
      <c r="L969" s="30" t="str">
        <f t="shared" si="15"/>
        <v>Payroll Taxes</v>
      </c>
    </row>
    <row r="970" spans="1:12" ht="15.75">
      <c r="A970" s="7">
        <v>969</v>
      </c>
      <c r="B970" s="5">
        <v>45366</v>
      </c>
      <c r="C970" s="7">
        <v>60820</v>
      </c>
      <c r="D970" s="4" t="s">
        <v>18</v>
      </c>
      <c r="E970" s="4" t="s">
        <v>30</v>
      </c>
      <c r="F970" s="4" t="s">
        <v>31</v>
      </c>
      <c r="G970" s="4" t="s">
        <v>54</v>
      </c>
      <c r="H970" s="4" t="s">
        <v>64</v>
      </c>
      <c r="I970" s="4" t="s">
        <v>118</v>
      </c>
      <c r="J970" s="4" t="s">
        <v>14</v>
      </c>
      <c r="K970" s="6">
        <v>8080</v>
      </c>
      <c r="L970" s="30" t="str">
        <f t="shared" si="15"/>
        <v>Payroll Taxes</v>
      </c>
    </row>
    <row r="971" spans="1:12" ht="15.75">
      <c r="A971" s="7">
        <v>970</v>
      </c>
      <c r="B971" s="5">
        <v>45366</v>
      </c>
      <c r="C971" s="7">
        <v>60820</v>
      </c>
      <c r="D971" s="4" t="s">
        <v>18</v>
      </c>
      <c r="E971" s="4" t="s">
        <v>32</v>
      </c>
      <c r="F971" s="4" t="s">
        <v>33</v>
      </c>
      <c r="G971" s="4" t="s">
        <v>54</v>
      </c>
      <c r="H971" s="4" t="s">
        <v>64</v>
      </c>
      <c r="I971" s="4" t="s">
        <v>119</v>
      </c>
      <c r="J971" s="4" t="s">
        <v>14</v>
      </c>
      <c r="K971" s="6">
        <v>6200</v>
      </c>
      <c r="L971" s="30" t="str">
        <f t="shared" si="15"/>
        <v>Payroll Taxes</v>
      </c>
    </row>
    <row r="972" spans="1:12" ht="15.75">
      <c r="A972" s="7">
        <v>971</v>
      </c>
      <c r="B972" s="5">
        <v>45366</v>
      </c>
      <c r="C972" s="7">
        <v>60820</v>
      </c>
      <c r="D972" s="4" t="s">
        <v>18</v>
      </c>
      <c r="E972" s="4" t="s">
        <v>36</v>
      </c>
      <c r="F972" s="4" t="s">
        <v>37</v>
      </c>
      <c r="G972" s="4" t="s">
        <v>54</v>
      </c>
      <c r="H972" s="4" t="s">
        <v>64</v>
      </c>
      <c r="I972" s="4" t="s">
        <v>120</v>
      </c>
      <c r="J972" s="4" t="s">
        <v>14</v>
      </c>
      <c r="K972" s="6">
        <v>5320</v>
      </c>
      <c r="L972" s="30" t="str">
        <f t="shared" si="15"/>
        <v>Payroll Taxes</v>
      </c>
    </row>
    <row r="973" spans="1:12" ht="15.75">
      <c r="A973" s="7">
        <v>972</v>
      </c>
      <c r="B973" s="5">
        <v>45366</v>
      </c>
      <c r="C973" s="7">
        <v>60830</v>
      </c>
      <c r="D973" s="4" t="s">
        <v>19</v>
      </c>
      <c r="E973" s="4" t="s">
        <v>9</v>
      </c>
      <c r="F973" s="4" t="s">
        <v>10</v>
      </c>
      <c r="G973" s="4" t="s">
        <v>54</v>
      </c>
      <c r="H973" s="4" t="s">
        <v>121</v>
      </c>
      <c r="I973" s="4" t="s">
        <v>122</v>
      </c>
      <c r="J973" s="4" t="s">
        <v>14</v>
      </c>
      <c r="K973" s="6">
        <v>10100</v>
      </c>
      <c r="L973" s="30" t="str">
        <f t="shared" si="15"/>
        <v>Health Insurance</v>
      </c>
    </row>
    <row r="974" spans="1:12" ht="15.75">
      <c r="A974" s="7">
        <v>973</v>
      </c>
      <c r="B974" s="5">
        <v>45366</v>
      </c>
      <c r="C974" s="7">
        <v>60830</v>
      </c>
      <c r="D974" s="4" t="s">
        <v>19</v>
      </c>
      <c r="E974" s="4" t="s">
        <v>30</v>
      </c>
      <c r="F974" s="4" t="s">
        <v>31</v>
      </c>
      <c r="G974" s="4" t="s">
        <v>54</v>
      </c>
      <c r="H974" s="4" t="s">
        <v>121</v>
      </c>
      <c r="I974" s="4" t="s">
        <v>123</v>
      </c>
      <c r="J974" s="4" t="s">
        <v>14</v>
      </c>
      <c r="K974" s="6">
        <v>18800</v>
      </c>
      <c r="L974" s="30" t="str">
        <f t="shared" si="15"/>
        <v>Health Insurance</v>
      </c>
    </row>
    <row r="975" spans="1:12" ht="15.75">
      <c r="A975" s="7">
        <v>974</v>
      </c>
      <c r="B975" s="5">
        <v>45366</v>
      </c>
      <c r="C975" s="7">
        <v>60830</v>
      </c>
      <c r="D975" s="4" t="s">
        <v>19</v>
      </c>
      <c r="E975" s="4" t="s">
        <v>32</v>
      </c>
      <c r="F975" s="4" t="s">
        <v>33</v>
      </c>
      <c r="G975" s="4" t="s">
        <v>54</v>
      </c>
      <c r="H975" s="4" t="s">
        <v>121</v>
      </c>
      <c r="I975" s="4" t="s">
        <v>124</v>
      </c>
      <c r="J975" s="4" t="s">
        <v>14</v>
      </c>
      <c r="K975" s="6">
        <v>14400</v>
      </c>
      <c r="L975" s="30" t="str">
        <f t="shared" si="15"/>
        <v>Health Insurance</v>
      </c>
    </row>
    <row r="976" spans="1:12" ht="15.75">
      <c r="A976" s="7">
        <v>975</v>
      </c>
      <c r="B976" s="5">
        <v>45366</v>
      </c>
      <c r="C976" s="7">
        <v>60830</v>
      </c>
      <c r="D976" s="4" t="s">
        <v>19</v>
      </c>
      <c r="E976" s="4" t="s">
        <v>36</v>
      </c>
      <c r="F976" s="4" t="s">
        <v>37</v>
      </c>
      <c r="G976" s="4" t="s">
        <v>54</v>
      </c>
      <c r="H976" s="4" t="s">
        <v>121</v>
      </c>
      <c r="I976" s="4" t="s">
        <v>125</v>
      </c>
      <c r="J976" s="4" t="s">
        <v>14</v>
      </c>
      <c r="K976" s="6">
        <v>12100</v>
      </c>
      <c r="L976" s="30" t="str">
        <f t="shared" si="15"/>
        <v>Health Insurance</v>
      </c>
    </row>
    <row r="977" spans="1:12" ht="15.75">
      <c r="A977" s="7">
        <v>976</v>
      </c>
      <c r="B977" s="5">
        <v>45366</v>
      </c>
      <c r="C977" s="7">
        <v>60840</v>
      </c>
      <c r="D977" s="4" t="s">
        <v>20</v>
      </c>
      <c r="E977" s="4" t="s">
        <v>9</v>
      </c>
      <c r="F977" s="4" t="s">
        <v>10</v>
      </c>
      <c r="G977" s="4" t="s">
        <v>54</v>
      </c>
      <c r="H977" s="4" t="s">
        <v>64</v>
      </c>
      <c r="I977" s="4" t="s">
        <v>126</v>
      </c>
      <c r="J977" s="4" t="s">
        <v>14</v>
      </c>
      <c r="K977" s="6">
        <v>920</v>
      </c>
      <c r="L977" s="30" t="str">
        <f t="shared" si="15"/>
        <v>Payroll Processing Fees</v>
      </c>
    </row>
    <row r="978" spans="1:12" ht="15.75">
      <c r="A978" s="7">
        <v>977</v>
      </c>
      <c r="B978" s="5">
        <v>45382</v>
      </c>
      <c r="C978" s="7">
        <v>60850</v>
      </c>
      <c r="D978" s="4" t="s">
        <v>42</v>
      </c>
      <c r="E978" s="4" t="s">
        <v>32</v>
      </c>
      <c r="F978" s="4" t="s">
        <v>33</v>
      </c>
      <c r="G978" s="4" t="s">
        <v>54</v>
      </c>
      <c r="H978" s="4" t="s">
        <v>64</v>
      </c>
      <c r="I978" s="4" t="s">
        <v>127</v>
      </c>
      <c r="J978" s="4" t="s">
        <v>14</v>
      </c>
      <c r="K978" s="6">
        <v>45500</v>
      </c>
      <c r="L978" s="30" t="str">
        <f t="shared" si="15"/>
        <v>Commissions Expense</v>
      </c>
    </row>
    <row r="979" spans="1:12" ht="15.75">
      <c r="A979" s="7">
        <v>978</v>
      </c>
      <c r="B979" s="5">
        <v>45382</v>
      </c>
      <c r="C979" s="7">
        <v>70100</v>
      </c>
      <c r="D979" s="4" t="s">
        <v>26</v>
      </c>
      <c r="E979" s="4" t="s">
        <v>9</v>
      </c>
      <c r="F979" s="4" t="s">
        <v>10</v>
      </c>
      <c r="G979" s="4" t="s">
        <v>74</v>
      </c>
      <c r="H979" s="4" t="s">
        <v>75</v>
      </c>
      <c r="I979" s="4" t="s">
        <v>76</v>
      </c>
      <c r="J979" s="4" t="s">
        <v>11</v>
      </c>
      <c r="K979" s="6">
        <v>2000</v>
      </c>
      <c r="L979" s="30" t="str">
        <f t="shared" si="15"/>
        <v>Interest Income</v>
      </c>
    </row>
    <row r="980" spans="1:12" ht="15.75">
      <c r="A980" s="7">
        <v>979</v>
      </c>
      <c r="B980" s="5">
        <v>45382</v>
      </c>
      <c r="C980" s="7">
        <v>80100</v>
      </c>
      <c r="D980" s="4" t="s">
        <v>27</v>
      </c>
      <c r="E980" s="4" t="s">
        <v>9</v>
      </c>
      <c r="F980" s="4" t="s">
        <v>10</v>
      </c>
      <c r="G980" s="4" t="s">
        <v>77</v>
      </c>
      <c r="H980" s="4" t="s">
        <v>78</v>
      </c>
      <c r="I980" s="4" t="s">
        <v>79</v>
      </c>
      <c r="J980" s="4" t="s">
        <v>14</v>
      </c>
      <c r="K980" s="6">
        <v>9200</v>
      </c>
      <c r="L980" s="30" t="str">
        <f t="shared" si="15"/>
        <v>Depreciation Expense</v>
      </c>
    </row>
    <row r="981" spans="1:12" ht="15.75">
      <c r="A981" s="7">
        <v>980</v>
      </c>
      <c r="B981" s="5">
        <v>45382</v>
      </c>
      <c r="C981" s="7">
        <v>80200</v>
      </c>
      <c r="D981" s="4" t="s">
        <v>28</v>
      </c>
      <c r="E981" s="4" t="s">
        <v>9</v>
      </c>
      <c r="F981" s="4" t="s">
        <v>10</v>
      </c>
      <c r="G981" s="4" t="s">
        <v>54</v>
      </c>
      <c r="H981" s="4" t="s">
        <v>75</v>
      </c>
      <c r="I981" s="4" t="s">
        <v>128</v>
      </c>
      <c r="J981" s="4" t="s">
        <v>14</v>
      </c>
      <c r="K981" s="6">
        <v>2800</v>
      </c>
      <c r="L981" s="30" t="str">
        <f t="shared" si="15"/>
        <v>Interest Expense</v>
      </c>
    </row>
    <row r="982" spans="1:12" ht="15.75">
      <c r="A982" s="7">
        <v>981</v>
      </c>
      <c r="B982" s="5">
        <v>45383</v>
      </c>
      <c r="C982" s="7">
        <v>40100</v>
      </c>
      <c r="D982" s="4" t="s">
        <v>12</v>
      </c>
      <c r="E982" s="4" t="s">
        <v>9</v>
      </c>
      <c r="F982" s="4" t="s">
        <v>10</v>
      </c>
      <c r="G982" s="4" t="s">
        <v>48</v>
      </c>
      <c r="H982" s="4" t="s">
        <v>49</v>
      </c>
      <c r="I982" s="4" t="s">
        <v>84</v>
      </c>
      <c r="J982" s="4" t="s">
        <v>11</v>
      </c>
      <c r="K982" s="6">
        <v>61000</v>
      </c>
      <c r="L982" s="30" t="str">
        <f t="shared" si="15"/>
        <v>SaaS Revenue</v>
      </c>
    </row>
    <row r="983" spans="1:12" ht="15.75">
      <c r="A983" s="7">
        <v>982</v>
      </c>
      <c r="B983" s="5">
        <v>45383</v>
      </c>
      <c r="C983" s="7">
        <v>40100</v>
      </c>
      <c r="D983" s="4" t="s">
        <v>12</v>
      </c>
      <c r="E983" s="4" t="s">
        <v>9</v>
      </c>
      <c r="F983" s="4" t="s">
        <v>10</v>
      </c>
      <c r="G983" s="4" t="s">
        <v>48</v>
      </c>
      <c r="H983" s="4" t="s">
        <v>51</v>
      </c>
      <c r="I983" s="4" t="s">
        <v>84</v>
      </c>
      <c r="J983" s="4" t="s">
        <v>11</v>
      </c>
      <c r="K983" s="6">
        <v>52800</v>
      </c>
      <c r="L983" s="30" t="str">
        <f t="shared" si="15"/>
        <v>SaaS Revenue</v>
      </c>
    </row>
    <row r="984" spans="1:12" ht="15.75">
      <c r="A984" s="7">
        <v>983</v>
      </c>
      <c r="B984" s="5">
        <v>45383</v>
      </c>
      <c r="C984" s="7">
        <v>40100</v>
      </c>
      <c r="D984" s="4" t="s">
        <v>12</v>
      </c>
      <c r="E984" s="4" t="s">
        <v>9</v>
      </c>
      <c r="F984" s="4" t="s">
        <v>10</v>
      </c>
      <c r="G984" s="4" t="s">
        <v>48</v>
      </c>
      <c r="H984" s="4" t="s">
        <v>91</v>
      </c>
      <c r="I984" s="4" t="s">
        <v>84</v>
      </c>
      <c r="J984" s="4" t="s">
        <v>11</v>
      </c>
      <c r="K984" s="6">
        <v>31800</v>
      </c>
      <c r="L984" s="30" t="str">
        <f t="shared" si="15"/>
        <v>SaaS Revenue</v>
      </c>
    </row>
    <row r="985" spans="1:12" ht="15.75">
      <c r="A985" s="7">
        <v>984</v>
      </c>
      <c r="B985" s="5">
        <v>45383</v>
      </c>
      <c r="C985" s="7">
        <v>40100</v>
      </c>
      <c r="D985" s="4" t="s">
        <v>12</v>
      </c>
      <c r="E985" s="4" t="s">
        <v>9</v>
      </c>
      <c r="F985" s="4" t="s">
        <v>10</v>
      </c>
      <c r="G985" s="4" t="s">
        <v>48</v>
      </c>
      <c r="H985" s="4" t="s">
        <v>130</v>
      </c>
      <c r="I985" s="4" t="s">
        <v>84</v>
      </c>
      <c r="J985" s="4" t="s">
        <v>11</v>
      </c>
      <c r="K985" s="6">
        <v>22500</v>
      </c>
      <c r="L985" s="30" t="str">
        <f t="shared" si="15"/>
        <v>SaaS Revenue</v>
      </c>
    </row>
    <row r="986" spans="1:12" ht="15.75">
      <c r="A986" s="7">
        <v>985</v>
      </c>
      <c r="B986" s="5">
        <v>45383</v>
      </c>
      <c r="C986" s="7">
        <v>40100</v>
      </c>
      <c r="D986" s="4" t="s">
        <v>12</v>
      </c>
      <c r="E986" s="4" t="s">
        <v>9</v>
      </c>
      <c r="F986" s="4" t="s">
        <v>10</v>
      </c>
      <c r="G986" s="4" t="s">
        <v>48</v>
      </c>
      <c r="H986" s="4" t="s">
        <v>133</v>
      </c>
      <c r="I986" s="4" t="s">
        <v>84</v>
      </c>
      <c r="J986" s="4" t="s">
        <v>11</v>
      </c>
      <c r="K986" s="6">
        <v>37200</v>
      </c>
      <c r="L986" s="30" t="str">
        <f t="shared" si="15"/>
        <v>SaaS Revenue</v>
      </c>
    </row>
    <row r="987" spans="1:12" ht="15.75">
      <c r="A987" s="7">
        <v>986</v>
      </c>
      <c r="B987" s="5">
        <v>45383</v>
      </c>
      <c r="C987" s="7">
        <v>40100</v>
      </c>
      <c r="D987" s="4" t="s">
        <v>12</v>
      </c>
      <c r="E987" s="4" t="s">
        <v>9</v>
      </c>
      <c r="F987" s="4" t="s">
        <v>10</v>
      </c>
      <c r="G987" s="4" t="s">
        <v>48</v>
      </c>
      <c r="H987" s="4" t="s">
        <v>146</v>
      </c>
      <c r="I987" s="4" t="s">
        <v>84</v>
      </c>
      <c r="J987" s="4" t="s">
        <v>11</v>
      </c>
      <c r="K987" s="6">
        <v>43500</v>
      </c>
      <c r="L987" s="30" t="str">
        <f t="shared" si="15"/>
        <v>SaaS Revenue</v>
      </c>
    </row>
    <row r="988" spans="1:12" ht="15.75">
      <c r="A988" s="7">
        <v>987</v>
      </c>
      <c r="B988" s="5">
        <v>45383</v>
      </c>
      <c r="C988" s="7">
        <v>40100</v>
      </c>
      <c r="D988" s="4" t="s">
        <v>12</v>
      </c>
      <c r="E988" s="4" t="s">
        <v>9</v>
      </c>
      <c r="F988" s="4" t="s">
        <v>10</v>
      </c>
      <c r="G988" s="4" t="s">
        <v>48</v>
      </c>
      <c r="H988" s="4" t="s">
        <v>147</v>
      </c>
      <c r="I988" s="4" t="s">
        <v>84</v>
      </c>
      <c r="J988" s="4" t="s">
        <v>11</v>
      </c>
      <c r="K988" s="6">
        <v>48800</v>
      </c>
      <c r="L988" s="30" t="str">
        <f t="shared" si="15"/>
        <v>SaaS Revenue</v>
      </c>
    </row>
    <row r="989" spans="1:12" ht="15.75">
      <c r="A989" s="7">
        <v>988</v>
      </c>
      <c r="B989" s="5">
        <v>45383</v>
      </c>
      <c r="C989" s="7">
        <v>40100</v>
      </c>
      <c r="D989" s="4" t="s">
        <v>12</v>
      </c>
      <c r="E989" s="4" t="s">
        <v>9</v>
      </c>
      <c r="F989" s="4" t="s">
        <v>10</v>
      </c>
      <c r="G989" s="4" t="s">
        <v>48</v>
      </c>
      <c r="H989" s="4" t="s">
        <v>151</v>
      </c>
      <c r="I989" s="4" t="s">
        <v>84</v>
      </c>
      <c r="J989" s="4" t="s">
        <v>11</v>
      </c>
      <c r="K989" s="6">
        <v>28000</v>
      </c>
      <c r="L989" s="30" t="str">
        <f t="shared" si="15"/>
        <v>SaaS Revenue</v>
      </c>
    </row>
    <row r="990" spans="1:12" ht="15.75">
      <c r="A990" s="7">
        <v>989</v>
      </c>
      <c r="B990" s="5">
        <v>45383</v>
      </c>
      <c r="C990" s="7">
        <v>40100</v>
      </c>
      <c r="D990" s="4" t="s">
        <v>12</v>
      </c>
      <c r="E990" s="4" t="s">
        <v>9</v>
      </c>
      <c r="F990" s="4" t="s">
        <v>10</v>
      </c>
      <c r="G990" s="4" t="s">
        <v>48</v>
      </c>
      <c r="H990" s="4" t="s">
        <v>92</v>
      </c>
      <c r="I990" s="4" t="s">
        <v>93</v>
      </c>
      <c r="J990" s="4" t="s">
        <v>11</v>
      </c>
      <c r="K990" s="6">
        <v>100500</v>
      </c>
      <c r="L990" s="30" t="str">
        <f t="shared" si="15"/>
        <v>SaaS Revenue</v>
      </c>
    </row>
    <row r="991" spans="1:12" ht="15.75">
      <c r="A991" s="7">
        <v>990</v>
      </c>
      <c r="B991" s="5">
        <v>45383</v>
      </c>
      <c r="C991" s="7">
        <v>40200</v>
      </c>
      <c r="D991" s="4" t="s">
        <v>8</v>
      </c>
      <c r="E991" s="4" t="s">
        <v>9</v>
      </c>
      <c r="F991" s="4" t="s">
        <v>10</v>
      </c>
      <c r="G991" s="4" t="s">
        <v>48</v>
      </c>
      <c r="H991" s="4" t="s">
        <v>52</v>
      </c>
      <c r="I991" s="4" t="s">
        <v>53</v>
      </c>
      <c r="J991" s="4" t="s">
        <v>11</v>
      </c>
      <c r="K991" s="6">
        <v>116000</v>
      </c>
      <c r="L991" s="30" t="str">
        <f t="shared" si="15"/>
        <v>Product Revenue</v>
      </c>
    </row>
    <row r="992" spans="1:12" ht="15.75">
      <c r="A992" s="7">
        <v>991</v>
      </c>
      <c r="B992" s="5">
        <v>45383</v>
      </c>
      <c r="C992" s="7">
        <v>50100</v>
      </c>
      <c r="D992" s="4" t="s">
        <v>13</v>
      </c>
      <c r="E992" s="4" t="s">
        <v>9</v>
      </c>
      <c r="F992" s="4" t="s">
        <v>10</v>
      </c>
      <c r="G992" s="4" t="s">
        <v>54</v>
      </c>
      <c r="H992" s="4" t="s">
        <v>55</v>
      </c>
      <c r="I992" s="4" t="s">
        <v>85</v>
      </c>
      <c r="J992" s="4" t="s">
        <v>14</v>
      </c>
      <c r="K992" s="6">
        <v>46800</v>
      </c>
      <c r="L992" s="30" t="str">
        <f t="shared" si="15"/>
        <v>Web Domain &amp; Hosting Fees</v>
      </c>
    </row>
    <row r="993" spans="1:12" ht="15.75">
      <c r="A993" s="7">
        <v>992</v>
      </c>
      <c r="B993" s="5">
        <v>45383</v>
      </c>
      <c r="C993" s="7">
        <v>50200</v>
      </c>
      <c r="D993" s="4" t="s">
        <v>15</v>
      </c>
      <c r="E993" s="4" t="s">
        <v>9</v>
      </c>
      <c r="F993" s="4" t="s">
        <v>10</v>
      </c>
      <c r="G993" s="4" t="s">
        <v>54</v>
      </c>
      <c r="H993" s="4" t="s">
        <v>57</v>
      </c>
      <c r="I993" s="4" t="s">
        <v>58</v>
      </c>
      <c r="J993" s="4" t="s">
        <v>14</v>
      </c>
      <c r="K993" s="6">
        <v>9600</v>
      </c>
      <c r="L993" s="30" t="str">
        <f t="shared" si="15"/>
        <v>Merchant Account Fees</v>
      </c>
    </row>
    <row r="994" spans="1:12" ht="15.75">
      <c r="A994" s="7">
        <v>993</v>
      </c>
      <c r="B994" s="5">
        <v>45383</v>
      </c>
      <c r="C994" s="7">
        <v>60100</v>
      </c>
      <c r="D994" s="4" t="s">
        <v>16</v>
      </c>
      <c r="E994" s="4" t="s">
        <v>32</v>
      </c>
      <c r="F994" s="4" t="s">
        <v>33</v>
      </c>
      <c r="G994" s="4" t="s">
        <v>54</v>
      </c>
      <c r="H994" s="4" t="s">
        <v>59</v>
      </c>
      <c r="I994" s="4" t="s">
        <v>60</v>
      </c>
      <c r="J994" s="4" t="s">
        <v>14</v>
      </c>
      <c r="K994" s="6">
        <v>25000</v>
      </c>
      <c r="L994" s="30" t="str">
        <f t="shared" si="15"/>
        <v>Advertising &amp; Marketing</v>
      </c>
    </row>
    <row r="995" spans="1:12" ht="15.75">
      <c r="A995" s="7">
        <v>994</v>
      </c>
      <c r="B995" s="5">
        <v>45383</v>
      </c>
      <c r="C995" s="7">
        <v>60100</v>
      </c>
      <c r="D995" s="4" t="s">
        <v>16</v>
      </c>
      <c r="E995" s="4" t="s">
        <v>32</v>
      </c>
      <c r="F995" s="4" t="s">
        <v>33</v>
      </c>
      <c r="G995" s="4" t="s">
        <v>54</v>
      </c>
      <c r="H995" s="4" t="s">
        <v>95</v>
      </c>
      <c r="I995" s="4" t="s">
        <v>62</v>
      </c>
      <c r="J995" s="4" t="s">
        <v>14</v>
      </c>
      <c r="K995" s="6">
        <v>12200</v>
      </c>
      <c r="L995" s="30" t="str">
        <f t="shared" si="15"/>
        <v>Advertising &amp; Marketing</v>
      </c>
    </row>
    <row r="996" spans="1:12" ht="15.75">
      <c r="A996" s="7">
        <v>995</v>
      </c>
      <c r="B996" s="5">
        <v>45383</v>
      </c>
      <c r="C996" s="7">
        <v>60400</v>
      </c>
      <c r="D996" s="4" t="s">
        <v>29</v>
      </c>
      <c r="E996" s="4" t="s">
        <v>9</v>
      </c>
      <c r="F996" s="4" t="s">
        <v>10</v>
      </c>
      <c r="G996" s="4" t="s">
        <v>54</v>
      </c>
      <c r="H996" s="4" t="s">
        <v>96</v>
      </c>
      <c r="I996" s="4" t="s">
        <v>97</v>
      </c>
      <c r="J996" s="4" t="s">
        <v>14</v>
      </c>
      <c r="K996" s="6">
        <v>2300</v>
      </c>
      <c r="L996" s="30" t="str">
        <f t="shared" si="15"/>
        <v>Dues &amp; Subscriptions</v>
      </c>
    </row>
    <row r="997" spans="1:12" ht="15.75">
      <c r="A997" s="7">
        <v>996</v>
      </c>
      <c r="B997" s="5">
        <v>45383</v>
      </c>
      <c r="C997" s="7">
        <v>60400</v>
      </c>
      <c r="D997" s="4" t="s">
        <v>29</v>
      </c>
      <c r="E997" s="4" t="s">
        <v>30</v>
      </c>
      <c r="F997" s="4" t="s">
        <v>31</v>
      </c>
      <c r="G997" s="4" t="s">
        <v>54</v>
      </c>
      <c r="H997" s="4" t="s">
        <v>98</v>
      </c>
      <c r="I997" s="4" t="s">
        <v>99</v>
      </c>
      <c r="J997" s="4" t="s">
        <v>14</v>
      </c>
      <c r="K997" s="6">
        <v>1800</v>
      </c>
      <c r="L997" s="30" t="str">
        <f t="shared" si="15"/>
        <v>Dues &amp; Subscriptions</v>
      </c>
    </row>
    <row r="998" spans="1:12" ht="15.75">
      <c r="A998" s="7">
        <v>997</v>
      </c>
      <c r="B998" s="5">
        <v>45383</v>
      </c>
      <c r="C998" s="7">
        <v>60500</v>
      </c>
      <c r="D998" s="4" t="s">
        <v>39</v>
      </c>
      <c r="E998" s="4" t="s">
        <v>9</v>
      </c>
      <c r="F998" s="4" t="s">
        <v>10</v>
      </c>
      <c r="G998" s="4" t="s">
        <v>54</v>
      </c>
      <c r="H998" s="4" t="s">
        <v>100</v>
      </c>
      <c r="I998" s="4" t="s">
        <v>101</v>
      </c>
      <c r="J998" s="4" t="s">
        <v>14</v>
      </c>
      <c r="K998" s="6">
        <v>5100</v>
      </c>
      <c r="L998" s="30" t="str">
        <f t="shared" si="15"/>
        <v>Insurance</v>
      </c>
    </row>
    <row r="999" spans="1:12" ht="15.75">
      <c r="A999" s="7">
        <v>998</v>
      </c>
      <c r="B999" s="5">
        <v>45383</v>
      </c>
      <c r="C999" s="7">
        <v>60620</v>
      </c>
      <c r="D999" s="4" t="s">
        <v>40</v>
      </c>
      <c r="E999" s="4" t="s">
        <v>9</v>
      </c>
      <c r="F999" s="4" t="s">
        <v>10</v>
      </c>
      <c r="G999" s="4" t="s">
        <v>54</v>
      </c>
      <c r="H999" s="4" t="s">
        <v>102</v>
      </c>
      <c r="I999" s="4" t="s">
        <v>103</v>
      </c>
      <c r="J999" s="4" t="s">
        <v>14</v>
      </c>
      <c r="K999" s="6">
        <v>16500</v>
      </c>
      <c r="L999" s="30" t="str">
        <f t="shared" si="15"/>
        <v>Rent &amp; Lease</v>
      </c>
    </row>
    <row r="1000" spans="1:12" ht="15.75">
      <c r="A1000" s="7">
        <v>999</v>
      </c>
      <c r="B1000" s="5">
        <v>45383</v>
      </c>
      <c r="C1000" s="7">
        <v>60630</v>
      </c>
      <c r="D1000" s="4" t="s">
        <v>41</v>
      </c>
      <c r="E1000" s="4" t="s">
        <v>9</v>
      </c>
      <c r="F1000" s="4" t="s">
        <v>10</v>
      </c>
      <c r="G1000" s="4" t="s">
        <v>54</v>
      </c>
      <c r="H1000" s="4" t="s">
        <v>104</v>
      </c>
      <c r="I1000" s="4" t="s">
        <v>105</v>
      </c>
      <c r="J1000" s="4" t="s">
        <v>14</v>
      </c>
      <c r="K1000" s="6">
        <v>4200</v>
      </c>
      <c r="L1000" s="30" t="str">
        <f t="shared" si="15"/>
        <v>Utilities</v>
      </c>
    </row>
    <row r="1001" spans="1:12" ht="15.75">
      <c r="A1001" s="7">
        <v>1000</v>
      </c>
      <c r="B1001" s="5">
        <v>45387</v>
      </c>
      <c r="C1001" s="7">
        <v>50200</v>
      </c>
      <c r="D1001" s="4" t="s">
        <v>15</v>
      </c>
      <c r="E1001" s="4" t="s">
        <v>9</v>
      </c>
      <c r="F1001" s="4" t="s">
        <v>10</v>
      </c>
      <c r="G1001" s="4" t="s">
        <v>54</v>
      </c>
      <c r="H1001" s="4" t="s">
        <v>57</v>
      </c>
      <c r="I1001" s="4" t="s">
        <v>58</v>
      </c>
      <c r="J1001" s="4" t="s">
        <v>14</v>
      </c>
      <c r="K1001" s="6">
        <v>4100</v>
      </c>
      <c r="L1001" s="30" t="str">
        <f t="shared" si="15"/>
        <v>Merchant Account Fees</v>
      </c>
    </row>
    <row r="1002" spans="1:12" ht="15.75">
      <c r="A1002" s="7">
        <v>1001</v>
      </c>
      <c r="B1002" s="5">
        <v>45387</v>
      </c>
      <c r="C1002" s="7">
        <v>50210</v>
      </c>
      <c r="D1002" s="4" t="s">
        <v>38</v>
      </c>
      <c r="E1002" s="4" t="s">
        <v>9</v>
      </c>
      <c r="F1002" s="4" t="s">
        <v>10</v>
      </c>
      <c r="G1002" s="4" t="s">
        <v>54</v>
      </c>
      <c r="H1002" s="4" t="s">
        <v>106</v>
      </c>
      <c r="I1002" s="4" t="s">
        <v>107</v>
      </c>
      <c r="J1002" s="4" t="s">
        <v>14</v>
      </c>
      <c r="K1002" s="6">
        <v>81200</v>
      </c>
      <c r="L1002" s="30" t="str">
        <f t="shared" si="15"/>
        <v>Product Costs</v>
      </c>
    </row>
    <row r="1003" spans="1:12" ht="15.75">
      <c r="A1003" s="7">
        <v>1002</v>
      </c>
      <c r="B1003" s="5">
        <v>45387</v>
      </c>
      <c r="C1003" s="7">
        <v>60710</v>
      </c>
      <c r="D1003" s="4" t="s">
        <v>21</v>
      </c>
      <c r="E1003" s="4" t="s">
        <v>9</v>
      </c>
      <c r="F1003" s="4" t="s">
        <v>10</v>
      </c>
      <c r="G1003" s="4" t="s">
        <v>54</v>
      </c>
      <c r="H1003" s="4" t="s">
        <v>72</v>
      </c>
      <c r="I1003" s="4" t="s">
        <v>73</v>
      </c>
      <c r="J1003" s="4" t="s">
        <v>14</v>
      </c>
      <c r="K1003" s="6">
        <v>4900</v>
      </c>
      <c r="L1003" s="30" t="str">
        <f t="shared" si="15"/>
        <v>Accounting Fees</v>
      </c>
    </row>
    <row r="1004" spans="1:12" ht="15.75">
      <c r="A1004" s="7">
        <v>1003</v>
      </c>
      <c r="B1004" s="5">
        <v>45392</v>
      </c>
      <c r="C1004" s="7">
        <v>60720</v>
      </c>
      <c r="D1004" s="4" t="s">
        <v>22</v>
      </c>
      <c r="E1004" s="4" t="s">
        <v>9</v>
      </c>
      <c r="F1004" s="4" t="s">
        <v>10</v>
      </c>
      <c r="G1004" s="4" t="s">
        <v>54</v>
      </c>
      <c r="H1004" s="4" t="s">
        <v>108</v>
      </c>
      <c r="I1004" s="4" t="s">
        <v>109</v>
      </c>
      <c r="J1004" s="4" t="s">
        <v>14</v>
      </c>
      <c r="K1004" s="6">
        <v>9200</v>
      </c>
      <c r="L1004" s="30" t="str">
        <f t="shared" si="15"/>
        <v>Consulting Fees</v>
      </c>
    </row>
    <row r="1005" spans="1:12" ht="15.75">
      <c r="A1005" s="7">
        <v>1004</v>
      </c>
      <c r="B1005" s="5">
        <v>45397</v>
      </c>
      <c r="C1005" s="7">
        <v>40100</v>
      </c>
      <c r="D1005" s="4" t="s">
        <v>12</v>
      </c>
      <c r="E1005" s="4" t="s">
        <v>9</v>
      </c>
      <c r="F1005" s="4" t="s">
        <v>10</v>
      </c>
      <c r="G1005" s="4" t="s">
        <v>48</v>
      </c>
      <c r="H1005" s="4" t="s">
        <v>110</v>
      </c>
      <c r="I1005" s="4" t="s">
        <v>84</v>
      </c>
      <c r="J1005" s="4" t="s">
        <v>11</v>
      </c>
      <c r="K1005" s="6">
        <v>26500</v>
      </c>
      <c r="L1005" s="30" t="str">
        <f t="shared" si="15"/>
        <v>SaaS Revenue</v>
      </c>
    </row>
    <row r="1006" spans="1:12" ht="15.75">
      <c r="A1006" s="7">
        <v>1005</v>
      </c>
      <c r="B1006" s="5">
        <v>45397</v>
      </c>
      <c r="C1006" s="7">
        <v>40100</v>
      </c>
      <c r="D1006" s="4" t="s">
        <v>12</v>
      </c>
      <c r="E1006" s="4" t="s">
        <v>9</v>
      </c>
      <c r="F1006" s="4" t="s">
        <v>10</v>
      </c>
      <c r="G1006" s="4" t="s">
        <v>48</v>
      </c>
      <c r="H1006" s="4" t="s">
        <v>92</v>
      </c>
      <c r="I1006" s="4" t="s">
        <v>93</v>
      </c>
      <c r="J1006" s="4" t="s">
        <v>11</v>
      </c>
      <c r="K1006" s="6">
        <v>76000</v>
      </c>
      <c r="L1006" s="30" t="str">
        <f t="shared" si="15"/>
        <v>SaaS Revenue</v>
      </c>
    </row>
    <row r="1007" spans="1:12" ht="15.75">
      <c r="A1007" s="7">
        <v>1006</v>
      </c>
      <c r="B1007" s="5">
        <v>45397</v>
      </c>
      <c r="C1007" s="7">
        <v>60730</v>
      </c>
      <c r="D1007" s="4" t="s">
        <v>23</v>
      </c>
      <c r="E1007" s="4" t="s">
        <v>9</v>
      </c>
      <c r="F1007" s="4" t="s">
        <v>10</v>
      </c>
      <c r="G1007" s="4" t="s">
        <v>54</v>
      </c>
      <c r="H1007" s="4" t="s">
        <v>111</v>
      </c>
      <c r="I1007" s="4" t="s">
        <v>112</v>
      </c>
      <c r="J1007" s="4" t="s">
        <v>14</v>
      </c>
      <c r="K1007" s="6">
        <v>5500</v>
      </c>
      <c r="L1007" s="30" t="str">
        <f t="shared" si="15"/>
        <v>Legal Fees</v>
      </c>
    </row>
    <row r="1008" spans="1:12" ht="15.75">
      <c r="A1008" s="7">
        <v>1007</v>
      </c>
      <c r="B1008" s="5">
        <v>45397</v>
      </c>
      <c r="C1008" s="7">
        <v>60740</v>
      </c>
      <c r="D1008" s="4" t="s">
        <v>24</v>
      </c>
      <c r="E1008" s="4" t="s">
        <v>9</v>
      </c>
      <c r="F1008" s="4" t="s">
        <v>10</v>
      </c>
      <c r="G1008" s="4" t="s">
        <v>54</v>
      </c>
      <c r="H1008" s="4" t="s">
        <v>113</v>
      </c>
      <c r="I1008" s="4" t="s">
        <v>114</v>
      </c>
      <c r="J1008" s="4" t="s">
        <v>14</v>
      </c>
      <c r="K1008" s="6">
        <v>8200</v>
      </c>
      <c r="L1008" s="30" t="str">
        <f t="shared" si="15"/>
        <v>Recruiting Fees</v>
      </c>
    </row>
    <row r="1009" spans="1:12" ht="15.75">
      <c r="A1009" s="7">
        <v>1008</v>
      </c>
      <c r="B1009" s="5">
        <v>45397</v>
      </c>
      <c r="C1009" s="7">
        <v>60810</v>
      </c>
      <c r="D1009" s="4" t="s">
        <v>17</v>
      </c>
      <c r="E1009" s="4" t="s">
        <v>9</v>
      </c>
      <c r="F1009" s="4" t="s">
        <v>10</v>
      </c>
      <c r="G1009" s="4" t="s">
        <v>54</v>
      </c>
      <c r="H1009" s="4" t="s">
        <v>64</v>
      </c>
      <c r="I1009" s="4" t="s">
        <v>66</v>
      </c>
      <c r="J1009" s="4" t="s">
        <v>14</v>
      </c>
      <c r="K1009" s="6">
        <v>53500</v>
      </c>
      <c r="L1009" s="30" t="str">
        <f t="shared" si="15"/>
        <v>Salary &amp; Wages</v>
      </c>
    </row>
    <row r="1010" spans="1:12" ht="15.75">
      <c r="A1010" s="7">
        <v>1009</v>
      </c>
      <c r="B1010" s="5">
        <v>45397</v>
      </c>
      <c r="C1010" s="7">
        <v>60810</v>
      </c>
      <c r="D1010" s="4" t="s">
        <v>17</v>
      </c>
      <c r="E1010" s="4" t="s">
        <v>30</v>
      </c>
      <c r="F1010" s="4" t="s">
        <v>31</v>
      </c>
      <c r="G1010" s="4" t="s">
        <v>54</v>
      </c>
      <c r="H1010" s="4" t="s">
        <v>64</v>
      </c>
      <c r="I1010" s="4" t="s">
        <v>115</v>
      </c>
      <c r="J1010" s="4" t="s">
        <v>14</v>
      </c>
      <c r="K1010" s="6">
        <v>101000</v>
      </c>
      <c r="L1010" s="30" t="str">
        <f t="shared" si="15"/>
        <v>Salary &amp; Wages</v>
      </c>
    </row>
    <row r="1011" spans="1:12" ht="15.75">
      <c r="A1011" s="7">
        <v>1010</v>
      </c>
      <c r="B1011" s="5">
        <v>45397</v>
      </c>
      <c r="C1011" s="7">
        <v>60810</v>
      </c>
      <c r="D1011" s="4" t="s">
        <v>17</v>
      </c>
      <c r="E1011" s="4" t="s">
        <v>32</v>
      </c>
      <c r="F1011" s="4" t="s">
        <v>33</v>
      </c>
      <c r="G1011" s="4" t="s">
        <v>54</v>
      </c>
      <c r="H1011" s="4" t="s">
        <v>64</v>
      </c>
      <c r="I1011" s="4" t="s">
        <v>65</v>
      </c>
      <c r="J1011" s="4" t="s">
        <v>14</v>
      </c>
      <c r="K1011" s="6">
        <v>77500</v>
      </c>
      <c r="L1011" s="30" t="str">
        <f t="shared" si="15"/>
        <v>Salary &amp; Wages</v>
      </c>
    </row>
    <row r="1012" spans="1:12" ht="15.75">
      <c r="A1012" s="7">
        <v>1011</v>
      </c>
      <c r="B1012" s="5">
        <v>45397</v>
      </c>
      <c r="C1012" s="7">
        <v>60810</v>
      </c>
      <c r="D1012" s="4" t="s">
        <v>17</v>
      </c>
      <c r="E1012" s="4" t="s">
        <v>36</v>
      </c>
      <c r="F1012" s="4" t="s">
        <v>37</v>
      </c>
      <c r="G1012" s="4" t="s">
        <v>54</v>
      </c>
      <c r="H1012" s="4" t="s">
        <v>64</v>
      </c>
      <c r="I1012" s="4" t="s">
        <v>116</v>
      </c>
      <c r="J1012" s="4" t="s">
        <v>14</v>
      </c>
      <c r="K1012" s="6">
        <v>66500</v>
      </c>
      <c r="L1012" s="30" t="str">
        <f t="shared" si="15"/>
        <v>Salary &amp; Wages</v>
      </c>
    </row>
    <row r="1013" spans="1:12" ht="15.75">
      <c r="A1013" s="7">
        <v>1012</v>
      </c>
      <c r="B1013" s="5">
        <v>45397</v>
      </c>
      <c r="C1013" s="7">
        <v>60820</v>
      </c>
      <c r="D1013" s="4" t="s">
        <v>18</v>
      </c>
      <c r="E1013" s="4" t="s">
        <v>9</v>
      </c>
      <c r="F1013" s="4" t="s">
        <v>10</v>
      </c>
      <c r="G1013" s="4" t="s">
        <v>54</v>
      </c>
      <c r="H1013" s="4" t="s">
        <v>64</v>
      </c>
      <c r="I1013" s="4" t="s">
        <v>117</v>
      </c>
      <c r="J1013" s="4" t="s">
        <v>14</v>
      </c>
      <c r="K1013" s="6">
        <v>4280</v>
      </c>
      <c r="L1013" s="30" t="str">
        <f t="shared" si="15"/>
        <v>Payroll Taxes</v>
      </c>
    </row>
    <row r="1014" spans="1:12" ht="15.75">
      <c r="A1014" s="7">
        <v>1013</v>
      </c>
      <c r="B1014" s="5">
        <v>45397</v>
      </c>
      <c r="C1014" s="7">
        <v>60820</v>
      </c>
      <c r="D1014" s="4" t="s">
        <v>18</v>
      </c>
      <c r="E1014" s="4" t="s">
        <v>30</v>
      </c>
      <c r="F1014" s="4" t="s">
        <v>31</v>
      </c>
      <c r="G1014" s="4" t="s">
        <v>54</v>
      </c>
      <c r="H1014" s="4" t="s">
        <v>64</v>
      </c>
      <c r="I1014" s="4" t="s">
        <v>118</v>
      </c>
      <c r="J1014" s="4" t="s">
        <v>14</v>
      </c>
      <c r="K1014" s="6">
        <v>8080</v>
      </c>
      <c r="L1014" s="30" t="str">
        <f t="shared" si="15"/>
        <v>Payroll Taxes</v>
      </c>
    </row>
    <row r="1015" spans="1:12" ht="15.75">
      <c r="A1015" s="7">
        <v>1014</v>
      </c>
      <c r="B1015" s="5">
        <v>45397</v>
      </c>
      <c r="C1015" s="7">
        <v>60820</v>
      </c>
      <c r="D1015" s="4" t="s">
        <v>18</v>
      </c>
      <c r="E1015" s="4" t="s">
        <v>32</v>
      </c>
      <c r="F1015" s="4" t="s">
        <v>33</v>
      </c>
      <c r="G1015" s="4" t="s">
        <v>54</v>
      </c>
      <c r="H1015" s="4" t="s">
        <v>64</v>
      </c>
      <c r="I1015" s="4" t="s">
        <v>119</v>
      </c>
      <c r="J1015" s="4" t="s">
        <v>14</v>
      </c>
      <c r="K1015" s="6">
        <v>6200</v>
      </c>
      <c r="L1015" s="30" t="str">
        <f t="shared" si="15"/>
        <v>Payroll Taxes</v>
      </c>
    </row>
    <row r="1016" spans="1:12" ht="15.75">
      <c r="A1016" s="7">
        <v>1015</v>
      </c>
      <c r="B1016" s="5">
        <v>45397</v>
      </c>
      <c r="C1016" s="7">
        <v>60820</v>
      </c>
      <c r="D1016" s="4" t="s">
        <v>18</v>
      </c>
      <c r="E1016" s="4" t="s">
        <v>36</v>
      </c>
      <c r="F1016" s="4" t="s">
        <v>37</v>
      </c>
      <c r="G1016" s="4" t="s">
        <v>54</v>
      </c>
      <c r="H1016" s="4" t="s">
        <v>64</v>
      </c>
      <c r="I1016" s="4" t="s">
        <v>120</v>
      </c>
      <c r="J1016" s="4" t="s">
        <v>14</v>
      </c>
      <c r="K1016" s="6">
        <v>5320</v>
      </c>
      <c r="L1016" s="30" t="str">
        <f t="shared" si="15"/>
        <v>Payroll Taxes</v>
      </c>
    </row>
    <row r="1017" spans="1:12" ht="15.75">
      <c r="A1017" s="7">
        <v>1016</v>
      </c>
      <c r="B1017" s="5">
        <v>45397</v>
      </c>
      <c r="C1017" s="7">
        <v>60830</v>
      </c>
      <c r="D1017" s="4" t="s">
        <v>19</v>
      </c>
      <c r="E1017" s="4" t="s">
        <v>9</v>
      </c>
      <c r="F1017" s="4" t="s">
        <v>10</v>
      </c>
      <c r="G1017" s="4" t="s">
        <v>54</v>
      </c>
      <c r="H1017" s="4" t="s">
        <v>121</v>
      </c>
      <c r="I1017" s="4" t="s">
        <v>122</v>
      </c>
      <c r="J1017" s="4" t="s">
        <v>14</v>
      </c>
      <c r="K1017" s="6">
        <v>10100</v>
      </c>
      <c r="L1017" s="30" t="str">
        <f t="shared" si="15"/>
        <v>Health Insurance</v>
      </c>
    </row>
    <row r="1018" spans="1:12" ht="15.75">
      <c r="A1018" s="7">
        <v>1017</v>
      </c>
      <c r="B1018" s="5">
        <v>45397</v>
      </c>
      <c r="C1018" s="7">
        <v>60830</v>
      </c>
      <c r="D1018" s="4" t="s">
        <v>19</v>
      </c>
      <c r="E1018" s="4" t="s">
        <v>30</v>
      </c>
      <c r="F1018" s="4" t="s">
        <v>31</v>
      </c>
      <c r="G1018" s="4" t="s">
        <v>54</v>
      </c>
      <c r="H1018" s="4" t="s">
        <v>121</v>
      </c>
      <c r="I1018" s="4" t="s">
        <v>123</v>
      </c>
      <c r="J1018" s="4" t="s">
        <v>14</v>
      </c>
      <c r="K1018" s="6">
        <v>18800</v>
      </c>
      <c r="L1018" s="30" t="str">
        <f t="shared" si="15"/>
        <v>Health Insurance</v>
      </c>
    </row>
    <row r="1019" spans="1:12" ht="15.75">
      <c r="A1019" s="7">
        <v>1018</v>
      </c>
      <c r="B1019" s="5">
        <v>45397</v>
      </c>
      <c r="C1019" s="7">
        <v>60830</v>
      </c>
      <c r="D1019" s="4" t="s">
        <v>19</v>
      </c>
      <c r="E1019" s="4" t="s">
        <v>32</v>
      </c>
      <c r="F1019" s="4" t="s">
        <v>33</v>
      </c>
      <c r="G1019" s="4" t="s">
        <v>54</v>
      </c>
      <c r="H1019" s="4" t="s">
        <v>121</v>
      </c>
      <c r="I1019" s="4" t="s">
        <v>124</v>
      </c>
      <c r="J1019" s="4" t="s">
        <v>14</v>
      </c>
      <c r="K1019" s="6">
        <v>14400</v>
      </c>
      <c r="L1019" s="30" t="str">
        <f t="shared" si="15"/>
        <v>Health Insurance</v>
      </c>
    </row>
    <row r="1020" spans="1:12" ht="15.75">
      <c r="A1020" s="7">
        <v>1019</v>
      </c>
      <c r="B1020" s="5">
        <v>45397</v>
      </c>
      <c r="C1020" s="7">
        <v>60830</v>
      </c>
      <c r="D1020" s="4" t="s">
        <v>19</v>
      </c>
      <c r="E1020" s="4" t="s">
        <v>36</v>
      </c>
      <c r="F1020" s="4" t="s">
        <v>37</v>
      </c>
      <c r="G1020" s="4" t="s">
        <v>54</v>
      </c>
      <c r="H1020" s="4" t="s">
        <v>121</v>
      </c>
      <c r="I1020" s="4" t="s">
        <v>125</v>
      </c>
      <c r="J1020" s="4" t="s">
        <v>14</v>
      </c>
      <c r="K1020" s="6">
        <v>12100</v>
      </c>
      <c r="L1020" s="30" t="str">
        <f t="shared" si="15"/>
        <v>Health Insurance</v>
      </c>
    </row>
    <row r="1021" spans="1:12" ht="15.75">
      <c r="A1021" s="7">
        <v>1020</v>
      </c>
      <c r="B1021" s="5">
        <v>45397</v>
      </c>
      <c r="C1021" s="7">
        <v>60840</v>
      </c>
      <c r="D1021" s="4" t="s">
        <v>20</v>
      </c>
      <c r="E1021" s="4" t="s">
        <v>9</v>
      </c>
      <c r="F1021" s="4" t="s">
        <v>10</v>
      </c>
      <c r="G1021" s="4" t="s">
        <v>54</v>
      </c>
      <c r="H1021" s="4" t="s">
        <v>64</v>
      </c>
      <c r="I1021" s="4" t="s">
        <v>126</v>
      </c>
      <c r="J1021" s="4" t="s">
        <v>14</v>
      </c>
      <c r="K1021" s="6">
        <v>920</v>
      </c>
      <c r="L1021" s="30" t="str">
        <f t="shared" si="15"/>
        <v>Payroll Processing Fees</v>
      </c>
    </row>
    <row r="1022" spans="1:12" ht="15.75">
      <c r="A1022" s="7">
        <v>1021</v>
      </c>
      <c r="B1022" s="5">
        <v>45412</v>
      </c>
      <c r="C1022" s="7">
        <v>60850</v>
      </c>
      <c r="D1022" s="4" t="s">
        <v>42</v>
      </c>
      <c r="E1022" s="4" t="s">
        <v>32</v>
      </c>
      <c r="F1022" s="4" t="s">
        <v>33</v>
      </c>
      <c r="G1022" s="4" t="s">
        <v>54</v>
      </c>
      <c r="H1022" s="4" t="s">
        <v>64</v>
      </c>
      <c r="I1022" s="4" t="s">
        <v>127</v>
      </c>
      <c r="J1022" s="4" t="s">
        <v>14</v>
      </c>
      <c r="K1022" s="6">
        <v>46500</v>
      </c>
      <c r="L1022" s="30" t="str">
        <f t="shared" si="15"/>
        <v>Commissions Expense</v>
      </c>
    </row>
    <row r="1023" spans="1:12" ht="15.75">
      <c r="A1023" s="7">
        <v>1022</v>
      </c>
      <c r="B1023" s="5">
        <v>45412</v>
      </c>
      <c r="C1023" s="7">
        <v>70100</v>
      </c>
      <c r="D1023" s="4" t="s">
        <v>26</v>
      </c>
      <c r="E1023" s="4" t="s">
        <v>9</v>
      </c>
      <c r="F1023" s="4" t="s">
        <v>10</v>
      </c>
      <c r="G1023" s="4" t="s">
        <v>74</v>
      </c>
      <c r="H1023" s="4" t="s">
        <v>75</v>
      </c>
      <c r="I1023" s="4" t="s">
        <v>76</v>
      </c>
      <c r="J1023" s="4" t="s">
        <v>11</v>
      </c>
      <c r="K1023" s="6">
        <v>2000</v>
      </c>
      <c r="L1023" s="30" t="str">
        <f t="shared" si="15"/>
        <v>Interest Income</v>
      </c>
    </row>
    <row r="1024" spans="1:12" ht="15.75">
      <c r="A1024" s="7">
        <v>1023</v>
      </c>
      <c r="B1024" s="5">
        <v>45412</v>
      </c>
      <c r="C1024" s="7">
        <v>80100</v>
      </c>
      <c r="D1024" s="4" t="s">
        <v>27</v>
      </c>
      <c r="E1024" s="4" t="s">
        <v>9</v>
      </c>
      <c r="F1024" s="4" t="s">
        <v>10</v>
      </c>
      <c r="G1024" s="4" t="s">
        <v>77</v>
      </c>
      <c r="H1024" s="4" t="s">
        <v>78</v>
      </c>
      <c r="I1024" s="4" t="s">
        <v>79</v>
      </c>
      <c r="J1024" s="4" t="s">
        <v>14</v>
      </c>
      <c r="K1024" s="6">
        <v>9200</v>
      </c>
      <c r="L1024" s="30" t="str">
        <f t="shared" si="15"/>
        <v>Depreciation Expense</v>
      </c>
    </row>
    <row r="1025" spans="1:12" ht="15.75">
      <c r="A1025" s="7">
        <v>1024</v>
      </c>
      <c r="B1025" s="5">
        <v>45412</v>
      </c>
      <c r="C1025" s="7">
        <v>80200</v>
      </c>
      <c r="D1025" s="4" t="s">
        <v>28</v>
      </c>
      <c r="E1025" s="4" t="s">
        <v>9</v>
      </c>
      <c r="F1025" s="4" t="s">
        <v>10</v>
      </c>
      <c r="G1025" s="4" t="s">
        <v>54</v>
      </c>
      <c r="H1025" s="4" t="s">
        <v>75</v>
      </c>
      <c r="I1025" s="4" t="s">
        <v>128</v>
      </c>
      <c r="J1025" s="4" t="s">
        <v>14</v>
      </c>
      <c r="K1025" s="6">
        <v>2800</v>
      </c>
      <c r="L1025" s="30" t="str">
        <f t="shared" si="15"/>
        <v>Interest Expense</v>
      </c>
    </row>
    <row r="1026" spans="1:12" ht="15.75">
      <c r="A1026" s="7">
        <v>1025</v>
      </c>
      <c r="B1026" s="5">
        <v>45413</v>
      </c>
      <c r="C1026" s="7">
        <v>40100</v>
      </c>
      <c r="D1026" s="4" t="s">
        <v>12</v>
      </c>
      <c r="E1026" s="4" t="s">
        <v>9</v>
      </c>
      <c r="F1026" s="4" t="s">
        <v>10</v>
      </c>
      <c r="G1026" s="4" t="s">
        <v>48</v>
      </c>
      <c r="H1026" s="4" t="s">
        <v>49</v>
      </c>
      <c r="I1026" s="4" t="s">
        <v>86</v>
      </c>
      <c r="J1026" s="4" t="s">
        <v>11</v>
      </c>
      <c r="K1026" s="6">
        <v>62000</v>
      </c>
      <c r="L1026" s="30" t="str">
        <f t="shared" ref="L1026:L1089" si="16">RIGHT(D1026,LEN(D1026)-6)</f>
        <v>SaaS Revenue</v>
      </c>
    </row>
    <row r="1027" spans="1:12" ht="15.75">
      <c r="A1027" s="7">
        <v>1026</v>
      </c>
      <c r="B1027" s="5">
        <v>45413</v>
      </c>
      <c r="C1027" s="7">
        <v>40100</v>
      </c>
      <c r="D1027" s="4" t="s">
        <v>12</v>
      </c>
      <c r="E1027" s="4" t="s">
        <v>9</v>
      </c>
      <c r="F1027" s="4" t="s">
        <v>10</v>
      </c>
      <c r="G1027" s="4" t="s">
        <v>48</v>
      </c>
      <c r="H1027" s="4" t="s">
        <v>51</v>
      </c>
      <c r="I1027" s="4" t="s">
        <v>86</v>
      </c>
      <c r="J1027" s="4" t="s">
        <v>11</v>
      </c>
      <c r="K1027" s="6">
        <v>53800</v>
      </c>
      <c r="L1027" s="30" t="str">
        <f t="shared" si="16"/>
        <v>SaaS Revenue</v>
      </c>
    </row>
    <row r="1028" spans="1:12" ht="15.75">
      <c r="A1028" s="7">
        <v>1027</v>
      </c>
      <c r="B1028" s="5">
        <v>45413</v>
      </c>
      <c r="C1028" s="7">
        <v>40100</v>
      </c>
      <c r="D1028" s="4" t="s">
        <v>12</v>
      </c>
      <c r="E1028" s="4" t="s">
        <v>9</v>
      </c>
      <c r="F1028" s="4" t="s">
        <v>10</v>
      </c>
      <c r="G1028" s="4" t="s">
        <v>48</v>
      </c>
      <c r="H1028" s="4" t="s">
        <v>91</v>
      </c>
      <c r="I1028" s="4" t="s">
        <v>86</v>
      </c>
      <c r="J1028" s="4" t="s">
        <v>11</v>
      </c>
      <c r="K1028" s="6">
        <v>32500</v>
      </c>
      <c r="L1028" s="30" t="str">
        <f t="shared" si="16"/>
        <v>SaaS Revenue</v>
      </c>
    </row>
    <row r="1029" spans="1:12" ht="15.75">
      <c r="A1029" s="7">
        <v>1028</v>
      </c>
      <c r="B1029" s="5">
        <v>45413</v>
      </c>
      <c r="C1029" s="7">
        <v>40100</v>
      </c>
      <c r="D1029" s="4" t="s">
        <v>12</v>
      </c>
      <c r="E1029" s="4" t="s">
        <v>9</v>
      </c>
      <c r="F1029" s="4" t="s">
        <v>10</v>
      </c>
      <c r="G1029" s="4" t="s">
        <v>48</v>
      </c>
      <c r="H1029" s="4" t="s">
        <v>130</v>
      </c>
      <c r="I1029" s="4" t="s">
        <v>86</v>
      </c>
      <c r="J1029" s="4" t="s">
        <v>11</v>
      </c>
      <c r="K1029" s="6">
        <v>23000</v>
      </c>
      <c r="L1029" s="30" t="str">
        <f t="shared" si="16"/>
        <v>SaaS Revenue</v>
      </c>
    </row>
    <row r="1030" spans="1:12" ht="15.75">
      <c r="A1030" s="7">
        <v>1029</v>
      </c>
      <c r="B1030" s="5">
        <v>45413</v>
      </c>
      <c r="C1030" s="7">
        <v>40100</v>
      </c>
      <c r="D1030" s="4" t="s">
        <v>12</v>
      </c>
      <c r="E1030" s="4" t="s">
        <v>9</v>
      </c>
      <c r="F1030" s="4" t="s">
        <v>10</v>
      </c>
      <c r="G1030" s="4" t="s">
        <v>48</v>
      </c>
      <c r="H1030" s="4" t="s">
        <v>133</v>
      </c>
      <c r="I1030" s="4" t="s">
        <v>86</v>
      </c>
      <c r="J1030" s="4" t="s">
        <v>11</v>
      </c>
      <c r="K1030" s="6">
        <v>38000</v>
      </c>
      <c r="L1030" s="30" t="str">
        <f t="shared" si="16"/>
        <v>SaaS Revenue</v>
      </c>
    </row>
    <row r="1031" spans="1:12" ht="15.75">
      <c r="A1031" s="7">
        <v>1030</v>
      </c>
      <c r="B1031" s="5">
        <v>45413</v>
      </c>
      <c r="C1031" s="7">
        <v>40100</v>
      </c>
      <c r="D1031" s="4" t="s">
        <v>12</v>
      </c>
      <c r="E1031" s="4" t="s">
        <v>9</v>
      </c>
      <c r="F1031" s="4" t="s">
        <v>10</v>
      </c>
      <c r="G1031" s="4" t="s">
        <v>48</v>
      </c>
      <c r="H1031" s="4" t="s">
        <v>146</v>
      </c>
      <c r="I1031" s="4" t="s">
        <v>86</v>
      </c>
      <c r="J1031" s="4" t="s">
        <v>11</v>
      </c>
      <c r="K1031" s="6">
        <v>44200</v>
      </c>
      <c r="L1031" s="30" t="str">
        <f t="shared" si="16"/>
        <v>SaaS Revenue</v>
      </c>
    </row>
    <row r="1032" spans="1:12" ht="15.75">
      <c r="A1032" s="7">
        <v>1031</v>
      </c>
      <c r="B1032" s="5">
        <v>45413</v>
      </c>
      <c r="C1032" s="7">
        <v>40100</v>
      </c>
      <c r="D1032" s="4" t="s">
        <v>12</v>
      </c>
      <c r="E1032" s="4" t="s">
        <v>9</v>
      </c>
      <c r="F1032" s="4" t="s">
        <v>10</v>
      </c>
      <c r="G1032" s="4" t="s">
        <v>48</v>
      </c>
      <c r="H1032" s="4" t="s">
        <v>147</v>
      </c>
      <c r="I1032" s="4" t="s">
        <v>86</v>
      </c>
      <c r="J1032" s="4" t="s">
        <v>11</v>
      </c>
      <c r="K1032" s="6">
        <v>49500</v>
      </c>
      <c r="L1032" s="30" t="str">
        <f t="shared" si="16"/>
        <v>SaaS Revenue</v>
      </c>
    </row>
    <row r="1033" spans="1:12" ht="15.75">
      <c r="A1033" s="7">
        <v>1032</v>
      </c>
      <c r="B1033" s="5">
        <v>45413</v>
      </c>
      <c r="C1033" s="7">
        <v>40100</v>
      </c>
      <c r="D1033" s="4" t="s">
        <v>12</v>
      </c>
      <c r="E1033" s="4" t="s">
        <v>9</v>
      </c>
      <c r="F1033" s="4" t="s">
        <v>10</v>
      </c>
      <c r="G1033" s="4" t="s">
        <v>48</v>
      </c>
      <c r="H1033" s="4" t="s">
        <v>151</v>
      </c>
      <c r="I1033" s="4" t="s">
        <v>86</v>
      </c>
      <c r="J1033" s="4" t="s">
        <v>11</v>
      </c>
      <c r="K1033" s="6">
        <v>30000</v>
      </c>
      <c r="L1033" s="30" t="str">
        <f t="shared" si="16"/>
        <v>SaaS Revenue</v>
      </c>
    </row>
    <row r="1034" spans="1:12" ht="15.75">
      <c r="A1034" s="7">
        <v>1033</v>
      </c>
      <c r="B1034" s="5">
        <v>45413</v>
      </c>
      <c r="C1034" s="7">
        <v>40100</v>
      </c>
      <c r="D1034" s="4" t="s">
        <v>12</v>
      </c>
      <c r="E1034" s="4" t="s">
        <v>9</v>
      </c>
      <c r="F1034" s="4" t="s">
        <v>10</v>
      </c>
      <c r="G1034" s="4" t="s">
        <v>48</v>
      </c>
      <c r="H1034" s="4" t="s">
        <v>152</v>
      </c>
      <c r="I1034" s="4" t="s">
        <v>86</v>
      </c>
      <c r="J1034" s="4" t="s">
        <v>11</v>
      </c>
      <c r="K1034" s="6">
        <v>32000</v>
      </c>
      <c r="L1034" s="30" t="str">
        <f t="shared" si="16"/>
        <v>SaaS Revenue</v>
      </c>
    </row>
    <row r="1035" spans="1:12" ht="15.75">
      <c r="A1035" s="7">
        <v>1034</v>
      </c>
      <c r="B1035" s="5">
        <v>45413</v>
      </c>
      <c r="C1035" s="7">
        <v>40100</v>
      </c>
      <c r="D1035" s="4" t="s">
        <v>12</v>
      </c>
      <c r="E1035" s="4" t="s">
        <v>9</v>
      </c>
      <c r="F1035" s="4" t="s">
        <v>10</v>
      </c>
      <c r="G1035" s="4" t="s">
        <v>48</v>
      </c>
      <c r="H1035" s="4" t="s">
        <v>92</v>
      </c>
      <c r="I1035" s="4" t="s">
        <v>93</v>
      </c>
      <c r="J1035" s="4" t="s">
        <v>11</v>
      </c>
      <c r="K1035" s="6">
        <v>102500</v>
      </c>
      <c r="L1035" s="30" t="str">
        <f t="shared" si="16"/>
        <v>SaaS Revenue</v>
      </c>
    </row>
    <row r="1036" spans="1:12" ht="15.75">
      <c r="A1036" s="7">
        <v>1035</v>
      </c>
      <c r="B1036" s="5">
        <v>45413</v>
      </c>
      <c r="C1036" s="7">
        <v>40200</v>
      </c>
      <c r="D1036" s="4" t="s">
        <v>8</v>
      </c>
      <c r="E1036" s="4" t="s">
        <v>9</v>
      </c>
      <c r="F1036" s="4" t="s">
        <v>10</v>
      </c>
      <c r="G1036" s="4" t="s">
        <v>48</v>
      </c>
      <c r="H1036" s="4" t="s">
        <v>52</v>
      </c>
      <c r="I1036" s="4" t="s">
        <v>53</v>
      </c>
      <c r="J1036" s="4" t="s">
        <v>11</v>
      </c>
      <c r="K1036" s="6">
        <v>118000</v>
      </c>
      <c r="L1036" s="30" t="str">
        <f t="shared" si="16"/>
        <v>Product Revenue</v>
      </c>
    </row>
    <row r="1037" spans="1:12" ht="15.75">
      <c r="A1037" s="7">
        <v>1036</v>
      </c>
      <c r="B1037" s="5">
        <v>45413</v>
      </c>
      <c r="C1037" s="7">
        <v>50100</v>
      </c>
      <c r="D1037" s="4" t="s">
        <v>13</v>
      </c>
      <c r="E1037" s="4" t="s">
        <v>9</v>
      </c>
      <c r="F1037" s="4" t="s">
        <v>10</v>
      </c>
      <c r="G1037" s="4" t="s">
        <v>54</v>
      </c>
      <c r="H1037" s="4" t="s">
        <v>55</v>
      </c>
      <c r="I1037" s="4" t="s">
        <v>87</v>
      </c>
      <c r="J1037" s="4" t="s">
        <v>14</v>
      </c>
      <c r="K1037" s="6">
        <v>48000</v>
      </c>
      <c r="L1037" s="30" t="str">
        <f t="shared" si="16"/>
        <v>Web Domain &amp; Hosting Fees</v>
      </c>
    </row>
    <row r="1038" spans="1:12" ht="15.75">
      <c r="A1038" s="7">
        <v>1037</v>
      </c>
      <c r="B1038" s="5">
        <v>45413</v>
      </c>
      <c r="C1038" s="7">
        <v>50200</v>
      </c>
      <c r="D1038" s="4" t="s">
        <v>15</v>
      </c>
      <c r="E1038" s="4" t="s">
        <v>9</v>
      </c>
      <c r="F1038" s="4" t="s">
        <v>10</v>
      </c>
      <c r="G1038" s="4" t="s">
        <v>54</v>
      </c>
      <c r="H1038" s="4" t="s">
        <v>57</v>
      </c>
      <c r="I1038" s="4" t="s">
        <v>58</v>
      </c>
      <c r="J1038" s="4" t="s">
        <v>14</v>
      </c>
      <c r="K1038" s="6">
        <v>9800</v>
      </c>
      <c r="L1038" s="30" t="str">
        <f t="shared" si="16"/>
        <v>Merchant Account Fees</v>
      </c>
    </row>
    <row r="1039" spans="1:12" ht="15.75">
      <c r="A1039" s="7">
        <v>1038</v>
      </c>
      <c r="B1039" s="5">
        <v>45413</v>
      </c>
      <c r="C1039" s="7">
        <v>60100</v>
      </c>
      <c r="D1039" s="4" t="s">
        <v>16</v>
      </c>
      <c r="E1039" s="4" t="s">
        <v>32</v>
      </c>
      <c r="F1039" s="4" t="s">
        <v>33</v>
      </c>
      <c r="G1039" s="4" t="s">
        <v>54</v>
      </c>
      <c r="H1039" s="4" t="s">
        <v>59</v>
      </c>
      <c r="I1039" s="4" t="s">
        <v>60</v>
      </c>
      <c r="J1039" s="4" t="s">
        <v>14</v>
      </c>
      <c r="K1039" s="6">
        <v>25500</v>
      </c>
      <c r="L1039" s="30" t="str">
        <f t="shared" si="16"/>
        <v>Advertising &amp; Marketing</v>
      </c>
    </row>
    <row r="1040" spans="1:12" ht="15.75">
      <c r="A1040" s="7">
        <v>1039</v>
      </c>
      <c r="B1040" s="5">
        <v>45413</v>
      </c>
      <c r="C1040" s="7">
        <v>60100</v>
      </c>
      <c r="D1040" s="4" t="s">
        <v>16</v>
      </c>
      <c r="E1040" s="4" t="s">
        <v>32</v>
      </c>
      <c r="F1040" s="4" t="s">
        <v>33</v>
      </c>
      <c r="G1040" s="4" t="s">
        <v>54</v>
      </c>
      <c r="H1040" s="4" t="s">
        <v>95</v>
      </c>
      <c r="I1040" s="4" t="s">
        <v>62</v>
      </c>
      <c r="J1040" s="4" t="s">
        <v>14</v>
      </c>
      <c r="K1040" s="6">
        <v>12500</v>
      </c>
      <c r="L1040" s="30" t="str">
        <f t="shared" si="16"/>
        <v>Advertising &amp; Marketing</v>
      </c>
    </row>
    <row r="1041" spans="1:12" ht="15.75">
      <c r="A1041" s="7">
        <v>1040</v>
      </c>
      <c r="B1041" s="5">
        <v>45413</v>
      </c>
      <c r="C1041" s="7">
        <v>60400</v>
      </c>
      <c r="D1041" s="4" t="s">
        <v>29</v>
      </c>
      <c r="E1041" s="4" t="s">
        <v>9</v>
      </c>
      <c r="F1041" s="4" t="s">
        <v>10</v>
      </c>
      <c r="G1041" s="4" t="s">
        <v>54</v>
      </c>
      <c r="H1041" s="4" t="s">
        <v>96</v>
      </c>
      <c r="I1041" s="4" t="s">
        <v>97</v>
      </c>
      <c r="J1041" s="4" t="s">
        <v>14</v>
      </c>
      <c r="K1041" s="6">
        <v>2300</v>
      </c>
      <c r="L1041" s="30" t="str">
        <f t="shared" si="16"/>
        <v>Dues &amp; Subscriptions</v>
      </c>
    </row>
    <row r="1042" spans="1:12" ht="15.75">
      <c r="A1042" s="7">
        <v>1041</v>
      </c>
      <c r="B1042" s="5">
        <v>45413</v>
      </c>
      <c r="C1042" s="7">
        <v>60400</v>
      </c>
      <c r="D1042" s="4" t="s">
        <v>29</v>
      </c>
      <c r="E1042" s="4" t="s">
        <v>30</v>
      </c>
      <c r="F1042" s="4" t="s">
        <v>31</v>
      </c>
      <c r="G1042" s="4" t="s">
        <v>54</v>
      </c>
      <c r="H1042" s="4" t="s">
        <v>98</v>
      </c>
      <c r="I1042" s="4" t="s">
        <v>99</v>
      </c>
      <c r="J1042" s="4" t="s">
        <v>14</v>
      </c>
      <c r="K1042" s="6">
        <v>1800</v>
      </c>
      <c r="L1042" s="30" t="str">
        <f t="shared" si="16"/>
        <v>Dues &amp; Subscriptions</v>
      </c>
    </row>
    <row r="1043" spans="1:12" ht="15.75">
      <c r="A1043" s="7">
        <v>1042</v>
      </c>
      <c r="B1043" s="5">
        <v>45413</v>
      </c>
      <c r="C1043" s="7">
        <v>60500</v>
      </c>
      <c r="D1043" s="4" t="s">
        <v>39</v>
      </c>
      <c r="E1043" s="4" t="s">
        <v>9</v>
      </c>
      <c r="F1043" s="4" t="s">
        <v>10</v>
      </c>
      <c r="G1043" s="4" t="s">
        <v>54</v>
      </c>
      <c r="H1043" s="4" t="s">
        <v>100</v>
      </c>
      <c r="I1043" s="4" t="s">
        <v>101</v>
      </c>
      <c r="J1043" s="4" t="s">
        <v>14</v>
      </c>
      <c r="K1043" s="6">
        <v>5100</v>
      </c>
      <c r="L1043" s="30" t="str">
        <f t="shared" si="16"/>
        <v>Insurance</v>
      </c>
    </row>
    <row r="1044" spans="1:12" ht="15.75">
      <c r="A1044" s="7">
        <v>1043</v>
      </c>
      <c r="B1044" s="5">
        <v>45413</v>
      </c>
      <c r="C1044" s="7">
        <v>60620</v>
      </c>
      <c r="D1044" s="4" t="s">
        <v>40</v>
      </c>
      <c r="E1044" s="4" t="s">
        <v>9</v>
      </c>
      <c r="F1044" s="4" t="s">
        <v>10</v>
      </c>
      <c r="G1044" s="4" t="s">
        <v>54</v>
      </c>
      <c r="H1044" s="4" t="s">
        <v>102</v>
      </c>
      <c r="I1044" s="4" t="s">
        <v>103</v>
      </c>
      <c r="J1044" s="4" t="s">
        <v>14</v>
      </c>
      <c r="K1044" s="6">
        <v>16500</v>
      </c>
      <c r="L1044" s="30" t="str">
        <f t="shared" si="16"/>
        <v>Rent &amp; Lease</v>
      </c>
    </row>
    <row r="1045" spans="1:12" ht="15.75">
      <c r="A1045" s="7">
        <v>1044</v>
      </c>
      <c r="B1045" s="5">
        <v>45413</v>
      </c>
      <c r="C1045" s="7">
        <v>60630</v>
      </c>
      <c r="D1045" s="4" t="s">
        <v>41</v>
      </c>
      <c r="E1045" s="4" t="s">
        <v>9</v>
      </c>
      <c r="F1045" s="4" t="s">
        <v>10</v>
      </c>
      <c r="G1045" s="4" t="s">
        <v>54</v>
      </c>
      <c r="H1045" s="4" t="s">
        <v>104</v>
      </c>
      <c r="I1045" s="4" t="s">
        <v>105</v>
      </c>
      <c r="J1045" s="4" t="s">
        <v>14</v>
      </c>
      <c r="K1045" s="6">
        <v>4300</v>
      </c>
      <c r="L1045" s="30" t="str">
        <f t="shared" si="16"/>
        <v>Utilities</v>
      </c>
    </row>
    <row r="1046" spans="1:12" ht="15.75">
      <c r="A1046" s="7">
        <v>1045</v>
      </c>
      <c r="B1046" s="5">
        <v>45417</v>
      </c>
      <c r="C1046" s="7">
        <v>50200</v>
      </c>
      <c r="D1046" s="4" t="s">
        <v>15</v>
      </c>
      <c r="E1046" s="4" t="s">
        <v>9</v>
      </c>
      <c r="F1046" s="4" t="s">
        <v>10</v>
      </c>
      <c r="G1046" s="4" t="s">
        <v>54</v>
      </c>
      <c r="H1046" s="4" t="s">
        <v>57</v>
      </c>
      <c r="I1046" s="4" t="s">
        <v>58</v>
      </c>
      <c r="J1046" s="4" t="s">
        <v>14</v>
      </c>
      <c r="K1046" s="6">
        <v>4200</v>
      </c>
      <c r="L1046" s="30" t="str">
        <f t="shared" si="16"/>
        <v>Merchant Account Fees</v>
      </c>
    </row>
    <row r="1047" spans="1:12" ht="15.75">
      <c r="A1047" s="7">
        <v>1046</v>
      </c>
      <c r="B1047" s="5">
        <v>45417</v>
      </c>
      <c r="C1047" s="7">
        <v>50210</v>
      </c>
      <c r="D1047" s="4" t="s">
        <v>38</v>
      </c>
      <c r="E1047" s="4" t="s">
        <v>9</v>
      </c>
      <c r="F1047" s="4" t="s">
        <v>10</v>
      </c>
      <c r="G1047" s="4" t="s">
        <v>54</v>
      </c>
      <c r="H1047" s="4" t="s">
        <v>106</v>
      </c>
      <c r="I1047" s="4" t="s">
        <v>107</v>
      </c>
      <c r="J1047" s="4" t="s">
        <v>14</v>
      </c>
      <c r="K1047" s="6">
        <v>82600</v>
      </c>
      <c r="L1047" s="30" t="str">
        <f t="shared" si="16"/>
        <v>Product Costs</v>
      </c>
    </row>
    <row r="1048" spans="1:12" ht="15.75">
      <c r="A1048" s="7">
        <v>1047</v>
      </c>
      <c r="B1048" s="5">
        <v>45417</v>
      </c>
      <c r="C1048" s="7">
        <v>60710</v>
      </c>
      <c r="D1048" s="4" t="s">
        <v>21</v>
      </c>
      <c r="E1048" s="4" t="s">
        <v>9</v>
      </c>
      <c r="F1048" s="4" t="s">
        <v>10</v>
      </c>
      <c r="G1048" s="4" t="s">
        <v>54</v>
      </c>
      <c r="H1048" s="4" t="s">
        <v>72</v>
      </c>
      <c r="I1048" s="4" t="s">
        <v>73</v>
      </c>
      <c r="J1048" s="4" t="s">
        <v>14</v>
      </c>
      <c r="K1048" s="6">
        <v>4900</v>
      </c>
      <c r="L1048" s="30" t="str">
        <f t="shared" si="16"/>
        <v>Accounting Fees</v>
      </c>
    </row>
    <row r="1049" spans="1:12" ht="15.75">
      <c r="A1049" s="7">
        <v>1048</v>
      </c>
      <c r="B1049" s="5">
        <v>45422</v>
      </c>
      <c r="C1049" s="7">
        <v>60720</v>
      </c>
      <c r="D1049" s="4" t="s">
        <v>22</v>
      </c>
      <c r="E1049" s="4" t="s">
        <v>9</v>
      </c>
      <c r="F1049" s="4" t="s">
        <v>10</v>
      </c>
      <c r="G1049" s="4" t="s">
        <v>54</v>
      </c>
      <c r="H1049" s="4" t="s">
        <v>108</v>
      </c>
      <c r="I1049" s="4" t="s">
        <v>109</v>
      </c>
      <c r="J1049" s="4" t="s">
        <v>14</v>
      </c>
      <c r="K1049" s="6">
        <v>9200</v>
      </c>
      <c r="L1049" s="30" t="str">
        <f t="shared" si="16"/>
        <v>Consulting Fees</v>
      </c>
    </row>
    <row r="1050" spans="1:12" ht="15.75">
      <c r="A1050" s="7">
        <v>1049</v>
      </c>
      <c r="B1050" s="5">
        <v>45427</v>
      </c>
      <c r="C1050" s="7">
        <v>40100</v>
      </c>
      <c r="D1050" s="4" t="s">
        <v>12</v>
      </c>
      <c r="E1050" s="4" t="s">
        <v>9</v>
      </c>
      <c r="F1050" s="4" t="s">
        <v>10</v>
      </c>
      <c r="G1050" s="4" t="s">
        <v>48</v>
      </c>
      <c r="H1050" s="4" t="s">
        <v>110</v>
      </c>
      <c r="I1050" s="4" t="s">
        <v>86</v>
      </c>
      <c r="J1050" s="4" t="s">
        <v>11</v>
      </c>
      <c r="K1050" s="6">
        <v>27200</v>
      </c>
      <c r="L1050" s="30" t="str">
        <f t="shared" si="16"/>
        <v>SaaS Revenue</v>
      </c>
    </row>
    <row r="1051" spans="1:12" ht="15.75">
      <c r="A1051" s="7">
        <v>1050</v>
      </c>
      <c r="B1051" s="5">
        <v>45427</v>
      </c>
      <c r="C1051" s="7">
        <v>40100</v>
      </c>
      <c r="D1051" s="4" t="s">
        <v>12</v>
      </c>
      <c r="E1051" s="4" t="s">
        <v>9</v>
      </c>
      <c r="F1051" s="4" t="s">
        <v>10</v>
      </c>
      <c r="G1051" s="4" t="s">
        <v>48</v>
      </c>
      <c r="H1051" s="4" t="s">
        <v>92</v>
      </c>
      <c r="I1051" s="4" t="s">
        <v>93</v>
      </c>
      <c r="J1051" s="4" t="s">
        <v>11</v>
      </c>
      <c r="K1051" s="6">
        <v>78000</v>
      </c>
      <c r="L1051" s="30" t="str">
        <f t="shared" si="16"/>
        <v>SaaS Revenue</v>
      </c>
    </row>
    <row r="1052" spans="1:12" ht="15.75">
      <c r="A1052" s="7">
        <v>1051</v>
      </c>
      <c r="B1052" s="5">
        <v>45427</v>
      </c>
      <c r="C1052" s="7">
        <v>60730</v>
      </c>
      <c r="D1052" s="4" t="s">
        <v>23</v>
      </c>
      <c r="E1052" s="4" t="s">
        <v>9</v>
      </c>
      <c r="F1052" s="4" t="s">
        <v>10</v>
      </c>
      <c r="G1052" s="4" t="s">
        <v>54</v>
      </c>
      <c r="H1052" s="4" t="s">
        <v>111</v>
      </c>
      <c r="I1052" s="4" t="s">
        <v>112</v>
      </c>
      <c r="J1052" s="4" t="s">
        <v>14</v>
      </c>
      <c r="K1052" s="6">
        <v>5500</v>
      </c>
      <c r="L1052" s="30" t="str">
        <f t="shared" si="16"/>
        <v>Legal Fees</v>
      </c>
    </row>
    <row r="1053" spans="1:12" ht="15.75">
      <c r="A1053" s="7">
        <v>1052</v>
      </c>
      <c r="B1053" s="5">
        <v>45427</v>
      </c>
      <c r="C1053" s="7">
        <v>60740</v>
      </c>
      <c r="D1053" s="4" t="s">
        <v>24</v>
      </c>
      <c r="E1053" s="4" t="s">
        <v>9</v>
      </c>
      <c r="F1053" s="4" t="s">
        <v>10</v>
      </c>
      <c r="G1053" s="4" t="s">
        <v>54</v>
      </c>
      <c r="H1053" s="4" t="s">
        <v>113</v>
      </c>
      <c r="I1053" s="4" t="s">
        <v>114</v>
      </c>
      <c r="J1053" s="4" t="s">
        <v>14</v>
      </c>
      <c r="K1053" s="6">
        <v>8200</v>
      </c>
      <c r="L1053" s="30" t="str">
        <f t="shared" si="16"/>
        <v>Recruiting Fees</v>
      </c>
    </row>
    <row r="1054" spans="1:12" ht="15.75">
      <c r="A1054" s="7">
        <v>1053</v>
      </c>
      <c r="B1054" s="5">
        <v>45427</v>
      </c>
      <c r="C1054" s="7">
        <v>60810</v>
      </c>
      <c r="D1054" s="4" t="s">
        <v>17</v>
      </c>
      <c r="E1054" s="4" t="s">
        <v>9</v>
      </c>
      <c r="F1054" s="4" t="s">
        <v>10</v>
      </c>
      <c r="G1054" s="4" t="s">
        <v>54</v>
      </c>
      <c r="H1054" s="4" t="s">
        <v>64</v>
      </c>
      <c r="I1054" s="4" t="s">
        <v>66</v>
      </c>
      <c r="J1054" s="4" t="s">
        <v>14</v>
      </c>
      <c r="K1054" s="6">
        <v>54500</v>
      </c>
      <c r="L1054" s="30" t="str">
        <f t="shared" si="16"/>
        <v>Salary &amp; Wages</v>
      </c>
    </row>
    <row r="1055" spans="1:12" ht="15.75">
      <c r="A1055" s="7">
        <v>1054</v>
      </c>
      <c r="B1055" s="5">
        <v>45427</v>
      </c>
      <c r="C1055" s="7">
        <v>60810</v>
      </c>
      <c r="D1055" s="4" t="s">
        <v>17</v>
      </c>
      <c r="E1055" s="4" t="s">
        <v>30</v>
      </c>
      <c r="F1055" s="4" t="s">
        <v>31</v>
      </c>
      <c r="G1055" s="4" t="s">
        <v>54</v>
      </c>
      <c r="H1055" s="4" t="s">
        <v>64</v>
      </c>
      <c r="I1055" s="4" t="s">
        <v>115</v>
      </c>
      <c r="J1055" s="4" t="s">
        <v>14</v>
      </c>
      <c r="K1055" s="6">
        <v>103000</v>
      </c>
      <c r="L1055" s="30" t="str">
        <f t="shared" si="16"/>
        <v>Salary &amp; Wages</v>
      </c>
    </row>
    <row r="1056" spans="1:12" ht="15.75">
      <c r="A1056" s="7">
        <v>1055</v>
      </c>
      <c r="B1056" s="5">
        <v>45427</v>
      </c>
      <c r="C1056" s="7">
        <v>60810</v>
      </c>
      <c r="D1056" s="4" t="s">
        <v>17</v>
      </c>
      <c r="E1056" s="4" t="s">
        <v>32</v>
      </c>
      <c r="F1056" s="4" t="s">
        <v>33</v>
      </c>
      <c r="G1056" s="4" t="s">
        <v>54</v>
      </c>
      <c r="H1056" s="4" t="s">
        <v>64</v>
      </c>
      <c r="I1056" s="4" t="s">
        <v>65</v>
      </c>
      <c r="J1056" s="4" t="s">
        <v>14</v>
      </c>
      <c r="K1056" s="6">
        <v>79000</v>
      </c>
      <c r="L1056" s="30" t="str">
        <f t="shared" si="16"/>
        <v>Salary &amp; Wages</v>
      </c>
    </row>
    <row r="1057" spans="1:12" ht="15.75">
      <c r="A1057" s="7">
        <v>1056</v>
      </c>
      <c r="B1057" s="5">
        <v>45427</v>
      </c>
      <c r="C1057" s="7">
        <v>60810</v>
      </c>
      <c r="D1057" s="4" t="s">
        <v>17</v>
      </c>
      <c r="E1057" s="4" t="s">
        <v>36</v>
      </c>
      <c r="F1057" s="4" t="s">
        <v>37</v>
      </c>
      <c r="G1057" s="4" t="s">
        <v>54</v>
      </c>
      <c r="H1057" s="4" t="s">
        <v>64</v>
      </c>
      <c r="I1057" s="4" t="s">
        <v>116</v>
      </c>
      <c r="J1057" s="4" t="s">
        <v>14</v>
      </c>
      <c r="K1057" s="6">
        <v>68000</v>
      </c>
      <c r="L1057" s="30" t="str">
        <f t="shared" si="16"/>
        <v>Salary &amp; Wages</v>
      </c>
    </row>
    <row r="1058" spans="1:12" ht="15.75">
      <c r="A1058" s="7">
        <v>1057</v>
      </c>
      <c r="B1058" s="5">
        <v>45427</v>
      </c>
      <c r="C1058" s="7">
        <v>60820</v>
      </c>
      <c r="D1058" s="4" t="s">
        <v>18</v>
      </c>
      <c r="E1058" s="4" t="s">
        <v>9</v>
      </c>
      <c r="F1058" s="4" t="s">
        <v>10</v>
      </c>
      <c r="G1058" s="4" t="s">
        <v>54</v>
      </c>
      <c r="H1058" s="4" t="s">
        <v>64</v>
      </c>
      <c r="I1058" s="4" t="s">
        <v>117</v>
      </c>
      <c r="J1058" s="4" t="s">
        <v>14</v>
      </c>
      <c r="K1058" s="6">
        <v>4360</v>
      </c>
      <c r="L1058" s="30" t="str">
        <f t="shared" si="16"/>
        <v>Payroll Taxes</v>
      </c>
    </row>
    <row r="1059" spans="1:12" ht="15.75">
      <c r="A1059" s="7">
        <v>1058</v>
      </c>
      <c r="B1059" s="5">
        <v>45427</v>
      </c>
      <c r="C1059" s="7">
        <v>60820</v>
      </c>
      <c r="D1059" s="4" t="s">
        <v>18</v>
      </c>
      <c r="E1059" s="4" t="s">
        <v>30</v>
      </c>
      <c r="F1059" s="4" t="s">
        <v>31</v>
      </c>
      <c r="G1059" s="4" t="s">
        <v>54</v>
      </c>
      <c r="H1059" s="4" t="s">
        <v>64</v>
      </c>
      <c r="I1059" s="4" t="s">
        <v>118</v>
      </c>
      <c r="J1059" s="4" t="s">
        <v>14</v>
      </c>
      <c r="K1059" s="6">
        <v>8240</v>
      </c>
      <c r="L1059" s="30" t="str">
        <f t="shared" si="16"/>
        <v>Payroll Taxes</v>
      </c>
    </row>
    <row r="1060" spans="1:12" ht="15.75">
      <c r="A1060" s="7">
        <v>1059</v>
      </c>
      <c r="B1060" s="5">
        <v>45427</v>
      </c>
      <c r="C1060" s="7">
        <v>60820</v>
      </c>
      <c r="D1060" s="4" t="s">
        <v>18</v>
      </c>
      <c r="E1060" s="4" t="s">
        <v>32</v>
      </c>
      <c r="F1060" s="4" t="s">
        <v>33</v>
      </c>
      <c r="G1060" s="4" t="s">
        <v>54</v>
      </c>
      <c r="H1060" s="4" t="s">
        <v>64</v>
      </c>
      <c r="I1060" s="4" t="s">
        <v>119</v>
      </c>
      <c r="J1060" s="4" t="s">
        <v>14</v>
      </c>
      <c r="K1060" s="6">
        <v>6320</v>
      </c>
      <c r="L1060" s="30" t="str">
        <f t="shared" si="16"/>
        <v>Payroll Taxes</v>
      </c>
    </row>
    <row r="1061" spans="1:12" ht="15.75">
      <c r="A1061" s="7">
        <v>1060</v>
      </c>
      <c r="B1061" s="5">
        <v>45427</v>
      </c>
      <c r="C1061" s="7">
        <v>60820</v>
      </c>
      <c r="D1061" s="4" t="s">
        <v>18</v>
      </c>
      <c r="E1061" s="4" t="s">
        <v>36</v>
      </c>
      <c r="F1061" s="4" t="s">
        <v>37</v>
      </c>
      <c r="G1061" s="4" t="s">
        <v>54</v>
      </c>
      <c r="H1061" s="4" t="s">
        <v>64</v>
      </c>
      <c r="I1061" s="4" t="s">
        <v>120</v>
      </c>
      <c r="J1061" s="4" t="s">
        <v>14</v>
      </c>
      <c r="K1061" s="6">
        <v>5440</v>
      </c>
      <c r="L1061" s="30" t="str">
        <f t="shared" si="16"/>
        <v>Payroll Taxes</v>
      </c>
    </row>
    <row r="1062" spans="1:12" ht="15.75">
      <c r="A1062" s="7">
        <v>1061</v>
      </c>
      <c r="B1062" s="5">
        <v>45427</v>
      </c>
      <c r="C1062" s="7">
        <v>60830</v>
      </c>
      <c r="D1062" s="4" t="s">
        <v>19</v>
      </c>
      <c r="E1062" s="4" t="s">
        <v>9</v>
      </c>
      <c r="F1062" s="4" t="s">
        <v>10</v>
      </c>
      <c r="G1062" s="4" t="s">
        <v>54</v>
      </c>
      <c r="H1062" s="4" t="s">
        <v>121</v>
      </c>
      <c r="I1062" s="4" t="s">
        <v>122</v>
      </c>
      <c r="J1062" s="4" t="s">
        <v>14</v>
      </c>
      <c r="K1062" s="6">
        <v>10100</v>
      </c>
      <c r="L1062" s="30" t="str">
        <f t="shared" si="16"/>
        <v>Health Insurance</v>
      </c>
    </row>
    <row r="1063" spans="1:12" ht="15.75">
      <c r="A1063" s="7">
        <v>1062</v>
      </c>
      <c r="B1063" s="5">
        <v>45427</v>
      </c>
      <c r="C1063" s="7">
        <v>60830</v>
      </c>
      <c r="D1063" s="4" t="s">
        <v>19</v>
      </c>
      <c r="E1063" s="4" t="s">
        <v>30</v>
      </c>
      <c r="F1063" s="4" t="s">
        <v>31</v>
      </c>
      <c r="G1063" s="4" t="s">
        <v>54</v>
      </c>
      <c r="H1063" s="4" t="s">
        <v>121</v>
      </c>
      <c r="I1063" s="4" t="s">
        <v>123</v>
      </c>
      <c r="J1063" s="4" t="s">
        <v>14</v>
      </c>
      <c r="K1063" s="6">
        <v>18800</v>
      </c>
      <c r="L1063" s="30" t="str">
        <f t="shared" si="16"/>
        <v>Health Insurance</v>
      </c>
    </row>
    <row r="1064" spans="1:12" ht="15.75">
      <c r="A1064" s="7">
        <v>1063</v>
      </c>
      <c r="B1064" s="5">
        <v>45427</v>
      </c>
      <c r="C1064" s="7">
        <v>60830</v>
      </c>
      <c r="D1064" s="4" t="s">
        <v>19</v>
      </c>
      <c r="E1064" s="4" t="s">
        <v>32</v>
      </c>
      <c r="F1064" s="4" t="s">
        <v>33</v>
      </c>
      <c r="G1064" s="4" t="s">
        <v>54</v>
      </c>
      <c r="H1064" s="4" t="s">
        <v>121</v>
      </c>
      <c r="I1064" s="4" t="s">
        <v>124</v>
      </c>
      <c r="J1064" s="4" t="s">
        <v>14</v>
      </c>
      <c r="K1064" s="6">
        <v>14400</v>
      </c>
      <c r="L1064" s="30" t="str">
        <f t="shared" si="16"/>
        <v>Health Insurance</v>
      </c>
    </row>
    <row r="1065" spans="1:12" ht="15.75">
      <c r="A1065" s="7">
        <v>1064</v>
      </c>
      <c r="B1065" s="5">
        <v>45427</v>
      </c>
      <c r="C1065" s="7">
        <v>60830</v>
      </c>
      <c r="D1065" s="4" t="s">
        <v>19</v>
      </c>
      <c r="E1065" s="4" t="s">
        <v>36</v>
      </c>
      <c r="F1065" s="4" t="s">
        <v>37</v>
      </c>
      <c r="G1065" s="4" t="s">
        <v>54</v>
      </c>
      <c r="H1065" s="4" t="s">
        <v>121</v>
      </c>
      <c r="I1065" s="4" t="s">
        <v>125</v>
      </c>
      <c r="J1065" s="4" t="s">
        <v>14</v>
      </c>
      <c r="K1065" s="6">
        <v>12100</v>
      </c>
      <c r="L1065" s="30" t="str">
        <f t="shared" si="16"/>
        <v>Health Insurance</v>
      </c>
    </row>
    <row r="1066" spans="1:12" ht="15.75">
      <c r="A1066" s="7">
        <v>1065</v>
      </c>
      <c r="B1066" s="5">
        <v>45427</v>
      </c>
      <c r="C1066" s="7">
        <v>60840</v>
      </c>
      <c r="D1066" s="4" t="s">
        <v>20</v>
      </c>
      <c r="E1066" s="4" t="s">
        <v>9</v>
      </c>
      <c r="F1066" s="4" t="s">
        <v>10</v>
      </c>
      <c r="G1066" s="4" t="s">
        <v>54</v>
      </c>
      <c r="H1066" s="4" t="s">
        <v>64</v>
      </c>
      <c r="I1066" s="4" t="s">
        <v>126</v>
      </c>
      <c r="J1066" s="4" t="s">
        <v>14</v>
      </c>
      <c r="K1066" s="6">
        <v>920</v>
      </c>
      <c r="L1066" s="30" t="str">
        <f t="shared" si="16"/>
        <v>Payroll Processing Fees</v>
      </c>
    </row>
    <row r="1067" spans="1:12" ht="15.75">
      <c r="A1067" s="7">
        <v>1066</v>
      </c>
      <c r="B1067" s="5">
        <v>45443</v>
      </c>
      <c r="C1067" s="7">
        <v>60850</v>
      </c>
      <c r="D1067" s="4" t="s">
        <v>42</v>
      </c>
      <c r="E1067" s="4" t="s">
        <v>32</v>
      </c>
      <c r="F1067" s="4" t="s">
        <v>33</v>
      </c>
      <c r="G1067" s="4" t="s">
        <v>54</v>
      </c>
      <c r="H1067" s="4" t="s">
        <v>64</v>
      </c>
      <c r="I1067" s="4" t="s">
        <v>127</v>
      </c>
      <c r="J1067" s="4" t="s">
        <v>14</v>
      </c>
      <c r="K1067" s="6">
        <v>47500</v>
      </c>
      <c r="L1067" s="30" t="str">
        <f t="shared" si="16"/>
        <v>Commissions Expense</v>
      </c>
    </row>
    <row r="1068" spans="1:12" ht="15.75">
      <c r="A1068" s="7">
        <v>1067</v>
      </c>
      <c r="B1068" s="5">
        <v>45443</v>
      </c>
      <c r="C1068" s="7">
        <v>70100</v>
      </c>
      <c r="D1068" s="4" t="s">
        <v>26</v>
      </c>
      <c r="E1068" s="4" t="s">
        <v>9</v>
      </c>
      <c r="F1068" s="4" t="s">
        <v>10</v>
      </c>
      <c r="G1068" s="4" t="s">
        <v>74</v>
      </c>
      <c r="H1068" s="4" t="s">
        <v>75</v>
      </c>
      <c r="I1068" s="4" t="s">
        <v>76</v>
      </c>
      <c r="J1068" s="4" t="s">
        <v>11</v>
      </c>
      <c r="K1068" s="6">
        <v>2000</v>
      </c>
      <c r="L1068" s="30" t="str">
        <f t="shared" si="16"/>
        <v>Interest Income</v>
      </c>
    </row>
    <row r="1069" spans="1:12" ht="15.75">
      <c r="A1069" s="7">
        <v>1068</v>
      </c>
      <c r="B1069" s="5">
        <v>45443</v>
      </c>
      <c r="C1069" s="7">
        <v>80100</v>
      </c>
      <c r="D1069" s="4" t="s">
        <v>27</v>
      </c>
      <c r="E1069" s="4" t="s">
        <v>9</v>
      </c>
      <c r="F1069" s="4" t="s">
        <v>10</v>
      </c>
      <c r="G1069" s="4" t="s">
        <v>77</v>
      </c>
      <c r="H1069" s="4" t="s">
        <v>78</v>
      </c>
      <c r="I1069" s="4" t="s">
        <v>79</v>
      </c>
      <c r="J1069" s="4" t="s">
        <v>14</v>
      </c>
      <c r="K1069" s="6">
        <v>9200</v>
      </c>
      <c r="L1069" s="30" t="str">
        <f t="shared" si="16"/>
        <v>Depreciation Expense</v>
      </c>
    </row>
    <row r="1070" spans="1:12" ht="15.75">
      <c r="A1070" s="7">
        <v>1069</v>
      </c>
      <c r="B1070" s="5">
        <v>45443</v>
      </c>
      <c r="C1070" s="7">
        <v>80200</v>
      </c>
      <c r="D1070" s="4" t="s">
        <v>28</v>
      </c>
      <c r="E1070" s="4" t="s">
        <v>9</v>
      </c>
      <c r="F1070" s="4" t="s">
        <v>10</v>
      </c>
      <c r="G1070" s="4" t="s">
        <v>54</v>
      </c>
      <c r="H1070" s="4" t="s">
        <v>75</v>
      </c>
      <c r="I1070" s="4" t="s">
        <v>128</v>
      </c>
      <c r="J1070" s="4" t="s">
        <v>14</v>
      </c>
      <c r="K1070" s="6">
        <v>2800</v>
      </c>
      <c r="L1070" s="30" t="str">
        <f t="shared" si="16"/>
        <v>Interest Expense</v>
      </c>
    </row>
    <row r="1071" spans="1:12" ht="15.75">
      <c r="A1071" s="7">
        <v>1070</v>
      </c>
      <c r="B1071" s="5">
        <v>45444</v>
      </c>
      <c r="C1071" s="7">
        <v>40100</v>
      </c>
      <c r="D1071" s="4" t="s">
        <v>12</v>
      </c>
      <c r="E1071" s="4" t="s">
        <v>9</v>
      </c>
      <c r="F1071" s="4" t="s">
        <v>10</v>
      </c>
      <c r="G1071" s="4" t="s">
        <v>48</v>
      </c>
      <c r="H1071" s="4" t="s">
        <v>49</v>
      </c>
      <c r="I1071" s="4" t="s">
        <v>88</v>
      </c>
      <c r="J1071" s="4" t="s">
        <v>11</v>
      </c>
      <c r="K1071" s="6">
        <v>63000</v>
      </c>
      <c r="L1071" s="30" t="str">
        <f t="shared" si="16"/>
        <v>SaaS Revenue</v>
      </c>
    </row>
    <row r="1072" spans="1:12" ht="15.75">
      <c r="A1072" s="7">
        <v>1071</v>
      </c>
      <c r="B1072" s="5">
        <v>45444</v>
      </c>
      <c r="C1072" s="7">
        <v>40100</v>
      </c>
      <c r="D1072" s="4" t="s">
        <v>12</v>
      </c>
      <c r="E1072" s="4" t="s">
        <v>9</v>
      </c>
      <c r="F1072" s="4" t="s">
        <v>10</v>
      </c>
      <c r="G1072" s="4" t="s">
        <v>48</v>
      </c>
      <c r="H1072" s="4" t="s">
        <v>51</v>
      </c>
      <c r="I1072" s="4" t="s">
        <v>88</v>
      </c>
      <c r="J1072" s="4" t="s">
        <v>11</v>
      </c>
      <c r="K1072" s="6">
        <v>54800</v>
      </c>
      <c r="L1072" s="30" t="str">
        <f t="shared" si="16"/>
        <v>SaaS Revenue</v>
      </c>
    </row>
    <row r="1073" spans="1:12" ht="15.75">
      <c r="A1073" s="7">
        <v>1072</v>
      </c>
      <c r="B1073" s="5">
        <v>45444</v>
      </c>
      <c r="C1073" s="7">
        <v>40100</v>
      </c>
      <c r="D1073" s="4" t="s">
        <v>12</v>
      </c>
      <c r="E1073" s="4" t="s">
        <v>9</v>
      </c>
      <c r="F1073" s="4" t="s">
        <v>10</v>
      </c>
      <c r="G1073" s="4" t="s">
        <v>48</v>
      </c>
      <c r="H1073" s="4" t="s">
        <v>91</v>
      </c>
      <c r="I1073" s="4" t="s">
        <v>88</v>
      </c>
      <c r="J1073" s="4" t="s">
        <v>11</v>
      </c>
      <c r="K1073" s="6">
        <v>33200</v>
      </c>
      <c r="L1073" s="30" t="str">
        <f t="shared" si="16"/>
        <v>SaaS Revenue</v>
      </c>
    </row>
    <row r="1074" spans="1:12" ht="15.75">
      <c r="A1074" s="7">
        <v>1073</v>
      </c>
      <c r="B1074" s="5">
        <v>45444</v>
      </c>
      <c r="C1074" s="7">
        <v>40100</v>
      </c>
      <c r="D1074" s="4" t="s">
        <v>12</v>
      </c>
      <c r="E1074" s="4" t="s">
        <v>9</v>
      </c>
      <c r="F1074" s="4" t="s">
        <v>10</v>
      </c>
      <c r="G1074" s="4" t="s">
        <v>48</v>
      </c>
      <c r="H1074" s="4" t="s">
        <v>130</v>
      </c>
      <c r="I1074" s="4" t="s">
        <v>88</v>
      </c>
      <c r="J1074" s="4" t="s">
        <v>11</v>
      </c>
      <c r="K1074" s="6">
        <v>23500</v>
      </c>
      <c r="L1074" s="30" t="str">
        <f t="shared" si="16"/>
        <v>SaaS Revenue</v>
      </c>
    </row>
    <row r="1075" spans="1:12" ht="15.75">
      <c r="A1075" s="7">
        <v>1074</v>
      </c>
      <c r="B1075" s="5">
        <v>45444</v>
      </c>
      <c r="C1075" s="7">
        <v>40100</v>
      </c>
      <c r="D1075" s="4" t="s">
        <v>12</v>
      </c>
      <c r="E1075" s="4" t="s">
        <v>9</v>
      </c>
      <c r="F1075" s="4" t="s">
        <v>10</v>
      </c>
      <c r="G1075" s="4" t="s">
        <v>48</v>
      </c>
      <c r="H1075" s="4" t="s">
        <v>133</v>
      </c>
      <c r="I1075" s="4" t="s">
        <v>88</v>
      </c>
      <c r="J1075" s="4" t="s">
        <v>11</v>
      </c>
      <c r="K1075" s="6">
        <v>38800</v>
      </c>
      <c r="L1075" s="30" t="str">
        <f t="shared" si="16"/>
        <v>SaaS Revenue</v>
      </c>
    </row>
    <row r="1076" spans="1:12" ht="15.75">
      <c r="A1076" s="7">
        <v>1075</v>
      </c>
      <c r="B1076" s="5">
        <v>45444</v>
      </c>
      <c r="C1076" s="7">
        <v>40100</v>
      </c>
      <c r="D1076" s="4" t="s">
        <v>12</v>
      </c>
      <c r="E1076" s="4" t="s">
        <v>9</v>
      </c>
      <c r="F1076" s="4" t="s">
        <v>10</v>
      </c>
      <c r="G1076" s="4" t="s">
        <v>48</v>
      </c>
      <c r="H1076" s="4" t="s">
        <v>146</v>
      </c>
      <c r="I1076" s="4" t="s">
        <v>88</v>
      </c>
      <c r="J1076" s="4" t="s">
        <v>11</v>
      </c>
      <c r="K1076" s="6">
        <v>45000</v>
      </c>
      <c r="L1076" s="30" t="str">
        <f t="shared" si="16"/>
        <v>SaaS Revenue</v>
      </c>
    </row>
    <row r="1077" spans="1:12" ht="15.75">
      <c r="A1077" s="7">
        <v>1076</v>
      </c>
      <c r="B1077" s="5">
        <v>45444</v>
      </c>
      <c r="C1077" s="7">
        <v>40100</v>
      </c>
      <c r="D1077" s="4" t="s">
        <v>12</v>
      </c>
      <c r="E1077" s="4" t="s">
        <v>9</v>
      </c>
      <c r="F1077" s="4" t="s">
        <v>10</v>
      </c>
      <c r="G1077" s="4" t="s">
        <v>48</v>
      </c>
      <c r="H1077" s="4" t="s">
        <v>147</v>
      </c>
      <c r="I1077" s="4" t="s">
        <v>88</v>
      </c>
      <c r="J1077" s="4" t="s">
        <v>11</v>
      </c>
      <c r="K1077" s="6">
        <v>50500</v>
      </c>
      <c r="L1077" s="30" t="str">
        <f t="shared" si="16"/>
        <v>SaaS Revenue</v>
      </c>
    </row>
    <row r="1078" spans="1:12" ht="15.75">
      <c r="A1078" s="7">
        <v>1077</v>
      </c>
      <c r="B1078" s="5">
        <v>45444</v>
      </c>
      <c r="C1078" s="7">
        <v>40100</v>
      </c>
      <c r="D1078" s="4" t="s">
        <v>12</v>
      </c>
      <c r="E1078" s="4" t="s">
        <v>9</v>
      </c>
      <c r="F1078" s="4" t="s">
        <v>10</v>
      </c>
      <c r="G1078" s="4" t="s">
        <v>48</v>
      </c>
      <c r="H1078" s="4" t="s">
        <v>151</v>
      </c>
      <c r="I1078" s="4" t="s">
        <v>88</v>
      </c>
      <c r="J1078" s="4" t="s">
        <v>11</v>
      </c>
      <c r="K1078" s="6">
        <v>32000</v>
      </c>
      <c r="L1078" s="30" t="str">
        <f t="shared" si="16"/>
        <v>SaaS Revenue</v>
      </c>
    </row>
    <row r="1079" spans="1:12" ht="15.75">
      <c r="A1079" s="7">
        <v>1078</v>
      </c>
      <c r="B1079" s="5">
        <v>45444</v>
      </c>
      <c r="C1079" s="7">
        <v>40100</v>
      </c>
      <c r="D1079" s="4" t="s">
        <v>12</v>
      </c>
      <c r="E1079" s="4" t="s">
        <v>9</v>
      </c>
      <c r="F1079" s="4" t="s">
        <v>10</v>
      </c>
      <c r="G1079" s="4" t="s">
        <v>48</v>
      </c>
      <c r="H1079" s="4" t="s">
        <v>152</v>
      </c>
      <c r="I1079" s="4" t="s">
        <v>88</v>
      </c>
      <c r="J1079" s="4" t="s">
        <v>11</v>
      </c>
      <c r="K1079" s="6">
        <v>35000</v>
      </c>
      <c r="L1079" s="30" t="str">
        <f t="shared" si="16"/>
        <v>SaaS Revenue</v>
      </c>
    </row>
    <row r="1080" spans="1:12" ht="15.75">
      <c r="A1080" s="7">
        <v>1079</v>
      </c>
      <c r="B1080" s="5">
        <v>45444</v>
      </c>
      <c r="C1080" s="7">
        <v>40100</v>
      </c>
      <c r="D1080" s="4" t="s">
        <v>12</v>
      </c>
      <c r="E1080" s="4" t="s">
        <v>9</v>
      </c>
      <c r="F1080" s="4" t="s">
        <v>10</v>
      </c>
      <c r="G1080" s="4" t="s">
        <v>48</v>
      </c>
      <c r="H1080" s="4" t="s">
        <v>92</v>
      </c>
      <c r="I1080" s="4" t="s">
        <v>93</v>
      </c>
      <c r="J1080" s="4" t="s">
        <v>11</v>
      </c>
      <c r="K1080" s="6">
        <v>104500</v>
      </c>
      <c r="L1080" s="30" t="str">
        <f t="shared" si="16"/>
        <v>SaaS Revenue</v>
      </c>
    </row>
    <row r="1081" spans="1:12" ht="15.75">
      <c r="A1081" s="7">
        <v>1080</v>
      </c>
      <c r="B1081" s="5">
        <v>45444</v>
      </c>
      <c r="C1081" s="7">
        <v>40200</v>
      </c>
      <c r="D1081" s="4" t="s">
        <v>8</v>
      </c>
      <c r="E1081" s="4" t="s">
        <v>9</v>
      </c>
      <c r="F1081" s="4" t="s">
        <v>10</v>
      </c>
      <c r="G1081" s="4" t="s">
        <v>48</v>
      </c>
      <c r="H1081" s="4" t="s">
        <v>52</v>
      </c>
      <c r="I1081" s="4" t="s">
        <v>53</v>
      </c>
      <c r="J1081" s="4" t="s">
        <v>11</v>
      </c>
      <c r="K1081" s="6">
        <v>120000</v>
      </c>
      <c r="L1081" s="30" t="str">
        <f t="shared" si="16"/>
        <v>Product Revenue</v>
      </c>
    </row>
    <row r="1082" spans="1:12" ht="15.75">
      <c r="A1082" s="7">
        <v>1081</v>
      </c>
      <c r="B1082" s="5">
        <v>45444</v>
      </c>
      <c r="C1082" s="7">
        <v>50100</v>
      </c>
      <c r="D1082" s="4" t="s">
        <v>13</v>
      </c>
      <c r="E1082" s="4" t="s">
        <v>9</v>
      </c>
      <c r="F1082" s="4" t="s">
        <v>10</v>
      </c>
      <c r="G1082" s="4" t="s">
        <v>54</v>
      </c>
      <c r="H1082" s="4" t="s">
        <v>55</v>
      </c>
      <c r="I1082" s="4" t="s">
        <v>89</v>
      </c>
      <c r="J1082" s="4" t="s">
        <v>14</v>
      </c>
      <c r="K1082" s="6">
        <v>49200</v>
      </c>
      <c r="L1082" s="30" t="str">
        <f t="shared" si="16"/>
        <v>Web Domain &amp; Hosting Fees</v>
      </c>
    </row>
    <row r="1083" spans="1:12" ht="15.75">
      <c r="A1083" s="7">
        <v>1082</v>
      </c>
      <c r="B1083" s="5">
        <v>45444</v>
      </c>
      <c r="C1083" s="7">
        <v>50200</v>
      </c>
      <c r="D1083" s="4" t="s">
        <v>15</v>
      </c>
      <c r="E1083" s="4" t="s">
        <v>9</v>
      </c>
      <c r="F1083" s="4" t="s">
        <v>10</v>
      </c>
      <c r="G1083" s="4" t="s">
        <v>54</v>
      </c>
      <c r="H1083" s="4" t="s">
        <v>57</v>
      </c>
      <c r="I1083" s="4" t="s">
        <v>58</v>
      </c>
      <c r="J1083" s="4" t="s">
        <v>14</v>
      </c>
      <c r="K1083" s="6">
        <v>10000</v>
      </c>
      <c r="L1083" s="30" t="str">
        <f t="shared" si="16"/>
        <v>Merchant Account Fees</v>
      </c>
    </row>
    <row r="1084" spans="1:12" ht="15.75">
      <c r="A1084" s="7">
        <v>1083</v>
      </c>
      <c r="B1084" s="5">
        <v>45444</v>
      </c>
      <c r="C1084" s="7">
        <v>60100</v>
      </c>
      <c r="D1084" s="4" t="s">
        <v>16</v>
      </c>
      <c r="E1084" s="4" t="s">
        <v>32</v>
      </c>
      <c r="F1084" s="4" t="s">
        <v>33</v>
      </c>
      <c r="G1084" s="4" t="s">
        <v>54</v>
      </c>
      <c r="H1084" s="4" t="s">
        <v>59</v>
      </c>
      <c r="I1084" s="4" t="s">
        <v>60</v>
      </c>
      <c r="J1084" s="4" t="s">
        <v>14</v>
      </c>
      <c r="K1084" s="6">
        <v>26000</v>
      </c>
      <c r="L1084" s="30" t="str">
        <f t="shared" si="16"/>
        <v>Advertising &amp; Marketing</v>
      </c>
    </row>
    <row r="1085" spans="1:12" ht="15.75">
      <c r="A1085" s="7">
        <v>1084</v>
      </c>
      <c r="B1085" s="5">
        <v>45444</v>
      </c>
      <c r="C1085" s="7">
        <v>60100</v>
      </c>
      <c r="D1085" s="4" t="s">
        <v>16</v>
      </c>
      <c r="E1085" s="4" t="s">
        <v>32</v>
      </c>
      <c r="F1085" s="4" t="s">
        <v>33</v>
      </c>
      <c r="G1085" s="4" t="s">
        <v>54</v>
      </c>
      <c r="H1085" s="4" t="s">
        <v>95</v>
      </c>
      <c r="I1085" s="4" t="s">
        <v>62</v>
      </c>
      <c r="J1085" s="4" t="s">
        <v>14</v>
      </c>
      <c r="K1085" s="6">
        <v>12800</v>
      </c>
      <c r="L1085" s="30" t="str">
        <f t="shared" si="16"/>
        <v>Advertising &amp; Marketing</v>
      </c>
    </row>
    <row r="1086" spans="1:12" ht="15.75">
      <c r="A1086" s="7">
        <v>1085</v>
      </c>
      <c r="B1086" s="5">
        <v>45444</v>
      </c>
      <c r="C1086" s="7">
        <v>60400</v>
      </c>
      <c r="D1086" s="4" t="s">
        <v>29</v>
      </c>
      <c r="E1086" s="4" t="s">
        <v>9</v>
      </c>
      <c r="F1086" s="4" t="s">
        <v>10</v>
      </c>
      <c r="G1086" s="4" t="s">
        <v>54</v>
      </c>
      <c r="H1086" s="4" t="s">
        <v>96</v>
      </c>
      <c r="I1086" s="4" t="s">
        <v>97</v>
      </c>
      <c r="J1086" s="4" t="s">
        <v>14</v>
      </c>
      <c r="K1086" s="6">
        <v>2300</v>
      </c>
      <c r="L1086" s="30" t="str">
        <f t="shared" si="16"/>
        <v>Dues &amp; Subscriptions</v>
      </c>
    </row>
    <row r="1087" spans="1:12" ht="15.75">
      <c r="A1087" s="7">
        <v>1086</v>
      </c>
      <c r="B1087" s="5">
        <v>45444</v>
      </c>
      <c r="C1087" s="7">
        <v>60400</v>
      </c>
      <c r="D1087" s="4" t="s">
        <v>29</v>
      </c>
      <c r="E1087" s="4" t="s">
        <v>30</v>
      </c>
      <c r="F1087" s="4" t="s">
        <v>31</v>
      </c>
      <c r="G1087" s="4" t="s">
        <v>54</v>
      </c>
      <c r="H1087" s="4" t="s">
        <v>98</v>
      </c>
      <c r="I1087" s="4" t="s">
        <v>99</v>
      </c>
      <c r="J1087" s="4" t="s">
        <v>14</v>
      </c>
      <c r="K1087" s="6">
        <v>1800</v>
      </c>
      <c r="L1087" s="30" t="str">
        <f t="shared" si="16"/>
        <v>Dues &amp; Subscriptions</v>
      </c>
    </row>
    <row r="1088" spans="1:12" ht="15.75">
      <c r="A1088" s="7">
        <v>1087</v>
      </c>
      <c r="B1088" s="5">
        <v>45444</v>
      </c>
      <c r="C1088" s="7">
        <v>60500</v>
      </c>
      <c r="D1088" s="4" t="s">
        <v>39</v>
      </c>
      <c r="E1088" s="4" t="s">
        <v>9</v>
      </c>
      <c r="F1088" s="4" t="s">
        <v>10</v>
      </c>
      <c r="G1088" s="4" t="s">
        <v>54</v>
      </c>
      <c r="H1088" s="4" t="s">
        <v>100</v>
      </c>
      <c r="I1088" s="4" t="s">
        <v>101</v>
      </c>
      <c r="J1088" s="4" t="s">
        <v>14</v>
      </c>
      <c r="K1088" s="6">
        <v>5100</v>
      </c>
      <c r="L1088" s="30" t="str">
        <f t="shared" si="16"/>
        <v>Insurance</v>
      </c>
    </row>
    <row r="1089" spans="1:12" ht="15.75">
      <c r="A1089" s="7">
        <v>1088</v>
      </c>
      <c r="B1089" s="5">
        <v>45444</v>
      </c>
      <c r="C1089" s="7">
        <v>60620</v>
      </c>
      <c r="D1089" s="4" t="s">
        <v>40</v>
      </c>
      <c r="E1089" s="4" t="s">
        <v>9</v>
      </c>
      <c r="F1089" s="4" t="s">
        <v>10</v>
      </c>
      <c r="G1089" s="4" t="s">
        <v>54</v>
      </c>
      <c r="H1089" s="4" t="s">
        <v>102</v>
      </c>
      <c r="I1089" s="4" t="s">
        <v>103</v>
      </c>
      <c r="J1089" s="4" t="s">
        <v>14</v>
      </c>
      <c r="K1089" s="6">
        <v>16500</v>
      </c>
      <c r="L1089" s="30" t="str">
        <f t="shared" si="16"/>
        <v>Rent &amp; Lease</v>
      </c>
    </row>
    <row r="1090" spans="1:12" ht="15.75">
      <c r="A1090" s="7">
        <v>1089</v>
      </c>
      <c r="B1090" s="5">
        <v>45444</v>
      </c>
      <c r="C1090" s="7">
        <v>60630</v>
      </c>
      <c r="D1090" s="4" t="s">
        <v>41</v>
      </c>
      <c r="E1090" s="4" t="s">
        <v>9</v>
      </c>
      <c r="F1090" s="4" t="s">
        <v>10</v>
      </c>
      <c r="G1090" s="4" t="s">
        <v>54</v>
      </c>
      <c r="H1090" s="4" t="s">
        <v>104</v>
      </c>
      <c r="I1090" s="4" t="s">
        <v>105</v>
      </c>
      <c r="J1090" s="4" t="s">
        <v>14</v>
      </c>
      <c r="K1090" s="6">
        <v>4400</v>
      </c>
      <c r="L1090" s="30" t="str">
        <f t="shared" ref="L1090:L1153" si="17">RIGHT(D1090,LEN(D1090)-6)</f>
        <v>Utilities</v>
      </c>
    </row>
    <row r="1091" spans="1:12" ht="15.75">
      <c r="A1091" s="7">
        <v>1090</v>
      </c>
      <c r="B1091" s="5">
        <v>45448</v>
      </c>
      <c r="C1091" s="7">
        <v>50200</v>
      </c>
      <c r="D1091" s="4" t="s">
        <v>15</v>
      </c>
      <c r="E1091" s="4" t="s">
        <v>9</v>
      </c>
      <c r="F1091" s="4" t="s">
        <v>10</v>
      </c>
      <c r="G1091" s="4" t="s">
        <v>54</v>
      </c>
      <c r="H1091" s="4" t="s">
        <v>57</v>
      </c>
      <c r="I1091" s="4" t="s">
        <v>58</v>
      </c>
      <c r="J1091" s="4" t="s">
        <v>14</v>
      </c>
      <c r="K1091" s="6">
        <v>4300</v>
      </c>
      <c r="L1091" s="30" t="str">
        <f t="shared" si="17"/>
        <v>Merchant Account Fees</v>
      </c>
    </row>
    <row r="1092" spans="1:12" ht="15.75">
      <c r="A1092" s="7">
        <v>1091</v>
      </c>
      <c r="B1092" s="5">
        <v>45448</v>
      </c>
      <c r="C1092" s="7">
        <v>50210</v>
      </c>
      <c r="D1092" s="4" t="s">
        <v>38</v>
      </c>
      <c r="E1092" s="4" t="s">
        <v>9</v>
      </c>
      <c r="F1092" s="4" t="s">
        <v>10</v>
      </c>
      <c r="G1092" s="4" t="s">
        <v>54</v>
      </c>
      <c r="H1092" s="4" t="s">
        <v>106</v>
      </c>
      <c r="I1092" s="4" t="s">
        <v>107</v>
      </c>
      <c r="J1092" s="4" t="s">
        <v>14</v>
      </c>
      <c r="K1092" s="6">
        <v>84000</v>
      </c>
      <c r="L1092" s="30" t="str">
        <f t="shared" si="17"/>
        <v>Product Costs</v>
      </c>
    </row>
    <row r="1093" spans="1:12" ht="15.75">
      <c r="A1093" s="7">
        <v>1092</v>
      </c>
      <c r="B1093" s="5">
        <v>45448</v>
      </c>
      <c r="C1093" s="7">
        <v>60710</v>
      </c>
      <c r="D1093" s="4" t="s">
        <v>21</v>
      </c>
      <c r="E1093" s="4" t="s">
        <v>9</v>
      </c>
      <c r="F1093" s="4" t="s">
        <v>10</v>
      </c>
      <c r="G1093" s="4" t="s">
        <v>54</v>
      </c>
      <c r="H1093" s="4" t="s">
        <v>72</v>
      </c>
      <c r="I1093" s="4" t="s">
        <v>73</v>
      </c>
      <c r="J1093" s="4" t="s">
        <v>14</v>
      </c>
      <c r="K1093" s="6">
        <v>4900</v>
      </c>
      <c r="L1093" s="30" t="str">
        <f t="shared" si="17"/>
        <v>Accounting Fees</v>
      </c>
    </row>
    <row r="1094" spans="1:12" ht="15.75">
      <c r="A1094" s="7">
        <v>1093</v>
      </c>
      <c r="B1094" s="5">
        <v>45453</v>
      </c>
      <c r="C1094" s="7">
        <v>60720</v>
      </c>
      <c r="D1094" s="4" t="s">
        <v>22</v>
      </c>
      <c r="E1094" s="4" t="s">
        <v>9</v>
      </c>
      <c r="F1094" s="4" t="s">
        <v>10</v>
      </c>
      <c r="G1094" s="4" t="s">
        <v>54</v>
      </c>
      <c r="H1094" s="4" t="s">
        <v>108</v>
      </c>
      <c r="I1094" s="4" t="s">
        <v>109</v>
      </c>
      <c r="J1094" s="4" t="s">
        <v>14</v>
      </c>
      <c r="K1094" s="6">
        <v>9200</v>
      </c>
      <c r="L1094" s="30" t="str">
        <f t="shared" si="17"/>
        <v>Consulting Fees</v>
      </c>
    </row>
    <row r="1095" spans="1:12" ht="15.75">
      <c r="A1095" s="7">
        <v>1094</v>
      </c>
      <c r="B1095" s="5">
        <v>45458</v>
      </c>
      <c r="C1095" s="7">
        <v>40100</v>
      </c>
      <c r="D1095" s="4" t="s">
        <v>12</v>
      </c>
      <c r="E1095" s="4" t="s">
        <v>9</v>
      </c>
      <c r="F1095" s="4" t="s">
        <v>10</v>
      </c>
      <c r="G1095" s="4" t="s">
        <v>48</v>
      </c>
      <c r="H1095" s="4" t="s">
        <v>110</v>
      </c>
      <c r="I1095" s="4" t="s">
        <v>88</v>
      </c>
      <c r="J1095" s="4" t="s">
        <v>11</v>
      </c>
      <c r="K1095" s="6">
        <v>28000</v>
      </c>
      <c r="L1095" s="30" t="str">
        <f t="shared" si="17"/>
        <v>SaaS Revenue</v>
      </c>
    </row>
    <row r="1096" spans="1:12" ht="15.75">
      <c r="A1096" s="7">
        <v>1095</v>
      </c>
      <c r="B1096" s="5">
        <v>45458</v>
      </c>
      <c r="C1096" s="7">
        <v>40100</v>
      </c>
      <c r="D1096" s="4" t="s">
        <v>12</v>
      </c>
      <c r="E1096" s="4" t="s">
        <v>9</v>
      </c>
      <c r="F1096" s="4" t="s">
        <v>10</v>
      </c>
      <c r="G1096" s="4" t="s">
        <v>48</v>
      </c>
      <c r="H1096" s="4" t="s">
        <v>92</v>
      </c>
      <c r="I1096" s="4" t="s">
        <v>93</v>
      </c>
      <c r="J1096" s="4" t="s">
        <v>11</v>
      </c>
      <c r="K1096" s="6">
        <v>80000</v>
      </c>
      <c r="L1096" s="30" t="str">
        <f t="shared" si="17"/>
        <v>SaaS Revenue</v>
      </c>
    </row>
    <row r="1097" spans="1:12" ht="15.75">
      <c r="A1097" s="7">
        <v>1096</v>
      </c>
      <c r="B1097" s="5">
        <v>45458</v>
      </c>
      <c r="C1097" s="7">
        <v>60730</v>
      </c>
      <c r="D1097" s="4" t="s">
        <v>23</v>
      </c>
      <c r="E1097" s="4" t="s">
        <v>9</v>
      </c>
      <c r="F1097" s="4" t="s">
        <v>10</v>
      </c>
      <c r="G1097" s="4" t="s">
        <v>54</v>
      </c>
      <c r="H1097" s="4" t="s">
        <v>111</v>
      </c>
      <c r="I1097" s="4" t="s">
        <v>112</v>
      </c>
      <c r="J1097" s="4" t="s">
        <v>14</v>
      </c>
      <c r="K1097" s="6">
        <v>5500</v>
      </c>
      <c r="L1097" s="30" t="str">
        <f t="shared" si="17"/>
        <v>Legal Fees</v>
      </c>
    </row>
    <row r="1098" spans="1:12" ht="15.75">
      <c r="A1098" s="7">
        <v>1097</v>
      </c>
      <c r="B1098" s="5">
        <v>45458</v>
      </c>
      <c r="C1098" s="7">
        <v>60740</v>
      </c>
      <c r="D1098" s="4" t="s">
        <v>24</v>
      </c>
      <c r="E1098" s="4" t="s">
        <v>9</v>
      </c>
      <c r="F1098" s="4" t="s">
        <v>10</v>
      </c>
      <c r="G1098" s="4" t="s">
        <v>54</v>
      </c>
      <c r="H1098" s="4" t="s">
        <v>113</v>
      </c>
      <c r="I1098" s="4" t="s">
        <v>114</v>
      </c>
      <c r="J1098" s="4" t="s">
        <v>14</v>
      </c>
      <c r="K1098" s="6">
        <v>8200</v>
      </c>
      <c r="L1098" s="30" t="str">
        <f t="shared" si="17"/>
        <v>Recruiting Fees</v>
      </c>
    </row>
    <row r="1099" spans="1:12" ht="15.75">
      <c r="A1099" s="7">
        <v>1098</v>
      </c>
      <c r="B1099" s="5">
        <v>45458</v>
      </c>
      <c r="C1099" s="7">
        <v>60810</v>
      </c>
      <c r="D1099" s="4" t="s">
        <v>17</v>
      </c>
      <c r="E1099" s="4" t="s">
        <v>9</v>
      </c>
      <c r="F1099" s="4" t="s">
        <v>10</v>
      </c>
      <c r="G1099" s="4" t="s">
        <v>54</v>
      </c>
      <c r="H1099" s="4" t="s">
        <v>64</v>
      </c>
      <c r="I1099" s="4" t="s">
        <v>66</v>
      </c>
      <c r="J1099" s="4" t="s">
        <v>14</v>
      </c>
      <c r="K1099" s="6">
        <v>54500</v>
      </c>
      <c r="L1099" s="30" t="str">
        <f t="shared" si="17"/>
        <v>Salary &amp; Wages</v>
      </c>
    </row>
    <row r="1100" spans="1:12" ht="15.75">
      <c r="A1100" s="7">
        <v>1099</v>
      </c>
      <c r="B1100" s="5">
        <v>45458</v>
      </c>
      <c r="C1100" s="7">
        <v>60810</v>
      </c>
      <c r="D1100" s="4" t="s">
        <v>17</v>
      </c>
      <c r="E1100" s="4" t="s">
        <v>30</v>
      </c>
      <c r="F1100" s="4" t="s">
        <v>31</v>
      </c>
      <c r="G1100" s="4" t="s">
        <v>54</v>
      </c>
      <c r="H1100" s="4" t="s">
        <v>64</v>
      </c>
      <c r="I1100" s="4" t="s">
        <v>115</v>
      </c>
      <c r="J1100" s="4" t="s">
        <v>14</v>
      </c>
      <c r="K1100" s="6">
        <v>103000</v>
      </c>
      <c r="L1100" s="30" t="str">
        <f t="shared" si="17"/>
        <v>Salary &amp; Wages</v>
      </c>
    </row>
    <row r="1101" spans="1:12" ht="15.75">
      <c r="A1101" s="7">
        <v>1100</v>
      </c>
      <c r="B1101" s="5">
        <v>45458</v>
      </c>
      <c r="C1101" s="7">
        <v>60810</v>
      </c>
      <c r="D1101" s="4" t="s">
        <v>17</v>
      </c>
      <c r="E1101" s="4" t="s">
        <v>32</v>
      </c>
      <c r="F1101" s="4" t="s">
        <v>33</v>
      </c>
      <c r="G1101" s="4" t="s">
        <v>54</v>
      </c>
      <c r="H1101" s="4" t="s">
        <v>64</v>
      </c>
      <c r="I1101" s="4" t="s">
        <v>65</v>
      </c>
      <c r="J1101" s="4" t="s">
        <v>14</v>
      </c>
      <c r="K1101" s="6">
        <v>79000</v>
      </c>
      <c r="L1101" s="30" t="str">
        <f t="shared" si="17"/>
        <v>Salary &amp; Wages</v>
      </c>
    </row>
    <row r="1102" spans="1:12" ht="15.75">
      <c r="A1102" s="7">
        <v>1101</v>
      </c>
      <c r="B1102" s="5">
        <v>45458</v>
      </c>
      <c r="C1102" s="7">
        <v>60810</v>
      </c>
      <c r="D1102" s="4" t="s">
        <v>17</v>
      </c>
      <c r="E1102" s="4" t="s">
        <v>36</v>
      </c>
      <c r="F1102" s="4" t="s">
        <v>37</v>
      </c>
      <c r="G1102" s="4" t="s">
        <v>54</v>
      </c>
      <c r="H1102" s="4" t="s">
        <v>64</v>
      </c>
      <c r="I1102" s="4" t="s">
        <v>116</v>
      </c>
      <c r="J1102" s="4" t="s">
        <v>14</v>
      </c>
      <c r="K1102" s="6">
        <v>68000</v>
      </c>
      <c r="L1102" s="30" t="str">
        <f t="shared" si="17"/>
        <v>Salary &amp; Wages</v>
      </c>
    </row>
    <row r="1103" spans="1:12" ht="15.75">
      <c r="A1103" s="7">
        <v>1102</v>
      </c>
      <c r="B1103" s="5">
        <v>45458</v>
      </c>
      <c r="C1103" s="7">
        <v>60820</v>
      </c>
      <c r="D1103" s="4" t="s">
        <v>18</v>
      </c>
      <c r="E1103" s="4" t="s">
        <v>9</v>
      </c>
      <c r="F1103" s="4" t="s">
        <v>10</v>
      </c>
      <c r="G1103" s="4" t="s">
        <v>54</v>
      </c>
      <c r="H1103" s="4" t="s">
        <v>64</v>
      </c>
      <c r="I1103" s="4" t="s">
        <v>117</v>
      </c>
      <c r="J1103" s="4" t="s">
        <v>14</v>
      </c>
      <c r="K1103" s="6">
        <v>4360</v>
      </c>
      <c r="L1103" s="30" t="str">
        <f t="shared" si="17"/>
        <v>Payroll Taxes</v>
      </c>
    </row>
    <row r="1104" spans="1:12" ht="15.75">
      <c r="A1104" s="7">
        <v>1103</v>
      </c>
      <c r="B1104" s="5">
        <v>45458</v>
      </c>
      <c r="C1104" s="7">
        <v>60820</v>
      </c>
      <c r="D1104" s="4" t="s">
        <v>18</v>
      </c>
      <c r="E1104" s="4" t="s">
        <v>30</v>
      </c>
      <c r="F1104" s="4" t="s">
        <v>31</v>
      </c>
      <c r="G1104" s="4" t="s">
        <v>54</v>
      </c>
      <c r="H1104" s="4" t="s">
        <v>64</v>
      </c>
      <c r="I1104" s="4" t="s">
        <v>118</v>
      </c>
      <c r="J1104" s="4" t="s">
        <v>14</v>
      </c>
      <c r="K1104" s="6">
        <v>8240</v>
      </c>
      <c r="L1104" s="30" t="str">
        <f t="shared" si="17"/>
        <v>Payroll Taxes</v>
      </c>
    </row>
    <row r="1105" spans="1:12" ht="15.75">
      <c r="A1105" s="7">
        <v>1104</v>
      </c>
      <c r="B1105" s="5">
        <v>45458</v>
      </c>
      <c r="C1105" s="7">
        <v>60820</v>
      </c>
      <c r="D1105" s="4" t="s">
        <v>18</v>
      </c>
      <c r="E1105" s="4" t="s">
        <v>32</v>
      </c>
      <c r="F1105" s="4" t="s">
        <v>33</v>
      </c>
      <c r="G1105" s="4" t="s">
        <v>54</v>
      </c>
      <c r="H1105" s="4" t="s">
        <v>64</v>
      </c>
      <c r="I1105" s="4" t="s">
        <v>119</v>
      </c>
      <c r="J1105" s="4" t="s">
        <v>14</v>
      </c>
      <c r="K1105" s="6">
        <v>6320</v>
      </c>
      <c r="L1105" s="30" t="str">
        <f t="shared" si="17"/>
        <v>Payroll Taxes</v>
      </c>
    </row>
    <row r="1106" spans="1:12" ht="15.75">
      <c r="A1106" s="7">
        <v>1105</v>
      </c>
      <c r="B1106" s="5">
        <v>45458</v>
      </c>
      <c r="C1106" s="7">
        <v>60820</v>
      </c>
      <c r="D1106" s="4" t="s">
        <v>18</v>
      </c>
      <c r="E1106" s="4" t="s">
        <v>36</v>
      </c>
      <c r="F1106" s="4" t="s">
        <v>37</v>
      </c>
      <c r="G1106" s="4" t="s">
        <v>54</v>
      </c>
      <c r="H1106" s="4" t="s">
        <v>64</v>
      </c>
      <c r="I1106" s="4" t="s">
        <v>120</v>
      </c>
      <c r="J1106" s="4" t="s">
        <v>14</v>
      </c>
      <c r="K1106" s="6">
        <v>5440</v>
      </c>
      <c r="L1106" s="30" t="str">
        <f t="shared" si="17"/>
        <v>Payroll Taxes</v>
      </c>
    </row>
    <row r="1107" spans="1:12" ht="15.75">
      <c r="A1107" s="7">
        <v>1106</v>
      </c>
      <c r="B1107" s="5">
        <v>45458</v>
      </c>
      <c r="C1107" s="7">
        <v>60830</v>
      </c>
      <c r="D1107" s="4" t="s">
        <v>19</v>
      </c>
      <c r="E1107" s="4" t="s">
        <v>9</v>
      </c>
      <c r="F1107" s="4" t="s">
        <v>10</v>
      </c>
      <c r="G1107" s="4" t="s">
        <v>54</v>
      </c>
      <c r="H1107" s="4" t="s">
        <v>121</v>
      </c>
      <c r="I1107" s="4" t="s">
        <v>122</v>
      </c>
      <c r="J1107" s="4" t="s">
        <v>14</v>
      </c>
      <c r="K1107" s="6">
        <v>10100</v>
      </c>
      <c r="L1107" s="30" t="str">
        <f t="shared" si="17"/>
        <v>Health Insurance</v>
      </c>
    </row>
    <row r="1108" spans="1:12" ht="15.75">
      <c r="A1108" s="7">
        <v>1107</v>
      </c>
      <c r="B1108" s="5">
        <v>45458</v>
      </c>
      <c r="C1108" s="7">
        <v>60830</v>
      </c>
      <c r="D1108" s="4" t="s">
        <v>19</v>
      </c>
      <c r="E1108" s="4" t="s">
        <v>30</v>
      </c>
      <c r="F1108" s="4" t="s">
        <v>31</v>
      </c>
      <c r="G1108" s="4" t="s">
        <v>54</v>
      </c>
      <c r="H1108" s="4" t="s">
        <v>121</v>
      </c>
      <c r="I1108" s="4" t="s">
        <v>123</v>
      </c>
      <c r="J1108" s="4" t="s">
        <v>14</v>
      </c>
      <c r="K1108" s="6">
        <v>18800</v>
      </c>
      <c r="L1108" s="30" t="str">
        <f t="shared" si="17"/>
        <v>Health Insurance</v>
      </c>
    </row>
    <row r="1109" spans="1:12" ht="15.75">
      <c r="A1109" s="7">
        <v>1108</v>
      </c>
      <c r="B1109" s="5">
        <v>45458</v>
      </c>
      <c r="C1109" s="7">
        <v>60830</v>
      </c>
      <c r="D1109" s="4" t="s">
        <v>19</v>
      </c>
      <c r="E1109" s="4" t="s">
        <v>32</v>
      </c>
      <c r="F1109" s="4" t="s">
        <v>33</v>
      </c>
      <c r="G1109" s="4" t="s">
        <v>54</v>
      </c>
      <c r="H1109" s="4" t="s">
        <v>121</v>
      </c>
      <c r="I1109" s="4" t="s">
        <v>124</v>
      </c>
      <c r="J1109" s="4" t="s">
        <v>14</v>
      </c>
      <c r="K1109" s="6">
        <v>14400</v>
      </c>
      <c r="L1109" s="30" t="str">
        <f t="shared" si="17"/>
        <v>Health Insurance</v>
      </c>
    </row>
    <row r="1110" spans="1:12" ht="15.75">
      <c r="A1110" s="7">
        <v>1109</v>
      </c>
      <c r="B1110" s="5">
        <v>45458</v>
      </c>
      <c r="C1110" s="7">
        <v>60830</v>
      </c>
      <c r="D1110" s="4" t="s">
        <v>19</v>
      </c>
      <c r="E1110" s="4" t="s">
        <v>36</v>
      </c>
      <c r="F1110" s="4" t="s">
        <v>37</v>
      </c>
      <c r="G1110" s="4" t="s">
        <v>54</v>
      </c>
      <c r="H1110" s="4" t="s">
        <v>121</v>
      </c>
      <c r="I1110" s="4" t="s">
        <v>125</v>
      </c>
      <c r="J1110" s="4" t="s">
        <v>14</v>
      </c>
      <c r="K1110" s="6">
        <v>12100</v>
      </c>
      <c r="L1110" s="30" t="str">
        <f t="shared" si="17"/>
        <v>Health Insurance</v>
      </c>
    </row>
    <row r="1111" spans="1:12" ht="15.75">
      <c r="A1111" s="7">
        <v>1110</v>
      </c>
      <c r="B1111" s="5">
        <v>45458</v>
      </c>
      <c r="C1111" s="7">
        <v>60840</v>
      </c>
      <c r="D1111" s="4" t="s">
        <v>20</v>
      </c>
      <c r="E1111" s="4" t="s">
        <v>9</v>
      </c>
      <c r="F1111" s="4" t="s">
        <v>10</v>
      </c>
      <c r="G1111" s="4" t="s">
        <v>54</v>
      </c>
      <c r="H1111" s="4" t="s">
        <v>64</v>
      </c>
      <c r="I1111" s="4" t="s">
        <v>126</v>
      </c>
      <c r="J1111" s="4" t="s">
        <v>14</v>
      </c>
      <c r="K1111" s="6">
        <v>920</v>
      </c>
      <c r="L1111" s="30" t="str">
        <f t="shared" si="17"/>
        <v>Payroll Processing Fees</v>
      </c>
    </row>
    <row r="1112" spans="1:12" ht="15.75">
      <c r="A1112" s="7">
        <v>1111</v>
      </c>
      <c r="B1112" s="5">
        <v>45473</v>
      </c>
      <c r="C1112" s="7">
        <v>60850</v>
      </c>
      <c r="D1112" s="4" t="s">
        <v>42</v>
      </c>
      <c r="E1112" s="4" t="s">
        <v>32</v>
      </c>
      <c r="F1112" s="4" t="s">
        <v>33</v>
      </c>
      <c r="G1112" s="4" t="s">
        <v>54</v>
      </c>
      <c r="H1112" s="4" t="s">
        <v>64</v>
      </c>
      <c r="I1112" s="4" t="s">
        <v>127</v>
      </c>
      <c r="J1112" s="4" t="s">
        <v>14</v>
      </c>
      <c r="K1112" s="6">
        <v>48500</v>
      </c>
      <c r="L1112" s="30" t="str">
        <f t="shared" si="17"/>
        <v>Commissions Expense</v>
      </c>
    </row>
    <row r="1113" spans="1:12" ht="15.75">
      <c r="A1113" s="7">
        <v>1112</v>
      </c>
      <c r="B1113" s="5">
        <v>45473</v>
      </c>
      <c r="C1113" s="7">
        <v>70100</v>
      </c>
      <c r="D1113" s="4" t="s">
        <v>26</v>
      </c>
      <c r="E1113" s="4" t="s">
        <v>9</v>
      </c>
      <c r="F1113" s="4" t="s">
        <v>10</v>
      </c>
      <c r="G1113" s="4" t="s">
        <v>74</v>
      </c>
      <c r="H1113" s="4" t="s">
        <v>75</v>
      </c>
      <c r="I1113" s="4" t="s">
        <v>76</v>
      </c>
      <c r="J1113" s="4" t="s">
        <v>11</v>
      </c>
      <c r="K1113" s="6">
        <v>2000</v>
      </c>
      <c r="L1113" s="30" t="str">
        <f t="shared" si="17"/>
        <v>Interest Income</v>
      </c>
    </row>
    <row r="1114" spans="1:12" ht="15.75">
      <c r="A1114" s="7">
        <v>1113</v>
      </c>
      <c r="B1114" s="5">
        <v>45473</v>
      </c>
      <c r="C1114" s="7">
        <v>80100</v>
      </c>
      <c r="D1114" s="4" t="s">
        <v>27</v>
      </c>
      <c r="E1114" s="4" t="s">
        <v>9</v>
      </c>
      <c r="F1114" s="4" t="s">
        <v>10</v>
      </c>
      <c r="G1114" s="4" t="s">
        <v>77</v>
      </c>
      <c r="H1114" s="4" t="s">
        <v>78</v>
      </c>
      <c r="I1114" s="4" t="s">
        <v>79</v>
      </c>
      <c r="J1114" s="4" t="s">
        <v>14</v>
      </c>
      <c r="K1114" s="6">
        <v>9200</v>
      </c>
      <c r="L1114" s="30" t="str">
        <f t="shared" si="17"/>
        <v>Depreciation Expense</v>
      </c>
    </row>
    <row r="1115" spans="1:12" ht="15.75">
      <c r="A1115" s="7">
        <v>1114</v>
      </c>
      <c r="B1115" s="5">
        <v>45473</v>
      </c>
      <c r="C1115" s="7">
        <v>80200</v>
      </c>
      <c r="D1115" s="4" t="s">
        <v>28</v>
      </c>
      <c r="E1115" s="4" t="s">
        <v>9</v>
      </c>
      <c r="F1115" s="4" t="s">
        <v>10</v>
      </c>
      <c r="G1115" s="4" t="s">
        <v>54</v>
      </c>
      <c r="H1115" s="4" t="s">
        <v>75</v>
      </c>
      <c r="I1115" s="4" t="s">
        <v>128</v>
      </c>
      <c r="J1115" s="4" t="s">
        <v>14</v>
      </c>
      <c r="K1115" s="6">
        <v>2800</v>
      </c>
      <c r="L1115" s="30" t="str">
        <f t="shared" si="17"/>
        <v>Interest Expense</v>
      </c>
    </row>
    <row r="1116" spans="1:12" ht="15.75">
      <c r="A1116" s="7">
        <v>1115</v>
      </c>
      <c r="B1116" s="5">
        <v>45474</v>
      </c>
      <c r="C1116" s="7">
        <v>40100</v>
      </c>
      <c r="D1116" s="4" t="s">
        <v>12</v>
      </c>
      <c r="E1116" s="4" t="s">
        <v>9</v>
      </c>
      <c r="F1116" s="4" t="s">
        <v>10</v>
      </c>
      <c r="G1116" s="4" t="s">
        <v>48</v>
      </c>
      <c r="H1116" s="4" t="s">
        <v>49</v>
      </c>
      <c r="I1116" s="4" t="s">
        <v>90</v>
      </c>
      <c r="J1116" s="4" t="s">
        <v>11</v>
      </c>
      <c r="K1116" s="6">
        <v>64000</v>
      </c>
      <c r="L1116" s="30" t="str">
        <f t="shared" si="17"/>
        <v>SaaS Revenue</v>
      </c>
    </row>
    <row r="1117" spans="1:12" ht="15.75">
      <c r="A1117" s="7">
        <v>1116</v>
      </c>
      <c r="B1117" s="5">
        <v>45474</v>
      </c>
      <c r="C1117" s="7">
        <v>40100</v>
      </c>
      <c r="D1117" s="4" t="s">
        <v>12</v>
      </c>
      <c r="E1117" s="4" t="s">
        <v>9</v>
      </c>
      <c r="F1117" s="4" t="s">
        <v>10</v>
      </c>
      <c r="G1117" s="4" t="s">
        <v>48</v>
      </c>
      <c r="H1117" s="4" t="s">
        <v>51</v>
      </c>
      <c r="I1117" s="4" t="s">
        <v>90</v>
      </c>
      <c r="J1117" s="4" t="s">
        <v>11</v>
      </c>
      <c r="K1117" s="6">
        <v>55800</v>
      </c>
      <c r="L1117" s="30" t="str">
        <f t="shared" si="17"/>
        <v>SaaS Revenue</v>
      </c>
    </row>
    <row r="1118" spans="1:12" ht="15.75">
      <c r="A1118" s="7">
        <v>1117</v>
      </c>
      <c r="B1118" s="5">
        <v>45474</v>
      </c>
      <c r="C1118" s="7">
        <v>40100</v>
      </c>
      <c r="D1118" s="4" t="s">
        <v>12</v>
      </c>
      <c r="E1118" s="4" t="s">
        <v>9</v>
      </c>
      <c r="F1118" s="4" t="s">
        <v>10</v>
      </c>
      <c r="G1118" s="4" t="s">
        <v>48</v>
      </c>
      <c r="H1118" s="4" t="s">
        <v>91</v>
      </c>
      <c r="I1118" s="4" t="s">
        <v>90</v>
      </c>
      <c r="J1118" s="4" t="s">
        <v>11</v>
      </c>
      <c r="K1118" s="6">
        <v>34000</v>
      </c>
      <c r="L1118" s="30" t="str">
        <f t="shared" si="17"/>
        <v>SaaS Revenue</v>
      </c>
    </row>
    <row r="1119" spans="1:12" ht="15.75">
      <c r="A1119" s="7">
        <v>1118</v>
      </c>
      <c r="B1119" s="5">
        <v>45474</v>
      </c>
      <c r="C1119" s="7">
        <v>40100</v>
      </c>
      <c r="D1119" s="4" t="s">
        <v>12</v>
      </c>
      <c r="E1119" s="4" t="s">
        <v>9</v>
      </c>
      <c r="F1119" s="4" t="s">
        <v>10</v>
      </c>
      <c r="G1119" s="4" t="s">
        <v>48</v>
      </c>
      <c r="H1119" s="4" t="s">
        <v>130</v>
      </c>
      <c r="I1119" s="4" t="s">
        <v>90</v>
      </c>
      <c r="J1119" s="4" t="s">
        <v>11</v>
      </c>
      <c r="K1119" s="6">
        <v>24200</v>
      </c>
      <c r="L1119" s="30" t="str">
        <f t="shared" si="17"/>
        <v>SaaS Revenue</v>
      </c>
    </row>
    <row r="1120" spans="1:12" ht="15.75">
      <c r="A1120" s="7">
        <v>1119</v>
      </c>
      <c r="B1120" s="5">
        <v>45474</v>
      </c>
      <c r="C1120" s="7">
        <v>40100</v>
      </c>
      <c r="D1120" s="4" t="s">
        <v>12</v>
      </c>
      <c r="E1120" s="4" t="s">
        <v>9</v>
      </c>
      <c r="F1120" s="4" t="s">
        <v>10</v>
      </c>
      <c r="G1120" s="4" t="s">
        <v>48</v>
      </c>
      <c r="H1120" s="4" t="s">
        <v>133</v>
      </c>
      <c r="I1120" s="4" t="s">
        <v>90</v>
      </c>
      <c r="J1120" s="4" t="s">
        <v>11</v>
      </c>
      <c r="K1120" s="6">
        <v>39500</v>
      </c>
      <c r="L1120" s="30" t="str">
        <f t="shared" si="17"/>
        <v>SaaS Revenue</v>
      </c>
    </row>
    <row r="1121" spans="1:12" ht="15.75">
      <c r="A1121" s="7">
        <v>1120</v>
      </c>
      <c r="B1121" s="5">
        <v>45474</v>
      </c>
      <c r="C1121" s="7">
        <v>40100</v>
      </c>
      <c r="D1121" s="4" t="s">
        <v>12</v>
      </c>
      <c r="E1121" s="4" t="s">
        <v>9</v>
      </c>
      <c r="F1121" s="4" t="s">
        <v>10</v>
      </c>
      <c r="G1121" s="4" t="s">
        <v>48</v>
      </c>
      <c r="H1121" s="4" t="s">
        <v>146</v>
      </c>
      <c r="I1121" s="4" t="s">
        <v>90</v>
      </c>
      <c r="J1121" s="4" t="s">
        <v>11</v>
      </c>
      <c r="K1121" s="6">
        <v>45800</v>
      </c>
      <c r="L1121" s="30" t="str">
        <f t="shared" si="17"/>
        <v>SaaS Revenue</v>
      </c>
    </row>
    <row r="1122" spans="1:12" ht="15.75">
      <c r="A1122" s="7">
        <v>1121</v>
      </c>
      <c r="B1122" s="5">
        <v>45474</v>
      </c>
      <c r="C1122" s="7">
        <v>40100</v>
      </c>
      <c r="D1122" s="4" t="s">
        <v>12</v>
      </c>
      <c r="E1122" s="4" t="s">
        <v>9</v>
      </c>
      <c r="F1122" s="4" t="s">
        <v>10</v>
      </c>
      <c r="G1122" s="4" t="s">
        <v>48</v>
      </c>
      <c r="H1122" s="4" t="s">
        <v>147</v>
      </c>
      <c r="I1122" s="4" t="s">
        <v>90</v>
      </c>
      <c r="J1122" s="4" t="s">
        <v>11</v>
      </c>
      <c r="K1122" s="6">
        <v>51500</v>
      </c>
      <c r="L1122" s="30" t="str">
        <f t="shared" si="17"/>
        <v>SaaS Revenue</v>
      </c>
    </row>
    <row r="1123" spans="1:12" ht="15.75">
      <c r="A1123" s="7">
        <v>1122</v>
      </c>
      <c r="B1123" s="5">
        <v>45474</v>
      </c>
      <c r="C1123" s="7">
        <v>40100</v>
      </c>
      <c r="D1123" s="4" t="s">
        <v>12</v>
      </c>
      <c r="E1123" s="4" t="s">
        <v>9</v>
      </c>
      <c r="F1123" s="4" t="s">
        <v>10</v>
      </c>
      <c r="G1123" s="4" t="s">
        <v>48</v>
      </c>
      <c r="H1123" s="4" t="s">
        <v>151</v>
      </c>
      <c r="I1123" s="4" t="s">
        <v>90</v>
      </c>
      <c r="J1123" s="4" t="s">
        <v>11</v>
      </c>
      <c r="K1123" s="6">
        <v>34000</v>
      </c>
      <c r="L1123" s="30" t="str">
        <f t="shared" si="17"/>
        <v>SaaS Revenue</v>
      </c>
    </row>
    <row r="1124" spans="1:12" ht="15.75">
      <c r="A1124" s="7">
        <v>1123</v>
      </c>
      <c r="B1124" s="5">
        <v>45474</v>
      </c>
      <c r="C1124" s="7">
        <v>40100</v>
      </c>
      <c r="D1124" s="4" t="s">
        <v>12</v>
      </c>
      <c r="E1124" s="4" t="s">
        <v>9</v>
      </c>
      <c r="F1124" s="4" t="s">
        <v>10</v>
      </c>
      <c r="G1124" s="4" t="s">
        <v>48</v>
      </c>
      <c r="H1124" s="4" t="s">
        <v>152</v>
      </c>
      <c r="I1124" s="4" t="s">
        <v>90</v>
      </c>
      <c r="J1124" s="4" t="s">
        <v>11</v>
      </c>
      <c r="K1124" s="6">
        <v>37500</v>
      </c>
      <c r="L1124" s="30" t="str">
        <f t="shared" si="17"/>
        <v>SaaS Revenue</v>
      </c>
    </row>
    <row r="1125" spans="1:12" ht="15.75">
      <c r="A1125" s="7">
        <v>1124</v>
      </c>
      <c r="B1125" s="5">
        <v>45474</v>
      </c>
      <c r="C1125" s="7">
        <v>40100</v>
      </c>
      <c r="D1125" s="4" t="s">
        <v>12</v>
      </c>
      <c r="E1125" s="4" t="s">
        <v>9</v>
      </c>
      <c r="F1125" s="4" t="s">
        <v>10</v>
      </c>
      <c r="G1125" s="4" t="s">
        <v>48</v>
      </c>
      <c r="H1125" s="4" t="s">
        <v>92</v>
      </c>
      <c r="I1125" s="4" t="s">
        <v>93</v>
      </c>
      <c r="J1125" s="4" t="s">
        <v>11</v>
      </c>
      <c r="K1125" s="6">
        <v>106500</v>
      </c>
      <c r="L1125" s="30" t="str">
        <f t="shared" si="17"/>
        <v>SaaS Revenue</v>
      </c>
    </row>
    <row r="1126" spans="1:12" ht="15.75">
      <c r="A1126" s="7">
        <v>1125</v>
      </c>
      <c r="B1126" s="5">
        <v>45474</v>
      </c>
      <c r="C1126" s="7">
        <v>40200</v>
      </c>
      <c r="D1126" s="4" t="s">
        <v>8</v>
      </c>
      <c r="E1126" s="4" t="s">
        <v>9</v>
      </c>
      <c r="F1126" s="4" t="s">
        <v>10</v>
      </c>
      <c r="G1126" s="4" t="s">
        <v>48</v>
      </c>
      <c r="H1126" s="4" t="s">
        <v>52</v>
      </c>
      <c r="I1126" s="4" t="s">
        <v>53</v>
      </c>
      <c r="J1126" s="4" t="s">
        <v>11</v>
      </c>
      <c r="K1126" s="6">
        <v>122000</v>
      </c>
      <c r="L1126" s="30" t="str">
        <f t="shared" si="17"/>
        <v>Product Revenue</v>
      </c>
    </row>
    <row r="1127" spans="1:12" ht="15.75">
      <c r="A1127" s="7">
        <v>1126</v>
      </c>
      <c r="B1127" s="5">
        <v>45474</v>
      </c>
      <c r="C1127" s="7">
        <v>50100</v>
      </c>
      <c r="D1127" s="4" t="s">
        <v>13</v>
      </c>
      <c r="E1127" s="4" t="s">
        <v>9</v>
      </c>
      <c r="F1127" s="4" t="s">
        <v>10</v>
      </c>
      <c r="G1127" s="4" t="s">
        <v>54</v>
      </c>
      <c r="H1127" s="4" t="s">
        <v>55</v>
      </c>
      <c r="I1127" s="4" t="s">
        <v>94</v>
      </c>
      <c r="J1127" s="4" t="s">
        <v>14</v>
      </c>
      <c r="K1127" s="6">
        <v>50500</v>
      </c>
      <c r="L1127" s="30" t="str">
        <f t="shared" si="17"/>
        <v>Web Domain &amp; Hosting Fees</v>
      </c>
    </row>
    <row r="1128" spans="1:12" ht="15.75">
      <c r="A1128" s="7">
        <v>1127</v>
      </c>
      <c r="B1128" s="5">
        <v>45474</v>
      </c>
      <c r="C1128" s="7">
        <v>50200</v>
      </c>
      <c r="D1128" s="4" t="s">
        <v>15</v>
      </c>
      <c r="E1128" s="4" t="s">
        <v>9</v>
      </c>
      <c r="F1128" s="4" t="s">
        <v>10</v>
      </c>
      <c r="G1128" s="4" t="s">
        <v>54</v>
      </c>
      <c r="H1128" s="4" t="s">
        <v>57</v>
      </c>
      <c r="I1128" s="4" t="s">
        <v>58</v>
      </c>
      <c r="J1128" s="4" t="s">
        <v>14</v>
      </c>
      <c r="K1128" s="6">
        <v>10200</v>
      </c>
      <c r="L1128" s="30" t="str">
        <f t="shared" si="17"/>
        <v>Merchant Account Fees</v>
      </c>
    </row>
    <row r="1129" spans="1:12" ht="15.75">
      <c r="A1129" s="7">
        <v>1128</v>
      </c>
      <c r="B1129" s="5">
        <v>45474</v>
      </c>
      <c r="C1129" s="7">
        <v>60100</v>
      </c>
      <c r="D1129" s="4" t="s">
        <v>16</v>
      </c>
      <c r="E1129" s="4" t="s">
        <v>32</v>
      </c>
      <c r="F1129" s="4" t="s">
        <v>33</v>
      </c>
      <c r="G1129" s="4" t="s">
        <v>54</v>
      </c>
      <c r="H1129" s="4" t="s">
        <v>59</v>
      </c>
      <c r="I1129" s="4" t="s">
        <v>60</v>
      </c>
      <c r="J1129" s="4" t="s">
        <v>14</v>
      </c>
      <c r="K1129" s="6">
        <v>26500</v>
      </c>
      <c r="L1129" s="30" t="str">
        <f t="shared" si="17"/>
        <v>Advertising &amp; Marketing</v>
      </c>
    </row>
    <row r="1130" spans="1:12" ht="15.75">
      <c r="A1130" s="7">
        <v>1129</v>
      </c>
      <c r="B1130" s="5">
        <v>45474</v>
      </c>
      <c r="C1130" s="7">
        <v>60100</v>
      </c>
      <c r="D1130" s="4" t="s">
        <v>16</v>
      </c>
      <c r="E1130" s="4" t="s">
        <v>32</v>
      </c>
      <c r="F1130" s="4" t="s">
        <v>33</v>
      </c>
      <c r="G1130" s="4" t="s">
        <v>54</v>
      </c>
      <c r="H1130" s="4" t="s">
        <v>95</v>
      </c>
      <c r="I1130" s="4" t="s">
        <v>62</v>
      </c>
      <c r="J1130" s="4" t="s">
        <v>14</v>
      </c>
      <c r="K1130" s="6">
        <v>13000</v>
      </c>
      <c r="L1130" s="30" t="str">
        <f t="shared" si="17"/>
        <v>Advertising &amp; Marketing</v>
      </c>
    </row>
    <row r="1131" spans="1:12" ht="15.75">
      <c r="A1131" s="7">
        <v>1130</v>
      </c>
      <c r="B1131" s="5">
        <v>45474</v>
      </c>
      <c r="C1131" s="7">
        <v>60400</v>
      </c>
      <c r="D1131" s="4" t="s">
        <v>29</v>
      </c>
      <c r="E1131" s="4" t="s">
        <v>9</v>
      </c>
      <c r="F1131" s="4" t="s">
        <v>10</v>
      </c>
      <c r="G1131" s="4" t="s">
        <v>54</v>
      </c>
      <c r="H1131" s="4" t="s">
        <v>96</v>
      </c>
      <c r="I1131" s="4" t="s">
        <v>97</v>
      </c>
      <c r="J1131" s="4" t="s">
        <v>14</v>
      </c>
      <c r="K1131" s="6">
        <v>2300</v>
      </c>
      <c r="L1131" s="30" t="str">
        <f t="shared" si="17"/>
        <v>Dues &amp; Subscriptions</v>
      </c>
    </row>
    <row r="1132" spans="1:12" ht="15.75">
      <c r="A1132" s="7">
        <v>1131</v>
      </c>
      <c r="B1132" s="5">
        <v>45474</v>
      </c>
      <c r="C1132" s="7">
        <v>60400</v>
      </c>
      <c r="D1132" s="4" t="s">
        <v>29</v>
      </c>
      <c r="E1132" s="4" t="s">
        <v>30</v>
      </c>
      <c r="F1132" s="4" t="s">
        <v>31</v>
      </c>
      <c r="G1132" s="4" t="s">
        <v>54</v>
      </c>
      <c r="H1132" s="4" t="s">
        <v>98</v>
      </c>
      <c r="I1132" s="4" t="s">
        <v>99</v>
      </c>
      <c r="J1132" s="4" t="s">
        <v>14</v>
      </c>
      <c r="K1132" s="6">
        <v>1800</v>
      </c>
      <c r="L1132" s="30" t="str">
        <f t="shared" si="17"/>
        <v>Dues &amp; Subscriptions</v>
      </c>
    </row>
    <row r="1133" spans="1:12" ht="15.75">
      <c r="A1133" s="7">
        <v>1132</v>
      </c>
      <c r="B1133" s="5">
        <v>45474</v>
      </c>
      <c r="C1133" s="7">
        <v>60500</v>
      </c>
      <c r="D1133" s="4" t="s">
        <v>39</v>
      </c>
      <c r="E1133" s="4" t="s">
        <v>9</v>
      </c>
      <c r="F1133" s="4" t="s">
        <v>10</v>
      </c>
      <c r="G1133" s="4" t="s">
        <v>54</v>
      </c>
      <c r="H1133" s="4" t="s">
        <v>100</v>
      </c>
      <c r="I1133" s="4" t="s">
        <v>101</v>
      </c>
      <c r="J1133" s="4" t="s">
        <v>14</v>
      </c>
      <c r="K1133" s="6">
        <v>5100</v>
      </c>
      <c r="L1133" s="30" t="str">
        <f t="shared" si="17"/>
        <v>Insurance</v>
      </c>
    </row>
    <row r="1134" spans="1:12" ht="15.75">
      <c r="A1134" s="7">
        <v>1133</v>
      </c>
      <c r="B1134" s="5">
        <v>45474</v>
      </c>
      <c r="C1134" s="7">
        <v>60620</v>
      </c>
      <c r="D1134" s="4" t="s">
        <v>40</v>
      </c>
      <c r="E1134" s="4" t="s">
        <v>9</v>
      </c>
      <c r="F1134" s="4" t="s">
        <v>10</v>
      </c>
      <c r="G1134" s="4" t="s">
        <v>54</v>
      </c>
      <c r="H1134" s="4" t="s">
        <v>102</v>
      </c>
      <c r="I1134" s="4" t="s">
        <v>103</v>
      </c>
      <c r="J1134" s="4" t="s">
        <v>14</v>
      </c>
      <c r="K1134" s="6">
        <v>16500</v>
      </c>
      <c r="L1134" s="30" t="str">
        <f t="shared" si="17"/>
        <v>Rent &amp; Lease</v>
      </c>
    </row>
    <row r="1135" spans="1:12" ht="15.75">
      <c r="A1135" s="7">
        <v>1134</v>
      </c>
      <c r="B1135" s="5">
        <v>45474</v>
      </c>
      <c r="C1135" s="7">
        <v>60630</v>
      </c>
      <c r="D1135" s="4" t="s">
        <v>41</v>
      </c>
      <c r="E1135" s="4" t="s">
        <v>9</v>
      </c>
      <c r="F1135" s="4" t="s">
        <v>10</v>
      </c>
      <c r="G1135" s="4" t="s">
        <v>54</v>
      </c>
      <c r="H1135" s="4" t="s">
        <v>104</v>
      </c>
      <c r="I1135" s="4" t="s">
        <v>105</v>
      </c>
      <c r="J1135" s="4" t="s">
        <v>14</v>
      </c>
      <c r="K1135" s="6">
        <v>4500</v>
      </c>
      <c r="L1135" s="30" t="str">
        <f t="shared" si="17"/>
        <v>Utilities</v>
      </c>
    </row>
    <row r="1136" spans="1:12" ht="15.75">
      <c r="A1136" s="7">
        <v>1135</v>
      </c>
      <c r="B1136" s="5">
        <v>45478</v>
      </c>
      <c r="C1136" s="7">
        <v>50200</v>
      </c>
      <c r="D1136" s="4" t="s">
        <v>15</v>
      </c>
      <c r="E1136" s="4" t="s">
        <v>9</v>
      </c>
      <c r="F1136" s="4" t="s">
        <v>10</v>
      </c>
      <c r="G1136" s="4" t="s">
        <v>54</v>
      </c>
      <c r="H1136" s="4" t="s">
        <v>57</v>
      </c>
      <c r="I1136" s="4" t="s">
        <v>58</v>
      </c>
      <c r="J1136" s="4" t="s">
        <v>14</v>
      </c>
      <c r="K1136" s="6">
        <v>4400</v>
      </c>
      <c r="L1136" s="30" t="str">
        <f t="shared" si="17"/>
        <v>Merchant Account Fees</v>
      </c>
    </row>
    <row r="1137" spans="1:12" ht="15.75">
      <c r="A1137" s="7">
        <v>1136</v>
      </c>
      <c r="B1137" s="5">
        <v>45478</v>
      </c>
      <c r="C1137" s="7">
        <v>50210</v>
      </c>
      <c r="D1137" s="4" t="s">
        <v>38</v>
      </c>
      <c r="E1137" s="4" t="s">
        <v>9</v>
      </c>
      <c r="F1137" s="4" t="s">
        <v>10</v>
      </c>
      <c r="G1137" s="4" t="s">
        <v>54</v>
      </c>
      <c r="H1137" s="4" t="s">
        <v>106</v>
      </c>
      <c r="I1137" s="4" t="s">
        <v>107</v>
      </c>
      <c r="J1137" s="4" t="s">
        <v>14</v>
      </c>
      <c r="K1137" s="6">
        <v>85400</v>
      </c>
      <c r="L1137" s="30" t="str">
        <f t="shared" si="17"/>
        <v>Product Costs</v>
      </c>
    </row>
    <row r="1138" spans="1:12" ht="15.75">
      <c r="A1138" s="7">
        <v>1137</v>
      </c>
      <c r="B1138" s="5">
        <v>45478</v>
      </c>
      <c r="C1138" s="7">
        <v>60710</v>
      </c>
      <c r="D1138" s="4" t="s">
        <v>21</v>
      </c>
      <c r="E1138" s="4" t="s">
        <v>9</v>
      </c>
      <c r="F1138" s="4" t="s">
        <v>10</v>
      </c>
      <c r="G1138" s="4" t="s">
        <v>54</v>
      </c>
      <c r="H1138" s="4" t="s">
        <v>72</v>
      </c>
      <c r="I1138" s="4" t="s">
        <v>73</v>
      </c>
      <c r="J1138" s="4" t="s">
        <v>14</v>
      </c>
      <c r="K1138" s="6">
        <v>4900</v>
      </c>
      <c r="L1138" s="30" t="str">
        <f t="shared" si="17"/>
        <v>Accounting Fees</v>
      </c>
    </row>
    <row r="1139" spans="1:12" ht="15.75">
      <c r="A1139" s="7">
        <v>1138</v>
      </c>
      <c r="B1139" s="5">
        <v>45483</v>
      </c>
      <c r="C1139" s="7">
        <v>60720</v>
      </c>
      <c r="D1139" s="4" t="s">
        <v>22</v>
      </c>
      <c r="E1139" s="4" t="s">
        <v>9</v>
      </c>
      <c r="F1139" s="4" t="s">
        <v>10</v>
      </c>
      <c r="G1139" s="4" t="s">
        <v>54</v>
      </c>
      <c r="H1139" s="4" t="s">
        <v>108</v>
      </c>
      <c r="I1139" s="4" t="s">
        <v>109</v>
      </c>
      <c r="J1139" s="4" t="s">
        <v>14</v>
      </c>
      <c r="K1139" s="6">
        <v>9200</v>
      </c>
      <c r="L1139" s="30" t="str">
        <f t="shared" si="17"/>
        <v>Consulting Fees</v>
      </c>
    </row>
    <row r="1140" spans="1:12" ht="15.75">
      <c r="A1140" s="7">
        <v>1139</v>
      </c>
      <c r="B1140" s="5">
        <v>45488</v>
      </c>
      <c r="C1140" s="7">
        <v>40100</v>
      </c>
      <c r="D1140" s="4" t="s">
        <v>12</v>
      </c>
      <c r="E1140" s="4" t="s">
        <v>9</v>
      </c>
      <c r="F1140" s="4" t="s">
        <v>10</v>
      </c>
      <c r="G1140" s="4" t="s">
        <v>48</v>
      </c>
      <c r="H1140" s="4" t="s">
        <v>110</v>
      </c>
      <c r="I1140" s="4" t="s">
        <v>90</v>
      </c>
      <c r="J1140" s="4" t="s">
        <v>11</v>
      </c>
      <c r="K1140" s="6">
        <v>28800</v>
      </c>
      <c r="L1140" s="30" t="str">
        <f t="shared" si="17"/>
        <v>SaaS Revenue</v>
      </c>
    </row>
    <row r="1141" spans="1:12" ht="15.75">
      <c r="A1141" s="7">
        <v>1140</v>
      </c>
      <c r="B1141" s="5">
        <v>45488</v>
      </c>
      <c r="C1141" s="7">
        <v>40100</v>
      </c>
      <c r="D1141" s="4" t="s">
        <v>12</v>
      </c>
      <c r="E1141" s="4" t="s">
        <v>9</v>
      </c>
      <c r="F1141" s="4" t="s">
        <v>10</v>
      </c>
      <c r="G1141" s="4" t="s">
        <v>48</v>
      </c>
      <c r="H1141" s="4" t="s">
        <v>92</v>
      </c>
      <c r="I1141" s="4" t="s">
        <v>93</v>
      </c>
      <c r="J1141" s="4" t="s">
        <v>11</v>
      </c>
      <c r="K1141" s="6">
        <v>82000</v>
      </c>
      <c r="L1141" s="30" t="str">
        <f t="shared" si="17"/>
        <v>SaaS Revenue</v>
      </c>
    </row>
    <row r="1142" spans="1:12" ht="15.75">
      <c r="A1142" s="7">
        <v>1141</v>
      </c>
      <c r="B1142" s="5">
        <v>45488</v>
      </c>
      <c r="C1142" s="7">
        <v>60730</v>
      </c>
      <c r="D1142" s="4" t="s">
        <v>23</v>
      </c>
      <c r="E1142" s="4" t="s">
        <v>9</v>
      </c>
      <c r="F1142" s="4" t="s">
        <v>10</v>
      </c>
      <c r="G1142" s="4" t="s">
        <v>54</v>
      </c>
      <c r="H1142" s="4" t="s">
        <v>111</v>
      </c>
      <c r="I1142" s="4" t="s">
        <v>112</v>
      </c>
      <c r="J1142" s="4" t="s">
        <v>14</v>
      </c>
      <c r="K1142" s="6">
        <v>5500</v>
      </c>
      <c r="L1142" s="30" t="str">
        <f t="shared" si="17"/>
        <v>Legal Fees</v>
      </c>
    </row>
    <row r="1143" spans="1:12" ht="15.75">
      <c r="A1143" s="7">
        <v>1142</v>
      </c>
      <c r="B1143" s="5">
        <v>45488</v>
      </c>
      <c r="C1143" s="7">
        <v>60740</v>
      </c>
      <c r="D1143" s="4" t="s">
        <v>24</v>
      </c>
      <c r="E1143" s="4" t="s">
        <v>9</v>
      </c>
      <c r="F1143" s="4" t="s">
        <v>10</v>
      </c>
      <c r="G1143" s="4" t="s">
        <v>54</v>
      </c>
      <c r="H1143" s="4" t="s">
        <v>113</v>
      </c>
      <c r="I1143" s="4" t="s">
        <v>114</v>
      </c>
      <c r="J1143" s="4" t="s">
        <v>14</v>
      </c>
      <c r="K1143" s="6">
        <v>8200</v>
      </c>
      <c r="L1143" s="30" t="str">
        <f t="shared" si="17"/>
        <v>Recruiting Fees</v>
      </c>
    </row>
    <row r="1144" spans="1:12" ht="15.75">
      <c r="A1144" s="7">
        <v>1143</v>
      </c>
      <c r="B1144" s="5">
        <v>45488</v>
      </c>
      <c r="C1144" s="7">
        <v>60810</v>
      </c>
      <c r="D1144" s="4" t="s">
        <v>17</v>
      </c>
      <c r="E1144" s="4" t="s">
        <v>9</v>
      </c>
      <c r="F1144" s="4" t="s">
        <v>10</v>
      </c>
      <c r="G1144" s="4" t="s">
        <v>54</v>
      </c>
      <c r="H1144" s="4" t="s">
        <v>64</v>
      </c>
      <c r="I1144" s="4" t="s">
        <v>66</v>
      </c>
      <c r="J1144" s="4" t="s">
        <v>14</v>
      </c>
      <c r="K1144" s="6">
        <v>55500</v>
      </c>
      <c r="L1144" s="30" t="str">
        <f t="shared" si="17"/>
        <v>Salary &amp; Wages</v>
      </c>
    </row>
    <row r="1145" spans="1:12" ht="15.75">
      <c r="A1145" s="7">
        <v>1144</v>
      </c>
      <c r="B1145" s="5">
        <v>45488</v>
      </c>
      <c r="C1145" s="7">
        <v>60810</v>
      </c>
      <c r="D1145" s="4" t="s">
        <v>17</v>
      </c>
      <c r="E1145" s="4" t="s">
        <v>30</v>
      </c>
      <c r="F1145" s="4" t="s">
        <v>31</v>
      </c>
      <c r="G1145" s="4" t="s">
        <v>54</v>
      </c>
      <c r="H1145" s="4" t="s">
        <v>64</v>
      </c>
      <c r="I1145" s="4" t="s">
        <v>115</v>
      </c>
      <c r="J1145" s="4" t="s">
        <v>14</v>
      </c>
      <c r="K1145" s="6">
        <v>105000</v>
      </c>
      <c r="L1145" s="30" t="str">
        <f t="shared" si="17"/>
        <v>Salary &amp; Wages</v>
      </c>
    </row>
    <row r="1146" spans="1:12" ht="15.75">
      <c r="A1146" s="7">
        <v>1145</v>
      </c>
      <c r="B1146" s="5">
        <v>45488</v>
      </c>
      <c r="C1146" s="7">
        <v>60810</v>
      </c>
      <c r="D1146" s="4" t="s">
        <v>17</v>
      </c>
      <c r="E1146" s="4" t="s">
        <v>32</v>
      </c>
      <c r="F1146" s="4" t="s">
        <v>33</v>
      </c>
      <c r="G1146" s="4" t="s">
        <v>54</v>
      </c>
      <c r="H1146" s="4" t="s">
        <v>64</v>
      </c>
      <c r="I1146" s="4" t="s">
        <v>65</v>
      </c>
      <c r="J1146" s="4" t="s">
        <v>14</v>
      </c>
      <c r="K1146" s="6">
        <v>80500</v>
      </c>
      <c r="L1146" s="30" t="str">
        <f t="shared" si="17"/>
        <v>Salary &amp; Wages</v>
      </c>
    </row>
    <row r="1147" spans="1:12" ht="15.75">
      <c r="A1147" s="7">
        <v>1146</v>
      </c>
      <c r="B1147" s="5">
        <v>45488</v>
      </c>
      <c r="C1147" s="7">
        <v>60810</v>
      </c>
      <c r="D1147" s="4" t="s">
        <v>17</v>
      </c>
      <c r="E1147" s="4" t="s">
        <v>36</v>
      </c>
      <c r="F1147" s="4" t="s">
        <v>37</v>
      </c>
      <c r="G1147" s="4" t="s">
        <v>54</v>
      </c>
      <c r="H1147" s="4" t="s">
        <v>64</v>
      </c>
      <c r="I1147" s="4" t="s">
        <v>116</v>
      </c>
      <c r="J1147" s="4" t="s">
        <v>14</v>
      </c>
      <c r="K1147" s="6">
        <v>69500</v>
      </c>
      <c r="L1147" s="30" t="str">
        <f t="shared" si="17"/>
        <v>Salary &amp; Wages</v>
      </c>
    </row>
    <row r="1148" spans="1:12" ht="15.75">
      <c r="A1148" s="7">
        <v>1147</v>
      </c>
      <c r="B1148" s="5">
        <v>45488</v>
      </c>
      <c r="C1148" s="7">
        <v>60820</v>
      </c>
      <c r="D1148" s="4" t="s">
        <v>18</v>
      </c>
      <c r="E1148" s="4" t="s">
        <v>9</v>
      </c>
      <c r="F1148" s="4" t="s">
        <v>10</v>
      </c>
      <c r="G1148" s="4" t="s">
        <v>54</v>
      </c>
      <c r="H1148" s="4" t="s">
        <v>64</v>
      </c>
      <c r="I1148" s="4" t="s">
        <v>117</v>
      </c>
      <c r="J1148" s="4" t="s">
        <v>14</v>
      </c>
      <c r="K1148" s="6">
        <v>4440</v>
      </c>
      <c r="L1148" s="30" t="str">
        <f t="shared" si="17"/>
        <v>Payroll Taxes</v>
      </c>
    </row>
    <row r="1149" spans="1:12" ht="15.75">
      <c r="A1149" s="7">
        <v>1148</v>
      </c>
      <c r="B1149" s="5">
        <v>45488</v>
      </c>
      <c r="C1149" s="7">
        <v>60820</v>
      </c>
      <c r="D1149" s="4" t="s">
        <v>18</v>
      </c>
      <c r="E1149" s="4" t="s">
        <v>30</v>
      </c>
      <c r="F1149" s="4" t="s">
        <v>31</v>
      </c>
      <c r="G1149" s="4" t="s">
        <v>54</v>
      </c>
      <c r="H1149" s="4" t="s">
        <v>64</v>
      </c>
      <c r="I1149" s="4" t="s">
        <v>118</v>
      </c>
      <c r="J1149" s="4" t="s">
        <v>14</v>
      </c>
      <c r="K1149" s="6">
        <v>8400</v>
      </c>
      <c r="L1149" s="30" t="str">
        <f t="shared" si="17"/>
        <v>Payroll Taxes</v>
      </c>
    </row>
    <row r="1150" spans="1:12" ht="15.75">
      <c r="A1150" s="7">
        <v>1149</v>
      </c>
      <c r="B1150" s="5">
        <v>45488</v>
      </c>
      <c r="C1150" s="7">
        <v>60820</v>
      </c>
      <c r="D1150" s="4" t="s">
        <v>18</v>
      </c>
      <c r="E1150" s="4" t="s">
        <v>32</v>
      </c>
      <c r="F1150" s="4" t="s">
        <v>33</v>
      </c>
      <c r="G1150" s="4" t="s">
        <v>54</v>
      </c>
      <c r="H1150" s="4" t="s">
        <v>64</v>
      </c>
      <c r="I1150" s="4" t="s">
        <v>119</v>
      </c>
      <c r="J1150" s="4" t="s">
        <v>14</v>
      </c>
      <c r="K1150" s="6">
        <v>6440</v>
      </c>
      <c r="L1150" s="30" t="str">
        <f t="shared" si="17"/>
        <v>Payroll Taxes</v>
      </c>
    </row>
    <row r="1151" spans="1:12" ht="15.75">
      <c r="A1151" s="7">
        <v>1150</v>
      </c>
      <c r="B1151" s="5">
        <v>45488</v>
      </c>
      <c r="C1151" s="7">
        <v>60820</v>
      </c>
      <c r="D1151" s="4" t="s">
        <v>18</v>
      </c>
      <c r="E1151" s="4" t="s">
        <v>36</v>
      </c>
      <c r="F1151" s="4" t="s">
        <v>37</v>
      </c>
      <c r="G1151" s="4" t="s">
        <v>54</v>
      </c>
      <c r="H1151" s="4" t="s">
        <v>64</v>
      </c>
      <c r="I1151" s="4" t="s">
        <v>120</v>
      </c>
      <c r="J1151" s="4" t="s">
        <v>14</v>
      </c>
      <c r="K1151" s="6">
        <v>5560</v>
      </c>
      <c r="L1151" s="30" t="str">
        <f t="shared" si="17"/>
        <v>Payroll Taxes</v>
      </c>
    </row>
    <row r="1152" spans="1:12" ht="15.75">
      <c r="A1152" s="7">
        <v>1151</v>
      </c>
      <c r="B1152" s="5">
        <v>45488</v>
      </c>
      <c r="C1152" s="7">
        <v>60830</v>
      </c>
      <c r="D1152" s="4" t="s">
        <v>19</v>
      </c>
      <c r="E1152" s="4" t="s">
        <v>9</v>
      </c>
      <c r="F1152" s="4" t="s">
        <v>10</v>
      </c>
      <c r="G1152" s="4" t="s">
        <v>54</v>
      </c>
      <c r="H1152" s="4" t="s">
        <v>121</v>
      </c>
      <c r="I1152" s="4" t="s">
        <v>122</v>
      </c>
      <c r="J1152" s="4" t="s">
        <v>14</v>
      </c>
      <c r="K1152" s="6">
        <v>10100</v>
      </c>
      <c r="L1152" s="30" t="str">
        <f t="shared" si="17"/>
        <v>Health Insurance</v>
      </c>
    </row>
    <row r="1153" spans="1:12" ht="15.75">
      <c r="A1153" s="7">
        <v>1152</v>
      </c>
      <c r="B1153" s="5">
        <v>45488</v>
      </c>
      <c r="C1153" s="7">
        <v>60830</v>
      </c>
      <c r="D1153" s="4" t="s">
        <v>19</v>
      </c>
      <c r="E1153" s="4" t="s">
        <v>30</v>
      </c>
      <c r="F1153" s="4" t="s">
        <v>31</v>
      </c>
      <c r="G1153" s="4" t="s">
        <v>54</v>
      </c>
      <c r="H1153" s="4" t="s">
        <v>121</v>
      </c>
      <c r="I1153" s="4" t="s">
        <v>123</v>
      </c>
      <c r="J1153" s="4" t="s">
        <v>14</v>
      </c>
      <c r="K1153" s="6">
        <v>18800</v>
      </c>
      <c r="L1153" s="30" t="str">
        <f t="shared" si="17"/>
        <v>Health Insurance</v>
      </c>
    </row>
    <row r="1154" spans="1:12" ht="15.75">
      <c r="A1154" s="7">
        <v>1153</v>
      </c>
      <c r="B1154" s="5">
        <v>45488</v>
      </c>
      <c r="C1154" s="7">
        <v>60830</v>
      </c>
      <c r="D1154" s="4" t="s">
        <v>19</v>
      </c>
      <c r="E1154" s="4" t="s">
        <v>32</v>
      </c>
      <c r="F1154" s="4" t="s">
        <v>33</v>
      </c>
      <c r="G1154" s="4" t="s">
        <v>54</v>
      </c>
      <c r="H1154" s="4" t="s">
        <v>121</v>
      </c>
      <c r="I1154" s="4" t="s">
        <v>124</v>
      </c>
      <c r="J1154" s="4" t="s">
        <v>14</v>
      </c>
      <c r="K1154" s="6">
        <v>14400</v>
      </c>
      <c r="L1154" s="30" t="str">
        <f t="shared" ref="L1154:L1217" si="18">RIGHT(D1154,LEN(D1154)-6)</f>
        <v>Health Insurance</v>
      </c>
    </row>
    <row r="1155" spans="1:12" ht="15.75">
      <c r="A1155" s="7">
        <v>1154</v>
      </c>
      <c r="B1155" s="5">
        <v>45488</v>
      </c>
      <c r="C1155" s="7">
        <v>60830</v>
      </c>
      <c r="D1155" s="4" t="s">
        <v>19</v>
      </c>
      <c r="E1155" s="4" t="s">
        <v>36</v>
      </c>
      <c r="F1155" s="4" t="s">
        <v>37</v>
      </c>
      <c r="G1155" s="4" t="s">
        <v>54</v>
      </c>
      <c r="H1155" s="4" t="s">
        <v>121</v>
      </c>
      <c r="I1155" s="4" t="s">
        <v>125</v>
      </c>
      <c r="J1155" s="4" t="s">
        <v>14</v>
      </c>
      <c r="K1155" s="6">
        <v>12100</v>
      </c>
      <c r="L1155" s="30" t="str">
        <f t="shared" si="18"/>
        <v>Health Insurance</v>
      </c>
    </row>
    <row r="1156" spans="1:12" ht="15.75">
      <c r="A1156" s="7">
        <v>1155</v>
      </c>
      <c r="B1156" s="5">
        <v>45488</v>
      </c>
      <c r="C1156" s="7">
        <v>60840</v>
      </c>
      <c r="D1156" s="4" t="s">
        <v>20</v>
      </c>
      <c r="E1156" s="4" t="s">
        <v>9</v>
      </c>
      <c r="F1156" s="4" t="s">
        <v>10</v>
      </c>
      <c r="G1156" s="4" t="s">
        <v>54</v>
      </c>
      <c r="H1156" s="4" t="s">
        <v>64</v>
      </c>
      <c r="I1156" s="4" t="s">
        <v>126</v>
      </c>
      <c r="J1156" s="4" t="s">
        <v>14</v>
      </c>
      <c r="K1156" s="6">
        <v>920</v>
      </c>
      <c r="L1156" s="30" t="str">
        <f t="shared" si="18"/>
        <v>Payroll Processing Fees</v>
      </c>
    </row>
    <row r="1157" spans="1:12" ht="15.75">
      <c r="A1157" s="7">
        <v>1156</v>
      </c>
      <c r="B1157" s="5">
        <v>45504</v>
      </c>
      <c r="C1157" s="7">
        <v>60850</v>
      </c>
      <c r="D1157" s="4" t="s">
        <v>42</v>
      </c>
      <c r="E1157" s="4" t="s">
        <v>32</v>
      </c>
      <c r="F1157" s="4" t="s">
        <v>33</v>
      </c>
      <c r="G1157" s="4" t="s">
        <v>54</v>
      </c>
      <c r="H1157" s="4" t="s">
        <v>64</v>
      </c>
      <c r="I1157" s="4" t="s">
        <v>127</v>
      </c>
      <c r="J1157" s="4" t="s">
        <v>14</v>
      </c>
      <c r="K1157" s="6">
        <v>49500</v>
      </c>
      <c r="L1157" s="30" t="str">
        <f t="shared" si="18"/>
        <v>Commissions Expense</v>
      </c>
    </row>
    <row r="1158" spans="1:12" ht="15.75">
      <c r="A1158" s="7">
        <v>1157</v>
      </c>
      <c r="B1158" s="5">
        <v>45504</v>
      </c>
      <c r="C1158" s="7">
        <v>70100</v>
      </c>
      <c r="D1158" s="4" t="s">
        <v>26</v>
      </c>
      <c r="E1158" s="4" t="s">
        <v>9</v>
      </c>
      <c r="F1158" s="4" t="s">
        <v>10</v>
      </c>
      <c r="G1158" s="4" t="s">
        <v>74</v>
      </c>
      <c r="H1158" s="4" t="s">
        <v>75</v>
      </c>
      <c r="I1158" s="4" t="s">
        <v>76</v>
      </c>
      <c r="J1158" s="4" t="s">
        <v>11</v>
      </c>
      <c r="K1158" s="6">
        <v>2000</v>
      </c>
      <c r="L1158" s="30" t="str">
        <f t="shared" si="18"/>
        <v>Interest Income</v>
      </c>
    </row>
    <row r="1159" spans="1:12" ht="15.75">
      <c r="A1159" s="7">
        <v>1158</v>
      </c>
      <c r="B1159" s="5">
        <v>45504</v>
      </c>
      <c r="C1159" s="7">
        <v>80100</v>
      </c>
      <c r="D1159" s="4" t="s">
        <v>27</v>
      </c>
      <c r="E1159" s="4" t="s">
        <v>9</v>
      </c>
      <c r="F1159" s="4" t="s">
        <v>10</v>
      </c>
      <c r="G1159" s="4" t="s">
        <v>77</v>
      </c>
      <c r="H1159" s="4" t="s">
        <v>78</v>
      </c>
      <c r="I1159" s="4" t="s">
        <v>79</v>
      </c>
      <c r="J1159" s="4" t="s">
        <v>14</v>
      </c>
      <c r="K1159" s="6">
        <v>9200</v>
      </c>
      <c r="L1159" s="30" t="str">
        <f t="shared" si="18"/>
        <v>Depreciation Expense</v>
      </c>
    </row>
    <row r="1160" spans="1:12" ht="15.75">
      <c r="A1160" s="7">
        <v>1159</v>
      </c>
      <c r="B1160" s="5">
        <v>45504</v>
      </c>
      <c r="C1160" s="7">
        <v>80200</v>
      </c>
      <c r="D1160" s="4" t="s">
        <v>28</v>
      </c>
      <c r="E1160" s="4" t="s">
        <v>9</v>
      </c>
      <c r="F1160" s="4" t="s">
        <v>10</v>
      </c>
      <c r="G1160" s="4" t="s">
        <v>54</v>
      </c>
      <c r="H1160" s="4" t="s">
        <v>75</v>
      </c>
      <c r="I1160" s="4" t="s">
        <v>128</v>
      </c>
      <c r="J1160" s="4" t="s">
        <v>14</v>
      </c>
      <c r="K1160" s="6">
        <v>2800</v>
      </c>
      <c r="L1160" s="30" t="str">
        <f t="shared" si="18"/>
        <v>Interest Expense</v>
      </c>
    </row>
    <row r="1161" spans="1:12" ht="15.75">
      <c r="A1161" s="7">
        <v>1160</v>
      </c>
      <c r="B1161" s="5">
        <v>45505</v>
      </c>
      <c r="C1161" s="7">
        <v>40100</v>
      </c>
      <c r="D1161" s="4" t="s">
        <v>12</v>
      </c>
      <c r="E1161" s="4" t="s">
        <v>9</v>
      </c>
      <c r="F1161" s="4" t="s">
        <v>10</v>
      </c>
      <c r="G1161" s="4" t="s">
        <v>48</v>
      </c>
      <c r="H1161" s="4" t="s">
        <v>49</v>
      </c>
      <c r="I1161" s="4" t="s">
        <v>129</v>
      </c>
      <c r="J1161" s="4" t="s">
        <v>11</v>
      </c>
      <c r="K1161" s="6">
        <v>65000</v>
      </c>
      <c r="L1161" s="30" t="str">
        <f t="shared" si="18"/>
        <v>SaaS Revenue</v>
      </c>
    </row>
    <row r="1162" spans="1:12" ht="15.75">
      <c r="A1162" s="7">
        <v>1161</v>
      </c>
      <c r="B1162" s="5">
        <v>45505</v>
      </c>
      <c r="C1162" s="7">
        <v>40100</v>
      </c>
      <c r="D1162" s="4" t="s">
        <v>12</v>
      </c>
      <c r="E1162" s="4" t="s">
        <v>9</v>
      </c>
      <c r="F1162" s="4" t="s">
        <v>10</v>
      </c>
      <c r="G1162" s="4" t="s">
        <v>48</v>
      </c>
      <c r="H1162" s="4" t="s">
        <v>51</v>
      </c>
      <c r="I1162" s="4" t="s">
        <v>129</v>
      </c>
      <c r="J1162" s="4" t="s">
        <v>11</v>
      </c>
      <c r="K1162" s="6">
        <v>56800</v>
      </c>
      <c r="L1162" s="30" t="str">
        <f t="shared" si="18"/>
        <v>SaaS Revenue</v>
      </c>
    </row>
    <row r="1163" spans="1:12" ht="15.75">
      <c r="A1163" s="7">
        <v>1162</v>
      </c>
      <c r="B1163" s="5">
        <v>45505</v>
      </c>
      <c r="C1163" s="7">
        <v>40100</v>
      </c>
      <c r="D1163" s="4" t="s">
        <v>12</v>
      </c>
      <c r="E1163" s="4" t="s">
        <v>9</v>
      </c>
      <c r="F1163" s="4" t="s">
        <v>10</v>
      </c>
      <c r="G1163" s="4" t="s">
        <v>48</v>
      </c>
      <c r="H1163" s="4" t="s">
        <v>91</v>
      </c>
      <c r="I1163" s="4" t="s">
        <v>129</v>
      </c>
      <c r="J1163" s="4" t="s">
        <v>11</v>
      </c>
      <c r="K1163" s="6">
        <v>34800</v>
      </c>
      <c r="L1163" s="30" t="str">
        <f t="shared" si="18"/>
        <v>SaaS Revenue</v>
      </c>
    </row>
    <row r="1164" spans="1:12" ht="15.75">
      <c r="A1164" s="7">
        <v>1163</v>
      </c>
      <c r="B1164" s="5">
        <v>45505</v>
      </c>
      <c r="C1164" s="7">
        <v>40100</v>
      </c>
      <c r="D1164" s="4" t="s">
        <v>12</v>
      </c>
      <c r="E1164" s="4" t="s">
        <v>9</v>
      </c>
      <c r="F1164" s="4" t="s">
        <v>10</v>
      </c>
      <c r="G1164" s="4" t="s">
        <v>48</v>
      </c>
      <c r="H1164" s="4" t="s">
        <v>130</v>
      </c>
      <c r="I1164" s="4" t="s">
        <v>129</v>
      </c>
      <c r="J1164" s="4" t="s">
        <v>11</v>
      </c>
      <c r="K1164" s="6">
        <v>24800</v>
      </c>
      <c r="L1164" s="30" t="str">
        <f t="shared" si="18"/>
        <v>SaaS Revenue</v>
      </c>
    </row>
    <row r="1165" spans="1:12" ht="15.75">
      <c r="A1165" s="7">
        <v>1164</v>
      </c>
      <c r="B1165" s="5">
        <v>45505</v>
      </c>
      <c r="C1165" s="7">
        <v>40100</v>
      </c>
      <c r="D1165" s="4" t="s">
        <v>12</v>
      </c>
      <c r="E1165" s="4" t="s">
        <v>9</v>
      </c>
      <c r="F1165" s="4" t="s">
        <v>10</v>
      </c>
      <c r="G1165" s="4" t="s">
        <v>48</v>
      </c>
      <c r="H1165" s="4" t="s">
        <v>133</v>
      </c>
      <c r="I1165" s="4" t="s">
        <v>129</v>
      </c>
      <c r="J1165" s="4" t="s">
        <v>11</v>
      </c>
      <c r="K1165" s="6">
        <v>40200</v>
      </c>
      <c r="L1165" s="30" t="str">
        <f t="shared" si="18"/>
        <v>SaaS Revenue</v>
      </c>
    </row>
    <row r="1166" spans="1:12" ht="15.75">
      <c r="A1166" s="7">
        <v>1165</v>
      </c>
      <c r="B1166" s="5">
        <v>45505</v>
      </c>
      <c r="C1166" s="7">
        <v>40100</v>
      </c>
      <c r="D1166" s="4" t="s">
        <v>12</v>
      </c>
      <c r="E1166" s="4" t="s">
        <v>9</v>
      </c>
      <c r="F1166" s="4" t="s">
        <v>10</v>
      </c>
      <c r="G1166" s="4" t="s">
        <v>48</v>
      </c>
      <c r="H1166" s="4" t="s">
        <v>146</v>
      </c>
      <c r="I1166" s="4" t="s">
        <v>129</v>
      </c>
      <c r="J1166" s="4" t="s">
        <v>11</v>
      </c>
      <c r="K1166" s="6">
        <v>46500</v>
      </c>
      <c r="L1166" s="30" t="str">
        <f t="shared" si="18"/>
        <v>SaaS Revenue</v>
      </c>
    </row>
    <row r="1167" spans="1:12" ht="15.75">
      <c r="A1167" s="7">
        <v>1166</v>
      </c>
      <c r="B1167" s="5">
        <v>45505</v>
      </c>
      <c r="C1167" s="7">
        <v>40100</v>
      </c>
      <c r="D1167" s="4" t="s">
        <v>12</v>
      </c>
      <c r="E1167" s="4" t="s">
        <v>9</v>
      </c>
      <c r="F1167" s="4" t="s">
        <v>10</v>
      </c>
      <c r="G1167" s="4" t="s">
        <v>48</v>
      </c>
      <c r="H1167" s="4" t="s">
        <v>147</v>
      </c>
      <c r="I1167" s="4" t="s">
        <v>129</v>
      </c>
      <c r="J1167" s="4" t="s">
        <v>11</v>
      </c>
      <c r="K1167" s="6">
        <v>52500</v>
      </c>
      <c r="L1167" s="30" t="str">
        <f t="shared" si="18"/>
        <v>SaaS Revenue</v>
      </c>
    </row>
    <row r="1168" spans="1:12" ht="15.75">
      <c r="A1168" s="7">
        <v>1167</v>
      </c>
      <c r="B1168" s="5">
        <v>45505</v>
      </c>
      <c r="C1168" s="7">
        <v>40100</v>
      </c>
      <c r="D1168" s="4" t="s">
        <v>12</v>
      </c>
      <c r="E1168" s="4" t="s">
        <v>9</v>
      </c>
      <c r="F1168" s="4" t="s">
        <v>10</v>
      </c>
      <c r="G1168" s="4" t="s">
        <v>48</v>
      </c>
      <c r="H1168" s="4" t="s">
        <v>151</v>
      </c>
      <c r="I1168" s="4" t="s">
        <v>129</v>
      </c>
      <c r="J1168" s="4" t="s">
        <v>11</v>
      </c>
      <c r="K1168" s="6">
        <v>36000</v>
      </c>
      <c r="L1168" s="30" t="str">
        <f t="shared" si="18"/>
        <v>SaaS Revenue</v>
      </c>
    </row>
    <row r="1169" spans="1:12" ht="15.75">
      <c r="A1169" s="7">
        <v>1168</v>
      </c>
      <c r="B1169" s="5">
        <v>45505</v>
      </c>
      <c r="C1169" s="7">
        <v>40100</v>
      </c>
      <c r="D1169" s="4" t="s">
        <v>12</v>
      </c>
      <c r="E1169" s="4" t="s">
        <v>9</v>
      </c>
      <c r="F1169" s="4" t="s">
        <v>10</v>
      </c>
      <c r="G1169" s="4" t="s">
        <v>48</v>
      </c>
      <c r="H1169" s="4" t="s">
        <v>152</v>
      </c>
      <c r="I1169" s="4" t="s">
        <v>129</v>
      </c>
      <c r="J1169" s="4" t="s">
        <v>11</v>
      </c>
      <c r="K1169" s="6">
        <v>40000</v>
      </c>
      <c r="L1169" s="30" t="str">
        <f t="shared" si="18"/>
        <v>SaaS Revenue</v>
      </c>
    </row>
    <row r="1170" spans="1:12" ht="15.75">
      <c r="A1170" s="7">
        <v>1169</v>
      </c>
      <c r="B1170" s="5">
        <v>45505</v>
      </c>
      <c r="C1170" s="7">
        <v>40100</v>
      </c>
      <c r="D1170" s="4" t="s">
        <v>12</v>
      </c>
      <c r="E1170" s="4" t="s">
        <v>9</v>
      </c>
      <c r="F1170" s="4" t="s">
        <v>10</v>
      </c>
      <c r="G1170" s="4" t="s">
        <v>48</v>
      </c>
      <c r="H1170" s="4" t="s">
        <v>153</v>
      </c>
      <c r="I1170" s="4" t="s">
        <v>129</v>
      </c>
      <c r="J1170" s="4" t="s">
        <v>11</v>
      </c>
      <c r="K1170" s="6">
        <v>28000</v>
      </c>
      <c r="L1170" s="30" t="str">
        <f t="shared" si="18"/>
        <v>SaaS Revenue</v>
      </c>
    </row>
    <row r="1171" spans="1:12" ht="15.75">
      <c r="A1171" s="7">
        <v>1170</v>
      </c>
      <c r="B1171" s="5">
        <v>45505</v>
      </c>
      <c r="C1171" s="7">
        <v>40100</v>
      </c>
      <c r="D1171" s="4" t="s">
        <v>12</v>
      </c>
      <c r="E1171" s="4" t="s">
        <v>9</v>
      </c>
      <c r="F1171" s="4" t="s">
        <v>10</v>
      </c>
      <c r="G1171" s="4" t="s">
        <v>48</v>
      </c>
      <c r="H1171" s="4" t="s">
        <v>92</v>
      </c>
      <c r="I1171" s="4" t="s">
        <v>93</v>
      </c>
      <c r="J1171" s="4" t="s">
        <v>11</v>
      </c>
      <c r="K1171" s="6">
        <v>108500</v>
      </c>
      <c r="L1171" s="30" t="str">
        <f t="shared" si="18"/>
        <v>SaaS Revenue</v>
      </c>
    </row>
    <row r="1172" spans="1:12" ht="15.75">
      <c r="A1172" s="7">
        <v>1171</v>
      </c>
      <c r="B1172" s="5">
        <v>45505</v>
      </c>
      <c r="C1172" s="7">
        <v>40200</v>
      </c>
      <c r="D1172" s="4" t="s">
        <v>8</v>
      </c>
      <c r="E1172" s="4" t="s">
        <v>9</v>
      </c>
      <c r="F1172" s="4" t="s">
        <v>10</v>
      </c>
      <c r="G1172" s="4" t="s">
        <v>48</v>
      </c>
      <c r="H1172" s="4" t="s">
        <v>52</v>
      </c>
      <c r="I1172" s="4" t="s">
        <v>53</v>
      </c>
      <c r="J1172" s="4" t="s">
        <v>11</v>
      </c>
      <c r="K1172" s="6">
        <v>124000</v>
      </c>
      <c r="L1172" s="30" t="str">
        <f t="shared" si="18"/>
        <v>Product Revenue</v>
      </c>
    </row>
    <row r="1173" spans="1:12" ht="15.75">
      <c r="A1173" s="7">
        <v>1172</v>
      </c>
      <c r="B1173" s="5">
        <v>45505</v>
      </c>
      <c r="C1173" s="7">
        <v>50100</v>
      </c>
      <c r="D1173" s="4" t="s">
        <v>13</v>
      </c>
      <c r="E1173" s="4" t="s">
        <v>9</v>
      </c>
      <c r="F1173" s="4" t="s">
        <v>10</v>
      </c>
      <c r="G1173" s="4" t="s">
        <v>54</v>
      </c>
      <c r="H1173" s="4" t="s">
        <v>55</v>
      </c>
      <c r="I1173" s="4" t="s">
        <v>131</v>
      </c>
      <c r="J1173" s="4" t="s">
        <v>14</v>
      </c>
      <c r="K1173" s="6">
        <v>51800</v>
      </c>
      <c r="L1173" s="30" t="str">
        <f t="shared" si="18"/>
        <v>Web Domain &amp; Hosting Fees</v>
      </c>
    </row>
    <row r="1174" spans="1:12" ht="15.75">
      <c r="A1174" s="7">
        <v>1173</v>
      </c>
      <c r="B1174" s="5">
        <v>45505</v>
      </c>
      <c r="C1174" s="7">
        <v>50200</v>
      </c>
      <c r="D1174" s="4" t="s">
        <v>15</v>
      </c>
      <c r="E1174" s="4" t="s">
        <v>9</v>
      </c>
      <c r="F1174" s="4" t="s">
        <v>10</v>
      </c>
      <c r="G1174" s="4" t="s">
        <v>54</v>
      </c>
      <c r="H1174" s="4" t="s">
        <v>57</v>
      </c>
      <c r="I1174" s="4" t="s">
        <v>58</v>
      </c>
      <c r="J1174" s="4" t="s">
        <v>14</v>
      </c>
      <c r="K1174" s="6">
        <v>10400</v>
      </c>
      <c r="L1174" s="30" t="str">
        <f t="shared" si="18"/>
        <v>Merchant Account Fees</v>
      </c>
    </row>
    <row r="1175" spans="1:12" ht="15.75">
      <c r="A1175" s="7">
        <v>1174</v>
      </c>
      <c r="B1175" s="5">
        <v>45505</v>
      </c>
      <c r="C1175" s="7">
        <v>60100</v>
      </c>
      <c r="D1175" s="4" t="s">
        <v>16</v>
      </c>
      <c r="E1175" s="4" t="s">
        <v>32</v>
      </c>
      <c r="F1175" s="4" t="s">
        <v>33</v>
      </c>
      <c r="G1175" s="4" t="s">
        <v>54</v>
      </c>
      <c r="H1175" s="4" t="s">
        <v>59</v>
      </c>
      <c r="I1175" s="4" t="s">
        <v>60</v>
      </c>
      <c r="J1175" s="4" t="s">
        <v>14</v>
      </c>
      <c r="K1175" s="6">
        <v>27000</v>
      </c>
      <c r="L1175" s="30" t="str">
        <f t="shared" si="18"/>
        <v>Advertising &amp; Marketing</v>
      </c>
    </row>
    <row r="1176" spans="1:12" ht="15.75">
      <c r="A1176" s="7">
        <v>1175</v>
      </c>
      <c r="B1176" s="5">
        <v>45505</v>
      </c>
      <c r="C1176" s="7">
        <v>60100</v>
      </c>
      <c r="D1176" s="4" t="s">
        <v>16</v>
      </c>
      <c r="E1176" s="4" t="s">
        <v>32</v>
      </c>
      <c r="F1176" s="4" t="s">
        <v>33</v>
      </c>
      <c r="G1176" s="4" t="s">
        <v>54</v>
      </c>
      <c r="H1176" s="4" t="s">
        <v>95</v>
      </c>
      <c r="I1176" s="4" t="s">
        <v>62</v>
      </c>
      <c r="J1176" s="4" t="s">
        <v>14</v>
      </c>
      <c r="K1176" s="6">
        <v>13200</v>
      </c>
      <c r="L1176" s="30" t="str">
        <f t="shared" si="18"/>
        <v>Advertising &amp; Marketing</v>
      </c>
    </row>
    <row r="1177" spans="1:12" ht="15.75">
      <c r="A1177" s="7">
        <v>1176</v>
      </c>
      <c r="B1177" s="5">
        <v>45505</v>
      </c>
      <c r="C1177" s="7">
        <v>60400</v>
      </c>
      <c r="D1177" s="4" t="s">
        <v>29</v>
      </c>
      <c r="E1177" s="4" t="s">
        <v>9</v>
      </c>
      <c r="F1177" s="4" t="s">
        <v>10</v>
      </c>
      <c r="G1177" s="4" t="s">
        <v>54</v>
      </c>
      <c r="H1177" s="4" t="s">
        <v>96</v>
      </c>
      <c r="I1177" s="4" t="s">
        <v>97</v>
      </c>
      <c r="J1177" s="4" t="s">
        <v>14</v>
      </c>
      <c r="K1177" s="6">
        <v>2300</v>
      </c>
      <c r="L1177" s="30" t="str">
        <f t="shared" si="18"/>
        <v>Dues &amp; Subscriptions</v>
      </c>
    </row>
    <row r="1178" spans="1:12" ht="15.75">
      <c r="A1178" s="7">
        <v>1177</v>
      </c>
      <c r="B1178" s="5">
        <v>45505</v>
      </c>
      <c r="C1178" s="7">
        <v>60400</v>
      </c>
      <c r="D1178" s="4" t="s">
        <v>29</v>
      </c>
      <c r="E1178" s="4" t="s">
        <v>30</v>
      </c>
      <c r="F1178" s="4" t="s">
        <v>31</v>
      </c>
      <c r="G1178" s="4" t="s">
        <v>54</v>
      </c>
      <c r="H1178" s="4" t="s">
        <v>98</v>
      </c>
      <c r="I1178" s="4" t="s">
        <v>99</v>
      </c>
      <c r="J1178" s="4" t="s">
        <v>14</v>
      </c>
      <c r="K1178" s="6">
        <v>1800</v>
      </c>
      <c r="L1178" s="30" t="str">
        <f t="shared" si="18"/>
        <v>Dues &amp; Subscriptions</v>
      </c>
    </row>
    <row r="1179" spans="1:12" ht="15.75">
      <c r="A1179" s="7">
        <v>1178</v>
      </c>
      <c r="B1179" s="5">
        <v>45505</v>
      </c>
      <c r="C1179" s="7">
        <v>60500</v>
      </c>
      <c r="D1179" s="4" t="s">
        <v>39</v>
      </c>
      <c r="E1179" s="4" t="s">
        <v>9</v>
      </c>
      <c r="F1179" s="4" t="s">
        <v>10</v>
      </c>
      <c r="G1179" s="4" t="s">
        <v>54</v>
      </c>
      <c r="H1179" s="4" t="s">
        <v>100</v>
      </c>
      <c r="I1179" s="4" t="s">
        <v>101</v>
      </c>
      <c r="J1179" s="4" t="s">
        <v>14</v>
      </c>
      <c r="K1179" s="6">
        <v>5100</v>
      </c>
      <c r="L1179" s="30" t="str">
        <f t="shared" si="18"/>
        <v>Insurance</v>
      </c>
    </row>
    <row r="1180" spans="1:12" ht="15.75">
      <c r="A1180" s="7">
        <v>1179</v>
      </c>
      <c r="B1180" s="5">
        <v>45505</v>
      </c>
      <c r="C1180" s="7">
        <v>60620</v>
      </c>
      <c r="D1180" s="4" t="s">
        <v>40</v>
      </c>
      <c r="E1180" s="4" t="s">
        <v>9</v>
      </c>
      <c r="F1180" s="4" t="s">
        <v>10</v>
      </c>
      <c r="G1180" s="4" t="s">
        <v>54</v>
      </c>
      <c r="H1180" s="4" t="s">
        <v>102</v>
      </c>
      <c r="I1180" s="4" t="s">
        <v>103</v>
      </c>
      <c r="J1180" s="4" t="s">
        <v>14</v>
      </c>
      <c r="K1180" s="6">
        <v>16500</v>
      </c>
      <c r="L1180" s="30" t="str">
        <f t="shared" si="18"/>
        <v>Rent &amp; Lease</v>
      </c>
    </row>
    <row r="1181" spans="1:12" ht="15.75">
      <c r="A1181" s="7">
        <v>1180</v>
      </c>
      <c r="B1181" s="5">
        <v>45505</v>
      </c>
      <c r="C1181" s="7">
        <v>60630</v>
      </c>
      <c r="D1181" s="4" t="s">
        <v>41</v>
      </c>
      <c r="E1181" s="4" t="s">
        <v>9</v>
      </c>
      <c r="F1181" s="4" t="s">
        <v>10</v>
      </c>
      <c r="G1181" s="4" t="s">
        <v>54</v>
      </c>
      <c r="H1181" s="4" t="s">
        <v>104</v>
      </c>
      <c r="I1181" s="4" t="s">
        <v>105</v>
      </c>
      <c r="J1181" s="4" t="s">
        <v>14</v>
      </c>
      <c r="K1181" s="6">
        <v>4600</v>
      </c>
      <c r="L1181" s="30" t="str">
        <f t="shared" si="18"/>
        <v>Utilities</v>
      </c>
    </row>
    <row r="1182" spans="1:12" ht="15.75">
      <c r="A1182" s="7">
        <v>1181</v>
      </c>
      <c r="B1182" s="5">
        <v>45509</v>
      </c>
      <c r="C1182" s="7">
        <v>50200</v>
      </c>
      <c r="D1182" s="4" t="s">
        <v>15</v>
      </c>
      <c r="E1182" s="4" t="s">
        <v>9</v>
      </c>
      <c r="F1182" s="4" t="s">
        <v>10</v>
      </c>
      <c r="G1182" s="4" t="s">
        <v>54</v>
      </c>
      <c r="H1182" s="4" t="s">
        <v>57</v>
      </c>
      <c r="I1182" s="4" t="s">
        <v>58</v>
      </c>
      <c r="J1182" s="4" t="s">
        <v>14</v>
      </c>
      <c r="K1182" s="6">
        <v>4500</v>
      </c>
      <c r="L1182" s="30" t="str">
        <f t="shared" si="18"/>
        <v>Merchant Account Fees</v>
      </c>
    </row>
    <row r="1183" spans="1:12" ht="15.75">
      <c r="A1183" s="7">
        <v>1182</v>
      </c>
      <c r="B1183" s="5">
        <v>45509</v>
      </c>
      <c r="C1183" s="7">
        <v>50210</v>
      </c>
      <c r="D1183" s="4" t="s">
        <v>38</v>
      </c>
      <c r="E1183" s="4" t="s">
        <v>9</v>
      </c>
      <c r="F1183" s="4" t="s">
        <v>10</v>
      </c>
      <c r="G1183" s="4" t="s">
        <v>54</v>
      </c>
      <c r="H1183" s="4" t="s">
        <v>106</v>
      </c>
      <c r="I1183" s="4" t="s">
        <v>107</v>
      </c>
      <c r="J1183" s="4" t="s">
        <v>14</v>
      </c>
      <c r="K1183" s="6">
        <v>86800</v>
      </c>
      <c r="L1183" s="30" t="str">
        <f t="shared" si="18"/>
        <v>Product Costs</v>
      </c>
    </row>
    <row r="1184" spans="1:12" ht="15.75">
      <c r="A1184" s="7">
        <v>1183</v>
      </c>
      <c r="B1184" s="5">
        <v>45509</v>
      </c>
      <c r="C1184" s="7">
        <v>60710</v>
      </c>
      <c r="D1184" s="4" t="s">
        <v>21</v>
      </c>
      <c r="E1184" s="4" t="s">
        <v>9</v>
      </c>
      <c r="F1184" s="4" t="s">
        <v>10</v>
      </c>
      <c r="G1184" s="4" t="s">
        <v>54</v>
      </c>
      <c r="H1184" s="4" t="s">
        <v>72</v>
      </c>
      <c r="I1184" s="4" t="s">
        <v>73</v>
      </c>
      <c r="J1184" s="4" t="s">
        <v>14</v>
      </c>
      <c r="K1184" s="6">
        <v>4900</v>
      </c>
      <c r="L1184" s="30" t="str">
        <f t="shared" si="18"/>
        <v>Accounting Fees</v>
      </c>
    </row>
    <row r="1185" spans="1:12" ht="15.75">
      <c r="A1185" s="7">
        <v>1184</v>
      </c>
      <c r="B1185" s="5">
        <v>45514</v>
      </c>
      <c r="C1185" s="7">
        <v>60720</v>
      </c>
      <c r="D1185" s="4" t="s">
        <v>22</v>
      </c>
      <c r="E1185" s="4" t="s">
        <v>9</v>
      </c>
      <c r="F1185" s="4" t="s">
        <v>10</v>
      </c>
      <c r="G1185" s="4" t="s">
        <v>54</v>
      </c>
      <c r="H1185" s="4" t="s">
        <v>108</v>
      </c>
      <c r="I1185" s="4" t="s">
        <v>109</v>
      </c>
      <c r="J1185" s="4" t="s">
        <v>14</v>
      </c>
      <c r="K1185" s="6">
        <v>9200</v>
      </c>
      <c r="L1185" s="30" t="str">
        <f t="shared" si="18"/>
        <v>Consulting Fees</v>
      </c>
    </row>
    <row r="1186" spans="1:12" ht="15.75">
      <c r="A1186" s="7">
        <v>1185</v>
      </c>
      <c r="B1186" s="5">
        <v>45519</v>
      </c>
      <c r="C1186" s="7">
        <v>40100</v>
      </c>
      <c r="D1186" s="4" t="s">
        <v>12</v>
      </c>
      <c r="E1186" s="4" t="s">
        <v>9</v>
      </c>
      <c r="F1186" s="4" t="s">
        <v>10</v>
      </c>
      <c r="G1186" s="4" t="s">
        <v>48</v>
      </c>
      <c r="H1186" s="4" t="s">
        <v>110</v>
      </c>
      <c r="I1186" s="4" t="s">
        <v>129</v>
      </c>
      <c r="J1186" s="4" t="s">
        <v>11</v>
      </c>
      <c r="K1186" s="6">
        <v>29500</v>
      </c>
      <c r="L1186" s="30" t="str">
        <f t="shared" si="18"/>
        <v>SaaS Revenue</v>
      </c>
    </row>
    <row r="1187" spans="1:12" ht="15.75">
      <c r="A1187" s="7">
        <v>1186</v>
      </c>
      <c r="B1187" s="5">
        <v>45519</v>
      </c>
      <c r="C1187" s="7">
        <v>40100</v>
      </c>
      <c r="D1187" s="4" t="s">
        <v>12</v>
      </c>
      <c r="E1187" s="4" t="s">
        <v>9</v>
      </c>
      <c r="F1187" s="4" t="s">
        <v>10</v>
      </c>
      <c r="G1187" s="4" t="s">
        <v>48</v>
      </c>
      <c r="H1187" s="4" t="s">
        <v>92</v>
      </c>
      <c r="I1187" s="4" t="s">
        <v>93</v>
      </c>
      <c r="J1187" s="4" t="s">
        <v>11</v>
      </c>
      <c r="K1187" s="6">
        <v>84000</v>
      </c>
      <c r="L1187" s="30" t="str">
        <f t="shared" si="18"/>
        <v>SaaS Revenue</v>
      </c>
    </row>
    <row r="1188" spans="1:12" ht="15.75">
      <c r="A1188" s="7">
        <v>1187</v>
      </c>
      <c r="B1188" s="5">
        <v>45519</v>
      </c>
      <c r="C1188" s="7">
        <v>60730</v>
      </c>
      <c r="D1188" s="4" t="s">
        <v>23</v>
      </c>
      <c r="E1188" s="4" t="s">
        <v>9</v>
      </c>
      <c r="F1188" s="4" t="s">
        <v>10</v>
      </c>
      <c r="G1188" s="4" t="s">
        <v>54</v>
      </c>
      <c r="H1188" s="4" t="s">
        <v>111</v>
      </c>
      <c r="I1188" s="4" t="s">
        <v>112</v>
      </c>
      <c r="J1188" s="4" t="s">
        <v>14</v>
      </c>
      <c r="K1188" s="6">
        <v>5500</v>
      </c>
      <c r="L1188" s="30" t="str">
        <f t="shared" si="18"/>
        <v>Legal Fees</v>
      </c>
    </row>
    <row r="1189" spans="1:12" ht="15.75">
      <c r="A1189" s="7">
        <v>1188</v>
      </c>
      <c r="B1189" s="5">
        <v>45519</v>
      </c>
      <c r="C1189" s="7">
        <v>60740</v>
      </c>
      <c r="D1189" s="4" t="s">
        <v>24</v>
      </c>
      <c r="E1189" s="4" t="s">
        <v>9</v>
      </c>
      <c r="F1189" s="4" t="s">
        <v>10</v>
      </c>
      <c r="G1189" s="4" t="s">
        <v>54</v>
      </c>
      <c r="H1189" s="4" t="s">
        <v>113</v>
      </c>
      <c r="I1189" s="4" t="s">
        <v>114</v>
      </c>
      <c r="J1189" s="4" t="s">
        <v>14</v>
      </c>
      <c r="K1189" s="6">
        <v>8200</v>
      </c>
      <c r="L1189" s="30" t="str">
        <f t="shared" si="18"/>
        <v>Recruiting Fees</v>
      </c>
    </row>
    <row r="1190" spans="1:12" ht="15.75">
      <c r="A1190" s="7">
        <v>1189</v>
      </c>
      <c r="B1190" s="5">
        <v>45519</v>
      </c>
      <c r="C1190" s="7">
        <v>60810</v>
      </c>
      <c r="D1190" s="4" t="s">
        <v>17</v>
      </c>
      <c r="E1190" s="4" t="s">
        <v>9</v>
      </c>
      <c r="F1190" s="4" t="s">
        <v>10</v>
      </c>
      <c r="G1190" s="4" t="s">
        <v>54</v>
      </c>
      <c r="H1190" s="4" t="s">
        <v>64</v>
      </c>
      <c r="I1190" s="4" t="s">
        <v>66</v>
      </c>
      <c r="J1190" s="4" t="s">
        <v>14</v>
      </c>
      <c r="K1190" s="6">
        <v>55500</v>
      </c>
      <c r="L1190" s="30" t="str">
        <f t="shared" si="18"/>
        <v>Salary &amp; Wages</v>
      </c>
    </row>
    <row r="1191" spans="1:12" ht="15.75">
      <c r="A1191" s="7">
        <v>1190</v>
      </c>
      <c r="B1191" s="5">
        <v>45519</v>
      </c>
      <c r="C1191" s="7">
        <v>60810</v>
      </c>
      <c r="D1191" s="4" t="s">
        <v>17</v>
      </c>
      <c r="E1191" s="4" t="s">
        <v>30</v>
      </c>
      <c r="F1191" s="4" t="s">
        <v>31</v>
      </c>
      <c r="G1191" s="4" t="s">
        <v>54</v>
      </c>
      <c r="H1191" s="4" t="s">
        <v>64</v>
      </c>
      <c r="I1191" s="4" t="s">
        <v>115</v>
      </c>
      <c r="J1191" s="4" t="s">
        <v>14</v>
      </c>
      <c r="K1191" s="6">
        <v>105000</v>
      </c>
      <c r="L1191" s="30" t="str">
        <f t="shared" si="18"/>
        <v>Salary &amp; Wages</v>
      </c>
    </row>
    <row r="1192" spans="1:12" ht="15.75">
      <c r="A1192" s="7">
        <v>1191</v>
      </c>
      <c r="B1192" s="5">
        <v>45519</v>
      </c>
      <c r="C1192" s="7">
        <v>60810</v>
      </c>
      <c r="D1192" s="4" t="s">
        <v>17</v>
      </c>
      <c r="E1192" s="4" t="s">
        <v>32</v>
      </c>
      <c r="F1192" s="4" t="s">
        <v>33</v>
      </c>
      <c r="G1192" s="4" t="s">
        <v>54</v>
      </c>
      <c r="H1192" s="4" t="s">
        <v>64</v>
      </c>
      <c r="I1192" s="4" t="s">
        <v>65</v>
      </c>
      <c r="J1192" s="4" t="s">
        <v>14</v>
      </c>
      <c r="K1192" s="6">
        <v>80500</v>
      </c>
      <c r="L1192" s="30" t="str">
        <f t="shared" si="18"/>
        <v>Salary &amp; Wages</v>
      </c>
    </row>
    <row r="1193" spans="1:12" ht="15.75">
      <c r="A1193" s="7">
        <v>1192</v>
      </c>
      <c r="B1193" s="5">
        <v>45519</v>
      </c>
      <c r="C1193" s="7">
        <v>60810</v>
      </c>
      <c r="D1193" s="4" t="s">
        <v>17</v>
      </c>
      <c r="E1193" s="4" t="s">
        <v>36</v>
      </c>
      <c r="F1193" s="4" t="s">
        <v>37</v>
      </c>
      <c r="G1193" s="4" t="s">
        <v>54</v>
      </c>
      <c r="H1193" s="4" t="s">
        <v>64</v>
      </c>
      <c r="I1193" s="4" t="s">
        <v>116</v>
      </c>
      <c r="J1193" s="4" t="s">
        <v>14</v>
      </c>
      <c r="K1193" s="6">
        <v>69500</v>
      </c>
      <c r="L1193" s="30" t="str">
        <f t="shared" si="18"/>
        <v>Salary &amp; Wages</v>
      </c>
    </row>
    <row r="1194" spans="1:12" ht="15.75">
      <c r="A1194" s="7">
        <v>1193</v>
      </c>
      <c r="B1194" s="5">
        <v>45519</v>
      </c>
      <c r="C1194" s="7">
        <v>60820</v>
      </c>
      <c r="D1194" s="4" t="s">
        <v>18</v>
      </c>
      <c r="E1194" s="4" t="s">
        <v>9</v>
      </c>
      <c r="F1194" s="4" t="s">
        <v>10</v>
      </c>
      <c r="G1194" s="4" t="s">
        <v>54</v>
      </c>
      <c r="H1194" s="4" t="s">
        <v>64</v>
      </c>
      <c r="I1194" s="4" t="s">
        <v>117</v>
      </c>
      <c r="J1194" s="4" t="s">
        <v>14</v>
      </c>
      <c r="K1194" s="6">
        <v>4440</v>
      </c>
      <c r="L1194" s="30" t="str">
        <f t="shared" si="18"/>
        <v>Payroll Taxes</v>
      </c>
    </row>
    <row r="1195" spans="1:12" ht="15.75">
      <c r="A1195" s="7">
        <v>1194</v>
      </c>
      <c r="B1195" s="5">
        <v>45519</v>
      </c>
      <c r="C1195" s="7">
        <v>60820</v>
      </c>
      <c r="D1195" s="4" t="s">
        <v>18</v>
      </c>
      <c r="E1195" s="4" t="s">
        <v>30</v>
      </c>
      <c r="F1195" s="4" t="s">
        <v>31</v>
      </c>
      <c r="G1195" s="4" t="s">
        <v>54</v>
      </c>
      <c r="H1195" s="4" t="s">
        <v>64</v>
      </c>
      <c r="I1195" s="4" t="s">
        <v>118</v>
      </c>
      <c r="J1195" s="4" t="s">
        <v>14</v>
      </c>
      <c r="K1195" s="6">
        <v>8400</v>
      </c>
      <c r="L1195" s="30" t="str">
        <f t="shared" si="18"/>
        <v>Payroll Taxes</v>
      </c>
    </row>
    <row r="1196" spans="1:12" ht="15.75">
      <c r="A1196" s="7">
        <v>1195</v>
      </c>
      <c r="B1196" s="5">
        <v>45519</v>
      </c>
      <c r="C1196" s="7">
        <v>60820</v>
      </c>
      <c r="D1196" s="4" t="s">
        <v>18</v>
      </c>
      <c r="E1196" s="4" t="s">
        <v>32</v>
      </c>
      <c r="F1196" s="4" t="s">
        <v>33</v>
      </c>
      <c r="G1196" s="4" t="s">
        <v>54</v>
      </c>
      <c r="H1196" s="4" t="s">
        <v>64</v>
      </c>
      <c r="I1196" s="4" t="s">
        <v>119</v>
      </c>
      <c r="J1196" s="4" t="s">
        <v>14</v>
      </c>
      <c r="K1196" s="6">
        <v>6440</v>
      </c>
      <c r="L1196" s="30" t="str">
        <f t="shared" si="18"/>
        <v>Payroll Taxes</v>
      </c>
    </row>
    <row r="1197" spans="1:12" ht="15.75">
      <c r="A1197" s="7">
        <v>1196</v>
      </c>
      <c r="B1197" s="5">
        <v>45519</v>
      </c>
      <c r="C1197" s="7">
        <v>60820</v>
      </c>
      <c r="D1197" s="4" t="s">
        <v>18</v>
      </c>
      <c r="E1197" s="4" t="s">
        <v>36</v>
      </c>
      <c r="F1197" s="4" t="s">
        <v>37</v>
      </c>
      <c r="G1197" s="4" t="s">
        <v>54</v>
      </c>
      <c r="H1197" s="4" t="s">
        <v>64</v>
      </c>
      <c r="I1197" s="4" t="s">
        <v>120</v>
      </c>
      <c r="J1197" s="4" t="s">
        <v>14</v>
      </c>
      <c r="K1197" s="6">
        <v>5560</v>
      </c>
      <c r="L1197" s="30" t="str">
        <f t="shared" si="18"/>
        <v>Payroll Taxes</v>
      </c>
    </row>
    <row r="1198" spans="1:12" ht="15.75">
      <c r="A1198" s="7">
        <v>1197</v>
      </c>
      <c r="B1198" s="5">
        <v>45519</v>
      </c>
      <c r="C1198" s="7">
        <v>60830</v>
      </c>
      <c r="D1198" s="4" t="s">
        <v>19</v>
      </c>
      <c r="E1198" s="4" t="s">
        <v>9</v>
      </c>
      <c r="F1198" s="4" t="s">
        <v>10</v>
      </c>
      <c r="G1198" s="4" t="s">
        <v>54</v>
      </c>
      <c r="H1198" s="4" t="s">
        <v>121</v>
      </c>
      <c r="I1198" s="4" t="s">
        <v>122</v>
      </c>
      <c r="J1198" s="4" t="s">
        <v>14</v>
      </c>
      <c r="K1198" s="6">
        <v>10100</v>
      </c>
      <c r="L1198" s="30" t="str">
        <f t="shared" si="18"/>
        <v>Health Insurance</v>
      </c>
    </row>
    <row r="1199" spans="1:12" ht="15.75">
      <c r="A1199" s="7">
        <v>1198</v>
      </c>
      <c r="B1199" s="5">
        <v>45519</v>
      </c>
      <c r="C1199" s="7">
        <v>60830</v>
      </c>
      <c r="D1199" s="4" t="s">
        <v>19</v>
      </c>
      <c r="E1199" s="4" t="s">
        <v>30</v>
      </c>
      <c r="F1199" s="4" t="s">
        <v>31</v>
      </c>
      <c r="G1199" s="4" t="s">
        <v>54</v>
      </c>
      <c r="H1199" s="4" t="s">
        <v>121</v>
      </c>
      <c r="I1199" s="4" t="s">
        <v>123</v>
      </c>
      <c r="J1199" s="4" t="s">
        <v>14</v>
      </c>
      <c r="K1199" s="6">
        <v>18800</v>
      </c>
      <c r="L1199" s="30" t="str">
        <f t="shared" si="18"/>
        <v>Health Insurance</v>
      </c>
    </row>
    <row r="1200" spans="1:12" ht="15.75">
      <c r="A1200" s="7">
        <v>1199</v>
      </c>
      <c r="B1200" s="5">
        <v>45519</v>
      </c>
      <c r="C1200" s="7">
        <v>60830</v>
      </c>
      <c r="D1200" s="4" t="s">
        <v>19</v>
      </c>
      <c r="E1200" s="4" t="s">
        <v>32</v>
      </c>
      <c r="F1200" s="4" t="s">
        <v>33</v>
      </c>
      <c r="G1200" s="4" t="s">
        <v>54</v>
      </c>
      <c r="H1200" s="4" t="s">
        <v>121</v>
      </c>
      <c r="I1200" s="4" t="s">
        <v>124</v>
      </c>
      <c r="J1200" s="4" t="s">
        <v>14</v>
      </c>
      <c r="K1200" s="6">
        <v>14400</v>
      </c>
      <c r="L1200" s="30" t="str">
        <f t="shared" si="18"/>
        <v>Health Insurance</v>
      </c>
    </row>
    <row r="1201" spans="1:12" ht="15.75">
      <c r="A1201" s="7">
        <v>1200</v>
      </c>
      <c r="B1201" s="5">
        <v>45519</v>
      </c>
      <c r="C1201" s="7">
        <v>60830</v>
      </c>
      <c r="D1201" s="4" t="s">
        <v>19</v>
      </c>
      <c r="E1201" s="4" t="s">
        <v>36</v>
      </c>
      <c r="F1201" s="4" t="s">
        <v>37</v>
      </c>
      <c r="G1201" s="4" t="s">
        <v>54</v>
      </c>
      <c r="H1201" s="4" t="s">
        <v>121</v>
      </c>
      <c r="I1201" s="4" t="s">
        <v>125</v>
      </c>
      <c r="J1201" s="4" t="s">
        <v>14</v>
      </c>
      <c r="K1201" s="6">
        <v>12100</v>
      </c>
      <c r="L1201" s="30" t="str">
        <f t="shared" si="18"/>
        <v>Health Insurance</v>
      </c>
    </row>
    <row r="1202" spans="1:12" ht="15.75">
      <c r="A1202" s="7">
        <v>1201</v>
      </c>
      <c r="B1202" s="5">
        <v>45519</v>
      </c>
      <c r="C1202" s="7">
        <v>60840</v>
      </c>
      <c r="D1202" s="4" t="s">
        <v>20</v>
      </c>
      <c r="E1202" s="4" t="s">
        <v>9</v>
      </c>
      <c r="F1202" s="4" t="s">
        <v>10</v>
      </c>
      <c r="G1202" s="4" t="s">
        <v>54</v>
      </c>
      <c r="H1202" s="4" t="s">
        <v>64</v>
      </c>
      <c r="I1202" s="4" t="s">
        <v>126</v>
      </c>
      <c r="J1202" s="4" t="s">
        <v>14</v>
      </c>
      <c r="K1202" s="6">
        <v>920</v>
      </c>
      <c r="L1202" s="30" t="str">
        <f t="shared" si="18"/>
        <v>Payroll Processing Fees</v>
      </c>
    </row>
    <row r="1203" spans="1:12" ht="15.75">
      <c r="A1203" s="7">
        <v>1202</v>
      </c>
      <c r="B1203" s="5">
        <v>45535</v>
      </c>
      <c r="C1203" s="7">
        <v>60850</v>
      </c>
      <c r="D1203" s="4" t="s">
        <v>42</v>
      </c>
      <c r="E1203" s="4" t="s">
        <v>32</v>
      </c>
      <c r="F1203" s="4" t="s">
        <v>33</v>
      </c>
      <c r="G1203" s="4" t="s">
        <v>54</v>
      </c>
      <c r="H1203" s="4" t="s">
        <v>64</v>
      </c>
      <c r="I1203" s="4" t="s">
        <v>127</v>
      </c>
      <c r="J1203" s="4" t="s">
        <v>14</v>
      </c>
      <c r="K1203" s="6">
        <v>50500</v>
      </c>
      <c r="L1203" s="30" t="str">
        <f t="shared" si="18"/>
        <v>Commissions Expense</v>
      </c>
    </row>
    <row r="1204" spans="1:12" ht="15.75">
      <c r="A1204" s="7">
        <v>1203</v>
      </c>
      <c r="B1204" s="5">
        <v>45535</v>
      </c>
      <c r="C1204" s="7">
        <v>70100</v>
      </c>
      <c r="D1204" s="4" t="s">
        <v>26</v>
      </c>
      <c r="E1204" s="4" t="s">
        <v>9</v>
      </c>
      <c r="F1204" s="4" t="s">
        <v>10</v>
      </c>
      <c r="G1204" s="4" t="s">
        <v>74</v>
      </c>
      <c r="H1204" s="4" t="s">
        <v>75</v>
      </c>
      <c r="I1204" s="4" t="s">
        <v>76</v>
      </c>
      <c r="J1204" s="4" t="s">
        <v>11</v>
      </c>
      <c r="K1204" s="6">
        <v>2000</v>
      </c>
      <c r="L1204" s="30" t="str">
        <f t="shared" si="18"/>
        <v>Interest Income</v>
      </c>
    </row>
    <row r="1205" spans="1:12" ht="15.75">
      <c r="A1205" s="7">
        <v>1204</v>
      </c>
      <c r="B1205" s="5">
        <v>45535</v>
      </c>
      <c r="C1205" s="7">
        <v>80100</v>
      </c>
      <c r="D1205" s="4" t="s">
        <v>27</v>
      </c>
      <c r="E1205" s="4" t="s">
        <v>9</v>
      </c>
      <c r="F1205" s="4" t="s">
        <v>10</v>
      </c>
      <c r="G1205" s="4" t="s">
        <v>77</v>
      </c>
      <c r="H1205" s="4" t="s">
        <v>78</v>
      </c>
      <c r="I1205" s="4" t="s">
        <v>79</v>
      </c>
      <c r="J1205" s="4" t="s">
        <v>14</v>
      </c>
      <c r="K1205" s="6">
        <v>9200</v>
      </c>
      <c r="L1205" s="30" t="str">
        <f t="shared" si="18"/>
        <v>Depreciation Expense</v>
      </c>
    </row>
    <row r="1206" spans="1:12" ht="15.75">
      <c r="A1206" s="7">
        <v>1205</v>
      </c>
      <c r="B1206" s="5">
        <v>45535</v>
      </c>
      <c r="C1206" s="7">
        <v>80200</v>
      </c>
      <c r="D1206" s="4" t="s">
        <v>28</v>
      </c>
      <c r="E1206" s="4" t="s">
        <v>9</v>
      </c>
      <c r="F1206" s="4" t="s">
        <v>10</v>
      </c>
      <c r="G1206" s="4" t="s">
        <v>54</v>
      </c>
      <c r="H1206" s="4" t="s">
        <v>75</v>
      </c>
      <c r="I1206" s="4" t="s">
        <v>128</v>
      </c>
      <c r="J1206" s="4" t="s">
        <v>14</v>
      </c>
      <c r="K1206" s="6">
        <v>2800</v>
      </c>
      <c r="L1206" s="30" t="str">
        <f t="shared" si="18"/>
        <v>Interest Expense</v>
      </c>
    </row>
    <row r="1207" spans="1:12" ht="15.75">
      <c r="A1207" s="7">
        <v>1206</v>
      </c>
      <c r="B1207" s="5">
        <v>45536</v>
      </c>
      <c r="C1207" s="7">
        <v>40100</v>
      </c>
      <c r="D1207" s="4" t="s">
        <v>12</v>
      </c>
      <c r="E1207" s="4" t="s">
        <v>9</v>
      </c>
      <c r="F1207" s="4" t="s">
        <v>10</v>
      </c>
      <c r="G1207" s="4" t="s">
        <v>48</v>
      </c>
      <c r="H1207" s="4" t="s">
        <v>49</v>
      </c>
      <c r="I1207" s="4" t="s">
        <v>132</v>
      </c>
      <c r="J1207" s="4" t="s">
        <v>11</v>
      </c>
      <c r="K1207" s="6">
        <v>66200</v>
      </c>
      <c r="L1207" s="30" t="str">
        <f t="shared" si="18"/>
        <v>SaaS Revenue</v>
      </c>
    </row>
    <row r="1208" spans="1:12" ht="15.75">
      <c r="A1208" s="7">
        <v>1207</v>
      </c>
      <c r="B1208" s="5">
        <v>45536</v>
      </c>
      <c r="C1208" s="7">
        <v>40100</v>
      </c>
      <c r="D1208" s="4" t="s">
        <v>12</v>
      </c>
      <c r="E1208" s="4" t="s">
        <v>9</v>
      </c>
      <c r="F1208" s="4" t="s">
        <v>10</v>
      </c>
      <c r="G1208" s="4" t="s">
        <v>48</v>
      </c>
      <c r="H1208" s="4" t="s">
        <v>51</v>
      </c>
      <c r="I1208" s="4" t="s">
        <v>132</v>
      </c>
      <c r="J1208" s="4" t="s">
        <v>11</v>
      </c>
      <c r="K1208" s="6">
        <v>57800</v>
      </c>
      <c r="L1208" s="30" t="str">
        <f t="shared" si="18"/>
        <v>SaaS Revenue</v>
      </c>
    </row>
    <row r="1209" spans="1:12" ht="15.75">
      <c r="A1209" s="7">
        <v>1208</v>
      </c>
      <c r="B1209" s="5">
        <v>45536</v>
      </c>
      <c r="C1209" s="7">
        <v>40100</v>
      </c>
      <c r="D1209" s="4" t="s">
        <v>12</v>
      </c>
      <c r="E1209" s="4" t="s">
        <v>9</v>
      </c>
      <c r="F1209" s="4" t="s">
        <v>10</v>
      </c>
      <c r="G1209" s="4" t="s">
        <v>48</v>
      </c>
      <c r="H1209" s="4" t="s">
        <v>91</v>
      </c>
      <c r="I1209" s="4" t="s">
        <v>132</v>
      </c>
      <c r="J1209" s="4" t="s">
        <v>11</v>
      </c>
      <c r="K1209" s="6">
        <v>35500</v>
      </c>
      <c r="L1209" s="30" t="str">
        <f t="shared" si="18"/>
        <v>SaaS Revenue</v>
      </c>
    </row>
    <row r="1210" spans="1:12" ht="15.75">
      <c r="A1210" s="7">
        <v>1209</v>
      </c>
      <c r="B1210" s="5">
        <v>45536</v>
      </c>
      <c r="C1210" s="7">
        <v>40100</v>
      </c>
      <c r="D1210" s="4" t="s">
        <v>12</v>
      </c>
      <c r="E1210" s="4" t="s">
        <v>9</v>
      </c>
      <c r="F1210" s="4" t="s">
        <v>10</v>
      </c>
      <c r="G1210" s="4" t="s">
        <v>48</v>
      </c>
      <c r="H1210" s="4" t="s">
        <v>130</v>
      </c>
      <c r="I1210" s="4" t="s">
        <v>132</v>
      </c>
      <c r="J1210" s="4" t="s">
        <v>11</v>
      </c>
      <c r="K1210" s="6">
        <v>25500</v>
      </c>
      <c r="L1210" s="30" t="str">
        <f t="shared" si="18"/>
        <v>SaaS Revenue</v>
      </c>
    </row>
    <row r="1211" spans="1:12" ht="15.75">
      <c r="A1211" s="7">
        <v>1210</v>
      </c>
      <c r="B1211" s="5">
        <v>45536</v>
      </c>
      <c r="C1211" s="7">
        <v>40100</v>
      </c>
      <c r="D1211" s="4" t="s">
        <v>12</v>
      </c>
      <c r="E1211" s="4" t="s">
        <v>9</v>
      </c>
      <c r="F1211" s="4" t="s">
        <v>10</v>
      </c>
      <c r="G1211" s="4" t="s">
        <v>48</v>
      </c>
      <c r="H1211" s="4" t="s">
        <v>133</v>
      </c>
      <c r="I1211" s="4" t="s">
        <v>132</v>
      </c>
      <c r="J1211" s="4" t="s">
        <v>11</v>
      </c>
      <c r="K1211" s="6">
        <v>41000</v>
      </c>
      <c r="L1211" s="30" t="str">
        <f t="shared" si="18"/>
        <v>SaaS Revenue</v>
      </c>
    </row>
    <row r="1212" spans="1:12" ht="15.75">
      <c r="A1212" s="7">
        <v>1211</v>
      </c>
      <c r="B1212" s="5">
        <v>45536</v>
      </c>
      <c r="C1212" s="7">
        <v>40100</v>
      </c>
      <c r="D1212" s="4" t="s">
        <v>12</v>
      </c>
      <c r="E1212" s="4" t="s">
        <v>9</v>
      </c>
      <c r="F1212" s="4" t="s">
        <v>10</v>
      </c>
      <c r="G1212" s="4" t="s">
        <v>48</v>
      </c>
      <c r="H1212" s="4" t="s">
        <v>146</v>
      </c>
      <c r="I1212" s="4" t="s">
        <v>132</v>
      </c>
      <c r="J1212" s="4" t="s">
        <v>11</v>
      </c>
      <c r="K1212" s="6">
        <v>47500</v>
      </c>
      <c r="L1212" s="30" t="str">
        <f t="shared" si="18"/>
        <v>SaaS Revenue</v>
      </c>
    </row>
    <row r="1213" spans="1:12" ht="15.75">
      <c r="A1213" s="7">
        <v>1212</v>
      </c>
      <c r="B1213" s="5">
        <v>45536</v>
      </c>
      <c r="C1213" s="7">
        <v>40100</v>
      </c>
      <c r="D1213" s="4" t="s">
        <v>12</v>
      </c>
      <c r="E1213" s="4" t="s">
        <v>9</v>
      </c>
      <c r="F1213" s="4" t="s">
        <v>10</v>
      </c>
      <c r="G1213" s="4" t="s">
        <v>48</v>
      </c>
      <c r="H1213" s="4" t="s">
        <v>147</v>
      </c>
      <c r="I1213" s="4" t="s">
        <v>132</v>
      </c>
      <c r="J1213" s="4" t="s">
        <v>11</v>
      </c>
      <c r="K1213" s="6">
        <v>53500</v>
      </c>
      <c r="L1213" s="30" t="str">
        <f t="shared" si="18"/>
        <v>SaaS Revenue</v>
      </c>
    </row>
    <row r="1214" spans="1:12" ht="15.75">
      <c r="A1214" s="7">
        <v>1213</v>
      </c>
      <c r="B1214" s="5">
        <v>45536</v>
      </c>
      <c r="C1214" s="7">
        <v>40100</v>
      </c>
      <c r="D1214" s="4" t="s">
        <v>12</v>
      </c>
      <c r="E1214" s="4" t="s">
        <v>9</v>
      </c>
      <c r="F1214" s="4" t="s">
        <v>10</v>
      </c>
      <c r="G1214" s="4" t="s">
        <v>48</v>
      </c>
      <c r="H1214" s="4" t="s">
        <v>151</v>
      </c>
      <c r="I1214" s="4" t="s">
        <v>132</v>
      </c>
      <c r="J1214" s="4" t="s">
        <v>11</v>
      </c>
      <c r="K1214" s="6">
        <v>38000</v>
      </c>
      <c r="L1214" s="30" t="str">
        <f t="shared" si="18"/>
        <v>SaaS Revenue</v>
      </c>
    </row>
    <row r="1215" spans="1:12" ht="15.75">
      <c r="A1215" s="7">
        <v>1214</v>
      </c>
      <c r="B1215" s="5">
        <v>45536</v>
      </c>
      <c r="C1215" s="7">
        <v>40100</v>
      </c>
      <c r="D1215" s="4" t="s">
        <v>12</v>
      </c>
      <c r="E1215" s="4" t="s">
        <v>9</v>
      </c>
      <c r="F1215" s="4" t="s">
        <v>10</v>
      </c>
      <c r="G1215" s="4" t="s">
        <v>48</v>
      </c>
      <c r="H1215" s="4" t="s">
        <v>152</v>
      </c>
      <c r="I1215" s="4" t="s">
        <v>132</v>
      </c>
      <c r="J1215" s="4" t="s">
        <v>11</v>
      </c>
      <c r="K1215" s="6">
        <v>42500</v>
      </c>
      <c r="L1215" s="30" t="str">
        <f t="shared" si="18"/>
        <v>SaaS Revenue</v>
      </c>
    </row>
    <row r="1216" spans="1:12" ht="15.75">
      <c r="A1216" s="7">
        <v>1215</v>
      </c>
      <c r="B1216" s="5">
        <v>45536</v>
      </c>
      <c r="C1216" s="7">
        <v>40100</v>
      </c>
      <c r="D1216" s="4" t="s">
        <v>12</v>
      </c>
      <c r="E1216" s="4" t="s">
        <v>9</v>
      </c>
      <c r="F1216" s="4" t="s">
        <v>10</v>
      </c>
      <c r="G1216" s="4" t="s">
        <v>48</v>
      </c>
      <c r="H1216" s="4" t="s">
        <v>153</v>
      </c>
      <c r="I1216" s="4" t="s">
        <v>132</v>
      </c>
      <c r="J1216" s="4" t="s">
        <v>11</v>
      </c>
      <c r="K1216" s="6">
        <v>32000</v>
      </c>
      <c r="L1216" s="30" t="str">
        <f t="shared" si="18"/>
        <v>SaaS Revenue</v>
      </c>
    </row>
    <row r="1217" spans="1:12" ht="15.75">
      <c r="A1217" s="7">
        <v>1216</v>
      </c>
      <c r="B1217" s="5">
        <v>45536</v>
      </c>
      <c r="C1217" s="7">
        <v>40100</v>
      </c>
      <c r="D1217" s="4" t="s">
        <v>12</v>
      </c>
      <c r="E1217" s="4" t="s">
        <v>9</v>
      </c>
      <c r="F1217" s="4" t="s">
        <v>10</v>
      </c>
      <c r="G1217" s="4" t="s">
        <v>48</v>
      </c>
      <c r="H1217" s="4" t="s">
        <v>92</v>
      </c>
      <c r="I1217" s="4" t="s">
        <v>93</v>
      </c>
      <c r="J1217" s="4" t="s">
        <v>11</v>
      </c>
      <c r="K1217" s="6">
        <v>110500</v>
      </c>
      <c r="L1217" s="30" t="str">
        <f t="shared" si="18"/>
        <v>SaaS Revenue</v>
      </c>
    </row>
    <row r="1218" spans="1:12" ht="15.75">
      <c r="A1218" s="7">
        <v>1217</v>
      </c>
      <c r="B1218" s="5">
        <v>45536</v>
      </c>
      <c r="C1218" s="7">
        <v>40200</v>
      </c>
      <c r="D1218" s="4" t="s">
        <v>8</v>
      </c>
      <c r="E1218" s="4" t="s">
        <v>9</v>
      </c>
      <c r="F1218" s="4" t="s">
        <v>10</v>
      </c>
      <c r="G1218" s="4" t="s">
        <v>48</v>
      </c>
      <c r="H1218" s="4" t="s">
        <v>52</v>
      </c>
      <c r="I1218" s="4" t="s">
        <v>53</v>
      </c>
      <c r="J1218" s="4" t="s">
        <v>11</v>
      </c>
      <c r="K1218" s="6">
        <v>126000</v>
      </c>
      <c r="L1218" s="30" t="str">
        <f t="shared" ref="L1218:L1281" si="19">RIGHT(D1218,LEN(D1218)-6)</f>
        <v>Product Revenue</v>
      </c>
    </row>
    <row r="1219" spans="1:12" ht="15.75">
      <c r="A1219" s="7">
        <v>1218</v>
      </c>
      <c r="B1219" s="5">
        <v>45536</v>
      </c>
      <c r="C1219" s="7">
        <v>50100</v>
      </c>
      <c r="D1219" s="4" t="s">
        <v>13</v>
      </c>
      <c r="E1219" s="4" t="s">
        <v>9</v>
      </c>
      <c r="F1219" s="4" t="s">
        <v>10</v>
      </c>
      <c r="G1219" s="4" t="s">
        <v>54</v>
      </c>
      <c r="H1219" s="4" t="s">
        <v>55</v>
      </c>
      <c r="I1219" s="4" t="s">
        <v>134</v>
      </c>
      <c r="J1219" s="4" t="s">
        <v>14</v>
      </c>
      <c r="K1219" s="6">
        <v>53000</v>
      </c>
      <c r="L1219" s="30" t="str">
        <f t="shared" si="19"/>
        <v>Web Domain &amp; Hosting Fees</v>
      </c>
    </row>
    <row r="1220" spans="1:12" ht="15.75">
      <c r="A1220" s="7">
        <v>1219</v>
      </c>
      <c r="B1220" s="5">
        <v>45536</v>
      </c>
      <c r="C1220" s="7">
        <v>50200</v>
      </c>
      <c r="D1220" s="4" t="s">
        <v>15</v>
      </c>
      <c r="E1220" s="4" t="s">
        <v>9</v>
      </c>
      <c r="F1220" s="4" t="s">
        <v>10</v>
      </c>
      <c r="G1220" s="4" t="s">
        <v>54</v>
      </c>
      <c r="H1220" s="4" t="s">
        <v>57</v>
      </c>
      <c r="I1220" s="4" t="s">
        <v>58</v>
      </c>
      <c r="J1220" s="4" t="s">
        <v>14</v>
      </c>
      <c r="K1220" s="6">
        <v>10600</v>
      </c>
      <c r="L1220" s="30" t="str">
        <f t="shared" si="19"/>
        <v>Merchant Account Fees</v>
      </c>
    </row>
    <row r="1221" spans="1:12" ht="15.75">
      <c r="A1221" s="7">
        <v>1220</v>
      </c>
      <c r="B1221" s="5">
        <v>45536</v>
      </c>
      <c r="C1221" s="7">
        <v>60100</v>
      </c>
      <c r="D1221" s="4" t="s">
        <v>16</v>
      </c>
      <c r="E1221" s="4" t="s">
        <v>32</v>
      </c>
      <c r="F1221" s="4" t="s">
        <v>33</v>
      </c>
      <c r="G1221" s="4" t="s">
        <v>54</v>
      </c>
      <c r="H1221" s="4" t="s">
        <v>59</v>
      </c>
      <c r="I1221" s="4" t="s">
        <v>60</v>
      </c>
      <c r="J1221" s="4" t="s">
        <v>14</v>
      </c>
      <c r="K1221" s="6">
        <v>27500</v>
      </c>
      <c r="L1221" s="30" t="str">
        <f t="shared" si="19"/>
        <v>Advertising &amp; Marketing</v>
      </c>
    </row>
    <row r="1222" spans="1:12" ht="15.75">
      <c r="A1222" s="7">
        <v>1221</v>
      </c>
      <c r="B1222" s="5">
        <v>45536</v>
      </c>
      <c r="C1222" s="7">
        <v>60100</v>
      </c>
      <c r="D1222" s="4" t="s">
        <v>16</v>
      </c>
      <c r="E1222" s="4" t="s">
        <v>32</v>
      </c>
      <c r="F1222" s="4" t="s">
        <v>33</v>
      </c>
      <c r="G1222" s="4" t="s">
        <v>54</v>
      </c>
      <c r="H1222" s="4" t="s">
        <v>95</v>
      </c>
      <c r="I1222" s="4" t="s">
        <v>62</v>
      </c>
      <c r="J1222" s="4" t="s">
        <v>14</v>
      </c>
      <c r="K1222" s="6">
        <v>13500</v>
      </c>
      <c r="L1222" s="30" t="str">
        <f t="shared" si="19"/>
        <v>Advertising &amp; Marketing</v>
      </c>
    </row>
    <row r="1223" spans="1:12" ht="15.75">
      <c r="A1223" s="7">
        <v>1222</v>
      </c>
      <c r="B1223" s="5">
        <v>45536</v>
      </c>
      <c r="C1223" s="7">
        <v>60400</v>
      </c>
      <c r="D1223" s="4" t="s">
        <v>29</v>
      </c>
      <c r="E1223" s="4" t="s">
        <v>9</v>
      </c>
      <c r="F1223" s="4" t="s">
        <v>10</v>
      </c>
      <c r="G1223" s="4" t="s">
        <v>54</v>
      </c>
      <c r="H1223" s="4" t="s">
        <v>96</v>
      </c>
      <c r="I1223" s="4" t="s">
        <v>97</v>
      </c>
      <c r="J1223" s="4" t="s">
        <v>14</v>
      </c>
      <c r="K1223" s="6">
        <v>2300</v>
      </c>
      <c r="L1223" s="30" t="str">
        <f t="shared" si="19"/>
        <v>Dues &amp; Subscriptions</v>
      </c>
    </row>
    <row r="1224" spans="1:12" ht="15.75">
      <c r="A1224" s="7">
        <v>1223</v>
      </c>
      <c r="B1224" s="5">
        <v>45536</v>
      </c>
      <c r="C1224" s="7">
        <v>60400</v>
      </c>
      <c r="D1224" s="4" t="s">
        <v>29</v>
      </c>
      <c r="E1224" s="4" t="s">
        <v>30</v>
      </c>
      <c r="F1224" s="4" t="s">
        <v>31</v>
      </c>
      <c r="G1224" s="4" t="s">
        <v>54</v>
      </c>
      <c r="H1224" s="4" t="s">
        <v>98</v>
      </c>
      <c r="I1224" s="4" t="s">
        <v>99</v>
      </c>
      <c r="J1224" s="4" t="s">
        <v>14</v>
      </c>
      <c r="K1224" s="6">
        <v>1800</v>
      </c>
      <c r="L1224" s="30" t="str">
        <f t="shared" si="19"/>
        <v>Dues &amp; Subscriptions</v>
      </c>
    </row>
    <row r="1225" spans="1:12" ht="15.75">
      <c r="A1225" s="7">
        <v>1224</v>
      </c>
      <c r="B1225" s="5">
        <v>45536</v>
      </c>
      <c r="C1225" s="7">
        <v>60500</v>
      </c>
      <c r="D1225" s="4" t="s">
        <v>39</v>
      </c>
      <c r="E1225" s="4" t="s">
        <v>9</v>
      </c>
      <c r="F1225" s="4" t="s">
        <v>10</v>
      </c>
      <c r="G1225" s="4" t="s">
        <v>54</v>
      </c>
      <c r="H1225" s="4" t="s">
        <v>100</v>
      </c>
      <c r="I1225" s="4" t="s">
        <v>101</v>
      </c>
      <c r="J1225" s="4" t="s">
        <v>14</v>
      </c>
      <c r="K1225" s="6">
        <v>5100</v>
      </c>
      <c r="L1225" s="30" t="str">
        <f t="shared" si="19"/>
        <v>Insurance</v>
      </c>
    </row>
    <row r="1226" spans="1:12" ht="15.75">
      <c r="A1226" s="7">
        <v>1225</v>
      </c>
      <c r="B1226" s="5">
        <v>45536</v>
      </c>
      <c r="C1226" s="7">
        <v>60620</v>
      </c>
      <c r="D1226" s="4" t="s">
        <v>40</v>
      </c>
      <c r="E1226" s="4" t="s">
        <v>9</v>
      </c>
      <c r="F1226" s="4" t="s">
        <v>10</v>
      </c>
      <c r="G1226" s="4" t="s">
        <v>54</v>
      </c>
      <c r="H1226" s="4" t="s">
        <v>102</v>
      </c>
      <c r="I1226" s="4" t="s">
        <v>103</v>
      </c>
      <c r="J1226" s="4" t="s">
        <v>14</v>
      </c>
      <c r="K1226" s="6">
        <v>16500</v>
      </c>
      <c r="L1226" s="30" t="str">
        <f t="shared" si="19"/>
        <v>Rent &amp; Lease</v>
      </c>
    </row>
    <row r="1227" spans="1:12" ht="15.75">
      <c r="A1227" s="7">
        <v>1226</v>
      </c>
      <c r="B1227" s="5">
        <v>45536</v>
      </c>
      <c r="C1227" s="7">
        <v>60630</v>
      </c>
      <c r="D1227" s="4" t="s">
        <v>41</v>
      </c>
      <c r="E1227" s="4" t="s">
        <v>9</v>
      </c>
      <c r="F1227" s="4" t="s">
        <v>10</v>
      </c>
      <c r="G1227" s="4" t="s">
        <v>54</v>
      </c>
      <c r="H1227" s="4" t="s">
        <v>104</v>
      </c>
      <c r="I1227" s="4" t="s">
        <v>105</v>
      </c>
      <c r="J1227" s="4" t="s">
        <v>14</v>
      </c>
      <c r="K1227" s="6">
        <v>4700</v>
      </c>
      <c r="L1227" s="30" t="str">
        <f t="shared" si="19"/>
        <v>Utilities</v>
      </c>
    </row>
    <row r="1228" spans="1:12" ht="15.75">
      <c r="A1228" s="7">
        <v>1227</v>
      </c>
      <c r="B1228" s="5">
        <v>45540</v>
      </c>
      <c r="C1228" s="7">
        <v>50200</v>
      </c>
      <c r="D1228" s="4" t="s">
        <v>15</v>
      </c>
      <c r="E1228" s="4" t="s">
        <v>9</v>
      </c>
      <c r="F1228" s="4" t="s">
        <v>10</v>
      </c>
      <c r="G1228" s="4" t="s">
        <v>54</v>
      </c>
      <c r="H1228" s="4" t="s">
        <v>57</v>
      </c>
      <c r="I1228" s="4" t="s">
        <v>58</v>
      </c>
      <c r="J1228" s="4" t="s">
        <v>14</v>
      </c>
      <c r="K1228" s="6">
        <v>4600</v>
      </c>
      <c r="L1228" s="30" t="str">
        <f t="shared" si="19"/>
        <v>Merchant Account Fees</v>
      </c>
    </row>
    <row r="1229" spans="1:12" ht="15.75">
      <c r="A1229" s="7">
        <v>1228</v>
      </c>
      <c r="B1229" s="5">
        <v>45540</v>
      </c>
      <c r="C1229" s="7">
        <v>50210</v>
      </c>
      <c r="D1229" s="4" t="s">
        <v>38</v>
      </c>
      <c r="E1229" s="4" t="s">
        <v>9</v>
      </c>
      <c r="F1229" s="4" t="s">
        <v>10</v>
      </c>
      <c r="G1229" s="4" t="s">
        <v>54</v>
      </c>
      <c r="H1229" s="4" t="s">
        <v>106</v>
      </c>
      <c r="I1229" s="4" t="s">
        <v>107</v>
      </c>
      <c r="J1229" s="4" t="s">
        <v>14</v>
      </c>
      <c r="K1229" s="6">
        <v>88200</v>
      </c>
      <c r="L1229" s="30" t="str">
        <f t="shared" si="19"/>
        <v>Product Costs</v>
      </c>
    </row>
    <row r="1230" spans="1:12" ht="15.75">
      <c r="A1230" s="7">
        <v>1229</v>
      </c>
      <c r="B1230" s="5">
        <v>45540</v>
      </c>
      <c r="C1230" s="7">
        <v>60710</v>
      </c>
      <c r="D1230" s="4" t="s">
        <v>21</v>
      </c>
      <c r="E1230" s="4" t="s">
        <v>9</v>
      </c>
      <c r="F1230" s="4" t="s">
        <v>10</v>
      </c>
      <c r="G1230" s="4" t="s">
        <v>54</v>
      </c>
      <c r="H1230" s="4" t="s">
        <v>72</v>
      </c>
      <c r="I1230" s="4" t="s">
        <v>73</v>
      </c>
      <c r="J1230" s="4" t="s">
        <v>14</v>
      </c>
      <c r="K1230" s="6">
        <v>4900</v>
      </c>
      <c r="L1230" s="30" t="str">
        <f t="shared" si="19"/>
        <v>Accounting Fees</v>
      </c>
    </row>
    <row r="1231" spans="1:12" ht="15.75">
      <c r="A1231" s="7">
        <v>1230</v>
      </c>
      <c r="B1231" s="5">
        <v>45545</v>
      </c>
      <c r="C1231" s="7">
        <v>60720</v>
      </c>
      <c r="D1231" s="4" t="s">
        <v>22</v>
      </c>
      <c r="E1231" s="4" t="s">
        <v>9</v>
      </c>
      <c r="F1231" s="4" t="s">
        <v>10</v>
      </c>
      <c r="G1231" s="4" t="s">
        <v>54</v>
      </c>
      <c r="H1231" s="4" t="s">
        <v>108</v>
      </c>
      <c r="I1231" s="4" t="s">
        <v>109</v>
      </c>
      <c r="J1231" s="4" t="s">
        <v>14</v>
      </c>
      <c r="K1231" s="6">
        <v>9200</v>
      </c>
      <c r="L1231" s="30" t="str">
        <f t="shared" si="19"/>
        <v>Consulting Fees</v>
      </c>
    </row>
    <row r="1232" spans="1:12" ht="15.75">
      <c r="A1232" s="7">
        <v>1231</v>
      </c>
      <c r="B1232" s="5">
        <v>45550</v>
      </c>
      <c r="C1232" s="7">
        <v>40100</v>
      </c>
      <c r="D1232" s="4" t="s">
        <v>12</v>
      </c>
      <c r="E1232" s="4" t="s">
        <v>9</v>
      </c>
      <c r="F1232" s="4" t="s">
        <v>10</v>
      </c>
      <c r="G1232" s="4" t="s">
        <v>48</v>
      </c>
      <c r="H1232" s="4" t="s">
        <v>110</v>
      </c>
      <c r="I1232" s="4" t="s">
        <v>132</v>
      </c>
      <c r="J1232" s="4" t="s">
        <v>11</v>
      </c>
      <c r="K1232" s="6">
        <v>30200</v>
      </c>
      <c r="L1232" s="30" t="str">
        <f t="shared" si="19"/>
        <v>SaaS Revenue</v>
      </c>
    </row>
    <row r="1233" spans="1:12" ht="15.75">
      <c r="A1233" s="7">
        <v>1232</v>
      </c>
      <c r="B1233" s="5">
        <v>45550</v>
      </c>
      <c r="C1233" s="7">
        <v>40100</v>
      </c>
      <c r="D1233" s="4" t="s">
        <v>12</v>
      </c>
      <c r="E1233" s="4" t="s">
        <v>9</v>
      </c>
      <c r="F1233" s="4" t="s">
        <v>10</v>
      </c>
      <c r="G1233" s="4" t="s">
        <v>48</v>
      </c>
      <c r="H1233" s="4" t="s">
        <v>92</v>
      </c>
      <c r="I1233" s="4" t="s">
        <v>93</v>
      </c>
      <c r="J1233" s="4" t="s">
        <v>11</v>
      </c>
      <c r="K1233" s="6">
        <v>86000</v>
      </c>
      <c r="L1233" s="30" t="str">
        <f t="shared" si="19"/>
        <v>SaaS Revenue</v>
      </c>
    </row>
    <row r="1234" spans="1:12" ht="15.75">
      <c r="A1234" s="7">
        <v>1233</v>
      </c>
      <c r="B1234" s="5">
        <v>45550</v>
      </c>
      <c r="C1234" s="7">
        <v>60730</v>
      </c>
      <c r="D1234" s="4" t="s">
        <v>23</v>
      </c>
      <c r="E1234" s="4" t="s">
        <v>9</v>
      </c>
      <c r="F1234" s="4" t="s">
        <v>10</v>
      </c>
      <c r="G1234" s="4" t="s">
        <v>54</v>
      </c>
      <c r="H1234" s="4" t="s">
        <v>111</v>
      </c>
      <c r="I1234" s="4" t="s">
        <v>112</v>
      </c>
      <c r="J1234" s="4" t="s">
        <v>14</v>
      </c>
      <c r="K1234" s="6">
        <v>5500</v>
      </c>
      <c r="L1234" s="30" t="str">
        <f t="shared" si="19"/>
        <v>Legal Fees</v>
      </c>
    </row>
    <row r="1235" spans="1:12" ht="15.75">
      <c r="A1235" s="7">
        <v>1234</v>
      </c>
      <c r="B1235" s="5">
        <v>45550</v>
      </c>
      <c r="C1235" s="7">
        <v>60740</v>
      </c>
      <c r="D1235" s="4" t="s">
        <v>24</v>
      </c>
      <c r="E1235" s="4" t="s">
        <v>9</v>
      </c>
      <c r="F1235" s="4" t="s">
        <v>10</v>
      </c>
      <c r="G1235" s="4" t="s">
        <v>54</v>
      </c>
      <c r="H1235" s="4" t="s">
        <v>113</v>
      </c>
      <c r="I1235" s="4" t="s">
        <v>114</v>
      </c>
      <c r="J1235" s="4" t="s">
        <v>14</v>
      </c>
      <c r="K1235" s="6">
        <v>8200</v>
      </c>
      <c r="L1235" s="30" t="str">
        <f t="shared" si="19"/>
        <v>Recruiting Fees</v>
      </c>
    </row>
    <row r="1236" spans="1:12" ht="15.75">
      <c r="A1236" s="7">
        <v>1235</v>
      </c>
      <c r="B1236" s="5">
        <v>45550</v>
      </c>
      <c r="C1236" s="7">
        <v>60810</v>
      </c>
      <c r="D1236" s="4" t="s">
        <v>17</v>
      </c>
      <c r="E1236" s="4" t="s">
        <v>9</v>
      </c>
      <c r="F1236" s="4" t="s">
        <v>10</v>
      </c>
      <c r="G1236" s="4" t="s">
        <v>54</v>
      </c>
      <c r="H1236" s="4" t="s">
        <v>64</v>
      </c>
      <c r="I1236" s="4" t="s">
        <v>66</v>
      </c>
      <c r="J1236" s="4" t="s">
        <v>14</v>
      </c>
      <c r="K1236" s="6">
        <v>55500</v>
      </c>
      <c r="L1236" s="30" t="str">
        <f t="shared" si="19"/>
        <v>Salary &amp; Wages</v>
      </c>
    </row>
    <row r="1237" spans="1:12" ht="15.75">
      <c r="A1237" s="7">
        <v>1236</v>
      </c>
      <c r="B1237" s="5">
        <v>45550</v>
      </c>
      <c r="C1237" s="7">
        <v>60810</v>
      </c>
      <c r="D1237" s="4" t="s">
        <v>17</v>
      </c>
      <c r="E1237" s="4" t="s">
        <v>30</v>
      </c>
      <c r="F1237" s="4" t="s">
        <v>31</v>
      </c>
      <c r="G1237" s="4" t="s">
        <v>54</v>
      </c>
      <c r="H1237" s="4" t="s">
        <v>64</v>
      </c>
      <c r="I1237" s="4" t="s">
        <v>115</v>
      </c>
      <c r="J1237" s="4" t="s">
        <v>14</v>
      </c>
      <c r="K1237" s="6">
        <v>105000</v>
      </c>
      <c r="L1237" s="30" t="str">
        <f t="shared" si="19"/>
        <v>Salary &amp; Wages</v>
      </c>
    </row>
    <row r="1238" spans="1:12" ht="15.75">
      <c r="A1238" s="7">
        <v>1237</v>
      </c>
      <c r="B1238" s="5">
        <v>45550</v>
      </c>
      <c r="C1238" s="7">
        <v>60810</v>
      </c>
      <c r="D1238" s="4" t="s">
        <v>17</v>
      </c>
      <c r="E1238" s="4" t="s">
        <v>32</v>
      </c>
      <c r="F1238" s="4" t="s">
        <v>33</v>
      </c>
      <c r="G1238" s="4" t="s">
        <v>54</v>
      </c>
      <c r="H1238" s="4" t="s">
        <v>64</v>
      </c>
      <c r="I1238" s="4" t="s">
        <v>65</v>
      </c>
      <c r="J1238" s="4" t="s">
        <v>14</v>
      </c>
      <c r="K1238" s="6">
        <v>80500</v>
      </c>
      <c r="L1238" s="30" t="str">
        <f t="shared" si="19"/>
        <v>Salary &amp; Wages</v>
      </c>
    </row>
    <row r="1239" spans="1:12" ht="15.75">
      <c r="A1239" s="7">
        <v>1238</v>
      </c>
      <c r="B1239" s="5">
        <v>45550</v>
      </c>
      <c r="C1239" s="7">
        <v>60810</v>
      </c>
      <c r="D1239" s="4" t="s">
        <v>17</v>
      </c>
      <c r="E1239" s="4" t="s">
        <v>36</v>
      </c>
      <c r="F1239" s="4" t="s">
        <v>37</v>
      </c>
      <c r="G1239" s="4" t="s">
        <v>54</v>
      </c>
      <c r="H1239" s="4" t="s">
        <v>64</v>
      </c>
      <c r="I1239" s="4" t="s">
        <v>116</v>
      </c>
      <c r="J1239" s="4" t="s">
        <v>14</v>
      </c>
      <c r="K1239" s="6">
        <v>69500</v>
      </c>
      <c r="L1239" s="30" t="str">
        <f t="shared" si="19"/>
        <v>Salary &amp; Wages</v>
      </c>
    </row>
    <row r="1240" spans="1:12" ht="15.75">
      <c r="A1240" s="7">
        <v>1239</v>
      </c>
      <c r="B1240" s="5">
        <v>45550</v>
      </c>
      <c r="C1240" s="7">
        <v>60820</v>
      </c>
      <c r="D1240" s="4" t="s">
        <v>18</v>
      </c>
      <c r="E1240" s="4" t="s">
        <v>9</v>
      </c>
      <c r="F1240" s="4" t="s">
        <v>10</v>
      </c>
      <c r="G1240" s="4" t="s">
        <v>54</v>
      </c>
      <c r="H1240" s="4" t="s">
        <v>64</v>
      </c>
      <c r="I1240" s="4" t="s">
        <v>117</v>
      </c>
      <c r="J1240" s="4" t="s">
        <v>14</v>
      </c>
      <c r="K1240" s="6">
        <v>4440</v>
      </c>
      <c r="L1240" s="30" t="str">
        <f t="shared" si="19"/>
        <v>Payroll Taxes</v>
      </c>
    </row>
    <row r="1241" spans="1:12" ht="15.75">
      <c r="A1241" s="7">
        <v>1240</v>
      </c>
      <c r="B1241" s="5">
        <v>45550</v>
      </c>
      <c r="C1241" s="7">
        <v>60820</v>
      </c>
      <c r="D1241" s="4" t="s">
        <v>18</v>
      </c>
      <c r="E1241" s="4" t="s">
        <v>30</v>
      </c>
      <c r="F1241" s="4" t="s">
        <v>31</v>
      </c>
      <c r="G1241" s="4" t="s">
        <v>54</v>
      </c>
      <c r="H1241" s="4" t="s">
        <v>64</v>
      </c>
      <c r="I1241" s="4" t="s">
        <v>118</v>
      </c>
      <c r="J1241" s="4" t="s">
        <v>14</v>
      </c>
      <c r="K1241" s="6">
        <v>8400</v>
      </c>
      <c r="L1241" s="30" t="str">
        <f t="shared" si="19"/>
        <v>Payroll Taxes</v>
      </c>
    </row>
    <row r="1242" spans="1:12" ht="15.75">
      <c r="A1242" s="7">
        <v>1241</v>
      </c>
      <c r="B1242" s="5">
        <v>45550</v>
      </c>
      <c r="C1242" s="7">
        <v>60820</v>
      </c>
      <c r="D1242" s="4" t="s">
        <v>18</v>
      </c>
      <c r="E1242" s="4" t="s">
        <v>32</v>
      </c>
      <c r="F1242" s="4" t="s">
        <v>33</v>
      </c>
      <c r="G1242" s="4" t="s">
        <v>54</v>
      </c>
      <c r="H1242" s="4" t="s">
        <v>64</v>
      </c>
      <c r="I1242" s="4" t="s">
        <v>119</v>
      </c>
      <c r="J1242" s="4" t="s">
        <v>14</v>
      </c>
      <c r="K1242" s="6">
        <v>6440</v>
      </c>
      <c r="L1242" s="30" t="str">
        <f t="shared" si="19"/>
        <v>Payroll Taxes</v>
      </c>
    </row>
    <row r="1243" spans="1:12" ht="15.75">
      <c r="A1243" s="7">
        <v>1242</v>
      </c>
      <c r="B1243" s="5">
        <v>45550</v>
      </c>
      <c r="C1243" s="7">
        <v>60820</v>
      </c>
      <c r="D1243" s="4" t="s">
        <v>18</v>
      </c>
      <c r="E1243" s="4" t="s">
        <v>36</v>
      </c>
      <c r="F1243" s="4" t="s">
        <v>37</v>
      </c>
      <c r="G1243" s="4" t="s">
        <v>54</v>
      </c>
      <c r="H1243" s="4" t="s">
        <v>64</v>
      </c>
      <c r="I1243" s="4" t="s">
        <v>120</v>
      </c>
      <c r="J1243" s="4" t="s">
        <v>14</v>
      </c>
      <c r="K1243" s="6">
        <v>5560</v>
      </c>
      <c r="L1243" s="30" t="str">
        <f t="shared" si="19"/>
        <v>Payroll Taxes</v>
      </c>
    </row>
    <row r="1244" spans="1:12" ht="15.75">
      <c r="A1244" s="7">
        <v>1243</v>
      </c>
      <c r="B1244" s="5">
        <v>45550</v>
      </c>
      <c r="C1244" s="7">
        <v>60830</v>
      </c>
      <c r="D1244" s="4" t="s">
        <v>19</v>
      </c>
      <c r="E1244" s="4" t="s">
        <v>9</v>
      </c>
      <c r="F1244" s="4" t="s">
        <v>10</v>
      </c>
      <c r="G1244" s="4" t="s">
        <v>54</v>
      </c>
      <c r="H1244" s="4" t="s">
        <v>121</v>
      </c>
      <c r="I1244" s="4" t="s">
        <v>122</v>
      </c>
      <c r="J1244" s="4" t="s">
        <v>14</v>
      </c>
      <c r="K1244" s="6">
        <v>10100</v>
      </c>
      <c r="L1244" s="30" t="str">
        <f t="shared" si="19"/>
        <v>Health Insurance</v>
      </c>
    </row>
    <row r="1245" spans="1:12" ht="15.75">
      <c r="A1245" s="7">
        <v>1244</v>
      </c>
      <c r="B1245" s="5">
        <v>45550</v>
      </c>
      <c r="C1245" s="7">
        <v>60830</v>
      </c>
      <c r="D1245" s="4" t="s">
        <v>19</v>
      </c>
      <c r="E1245" s="4" t="s">
        <v>30</v>
      </c>
      <c r="F1245" s="4" t="s">
        <v>31</v>
      </c>
      <c r="G1245" s="4" t="s">
        <v>54</v>
      </c>
      <c r="H1245" s="4" t="s">
        <v>121</v>
      </c>
      <c r="I1245" s="4" t="s">
        <v>123</v>
      </c>
      <c r="J1245" s="4" t="s">
        <v>14</v>
      </c>
      <c r="K1245" s="6">
        <v>18800</v>
      </c>
      <c r="L1245" s="30" t="str">
        <f t="shared" si="19"/>
        <v>Health Insurance</v>
      </c>
    </row>
    <row r="1246" spans="1:12" ht="15.75">
      <c r="A1246" s="7">
        <v>1245</v>
      </c>
      <c r="B1246" s="5">
        <v>45550</v>
      </c>
      <c r="C1246" s="7">
        <v>60830</v>
      </c>
      <c r="D1246" s="4" t="s">
        <v>19</v>
      </c>
      <c r="E1246" s="4" t="s">
        <v>32</v>
      </c>
      <c r="F1246" s="4" t="s">
        <v>33</v>
      </c>
      <c r="G1246" s="4" t="s">
        <v>54</v>
      </c>
      <c r="H1246" s="4" t="s">
        <v>121</v>
      </c>
      <c r="I1246" s="4" t="s">
        <v>124</v>
      </c>
      <c r="J1246" s="4" t="s">
        <v>14</v>
      </c>
      <c r="K1246" s="6">
        <v>14400</v>
      </c>
      <c r="L1246" s="30" t="str">
        <f t="shared" si="19"/>
        <v>Health Insurance</v>
      </c>
    </row>
    <row r="1247" spans="1:12" ht="15.75">
      <c r="A1247" s="7">
        <v>1246</v>
      </c>
      <c r="B1247" s="5">
        <v>45550</v>
      </c>
      <c r="C1247" s="7">
        <v>60830</v>
      </c>
      <c r="D1247" s="4" t="s">
        <v>19</v>
      </c>
      <c r="E1247" s="4" t="s">
        <v>36</v>
      </c>
      <c r="F1247" s="4" t="s">
        <v>37</v>
      </c>
      <c r="G1247" s="4" t="s">
        <v>54</v>
      </c>
      <c r="H1247" s="4" t="s">
        <v>121</v>
      </c>
      <c r="I1247" s="4" t="s">
        <v>125</v>
      </c>
      <c r="J1247" s="4" t="s">
        <v>14</v>
      </c>
      <c r="K1247" s="6">
        <v>12100</v>
      </c>
      <c r="L1247" s="30" t="str">
        <f t="shared" si="19"/>
        <v>Health Insurance</v>
      </c>
    </row>
    <row r="1248" spans="1:12" ht="15.75">
      <c r="A1248" s="7">
        <v>1247</v>
      </c>
      <c r="B1248" s="5">
        <v>45550</v>
      </c>
      <c r="C1248" s="7">
        <v>60840</v>
      </c>
      <c r="D1248" s="4" t="s">
        <v>20</v>
      </c>
      <c r="E1248" s="4" t="s">
        <v>9</v>
      </c>
      <c r="F1248" s="4" t="s">
        <v>10</v>
      </c>
      <c r="G1248" s="4" t="s">
        <v>54</v>
      </c>
      <c r="H1248" s="4" t="s">
        <v>64</v>
      </c>
      <c r="I1248" s="4" t="s">
        <v>126</v>
      </c>
      <c r="J1248" s="4" t="s">
        <v>14</v>
      </c>
      <c r="K1248" s="6">
        <v>920</v>
      </c>
      <c r="L1248" s="30" t="str">
        <f t="shared" si="19"/>
        <v>Payroll Processing Fees</v>
      </c>
    </row>
    <row r="1249" spans="1:12" ht="15.75">
      <c r="A1249" s="7">
        <v>1248</v>
      </c>
      <c r="B1249" s="5">
        <v>45565</v>
      </c>
      <c r="C1249" s="7">
        <v>60850</v>
      </c>
      <c r="D1249" s="4" t="s">
        <v>42</v>
      </c>
      <c r="E1249" s="4" t="s">
        <v>32</v>
      </c>
      <c r="F1249" s="4" t="s">
        <v>33</v>
      </c>
      <c r="G1249" s="4" t="s">
        <v>54</v>
      </c>
      <c r="H1249" s="4" t="s">
        <v>64</v>
      </c>
      <c r="I1249" s="4" t="s">
        <v>127</v>
      </c>
      <c r="J1249" s="4" t="s">
        <v>14</v>
      </c>
      <c r="K1249" s="6">
        <v>51500</v>
      </c>
      <c r="L1249" s="30" t="str">
        <f t="shared" si="19"/>
        <v>Commissions Expense</v>
      </c>
    </row>
    <row r="1250" spans="1:12" ht="15.75">
      <c r="A1250" s="7">
        <v>1249</v>
      </c>
      <c r="B1250" s="5">
        <v>45565</v>
      </c>
      <c r="C1250" s="7">
        <v>70100</v>
      </c>
      <c r="D1250" s="4" t="s">
        <v>26</v>
      </c>
      <c r="E1250" s="4" t="s">
        <v>9</v>
      </c>
      <c r="F1250" s="4" t="s">
        <v>10</v>
      </c>
      <c r="G1250" s="4" t="s">
        <v>74</v>
      </c>
      <c r="H1250" s="4" t="s">
        <v>75</v>
      </c>
      <c r="I1250" s="4" t="s">
        <v>76</v>
      </c>
      <c r="J1250" s="4" t="s">
        <v>11</v>
      </c>
      <c r="K1250" s="6">
        <v>2000</v>
      </c>
      <c r="L1250" s="30" t="str">
        <f t="shared" si="19"/>
        <v>Interest Income</v>
      </c>
    </row>
    <row r="1251" spans="1:12" ht="15.75">
      <c r="A1251" s="7">
        <v>1250</v>
      </c>
      <c r="B1251" s="5">
        <v>45565</v>
      </c>
      <c r="C1251" s="7">
        <v>80100</v>
      </c>
      <c r="D1251" s="4" t="s">
        <v>27</v>
      </c>
      <c r="E1251" s="4" t="s">
        <v>9</v>
      </c>
      <c r="F1251" s="4" t="s">
        <v>10</v>
      </c>
      <c r="G1251" s="4" t="s">
        <v>77</v>
      </c>
      <c r="H1251" s="4" t="s">
        <v>78</v>
      </c>
      <c r="I1251" s="4" t="s">
        <v>79</v>
      </c>
      <c r="J1251" s="4" t="s">
        <v>14</v>
      </c>
      <c r="K1251" s="6">
        <v>9200</v>
      </c>
      <c r="L1251" s="30" t="str">
        <f t="shared" si="19"/>
        <v>Depreciation Expense</v>
      </c>
    </row>
    <row r="1252" spans="1:12" ht="15.75">
      <c r="A1252" s="7">
        <v>1251</v>
      </c>
      <c r="B1252" s="5">
        <v>45565</v>
      </c>
      <c r="C1252" s="7">
        <v>80200</v>
      </c>
      <c r="D1252" s="4" t="s">
        <v>28</v>
      </c>
      <c r="E1252" s="4" t="s">
        <v>9</v>
      </c>
      <c r="F1252" s="4" t="s">
        <v>10</v>
      </c>
      <c r="G1252" s="4" t="s">
        <v>54</v>
      </c>
      <c r="H1252" s="4" t="s">
        <v>75</v>
      </c>
      <c r="I1252" s="4" t="s">
        <v>128</v>
      </c>
      <c r="J1252" s="4" t="s">
        <v>14</v>
      </c>
      <c r="K1252" s="6">
        <v>2800</v>
      </c>
      <c r="L1252" s="30" t="str">
        <f t="shared" si="19"/>
        <v>Interest Expense</v>
      </c>
    </row>
    <row r="1253" spans="1:12" ht="15.75">
      <c r="A1253" s="7">
        <v>1252</v>
      </c>
      <c r="B1253" s="5">
        <v>45566</v>
      </c>
      <c r="C1253" s="7">
        <v>40100</v>
      </c>
      <c r="D1253" s="4" t="s">
        <v>12</v>
      </c>
      <c r="E1253" s="4" t="s">
        <v>9</v>
      </c>
      <c r="F1253" s="4" t="s">
        <v>10</v>
      </c>
      <c r="G1253" s="4" t="s">
        <v>48</v>
      </c>
      <c r="H1253" s="4" t="s">
        <v>49</v>
      </c>
      <c r="I1253" s="4" t="s">
        <v>135</v>
      </c>
      <c r="J1253" s="4" t="s">
        <v>11</v>
      </c>
      <c r="K1253" s="6">
        <v>67500</v>
      </c>
      <c r="L1253" s="30" t="str">
        <f t="shared" si="19"/>
        <v>SaaS Revenue</v>
      </c>
    </row>
    <row r="1254" spans="1:12" ht="15.75">
      <c r="A1254" s="7">
        <v>1253</v>
      </c>
      <c r="B1254" s="5">
        <v>45566</v>
      </c>
      <c r="C1254" s="7">
        <v>40100</v>
      </c>
      <c r="D1254" s="4" t="s">
        <v>12</v>
      </c>
      <c r="E1254" s="4" t="s">
        <v>9</v>
      </c>
      <c r="F1254" s="4" t="s">
        <v>10</v>
      </c>
      <c r="G1254" s="4" t="s">
        <v>48</v>
      </c>
      <c r="H1254" s="4" t="s">
        <v>51</v>
      </c>
      <c r="I1254" s="4" t="s">
        <v>135</v>
      </c>
      <c r="J1254" s="4" t="s">
        <v>11</v>
      </c>
      <c r="K1254" s="6">
        <v>59000</v>
      </c>
      <c r="L1254" s="30" t="str">
        <f t="shared" si="19"/>
        <v>SaaS Revenue</v>
      </c>
    </row>
    <row r="1255" spans="1:12" ht="15.75">
      <c r="A1255" s="7">
        <v>1254</v>
      </c>
      <c r="B1255" s="5">
        <v>45566</v>
      </c>
      <c r="C1255" s="7">
        <v>40100</v>
      </c>
      <c r="D1255" s="4" t="s">
        <v>12</v>
      </c>
      <c r="E1255" s="4" t="s">
        <v>9</v>
      </c>
      <c r="F1255" s="4" t="s">
        <v>10</v>
      </c>
      <c r="G1255" s="4" t="s">
        <v>48</v>
      </c>
      <c r="H1255" s="4" t="s">
        <v>91</v>
      </c>
      <c r="I1255" s="4" t="s">
        <v>135</v>
      </c>
      <c r="J1255" s="4" t="s">
        <v>11</v>
      </c>
      <c r="K1255" s="6">
        <v>36200</v>
      </c>
      <c r="L1255" s="30" t="str">
        <f t="shared" si="19"/>
        <v>SaaS Revenue</v>
      </c>
    </row>
    <row r="1256" spans="1:12" ht="15.75">
      <c r="A1256" s="7">
        <v>1255</v>
      </c>
      <c r="B1256" s="5">
        <v>45566</v>
      </c>
      <c r="C1256" s="7">
        <v>40100</v>
      </c>
      <c r="D1256" s="4" t="s">
        <v>12</v>
      </c>
      <c r="E1256" s="4" t="s">
        <v>9</v>
      </c>
      <c r="F1256" s="4" t="s">
        <v>10</v>
      </c>
      <c r="G1256" s="4" t="s">
        <v>48</v>
      </c>
      <c r="H1256" s="4" t="s">
        <v>130</v>
      </c>
      <c r="I1256" s="4" t="s">
        <v>135</v>
      </c>
      <c r="J1256" s="4" t="s">
        <v>11</v>
      </c>
      <c r="K1256" s="6">
        <v>26200</v>
      </c>
      <c r="L1256" s="30" t="str">
        <f t="shared" si="19"/>
        <v>SaaS Revenue</v>
      </c>
    </row>
    <row r="1257" spans="1:12" ht="15.75">
      <c r="A1257" s="7">
        <v>1256</v>
      </c>
      <c r="B1257" s="5">
        <v>45566</v>
      </c>
      <c r="C1257" s="7">
        <v>40100</v>
      </c>
      <c r="D1257" s="4" t="s">
        <v>12</v>
      </c>
      <c r="E1257" s="4" t="s">
        <v>9</v>
      </c>
      <c r="F1257" s="4" t="s">
        <v>10</v>
      </c>
      <c r="G1257" s="4" t="s">
        <v>48</v>
      </c>
      <c r="H1257" s="4" t="s">
        <v>133</v>
      </c>
      <c r="I1257" s="4" t="s">
        <v>135</v>
      </c>
      <c r="J1257" s="4" t="s">
        <v>11</v>
      </c>
      <c r="K1257" s="6">
        <v>42000</v>
      </c>
      <c r="L1257" s="30" t="str">
        <f t="shared" si="19"/>
        <v>SaaS Revenue</v>
      </c>
    </row>
    <row r="1258" spans="1:12" ht="15.75">
      <c r="A1258" s="7">
        <v>1257</v>
      </c>
      <c r="B1258" s="5">
        <v>45566</v>
      </c>
      <c r="C1258" s="7">
        <v>40100</v>
      </c>
      <c r="D1258" s="4" t="s">
        <v>12</v>
      </c>
      <c r="E1258" s="4" t="s">
        <v>9</v>
      </c>
      <c r="F1258" s="4" t="s">
        <v>10</v>
      </c>
      <c r="G1258" s="4" t="s">
        <v>48</v>
      </c>
      <c r="H1258" s="4" t="s">
        <v>146</v>
      </c>
      <c r="I1258" s="4" t="s">
        <v>135</v>
      </c>
      <c r="J1258" s="4" t="s">
        <v>11</v>
      </c>
      <c r="K1258" s="6">
        <v>48500</v>
      </c>
      <c r="L1258" s="30" t="str">
        <f t="shared" si="19"/>
        <v>SaaS Revenue</v>
      </c>
    </row>
    <row r="1259" spans="1:12" ht="15.75">
      <c r="A1259" s="7">
        <v>1258</v>
      </c>
      <c r="B1259" s="5">
        <v>45566</v>
      </c>
      <c r="C1259" s="7">
        <v>40100</v>
      </c>
      <c r="D1259" s="4" t="s">
        <v>12</v>
      </c>
      <c r="E1259" s="4" t="s">
        <v>9</v>
      </c>
      <c r="F1259" s="4" t="s">
        <v>10</v>
      </c>
      <c r="G1259" s="4" t="s">
        <v>48</v>
      </c>
      <c r="H1259" s="4" t="s">
        <v>147</v>
      </c>
      <c r="I1259" s="4" t="s">
        <v>135</v>
      </c>
      <c r="J1259" s="4" t="s">
        <v>11</v>
      </c>
      <c r="K1259" s="6">
        <v>54500</v>
      </c>
      <c r="L1259" s="30" t="str">
        <f t="shared" si="19"/>
        <v>SaaS Revenue</v>
      </c>
    </row>
    <row r="1260" spans="1:12" ht="15.75">
      <c r="A1260" s="7">
        <v>1259</v>
      </c>
      <c r="B1260" s="5">
        <v>45566</v>
      </c>
      <c r="C1260" s="7">
        <v>40100</v>
      </c>
      <c r="D1260" s="4" t="s">
        <v>12</v>
      </c>
      <c r="E1260" s="4" t="s">
        <v>9</v>
      </c>
      <c r="F1260" s="4" t="s">
        <v>10</v>
      </c>
      <c r="G1260" s="4" t="s">
        <v>48</v>
      </c>
      <c r="H1260" s="4" t="s">
        <v>151</v>
      </c>
      <c r="I1260" s="4" t="s">
        <v>135</v>
      </c>
      <c r="J1260" s="4" t="s">
        <v>11</v>
      </c>
      <c r="K1260" s="6">
        <v>40000</v>
      </c>
      <c r="L1260" s="30" t="str">
        <f t="shared" si="19"/>
        <v>SaaS Revenue</v>
      </c>
    </row>
    <row r="1261" spans="1:12" ht="15.75">
      <c r="A1261" s="7">
        <v>1260</v>
      </c>
      <c r="B1261" s="5">
        <v>45566</v>
      </c>
      <c r="C1261" s="7">
        <v>40100</v>
      </c>
      <c r="D1261" s="4" t="s">
        <v>12</v>
      </c>
      <c r="E1261" s="4" t="s">
        <v>9</v>
      </c>
      <c r="F1261" s="4" t="s">
        <v>10</v>
      </c>
      <c r="G1261" s="4" t="s">
        <v>48</v>
      </c>
      <c r="H1261" s="4" t="s">
        <v>152</v>
      </c>
      <c r="I1261" s="4" t="s">
        <v>135</v>
      </c>
      <c r="J1261" s="4" t="s">
        <v>11</v>
      </c>
      <c r="K1261" s="6">
        <v>45000</v>
      </c>
      <c r="L1261" s="30" t="str">
        <f t="shared" si="19"/>
        <v>SaaS Revenue</v>
      </c>
    </row>
    <row r="1262" spans="1:12" ht="15.75">
      <c r="A1262" s="7">
        <v>1261</v>
      </c>
      <c r="B1262" s="5">
        <v>45566</v>
      </c>
      <c r="C1262" s="7">
        <v>40100</v>
      </c>
      <c r="D1262" s="4" t="s">
        <v>12</v>
      </c>
      <c r="E1262" s="4" t="s">
        <v>9</v>
      </c>
      <c r="F1262" s="4" t="s">
        <v>10</v>
      </c>
      <c r="G1262" s="4" t="s">
        <v>48</v>
      </c>
      <c r="H1262" s="4" t="s">
        <v>153</v>
      </c>
      <c r="I1262" s="4" t="s">
        <v>135</v>
      </c>
      <c r="J1262" s="4" t="s">
        <v>11</v>
      </c>
      <c r="K1262" s="6">
        <v>35000</v>
      </c>
      <c r="L1262" s="30" t="str">
        <f t="shared" si="19"/>
        <v>SaaS Revenue</v>
      </c>
    </row>
    <row r="1263" spans="1:12" ht="15.75">
      <c r="A1263" s="7">
        <v>1262</v>
      </c>
      <c r="B1263" s="5">
        <v>45566</v>
      </c>
      <c r="C1263" s="7">
        <v>40100</v>
      </c>
      <c r="D1263" s="4" t="s">
        <v>12</v>
      </c>
      <c r="E1263" s="4" t="s">
        <v>9</v>
      </c>
      <c r="F1263" s="4" t="s">
        <v>10</v>
      </c>
      <c r="G1263" s="4" t="s">
        <v>48</v>
      </c>
      <c r="H1263" s="4" t="s">
        <v>92</v>
      </c>
      <c r="I1263" s="4" t="s">
        <v>93</v>
      </c>
      <c r="J1263" s="4" t="s">
        <v>11</v>
      </c>
      <c r="K1263" s="6">
        <v>113000</v>
      </c>
      <c r="L1263" s="30" t="str">
        <f t="shared" si="19"/>
        <v>SaaS Revenue</v>
      </c>
    </row>
    <row r="1264" spans="1:12" ht="15.75">
      <c r="A1264" s="7">
        <v>1263</v>
      </c>
      <c r="B1264" s="5">
        <v>45566</v>
      </c>
      <c r="C1264" s="7">
        <v>40200</v>
      </c>
      <c r="D1264" s="4" t="s">
        <v>8</v>
      </c>
      <c r="E1264" s="4" t="s">
        <v>9</v>
      </c>
      <c r="F1264" s="4" t="s">
        <v>10</v>
      </c>
      <c r="G1264" s="4" t="s">
        <v>48</v>
      </c>
      <c r="H1264" s="4" t="s">
        <v>52</v>
      </c>
      <c r="I1264" s="4" t="s">
        <v>53</v>
      </c>
      <c r="J1264" s="4" t="s">
        <v>11</v>
      </c>
      <c r="K1264" s="6">
        <v>128000</v>
      </c>
      <c r="L1264" s="30" t="str">
        <f t="shared" si="19"/>
        <v>Product Revenue</v>
      </c>
    </row>
    <row r="1265" spans="1:12" ht="15.75">
      <c r="A1265" s="7">
        <v>1264</v>
      </c>
      <c r="B1265" s="5">
        <v>45566</v>
      </c>
      <c r="C1265" s="7">
        <v>50100</v>
      </c>
      <c r="D1265" s="4" t="s">
        <v>13</v>
      </c>
      <c r="E1265" s="4" t="s">
        <v>9</v>
      </c>
      <c r="F1265" s="4" t="s">
        <v>10</v>
      </c>
      <c r="G1265" s="4" t="s">
        <v>54</v>
      </c>
      <c r="H1265" s="4" t="s">
        <v>55</v>
      </c>
      <c r="I1265" s="4" t="s">
        <v>136</v>
      </c>
      <c r="J1265" s="4" t="s">
        <v>14</v>
      </c>
      <c r="K1265" s="6">
        <v>54500</v>
      </c>
      <c r="L1265" s="30" t="str">
        <f t="shared" si="19"/>
        <v>Web Domain &amp; Hosting Fees</v>
      </c>
    </row>
    <row r="1266" spans="1:12" ht="15.75">
      <c r="A1266" s="7">
        <v>1265</v>
      </c>
      <c r="B1266" s="5">
        <v>45566</v>
      </c>
      <c r="C1266" s="7">
        <v>50200</v>
      </c>
      <c r="D1266" s="4" t="s">
        <v>15</v>
      </c>
      <c r="E1266" s="4" t="s">
        <v>9</v>
      </c>
      <c r="F1266" s="4" t="s">
        <v>10</v>
      </c>
      <c r="G1266" s="4" t="s">
        <v>54</v>
      </c>
      <c r="H1266" s="4" t="s">
        <v>57</v>
      </c>
      <c r="I1266" s="4" t="s">
        <v>58</v>
      </c>
      <c r="J1266" s="4" t="s">
        <v>14</v>
      </c>
      <c r="K1266" s="6">
        <v>10800</v>
      </c>
      <c r="L1266" s="30" t="str">
        <f t="shared" si="19"/>
        <v>Merchant Account Fees</v>
      </c>
    </row>
    <row r="1267" spans="1:12" ht="15.75">
      <c r="A1267" s="7">
        <v>1266</v>
      </c>
      <c r="B1267" s="5">
        <v>45566</v>
      </c>
      <c r="C1267" s="7">
        <v>60100</v>
      </c>
      <c r="D1267" s="4" t="s">
        <v>16</v>
      </c>
      <c r="E1267" s="4" t="s">
        <v>32</v>
      </c>
      <c r="F1267" s="4" t="s">
        <v>33</v>
      </c>
      <c r="G1267" s="4" t="s">
        <v>54</v>
      </c>
      <c r="H1267" s="4" t="s">
        <v>59</v>
      </c>
      <c r="I1267" s="4" t="s">
        <v>60</v>
      </c>
      <c r="J1267" s="4" t="s">
        <v>14</v>
      </c>
      <c r="K1267" s="6">
        <v>30000</v>
      </c>
      <c r="L1267" s="30" t="str">
        <f t="shared" si="19"/>
        <v>Advertising &amp; Marketing</v>
      </c>
    </row>
    <row r="1268" spans="1:12" ht="15.75">
      <c r="A1268" s="7">
        <v>1267</v>
      </c>
      <c r="B1268" s="5">
        <v>45566</v>
      </c>
      <c r="C1268" s="7">
        <v>60100</v>
      </c>
      <c r="D1268" s="4" t="s">
        <v>16</v>
      </c>
      <c r="E1268" s="4" t="s">
        <v>32</v>
      </c>
      <c r="F1268" s="4" t="s">
        <v>33</v>
      </c>
      <c r="G1268" s="4" t="s">
        <v>54</v>
      </c>
      <c r="H1268" s="4" t="s">
        <v>95</v>
      </c>
      <c r="I1268" s="4" t="s">
        <v>62</v>
      </c>
      <c r="J1268" s="4" t="s">
        <v>14</v>
      </c>
      <c r="K1268" s="6">
        <v>14000</v>
      </c>
      <c r="L1268" s="30" t="str">
        <f t="shared" si="19"/>
        <v>Advertising &amp; Marketing</v>
      </c>
    </row>
    <row r="1269" spans="1:12" ht="15.75">
      <c r="A1269" s="7">
        <v>1268</v>
      </c>
      <c r="B1269" s="5">
        <v>45566</v>
      </c>
      <c r="C1269" s="7">
        <v>60400</v>
      </c>
      <c r="D1269" s="4" t="s">
        <v>29</v>
      </c>
      <c r="E1269" s="4" t="s">
        <v>9</v>
      </c>
      <c r="F1269" s="4" t="s">
        <v>10</v>
      </c>
      <c r="G1269" s="4" t="s">
        <v>54</v>
      </c>
      <c r="H1269" s="4" t="s">
        <v>96</v>
      </c>
      <c r="I1269" s="4" t="s">
        <v>97</v>
      </c>
      <c r="J1269" s="4" t="s">
        <v>14</v>
      </c>
      <c r="K1269" s="6">
        <v>2300</v>
      </c>
      <c r="L1269" s="30" t="str">
        <f t="shared" si="19"/>
        <v>Dues &amp; Subscriptions</v>
      </c>
    </row>
    <row r="1270" spans="1:12" ht="15.75">
      <c r="A1270" s="7">
        <v>1269</v>
      </c>
      <c r="B1270" s="5">
        <v>45566</v>
      </c>
      <c r="C1270" s="7">
        <v>60400</v>
      </c>
      <c r="D1270" s="4" t="s">
        <v>29</v>
      </c>
      <c r="E1270" s="4" t="s">
        <v>30</v>
      </c>
      <c r="F1270" s="4" t="s">
        <v>31</v>
      </c>
      <c r="G1270" s="4" t="s">
        <v>54</v>
      </c>
      <c r="H1270" s="4" t="s">
        <v>98</v>
      </c>
      <c r="I1270" s="4" t="s">
        <v>99</v>
      </c>
      <c r="J1270" s="4" t="s">
        <v>14</v>
      </c>
      <c r="K1270" s="6">
        <v>1800</v>
      </c>
      <c r="L1270" s="30" t="str">
        <f t="shared" si="19"/>
        <v>Dues &amp; Subscriptions</v>
      </c>
    </row>
    <row r="1271" spans="1:12" ht="15.75">
      <c r="A1271" s="7">
        <v>1270</v>
      </c>
      <c r="B1271" s="5">
        <v>45566</v>
      </c>
      <c r="C1271" s="7">
        <v>60500</v>
      </c>
      <c r="D1271" s="4" t="s">
        <v>39</v>
      </c>
      <c r="E1271" s="4" t="s">
        <v>9</v>
      </c>
      <c r="F1271" s="4" t="s">
        <v>10</v>
      </c>
      <c r="G1271" s="4" t="s">
        <v>54</v>
      </c>
      <c r="H1271" s="4" t="s">
        <v>100</v>
      </c>
      <c r="I1271" s="4" t="s">
        <v>101</v>
      </c>
      <c r="J1271" s="4" t="s">
        <v>14</v>
      </c>
      <c r="K1271" s="6">
        <v>5100</v>
      </c>
      <c r="L1271" s="30" t="str">
        <f t="shared" si="19"/>
        <v>Insurance</v>
      </c>
    </row>
    <row r="1272" spans="1:12" ht="15.75">
      <c r="A1272" s="7">
        <v>1271</v>
      </c>
      <c r="B1272" s="5">
        <v>45566</v>
      </c>
      <c r="C1272" s="7">
        <v>60620</v>
      </c>
      <c r="D1272" s="4" t="s">
        <v>40</v>
      </c>
      <c r="E1272" s="4" t="s">
        <v>9</v>
      </c>
      <c r="F1272" s="4" t="s">
        <v>10</v>
      </c>
      <c r="G1272" s="4" t="s">
        <v>54</v>
      </c>
      <c r="H1272" s="4" t="s">
        <v>102</v>
      </c>
      <c r="I1272" s="4" t="s">
        <v>103</v>
      </c>
      <c r="J1272" s="4" t="s">
        <v>14</v>
      </c>
      <c r="K1272" s="6">
        <v>16500</v>
      </c>
      <c r="L1272" s="30" t="str">
        <f t="shared" si="19"/>
        <v>Rent &amp; Lease</v>
      </c>
    </row>
    <row r="1273" spans="1:12" ht="15.75">
      <c r="A1273" s="7">
        <v>1272</v>
      </c>
      <c r="B1273" s="5">
        <v>45566</v>
      </c>
      <c r="C1273" s="7">
        <v>60630</v>
      </c>
      <c r="D1273" s="4" t="s">
        <v>41</v>
      </c>
      <c r="E1273" s="4" t="s">
        <v>9</v>
      </c>
      <c r="F1273" s="4" t="s">
        <v>10</v>
      </c>
      <c r="G1273" s="4" t="s">
        <v>54</v>
      </c>
      <c r="H1273" s="4" t="s">
        <v>104</v>
      </c>
      <c r="I1273" s="4" t="s">
        <v>105</v>
      </c>
      <c r="J1273" s="4" t="s">
        <v>14</v>
      </c>
      <c r="K1273" s="6">
        <v>4800</v>
      </c>
      <c r="L1273" s="30" t="str">
        <f t="shared" si="19"/>
        <v>Utilities</v>
      </c>
    </row>
    <row r="1274" spans="1:12" ht="15.75">
      <c r="A1274" s="7">
        <v>1273</v>
      </c>
      <c r="B1274" s="5">
        <v>45570</v>
      </c>
      <c r="C1274" s="7">
        <v>50200</v>
      </c>
      <c r="D1274" s="4" t="s">
        <v>15</v>
      </c>
      <c r="E1274" s="4" t="s">
        <v>9</v>
      </c>
      <c r="F1274" s="4" t="s">
        <v>10</v>
      </c>
      <c r="G1274" s="4" t="s">
        <v>54</v>
      </c>
      <c r="H1274" s="4" t="s">
        <v>57</v>
      </c>
      <c r="I1274" s="4" t="s">
        <v>58</v>
      </c>
      <c r="J1274" s="4" t="s">
        <v>14</v>
      </c>
      <c r="K1274" s="6">
        <v>4700</v>
      </c>
      <c r="L1274" s="30" t="str">
        <f t="shared" si="19"/>
        <v>Merchant Account Fees</v>
      </c>
    </row>
    <row r="1275" spans="1:12" ht="15.75">
      <c r="A1275" s="7">
        <v>1274</v>
      </c>
      <c r="B1275" s="5">
        <v>45570</v>
      </c>
      <c r="C1275" s="7">
        <v>50210</v>
      </c>
      <c r="D1275" s="4" t="s">
        <v>38</v>
      </c>
      <c r="E1275" s="4" t="s">
        <v>9</v>
      </c>
      <c r="F1275" s="4" t="s">
        <v>10</v>
      </c>
      <c r="G1275" s="4" t="s">
        <v>54</v>
      </c>
      <c r="H1275" s="4" t="s">
        <v>106</v>
      </c>
      <c r="I1275" s="4" t="s">
        <v>107</v>
      </c>
      <c r="J1275" s="4" t="s">
        <v>14</v>
      </c>
      <c r="K1275" s="6">
        <v>89600</v>
      </c>
      <c r="L1275" s="30" t="str">
        <f t="shared" si="19"/>
        <v>Product Costs</v>
      </c>
    </row>
    <row r="1276" spans="1:12" ht="15.75">
      <c r="A1276" s="7">
        <v>1275</v>
      </c>
      <c r="B1276" s="5">
        <v>45570</v>
      </c>
      <c r="C1276" s="7">
        <v>60710</v>
      </c>
      <c r="D1276" s="4" t="s">
        <v>21</v>
      </c>
      <c r="E1276" s="4" t="s">
        <v>9</v>
      </c>
      <c r="F1276" s="4" t="s">
        <v>10</v>
      </c>
      <c r="G1276" s="4" t="s">
        <v>54</v>
      </c>
      <c r="H1276" s="4" t="s">
        <v>72</v>
      </c>
      <c r="I1276" s="4" t="s">
        <v>73</v>
      </c>
      <c r="J1276" s="4" t="s">
        <v>14</v>
      </c>
      <c r="K1276" s="6">
        <v>4900</v>
      </c>
      <c r="L1276" s="30" t="str">
        <f t="shared" si="19"/>
        <v>Accounting Fees</v>
      </c>
    </row>
    <row r="1277" spans="1:12" ht="15.75">
      <c r="A1277" s="7">
        <v>1276</v>
      </c>
      <c r="B1277" s="5">
        <v>45575</v>
      </c>
      <c r="C1277" s="7">
        <v>60720</v>
      </c>
      <c r="D1277" s="4" t="s">
        <v>22</v>
      </c>
      <c r="E1277" s="4" t="s">
        <v>9</v>
      </c>
      <c r="F1277" s="4" t="s">
        <v>10</v>
      </c>
      <c r="G1277" s="4" t="s">
        <v>54</v>
      </c>
      <c r="H1277" s="4" t="s">
        <v>108</v>
      </c>
      <c r="I1277" s="4" t="s">
        <v>109</v>
      </c>
      <c r="J1277" s="4" t="s">
        <v>14</v>
      </c>
      <c r="K1277" s="6">
        <v>9200</v>
      </c>
      <c r="L1277" s="30" t="str">
        <f t="shared" si="19"/>
        <v>Consulting Fees</v>
      </c>
    </row>
    <row r="1278" spans="1:12" ht="15.75">
      <c r="A1278" s="7">
        <v>1277</v>
      </c>
      <c r="B1278" s="5">
        <v>45580</v>
      </c>
      <c r="C1278" s="7">
        <v>40100</v>
      </c>
      <c r="D1278" s="4" t="s">
        <v>12</v>
      </c>
      <c r="E1278" s="4" t="s">
        <v>9</v>
      </c>
      <c r="F1278" s="4" t="s">
        <v>10</v>
      </c>
      <c r="G1278" s="4" t="s">
        <v>48</v>
      </c>
      <c r="H1278" s="4" t="s">
        <v>110</v>
      </c>
      <c r="I1278" s="4" t="s">
        <v>135</v>
      </c>
      <c r="J1278" s="4" t="s">
        <v>11</v>
      </c>
      <c r="K1278" s="6">
        <v>31000</v>
      </c>
      <c r="L1278" s="30" t="str">
        <f t="shared" si="19"/>
        <v>SaaS Revenue</v>
      </c>
    </row>
    <row r="1279" spans="1:12" ht="15.75">
      <c r="A1279" s="7">
        <v>1278</v>
      </c>
      <c r="B1279" s="5">
        <v>45580</v>
      </c>
      <c r="C1279" s="7">
        <v>40100</v>
      </c>
      <c r="D1279" s="4" t="s">
        <v>12</v>
      </c>
      <c r="E1279" s="4" t="s">
        <v>9</v>
      </c>
      <c r="F1279" s="4" t="s">
        <v>10</v>
      </c>
      <c r="G1279" s="4" t="s">
        <v>48</v>
      </c>
      <c r="H1279" s="4" t="s">
        <v>92</v>
      </c>
      <c r="I1279" s="4" t="s">
        <v>93</v>
      </c>
      <c r="J1279" s="4" t="s">
        <v>11</v>
      </c>
      <c r="K1279" s="6">
        <v>88000</v>
      </c>
      <c r="L1279" s="30" t="str">
        <f t="shared" si="19"/>
        <v>SaaS Revenue</v>
      </c>
    </row>
    <row r="1280" spans="1:12" ht="15.75">
      <c r="A1280" s="7">
        <v>1279</v>
      </c>
      <c r="B1280" s="5">
        <v>45580</v>
      </c>
      <c r="C1280" s="7">
        <v>60730</v>
      </c>
      <c r="D1280" s="4" t="s">
        <v>23</v>
      </c>
      <c r="E1280" s="4" t="s">
        <v>9</v>
      </c>
      <c r="F1280" s="4" t="s">
        <v>10</v>
      </c>
      <c r="G1280" s="4" t="s">
        <v>54</v>
      </c>
      <c r="H1280" s="4" t="s">
        <v>111</v>
      </c>
      <c r="I1280" s="4" t="s">
        <v>112</v>
      </c>
      <c r="J1280" s="4" t="s">
        <v>14</v>
      </c>
      <c r="K1280" s="6">
        <v>5500</v>
      </c>
      <c r="L1280" s="30" t="str">
        <f t="shared" si="19"/>
        <v>Legal Fees</v>
      </c>
    </row>
    <row r="1281" spans="1:12" ht="15.75">
      <c r="A1281" s="7">
        <v>1280</v>
      </c>
      <c r="B1281" s="5">
        <v>45580</v>
      </c>
      <c r="C1281" s="7">
        <v>60740</v>
      </c>
      <c r="D1281" s="4" t="s">
        <v>24</v>
      </c>
      <c r="E1281" s="4" t="s">
        <v>9</v>
      </c>
      <c r="F1281" s="4" t="s">
        <v>10</v>
      </c>
      <c r="G1281" s="4" t="s">
        <v>54</v>
      </c>
      <c r="H1281" s="4" t="s">
        <v>113</v>
      </c>
      <c r="I1281" s="4" t="s">
        <v>114</v>
      </c>
      <c r="J1281" s="4" t="s">
        <v>14</v>
      </c>
      <c r="K1281" s="6">
        <v>8200</v>
      </c>
      <c r="L1281" s="30" t="str">
        <f t="shared" si="19"/>
        <v>Recruiting Fees</v>
      </c>
    </row>
    <row r="1282" spans="1:12" ht="15.75">
      <c r="A1282" s="7">
        <v>1281</v>
      </c>
      <c r="B1282" s="5">
        <v>45580</v>
      </c>
      <c r="C1282" s="7">
        <v>60810</v>
      </c>
      <c r="D1282" s="4" t="s">
        <v>17</v>
      </c>
      <c r="E1282" s="4" t="s">
        <v>9</v>
      </c>
      <c r="F1282" s="4" t="s">
        <v>10</v>
      </c>
      <c r="G1282" s="4" t="s">
        <v>54</v>
      </c>
      <c r="H1282" s="4" t="s">
        <v>64</v>
      </c>
      <c r="I1282" s="4" t="s">
        <v>66</v>
      </c>
      <c r="J1282" s="4" t="s">
        <v>14</v>
      </c>
      <c r="K1282" s="6">
        <v>56500</v>
      </c>
      <c r="L1282" s="30" t="str">
        <f t="shared" ref="L1282:L1345" si="20">RIGHT(D1282,LEN(D1282)-6)</f>
        <v>Salary &amp; Wages</v>
      </c>
    </row>
    <row r="1283" spans="1:12" ht="15.75">
      <c r="A1283" s="7">
        <v>1282</v>
      </c>
      <c r="B1283" s="5">
        <v>45580</v>
      </c>
      <c r="C1283" s="7">
        <v>60810</v>
      </c>
      <c r="D1283" s="4" t="s">
        <v>17</v>
      </c>
      <c r="E1283" s="4" t="s">
        <v>30</v>
      </c>
      <c r="F1283" s="4" t="s">
        <v>31</v>
      </c>
      <c r="G1283" s="4" t="s">
        <v>54</v>
      </c>
      <c r="H1283" s="4" t="s">
        <v>64</v>
      </c>
      <c r="I1283" s="4" t="s">
        <v>115</v>
      </c>
      <c r="J1283" s="4" t="s">
        <v>14</v>
      </c>
      <c r="K1283" s="6">
        <v>107000</v>
      </c>
      <c r="L1283" s="30" t="str">
        <f t="shared" si="20"/>
        <v>Salary &amp; Wages</v>
      </c>
    </row>
    <row r="1284" spans="1:12" ht="15.75">
      <c r="A1284" s="7">
        <v>1283</v>
      </c>
      <c r="B1284" s="5">
        <v>45580</v>
      </c>
      <c r="C1284" s="7">
        <v>60810</v>
      </c>
      <c r="D1284" s="4" t="s">
        <v>17</v>
      </c>
      <c r="E1284" s="4" t="s">
        <v>32</v>
      </c>
      <c r="F1284" s="4" t="s">
        <v>33</v>
      </c>
      <c r="G1284" s="4" t="s">
        <v>54</v>
      </c>
      <c r="H1284" s="4" t="s">
        <v>64</v>
      </c>
      <c r="I1284" s="4" t="s">
        <v>65</v>
      </c>
      <c r="J1284" s="4" t="s">
        <v>14</v>
      </c>
      <c r="K1284" s="6">
        <v>82000</v>
      </c>
      <c r="L1284" s="30" t="str">
        <f t="shared" si="20"/>
        <v>Salary &amp; Wages</v>
      </c>
    </row>
    <row r="1285" spans="1:12" ht="15.75">
      <c r="A1285" s="7">
        <v>1284</v>
      </c>
      <c r="B1285" s="5">
        <v>45580</v>
      </c>
      <c r="C1285" s="7">
        <v>60810</v>
      </c>
      <c r="D1285" s="4" t="s">
        <v>17</v>
      </c>
      <c r="E1285" s="4" t="s">
        <v>36</v>
      </c>
      <c r="F1285" s="4" t="s">
        <v>37</v>
      </c>
      <c r="G1285" s="4" t="s">
        <v>54</v>
      </c>
      <c r="H1285" s="4" t="s">
        <v>64</v>
      </c>
      <c r="I1285" s="4" t="s">
        <v>116</v>
      </c>
      <c r="J1285" s="4" t="s">
        <v>14</v>
      </c>
      <c r="K1285" s="6">
        <v>71000</v>
      </c>
      <c r="L1285" s="30" t="str">
        <f t="shared" si="20"/>
        <v>Salary &amp; Wages</v>
      </c>
    </row>
    <row r="1286" spans="1:12" ht="15.75">
      <c r="A1286" s="7">
        <v>1285</v>
      </c>
      <c r="B1286" s="5">
        <v>45580</v>
      </c>
      <c r="C1286" s="7">
        <v>60820</v>
      </c>
      <c r="D1286" s="4" t="s">
        <v>18</v>
      </c>
      <c r="E1286" s="4" t="s">
        <v>9</v>
      </c>
      <c r="F1286" s="4" t="s">
        <v>10</v>
      </c>
      <c r="G1286" s="4" t="s">
        <v>54</v>
      </c>
      <c r="H1286" s="4" t="s">
        <v>64</v>
      </c>
      <c r="I1286" s="4" t="s">
        <v>117</v>
      </c>
      <c r="J1286" s="4" t="s">
        <v>14</v>
      </c>
      <c r="K1286" s="6">
        <v>4520</v>
      </c>
      <c r="L1286" s="30" t="str">
        <f t="shared" si="20"/>
        <v>Payroll Taxes</v>
      </c>
    </row>
    <row r="1287" spans="1:12" ht="15.75">
      <c r="A1287" s="7">
        <v>1286</v>
      </c>
      <c r="B1287" s="5">
        <v>45580</v>
      </c>
      <c r="C1287" s="7">
        <v>60820</v>
      </c>
      <c r="D1287" s="4" t="s">
        <v>18</v>
      </c>
      <c r="E1287" s="4" t="s">
        <v>30</v>
      </c>
      <c r="F1287" s="4" t="s">
        <v>31</v>
      </c>
      <c r="G1287" s="4" t="s">
        <v>54</v>
      </c>
      <c r="H1287" s="4" t="s">
        <v>64</v>
      </c>
      <c r="I1287" s="4" t="s">
        <v>118</v>
      </c>
      <c r="J1287" s="4" t="s">
        <v>14</v>
      </c>
      <c r="K1287" s="6">
        <v>8560</v>
      </c>
      <c r="L1287" s="30" t="str">
        <f t="shared" si="20"/>
        <v>Payroll Taxes</v>
      </c>
    </row>
    <row r="1288" spans="1:12" ht="15.75">
      <c r="A1288" s="7">
        <v>1287</v>
      </c>
      <c r="B1288" s="5">
        <v>45580</v>
      </c>
      <c r="C1288" s="7">
        <v>60820</v>
      </c>
      <c r="D1288" s="4" t="s">
        <v>18</v>
      </c>
      <c r="E1288" s="4" t="s">
        <v>32</v>
      </c>
      <c r="F1288" s="4" t="s">
        <v>33</v>
      </c>
      <c r="G1288" s="4" t="s">
        <v>54</v>
      </c>
      <c r="H1288" s="4" t="s">
        <v>64</v>
      </c>
      <c r="I1288" s="4" t="s">
        <v>119</v>
      </c>
      <c r="J1288" s="4" t="s">
        <v>14</v>
      </c>
      <c r="K1288" s="6">
        <v>6560</v>
      </c>
      <c r="L1288" s="30" t="str">
        <f t="shared" si="20"/>
        <v>Payroll Taxes</v>
      </c>
    </row>
    <row r="1289" spans="1:12" ht="15.75">
      <c r="A1289" s="7">
        <v>1288</v>
      </c>
      <c r="B1289" s="5">
        <v>45580</v>
      </c>
      <c r="C1289" s="7">
        <v>60820</v>
      </c>
      <c r="D1289" s="4" t="s">
        <v>18</v>
      </c>
      <c r="E1289" s="4" t="s">
        <v>36</v>
      </c>
      <c r="F1289" s="4" t="s">
        <v>37</v>
      </c>
      <c r="G1289" s="4" t="s">
        <v>54</v>
      </c>
      <c r="H1289" s="4" t="s">
        <v>64</v>
      </c>
      <c r="I1289" s="4" t="s">
        <v>120</v>
      </c>
      <c r="J1289" s="4" t="s">
        <v>14</v>
      </c>
      <c r="K1289" s="6">
        <v>5680</v>
      </c>
      <c r="L1289" s="30" t="str">
        <f t="shared" si="20"/>
        <v>Payroll Taxes</v>
      </c>
    </row>
    <row r="1290" spans="1:12" ht="15.75">
      <c r="A1290" s="7">
        <v>1289</v>
      </c>
      <c r="B1290" s="5">
        <v>45580</v>
      </c>
      <c r="C1290" s="7">
        <v>60830</v>
      </c>
      <c r="D1290" s="4" t="s">
        <v>19</v>
      </c>
      <c r="E1290" s="4" t="s">
        <v>9</v>
      </c>
      <c r="F1290" s="4" t="s">
        <v>10</v>
      </c>
      <c r="G1290" s="4" t="s">
        <v>54</v>
      </c>
      <c r="H1290" s="4" t="s">
        <v>121</v>
      </c>
      <c r="I1290" s="4" t="s">
        <v>122</v>
      </c>
      <c r="J1290" s="4" t="s">
        <v>14</v>
      </c>
      <c r="K1290" s="6">
        <v>10100</v>
      </c>
      <c r="L1290" s="30" t="str">
        <f t="shared" si="20"/>
        <v>Health Insurance</v>
      </c>
    </row>
    <row r="1291" spans="1:12" ht="15.75">
      <c r="A1291" s="7">
        <v>1290</v>
      </c>
      <c r="B1291" s="5">
        <v>45580</v>
      </c>
      <c r="C1291" s="7">
        <v>60830</v>
      </c>
      <c r="D1291" s="4" t="s">
        <v>19</v>
      </c>
      <c r="E1291" s="4" t="s">
        <v>30</v>
      </c>
      <c r="F1291" s="4" t="s">
        <v>31</v>
      </c>
      <c r="G1291" s="4" t="s">
        <v>54</v>
      </c>
      <c r="H1291" s="4" t="s">
        <v>121</v>
      </c>
      <c r="I1291" s="4" t="s">
        <v>123</v>
      </c>
      <c r="J1291" s="4" t="s">
        <v>14</v>
      </c>
      <c r="K1291" s="6">
        <v>18800</v>
      </c>
      <c r="L1291" s="30" t="str">
        <f t="shared" si="20"/>
        <v>Health Insurance</v>
      </c>
    </row>
    <row r="1292" spans="1:12" ht="15.75">
      <c r="A1292" s="7">
        <v>1291</v>
      </c>
      <c r="B1292" s="5">
        <v>45580</v>
      </c>
      <c r="C1292" s="7">
        <v>60830</v>
      </c>
      <c r="D1292" s="4" t="s">
        <v>19</v>
      </c>
      <c r="E1292" s="4" t="s">
        <v>32</v>
      </c>
      <c r="F1292" s="4" t="s">
        <v>33</v>
      </c>
      <c r="G1292" s="4" t="s">
        <v>54</v>
      </c>
      <c r="H1292" s="4" t="s">
        <v>121</v>
      </c>
      <c r="I1292" s="4" t="s">
        <v>124</v>
      </c>
      <c r="J1292" s="4" t="s">
        <v>14</v>
      </c>
      <c r="K1292" s="6">
        <v>14400</v>
      </c>
      <c r="L1292" s="30" t="str">
        <f t="shared" si="20"/>
        <v>Health Insurance</v>
      </c>
    </row>
    <row r="1293" spans="1:12" ht="15.75">
      <c r="A1293" s="7">
        <v>1292</v>
      </c>
      <c r="B1293" s="5">
        <v>45580</v>
      </c>
      <c r="C1293" s="7">
        <v>60830</v>
      </c>
      <c r="D1293" s="4" t="s">
        <v>19</v>
      </c>
      <c r="E1293" s="4" t="s">
        <v>36</v>
      </c>
      <c r="F1293" s="4" t="s">
        <v>37</v>
      </c>
      <c r="G1293" s="4" t="s">
        <v>54</v>
      </c>
      <c r="H1293" s="4" t="s">
        <v>121</v>
      </c>
      <c r="I1293" s="4" t="s">
        <v>125</v>
      </c>
      <c r="J1293" s="4" t="s">
        <v>14</v>
      </c>
      <c r="K1293" s="6">
        <v>12100</v>
      </c>
      <c r="L1293" s="30" t="str">
        <f t="shared" si="20"/>
        <v>Health Insurance</v>
      </c>
    </row>
    <row r="1294" spans="1:12" ht="15.75">
      <c r="A1294" s="7">
        <v>1293</v>
      </c>
      <c r="B1294" s="5">
        <v>45580</v>
      </c>
      <c r="C1294" s="7">
        <v>60840</v>
      </c>
      <c r="D1294" s="4" t="s">
        <v>20</v>
      </c>
      <c r="E1294" s="4" t="s">
        <v>9</v>
      </c>
      <c r="F1294" s="4" t="s">
        <v>10</v>
      </c>
      <c r="G1294" s="4" t="s">
        <v>54</v>
      </c>
      <c r="H1294" s="4" t="s">
        <v>64</v>
      </c>
      <c r="I1294" s="4" t="s">
        <v>126</v>
      </c>
      <c r="J1294" s="4" t="s">
        <v>14</v>
      </c>
      <c r="K1294" s="6">
        <v>920</v>
      </c>
      <c r="L1294" s="30" t="str">
        <f t="shared" si="20"/>
        <v>Payroll Processing Fees</v>
      </c>
    </row>
    <row r="1295" spans="1:12" ht="15.75">
      <c r="A1295" s="7">
        <v>1294</v>
      </c>
      <c r="B1295" s="5">
        <v>45596</v>
      </c>
      <c r="C1295" s="7">
        <v>60850</v>
      </c>
      <c r="D1295" s="4" t="s">
        <v>42</v>
      </c>
      <c r="E1295" s="4" t="s">
        <v>32</v>
      </c>
      <c r="F1295" s="4" t="s">
        <v>33</v>
      </c>
      <c r="G1295" s="4" t="s">
        <v>54</v>
      </c>
      <c r="H1295" s="4" t="s">
        <v>64</v>
      </c>
      <c r="I1295" s="4" t="s">
        <v>127</v>
      </c>
      <c r="J1295" s="4" t="s">
        <v>14</v>
      </c>
      <c r="K1295" s="6">
        <v>52500</v>
      </c>
      <c r="L1295" s="30" t="str">
        <f t="shared" si="20"/>
        <v>Commissions Expense</v>
      </c>
    </row>
    <row r="1296" spans="1:12" ht="15.75">
      <c r="A1296" s="7">
        <v>1295</v>
      </c>
      <c r="B1296" s="5">
        <v>45596</v>
      </c>
      <c r="C1296" s="7">
        <v>70100</v>
      </c>
      <c r="D1296" s="4" t="s">
        <v>26</v>
      </c>
      <c r="E1296" s="4" t="s">
        <v>9</v>
      </c>
      <c r="F1296" s="4" t="s">
        <v>10</v>
      </c>
      <c r="G1296" s="4" t="s">
        <v>74</v>
      </c>
      <c r="H1296" s="4" t="s">
        <v>75</v>
      </c>
      <c r="I1296" s="4" t="s">
        <v>76</v>
      </c>
      <c r="J1296" s="4" t="s">
        <v>11</v>
      </c>
      <c r="K1296" s="6">
        <v>2000</v>
      </c>
      <c r="L1296" s="30" t="str">
        <f t="shared" si="20"/>
        <v>Interest Income</v>
      </c>
    </row>
    <row r="1297" spans="1:12" ht="15.75">
      <c r="A1297" s="7">
        <v>1296</v>
      </c>
      <c r="B1297" s="5">
        <v>45596</v>
      </c>
      <c r="C1297" s="7">
        <v>80100</v>
      </c>
      <c r="D1297" s="4" t="s">
        <v>27</v>
      </c>
      <c r="E1297" s="4" t="s">
        <v>9</v>
      </c>
      <c r="F1297" s="4" t="s">
        <v>10</v>
      </c>
      <c r="G1297" s="4" t="s">
        <v>77</v>
      </c>
      <c r="H1297" s="4" t="s">
        <v>78</v>
      </c>
      <c r="I1297" s="4" t="s">
        <v>79</v>
      </c>
      <c r="J1297" s="4" t="s">
        <v>14</v>
      </c>
      <c r="K1297" s="6">
        <v>9200</v>
      </c>
      <c r="L1297" s="30" t="str">
        <f t="shared" si="20"/>
        <v>Depreciation Expense</v>
      </c>
    </row>
    <row r="1298" spans="1:12" ht="15.75">
      <c r="A1298" s="7">
        <v>1297</v>
      </c>
      <c r="B1298" s="5">
        <v>45596</v>
      </c>
      <c r="C1298" s="7">
        <v>80200</v>
      </c>
      <c r="D1298" s="4" t="s">
        <v>28</v>
      </c>
      <c r="E1298" s="4" t="s">
        <v>9</v>
      </c>
      <c r="F1298" s="4" t="s">
        <v>10</v>
      </c>
      <c r="G1298" s="4" t="s">
        <v>54</v>
      </c>
      <c r="H1298" s="4" t="s">
        <v>75</v>
      </c>
      <c r="I1298" s="4" t="s">
        <v>128</v>
      </c>
      <c r="J1298" s="4" t="s">
        <v>14</v>
      </c>
      <c r="K1298" s="6">
        <v>2800</v>
      </c>
      <c r="L1298" s="30" t="str">
        <f t="shared" si="20"/>
        <v>Interest Expense</v>
      </c>
    </row>
    <row r="1299" spans="1:12" ht="15.75">
      <c r="A1299" s="7">
        <v>1298</v>
      </c>
      <c r="B1299" s="5">
        <v>45597</v>
      </c>
      <c r="C1299" s="7">
        <v>40100</v>
      </c>
      <c r="D1299" s="4" t="s">
        <v>12</v>
      </c>
      <c r="E1299" s="4" t="s">
        <v>9</v>
      </c>
      <c r="F1299" s="4" t="s">
        <v>10</v>
      </c>
      <c r="G1299" s="4" t="s">
        <v>48</v>
      </c>
      <c r="H1299" s="4" t="s">
        <v>49</v>
      </c>
      <c r="I1299" s="4" t="s">
        <v>137</v>
      </c>
      <c r="J1299" s="4" t="s">
        <v>11</v>
      </c>
      <c r="K1299" s="6">
        <v>68800</v>
      </c>
      <c r="L1299" s="30" t="str">
        <f t="shared" si="20"/>
        <v>SaaS Revenue</v>
      </c>
    </row>
    <row r="1300" spans="1:12" ht="15.75">
      <c r="A1300" s="7">
        <v>1299</v>
      </c>
      <c r="B1300" s="5">
        <v>45597</v>
      </c>
      <c r="C1300" s="7">
        <v>40100</v>
      </c>
      <c r="D1300" s="4" t="s">
        <v>12</v>
      </c>
      <c r="E1300" s="4" t="s">
        <v>9</v>
      </c>
      <c r="F1300" s="4" t="s">
        <v>10</v>
      </c>
      <c r="G1300" s="4" t="s">
        <v>48</v>
      </c>
      <c r="H1300" s="4" t="s">
        <v>51</v>
      </c>
      <c r="I1300" s="4" t="s">
        <v>137</v>
      </c>
      <c r="J1300" s="4" t="s">
        <v>11</v>
      </c>
      <c r="K1300" s="6">
        <v>60200</v>
      </c>
      <c r="L1300" s="30" t="str">
        <f t="shared" si="20"/>
        <v>SaaS Revenue</v>
      </c>
    </row>
    <row r="1301" spans="1:12" ht="15.75">
      <c r="A1301" s="7">
        <v>1300</v>
      </c>
      <c r="B1301" s="5">
        <v>45597</v>
      </c>
      <c r="C1301" s="7">
        <v>40100</v>
      </c>
      <c r="D1301" s="4" t="s">
        <v>12</v>
      </c>
      <c r="E1301" s="4" t="s">
        <v>9</v>
      </c>
      <c r="F1301" s="4" t="s">
        <v>10</v>
      </c>
      <c r="G1301" s="4" t="s">
        <v>48</v>
      </c>
      <c r="H1301" s="4" t="s">
        <v>91</v>
      </c>
      <c r="I1301" s="4" t="s">
        <v>137</v>
      </c>
      <c r="J1301" s="4" t="s">
        <v>11</v>
      </c>
      <c r="K1301" s="6">
        <v>37000</v>
      </c>
      <c r="L1301" s="30" t="str">
        <f t="shared" si="20"/>
        <v>SaaS Revenue</v>
      </c>
    </row>
    <row r="1302" spans="1:12" ht="15.75">
      <c r="A1302" s="7">
        <v>1301</v>
      </c>
      <c r="B1302" s="5">
        <v>45597</v>
      </c>
      <c r="C1302" s="7">
        <v>40100</v>
      </c>
      <c r="D1302" s="4" t="s">
        <v>12</v>
      </c>
      <c r="E1302" s="4" t="s">
        <v>9</v>
      </c>
      <c r="F1302" s="4" t="s">
        <v>10</v>
      </c>
      <c r="G1302" s="4" t="s">
        <v>48</v>
      </c>
      <c r="H1302" s="4" t="s">
        <v>130</v>
      </c>
      <c r="I1302" s="4" t="s">
        <v>137</v>
      </c>
      <c r="J1302" s="4" t="s">
        <v>11</v>
      </c>
      <c r="K1302" s="6">
        <v>27000</v>
      </c>
      <c r="L1302" s="30" t="str">
        <f t="shared" si="20"/>
        <v>SaaS Revenue</v>
      </c>
    </row>
    <row r="1303" spans="1:12" ht="15.75">
      <c r="A1303" s="7">
        <v>1302</v>
      </c>
      <c r="B1303" s="5">
        <v>45597</v>
      </c>
      <c r="C1303" s="7">
        <v>40100</v>
      </c>
      <c r="D1303" s="4" t="s">
        <v>12</v>
      </c>
      <c r="E1303" s="4" t="s">
        <v>9</v>
      </c>
      <c r="F1303" s="4" t="s">
        <v>10</v>
      </c>
      <c r="G1303" s="4" t="s">
        <v>48</v>
      </c>
      <c r="H1303" s="4" t="s">
        <v>133</v>
      </c>
      <c r="I1303" s="4" t="s">
        <v>137</v>
      </c>
      <c r="J1303" s="4" t="s">
        <v>11</v>
      </c>
      <c r="K1303" s="6">
        <v>43000</v>
      </c>
      <c r="L1303" s="30" t="str">
        <f t="shared" si="20"/>
        <v>SaaS Revenue</v>
      </c>
    </row>
    <row r="1304" spans="1:12" ht="15.75">
      <c r="A1304" s="7">
        <v>1303</v>
      </c>
      <c r="B1304" s="5">
        <v>45597</v>
      </c>
      <c r="C1304" s="7">
        <v>40100</v>
      </c>
      <c r="D1304" s="4" t="s">
        <v>12</v>
      </c>
      <c r="E1304" s="4" t="s">
        <v>9</v>
      </c>
      <c r="F1304" s="4" t="s">
        <v>10</v>
      </c>
      <c r="G1304" s="4" t="s">
        <v>48</v>
      </c>
      <c r="H1304" s="4" t="s">
        <v>146</v>
      </c>
      <c r="I1304" s="4" t="s">
        <v>137</v>
      </c>
      <c r="J1304" s="4" t="s">
        <v>11</v>
      </c>
      <c r="K1304" s="6">
        <v>49500</v>
      </c>
      <c r="L1304" s="30" t="str">
        <f t="shared" si="20"/>
        <v>SaaS Revenue</v>
      </c>
    </row>
    <row r="1305" spans="1:12" ht="15.75">
      <c r="A1305" s="7">
        <v>1304</v>
      </c>
      <c r="B1305" s="5">
        <v>45597</v>
      </c>
      <c r="C1305" s="7">
        <v>40100</v>
      </c>
      <c r="D1305" s="4" t="s">
        <v>12</v>
      </c>
      <c r="E1305" s="4" t="s">
        <v>9</v>
      </c>
      <c r="F1305" s="4" t="s">
        <v>10</v>
      </c>
      <c r="G1305" s="4" t="s">
        <v>48</v>
      </c>
      <c r="H1305" s="4" t="s">
        <v>147</v>
      </c>
      <c r="I1305" s="4" t="s">
        <v>137</v>
      </c>
      <c r="J1305" s="4" t="s">
        <v>11</v>
      </c>
      <c r="K1305" s="6">
        <v>55500</v>
      </c>
      <c r="L1305" s="30" t="str">
        <f t="shared" si="20"/>
        <v>SaaS Revenue</v>
      </c>
    </row>
    <row r="1306" spans="1:12" ht="15.75">
      <c r="A1306" s="7">
        <v>1305</v>
      </c>
      <c r="B1306" s="5">
        <v>45597</v>
      </c>
      <c r="C1306" s="7">
        <v>40100</v>
      </c>
      <c r="D1306" s="4" t="s">
        <v>12</v>
      </c>
      <c r="E1306" s="4" t="s">
        <v>9</v>
      </c>
      <c r="F1306" s="4" t="s">
        <v>10</v>
      </c>
      <c r="G1306" s="4" t="s">
        <v>48</v>
      </c>
      <c r="H1306" s="4" t="s">
        <v>151</v>
      </c>
      <c r="I1306" s="4" t="s">
        <v>137</v>
      </c>
      <c r="J1306" s="4" t="s">
        <v>11</v>
      </c>
      <c r="K1306" s="6">
        <v>42000</v>
      </c>
      <c r="L1306" s="30" t="str">
        <f t="shared" si="20"/>
        <v>SaaS Revenue</v>
      </c>
    </row>
    <row r="1307" spans="1:12" ht="15.75">
      <c r="A1307" s="7">
        <v>1306</v>
      </c>
      <c r="B1307" s="5">
        <v>45597</v>
      </c>
      <c r="C1307" s="7">
        <v>40100</v>
      </c>
      <c r="D1307" s="4" t="s">
        <v>12</v>
      </c>
      <c r="E1307" s="4" t="s">
        <v>9</v>
      </c>
      <c r="F1307" s="4" t="s">
        <v>10</v>
      </c>
      <c r="G1307" s="4" t="s">
        <v>48</v>
      </c>
      <c r="H1307" s="4" t="s">
        <v>152</v>
      </c>
      <c r="I1307" s="4" t="s">
        <v>137</v>
      </c>
      <c r="J1307" s="4" t="s">
        <v>11</v>
      </c>
      <c r="K1307" s="6">
        <v>47500</v>
      </c>
      <c r="L1307" s="30" t="str">
        <f t="shared" si="20"/>
        <v>SaaS Revenue</v>
      </c>
    </row>
    <row r="1308" spans="1:12" ht="15.75">
      <c r="A1308" s="7">
        <v>1307</v>
      </c>
      <c r="B1308" s="5">
        <v>45597</v>
      </c>
      <c r="C1308" s="7">
        <v>40100</v>
      </c>
      <c r="D1308" s="4" t="s">
        <v>12</v>
      </c>
      <c r="E1308" s="4" t="s">
        <v>9</v>
      </c>
      <c r="F1308" s="4" t="s">
        <v>10</v>
      </c>
      <c r="G1308" s="4" t="s">
        <v>48</v>
      </c>
      <c r="H1308" s="4" t="s">
        <v>153</v>
      </c>
      <c r="I1308" s="4" t="s">
        <v>137</v>
      </c>
      <c r="J1308" s="4" t="s">
        <v>11</v>
      </c>
      <c r="K1308" s="6">
        <v>38000</v>
      </c>
      <c r="L1308" s="30" t="str">
        <f t="shared" si="20"/>
        <v>SaaS Revenue</v>
      </c>
    </row>
    <row r="1309" spans="1:12" ht="15.75">
      <c r="A1309" s="7">
        <v>1308</v>
      </c>
      <c r="B1309" s="5">
        <v>45597</v>
      </c>
      <c r="C1309" s="7">
        <v>40100</v>
      </c>
      <c r="D1309" s="4" t="s">
        <v>12</v>
      </c>
      <c r="E1309" s="4" t="s">
        <v>9</v>
      </c>
      <c r="F1309" s="4" t="s">
        <v>10</v>
      </c>
      <c r="G1309" s="4" t="s">
        <v>48</v>
      </c>
      <c r="H1309" s="4" t="s">
        <v>92</v>
      </c>
      <c r="I1309" s="4" t="s">
        <v>93</v>
      </c>
      <c r="J1309" s="4" t="s">
        <v>11</v>
      </c>
      <c r="K1309" s="6">
        <v>116000</v>
      </c>
      <c r="L1309" s="30" t="str">
        <f t="shared" si="20"/>
        <v>SaaS Revenue</v>
      </c>
    </row>
    <row r="1310" spans="1:12" ht="15.75">
      <c r="A1310" s="7">
        <v>1309</v>
      </c>
      <c r="B1310" s="5">
        <v>45597</v>
      </c>
      <c r="C1310" s="7">
        <v>40200</v>
      </c>
      <c r="D1310" s="4" t="s">
        <v>8</v>
      </c>
      <c r="E1310" s="4" t="s">
        <v>9</v>
      </c>
      <c r="F1310" s="4" t="s">
        <v>10</v>
      </c>
      <c r="G1310" s="4" t="s">
        <v>48</v>
      </c>
      <c r="H1310" s="4" t="s">
        <v>52</v>
      </c>
      <c r="I1310" s="4" t="s">
        <v>53</v>
      </c>
      <c r="J1310" s="4" t="s">
        <v>11</v>
      </c>
      <c r="K1310" s="6">
        <v>131000</v>
      </c>
      <c r="L1310" s="30" t="str">
        <f t="shared" si="20"/>
        <v>Product Revenue</v>
      </c>
    </row>
    <row r="1311" spans="1:12" ht="15.75">
      <c r="A1311" s="7">
        <v>1310</v>
      </c>
      <c r="B1311" s="5">
        <v>45597</v>
      </c>
      <c r="C1311" s="7">
        <v>50100</v>
      </c>
      <c r="D1311" s="4" t="s">
        <v>13</v>
      </c>
      <c r="E1311" s="4" t="s">
        <v>9</v>
      </c>
      <c r="F1311" s="4" t="s">
        <v>10</v>
      </c>
      <c r="G1311" s="4" t="s">
        <v>54</v>
      </c>
      <c r="H1311" s="4" t="s">
        <v>55</v>
      </c>
      <c r="I1311" s="4" t="s">
        <v>138</v>
      </c>
      <c r="J1311" s="4" t="s">
        <v>14</v>
      </c>
      <c r="K1311" s="6">
        <v>56000</v>
      </c>
      <c r="L1311" s="30" t="str">
        <f t="shared" si="20"/>
        <v>Web Domain &amp; Hosting Fees</v>
      </c>
    </row>
    <row r="1312" spans="1:12" ht="15.75">
      <c r="A1312" s="7">
        <v>1311</v>
      </c>
      <c r="B1312" s="5">
        <v>45597</v>
      </c>
      <c r="C1312" s="7">
        <v>50200</v>
      </c>
      <c r="D1312" s="4" t="s">
        <v>15</v>
      </c>
      <c r="E1312" s="4" t="s">
        <v>9</v>
      </c>
      <c r="F1312" s="4" t="s">
        <v>10</v>
      </c>
      <c r="G1312" s="4" t="s">
        <v>54</v>
      </c>
      <c r="H1312" s="4" t="s">
        <v>57</v>
      </c>
      <c r="I1312" s="4" t="s">
        <v>58</v>
      </c>
      <c r="J1312" s="4" t="s">
        <v>14</v>
      </c>
      <c r="K1312" s="6">
        <v>11000</v>
      </c>
      <c r="L1312" s="30" t="str">
        <f t="shared" si="20"/>
        <v>Merchant Account Fees</v>
      </c>
    </row>
    <row r="1313" spans="1:12" ht="15.75">
      <c r="A1313" s="7">
        <v>1312</v>
      </c>
      <c r="B1313" s="5">
        <v>45597</v>
      </c>
      <c r="C1313" s="7">
        <v>60100</v>
      </c>
      <c r="D1313" s="4" t="s">
        <v>16</v>
      </c>
      <c r="E1313" s="4" t="s">
        <v>32</v>
      </c>
      <c r="F1313" s="4" t="s">
        <v>33</v>
      </c>
      <c r="G1313" s="4" t="s">
        <v>54</v>
      </c>
      <c r="H1313" s="4" t="s">
        <v>59</v>
      </c>
      <c r="I1313" s="4" t="s">
        <v>60</v>
      </c>
      <c r="J1313" s="4" t="s">
        <v>14</v>
      </c>
      <c r="K1313" s="6">
        <v>32500</v>
      </c>
      <c r="L1313" s="30" t="str">
        <f t="shared" si="20"/>
        <v>Advertising &amp; Marketing</v>
      </c>
    </row>
    <row r="1314" spans="1:12" ht="15.75">
      <c r="A1314" s="7">
        <v>1313</v>
      </c>
      <c r="B1314" s="5">
        <v>45597</v>
      </c>
      <c r="C1314" s="7">
        <v>60100</v>
      </c>
      <c r="D1314" s="4" t="s">
        <v>16</v>
      </c>
      <c r="E1314" s="4" t="s">
        <v>32</v>
      </c>
      <c r="F1314" s="4" t="s">
        <v>33</v>
      </c>
      <c r="G1314" s="4" t="s">
        <v>54</v>
      </c>
      <c r="H1314" s="4" t="s">
        <v>95</v>
      </c>
      <c r="I1314" s="4" t="s">
        <v>62</v>
      </c>
      <c r="J1314" s="4" t="s">
        <v>14</v>
      </c>
      <c r="K1314" s="6">
        <v>15000</v>
      </c>
      <c r="L1314" s="30" t="str">
        <f t="shared" si="20"/>
        <v>Advertising &amp; Marketing</v>
      </c>
    </row>
    <row r="1315" spans="1:12" ht="15.75">
      <c r="A1315" s="7">
        <v>1314</v>
      </c>
      <c r="B1315" s="5">
        <v>45597</v>
      </c>
      <c r="C1315" s="7">
        <v>60400</v>
      </c>
      <c r="D1315" s="4" t="s">
        <v>29</v>
      </c>
      <c r="E1315" s="4" t="s">
        <v>9</v>
      </c>
      <c r="F1315" s="4" t="s">
        <v>10</v>
      </c>
      <c r="G1315" s="4" t="s">
        <v>54</v>
      </c>
      <c r="H1315" s="4" t="s">
        <v>96</v>
      </c>
      <c r="I1315" s="4" t="s">
        <v>97</v>
      </c>
      <c r="J1315" s="4" t="s">
        <v>14</v>
      </c>
      <c r="K1315" s="6">
        <v>2300</v>
      </c>
      <c r="L1315" s="30" t="str">
        <f t="shared" si="20"/>
        <v>Dues &amp; Subscriptions</v>
      </c>
    </row>
    <row r="1316" spans="1:12" ht="15.75">
      <c r="A1316" s="7">
        <v>1315</v>
      </c>
      <c r="B1316" s="5">
        <v>45597</v>
      </c>
      <c r="C1316" s="7">
        <v>60400</v>
      </c>
      <c r="D1316" s="4" t="s">
        <v>29</v>
      </c>
      <c r="E1316" s="4" t="s">
        <v>30</v>
      </c>
      <c r="F1316" s="4" t="s">
        <v>31</v>
      </c>
      <c r="G1316" s="4" t="s">
        <v>54</v>
      </c>
      <c r="H1316" s="4" t="s">
        <v>98</v>
      </c>
      <c r="I1316" s="4" t="s">
        <v>99</v>
      </c>
      <c r="J1316" s="4" t="s">
        <v>14</v>
      </c>
      <c r="K1316" s="6">
        <v>1800</v>
      </c>
      <c r="L1316" s="30" t="str">
        <f t="shared" si="20"/>
        <v>Dues &amp; Subscriptions</v>
      </c>
    </row>
    <row r="1317" spans="1:12" ht="15.75">
      <c r="A1317" s="7">
        <v>1316</v>
      </c>
      <c r="B1317" s="5">
        <v>45597</v>
      </c>
      <c r="C1317" s="7">
        <v>60500</v>
      </c>
      <c r="D1317" s="4" t="s">
        <v>39</v>
      </c>
      <c r="E1317" s="4" t="s">
        <v>9</v>
      </c>
      <c r="F1317" s="4" t="s">
        <v>10</v>
      </c>
      <c r="G1317" s="4" t="s">
        <v>54</v>
      </c>
      <c r="H1317" s="4" t="s">
        <v>100</v>
      </c>
      <c r="I1317" s="4" t="s">
        <v>101</v>
      </c>
      <c r="J1317" s="4" t="s">
        <v>14</v>
      </c>
      <c r="K1317" s="6">
        <v>5100</v>
      </c>
      <c r="L1317" s="30" t="str">
        <f t="shared" si="20"/>
        <v>Insurance</v>
      </c>
    </row>
    <row r="1318" spans="1:12" ht="15.75">
      <c r="A1318" s="7">
        <v>1317</v>
      </c>
      <c r="B1318" s="5">
        <v>45597</v>
      </c>
      <c r="C1318" s="7">
        <v>60620</v>
      </c>
      <c r="D1318" s="4" t="s">
        <v>40</v>
      </c>
      <c r="E1318" s="4" t="s">
        <v>9</v>
      </c>
      <c r="F1318" s="4" t="s">
        <v>10</v>
      </c>
      <c r="G1318" s="4" t="s">
        <v>54</v>
      </c>
      <c r="H1318" s="4" t="s">
        <v>102</v>
      </c>
      <c r="I1318" s="4" t="s">
        <v>103</v>
      </c>
      <c r="J1318" s="4" t="s">
        <v>14</v>
      </c>
      <c r="K1318" s="6">
        <v>16500</v>
      </c>
      <c r="L1318" s="30" t="str">
        <f t="shared" si="20"/>
        <v>Rent &amp; Lease</v>
      </c>
    </row>
    <row r="1319" spans="1:12" ht="15.75">
      <c r="A1319" s="7">
        <v>1318</v>
      </c>
      <c r="B1319" s="5">
        <v>45597</v>
      </c>
      <c r="C1319" s="7">
        <v>60630</v>
      </c>
      <c r="D1319" s="4" t="s">
        <v>41</v>
      </c>
      <c r="E1319" s="4" t="s">
        <v>9</v>
      </c>
      <c r="F1319" s="4" t="s">
        <v>10</v>
      </c>
      <c r="G1319" s="4" t="s">
        <v>54</v>
      </c>
      <c r="H1319" s="4" t="s">
        <v>104</v>
      </c>
      <c r="I1319" s="4" t="s">
        <v>105</v>
      </c>
      <c r="J1319" s="4" t="s">
        <v>14</v>
      </c>
      <c r="K1319" s="6">
        <v>4900</v>
      </c>
      <c r="L1319" s="30" t="str">
        <f t="shared" si="20"/>
        <v>Utilities</v>
      </c>
    </row>
    <row r="1320" spans="1:12" ht="15.75">
      <c r="A1320" s="7">
        <v>1319</v>
      </c>
      <c r="B1320" s="5">
        <v>45601</v>
      </c>
      <c r="C1320" s="7">
        <v>50200</v>
      </c>
      <c r="D1320" s="4" t="s">
        <v>15</v>
      </c>
      <c r="E1320" s="4" t="s">
        <v>9</v>
      </c>
      <c r="F1320" s="4" t="s">
        <v>10</v>
      </c>
      <c r="G1320" s="4" t="s">
        <v>54</v>
      </c>
      <c r="H1320" s="4" t="s">
        <v>57</v>
      </c>
      <c r="I1320" s="4" t="s">
        <v>58</v>
      </c>
      <c r="J1320" s="4" t="s">
        <v>14</v>
      </c>
      <c r="K1320" s="6">
        <v>4800</v>
      </c>
      <c r="L1320" s="30" t="str">
        <f t="shared" si="20"/>
        <v>Merchant Account Fees</v>
      </c>
    </row>
    <row r="1321" spans="1:12" ht="15.75">
      <c r="A1321" s="7">
        <v>1320</v>
      </c>
      <c r="B1321" s="5">
        <v>45601</v>
      </c>
      <c r="C1321" s="7">
        <v>50210</v>
      </c>
      <c r="D1321" s="4" t="s">
        <v>38</v>
      </c>
      <c r="E1321" s="4" t="s">
        <v>9</v>
      </c>
      <c r="F1321" s="4" t="s">
        <v>10</v>
      </c>
      <c r="G1321" s="4" t="s">
        <v>54</v>
      </c>
      <c r="H1321" s="4" t="s">
        <v>106</v>
      </c>
      <c r="I1321" s="4" t="s">
        <v>107</v>
      </c>
      <c r="J1321" s="4" t="s">
        <v>14</v>
      </c>
      <c r="K1321" s="6">
        <v>91700</v>
      </c>
      <c r="L1321" s="30" t="str">
        <f t="shared" si="20"/>
        <v>Product Costs</v>
      </c>
    </row>
    <row r="1322" spans="1:12" ht="15.75">
      <c r="A1322" s="7">
        <v>1321</v>
      </c>
      <c r="B1322" s="5">
        <v>45601</v>
      </c>
      <c r="C1322" s="7">
        <v>60710</v>
      </c>
      <c r="D1322" s="4" t="s">
        <v>21</v>
      </c>
      <c r="E1322" s="4" t="s">
        <v>9</v>
      </c>
      <c r="F1322" s="4" t="s">
        <v>10</v>
      </c>
      <c r="G1322" s="4" t="s">
        <v>54</v>
      </c>
      <c r="H1322" s="4" t="s">
        <v>72</v>
      </c>
      <c r="I1322" s="4" t="s">
        <v>73</v>
      </c>
      <c r="J1322" s="4" t="s">
        <v>14</v>
      </c>
      <c r="K1322" s="6">
        <v>4900</v>
      </c>
      <c r="L1322" s="30" t="str">
        <f t="shared" si="20"/>
        <v>Accounting Fees</v>
      </c>
    </row>
    <row r="1323" spans="1:12" ht="15.75">
      <c r="A1323" s="7">
        <v>1322</v>
      </c>
      <c r="B1323" s="5">
        <v>45606</v>
      </c>
      <c r="C1323" s="7">
        <v>60720</v>
      </c>
      <c r="D1323" s="4" t="s">
        <v>22</v>
      </c>
      <c r="E1323" s="4" t="s">
        <v>9</v>
      </c>
      <c r="F1323" s="4" t="s">
        <v>10</v>
      </c>
      <c r="G1323" s="4" t="s">
        <v>54</v>
      </c>
      <c r="H1323" s="4" t="s">
        <v>108</v>
      </c>
      <c r="I1323" s="4" t="s">
        <v>109</v>
      </c>
      <c r="J1323" s="4" t="s">
        <v>14</v>
      </c>
      <c r="K1323" s="6">
        <v>9200</v>
      </c>
      <c r="L1323" s="30" t="str">
        <f t="shared" si="20"/>
        <v>Consulting Fees</v>
      </c>
    </row>
    <row r="1324" spans="1:12" ht="15.75">
      <c r="A1324" s="7">
        <v>1323</v>
      </c>
      <c r="B1324" s="5">
        <v>45611</v>
      </c>
      <c r="C1324" s="7">
        <v>40100</v>
      </c>
      <c r="D1324" s="4" t="s">
        <v>12</v>
      </c>
      <c r="E1324" s="4" t="s">
        <v>9</v>
      </c>
      <c r="F1324" s="4" t="s">
        <v>10</v>
      </c>
      <c r="G1324" s="4" t="s">
        <v>48</v>
      </c>
      <c r="H1324" s="4" t="s">
        <v>110</v>
      </c>
      <c r="I1324" s="4" t="s">
        <v>137</v>
      </c>
      <c r="J1324" s="4" t="s">
        <v>11</v>
      </c>
      <c r="K1324" s="6">
        <v>31800</v>
      </c>
      <c r="L1324" s="30" t="str">
        <f t="shared" si="20"/>
        <v>SaaS Revenue</v>
      </c>
    </row>
    <row r="1325" spans="1:12" ht="15.75">
      <c r="A1325" s="7">
        <v>1324</v>
      </c>
      <c r="B1325" s="5">
        <v>45611</v>
      </c>
      <c r="C1325" s="7">
        <v>40100</v>
      </c>
      <c r="D1325" s="4" t="s">
        <v>12</v>
      </c>
      <c r="E1325" s="4" t="s">
        <v>9</v>
      </c>
      <c r="F1325" s="4" t="s">
        <v>10</v>
      </c>
      <c r="G1325" s="4" t="s">
        <v>48</v>
      </c>
      <c r="H1325" s="4" t="s">
        <v>92</v>
      </c>
      <c r="I1325" s="4" t="s">
        <v>93</v>
      </c>
      <c r="J1325" s="4" t="s">
        <v>11</v>
      </c>
      <c r="K1325" s="6">
        <v>90000</v>
      </c>
      <c r="L1325" s="30" t="str">
        <f t="shared" si="20"/>
        <v>SaaS Revenue</v>
      </c>
    </row>
    <row r="1326" spans="1:12" ht="15.75">
      <c r="A1326" s="7">
        <v>1325</v>
      </c>
      <c r="B1326" s="5">
        <v>45611</v>
      </c>
      <c r="C1326" s="7">
        <v>60730</v>
      </c>
      <c r="D1326" s="4" t="s">
        <v>23</v>
      </c>
      <c r="E1326" s="4" t="s">
        <v>9</v>
      </c>
      <c r="F1326" s="4" t="s">
        <v>10</v>
      </c>
      <c r="G1326" s="4" t="s">
        <v>54</v>
      </c>
      <c r="H1326" s="4" t="s">
        <v>111</v>
      </c>
      <c r="I1326" s="4" t="s">
        <v>112</v>
      </c>
      <c r="J1326" s="4" t="s">
        <v>14</v>
      </c>
      <c r="K1326" s="6">
        <v>5500</v>
      </c>
      <c r="L1326" s="30" t="str">
        <f t="shared" si="20"/>
        <v>Legal Fees</v>
      </c>
    </row>
    <row r="1327" spans="1:12" ht="15.75">
      <c r="A1327" s="7">
        <v>1326</v>
      </c>
      <c r="B1327" s="5">
        <v>45611</v>
      </c>
      <c r="C1327" s="7">
        <v>60740</v>
      </c>
      <c r="D1327" s="4" t="s">
        <v>24</v>
      </c>
      <c r="E1327" s="4" t="s">
        <v>9</v>
      </c>
      <c r="F1327" s="4" t="s">
        <v>10</v>
      </c>
      <c r="G1327" s="4" t="s">
        <v>54</v>
      </c>
      <c r="H1327" s="4" t="s">
        <v>113</v>
      </c>
      <c r="I1327" s="4" t="s">
        <v>114</v>
      </c>
      <c r="J1327" s="4" t="s">
        <v>14</v>
      </c>
      <c r="K1327" s="6">
        <v>8200</v>
      </c>
      <c r="L1327" s="30" t="str">
        <f t="shared" si="20"/>
        <v>Recruiting Fees</v>
      </c>
    </row>
    <row r="1328" spans="1:12" ht="15.75">
      <c r="A1328" s="7">
        <v>1327</v>
      </c>
      <c r="B1328" s="5">
        <v>45611</v>
      </c>
      <c r="C1328" s="7">
        <v>60810</v>
      </c>
      <c r="D1328" s="4" t="s">
        <v>17</v>
      </c>
      <c r="E1328" s="4" t="s">
        <v>9</v>
      </c>
      <c r="F1328" s="4" t="s">
        <v>10</v>
      </c>
      <c r="G1328" s="4" t="s">
        <v>54</v>
      </c>
      <c r="H1328" s="4" t="s">
        <v>64</v>
      </c>
      <c r="I1328" s="4" t="s">
        <v>66</v>
      </c>
      <c r="J1328" s="4" t="s">
        <v>14</v>
      </c>
      <c r="K1328" s="6">
        <v>56500</v>
      </c>
      <c r="L1328" s="30" t="str">
        <f t="shared" si="20"/>
        <v>Salary &amp; Wages</v>
      </c>
    </row>
    <row r="1329" spans="1:12" ht="15.75">
      <c r="A1329" s="7">
        <v>1328</v>
      </c>
      <c r="B1329" s="5">
        <v>45611</v>
      </c>
      <c r="C1329" s="7">
        <v>60810</v>
      </c>
      <c r="D1329" s="4" t="s">
        <v>17</v>
      </c>
      <c r="E1329" s="4" t="s">
        <v>30</v>
      </c>
      <c r="F1329" s="4" t="s">
        <v>31</v>
      </c>
      <c r="G1329" s="4" t="s">
        <v>54</v>
      </c>
      <c r="H1329" s="4" t="s">
        <v>64</v>
      </c>
      <c r="I1329" s="4" t="s">
        <v>115</v>
      </c>
      <c r="J1329" s="4" t="s">
        <v>14</v>
      </c>
      <c r="K1329" s="6">
        <v>107000</v>
      </c>
      <c r="L1329" s="30" t="str">
        <f t="shared" si="20"/>
        <v>Salary &amp; Wages</v>
      </c>
    </row>
    <row r="1330" spans="1:12" ht="15.75">
      <c r="A1330" s="7">
        <v>1329</v>
      </c>
      <c r="B1330" s="5">
        <v>45611</v>
      </c>
      <c r="C1330" s="7">
        <v>60810</v>
      </c>
      <c r="D1330" s="4" t="s">
        <v>17</v>
      </c>
      <c r="E1330" s="4" t="s">
        <v>32</v>
      </c>
      <c r="F1330" s="4" t="s">
        <v>33</v>
      </c>
      <c r="G1330" s="4" t="s">
        <v>54</v>
      </c>
      <c r="H1330" s="4" t="s">
        <v>64</v>
      </c>
      <c r="I1330" s="4" t="s">
        <v>65</v>
      </c>
      <c r="J1330" s="4" t="s">
        <v>14</v>
      </c>
      <c r="K1330" s="6">
        <v>82000</v>
      </c>
      <c r="L1330" s="30" t="str">
        <f t="shared" si="20"/>
        <v>Salary &amp; Wages</v>
      </c>
    </row>
    <row r="1331" spans="1:12" ht="15.75">
      <c r="A1331" s="7">
        <v>1330</v>
      </c>
      <c r="B1331" s="5">
        <v>45611</v>
      </c>
      <c r="C1331" s="7">
        <v>60810</v>
      </c>
      <c r="D1331" s="4" t="s">
        <v>17</v>
      </c>
      <c r="E1331" s="4" t="s">
        <v>36</v>
      </c>
      <c r="F1331" s="4" t="s">
        <v>37</v>
      </c>
      <c r="G1331" s="4" t="s">
        <v>54</v>
      </c>
      <c r="H1331" s="4" t="s">
        <v>64</v>
      </c>
      <c r="I1331" s="4" t="s">
        <v>116</v>
      </c>
      <c r="J1331" s="4" t="s">
        <v>14</v>
      </c>
      <c r="K1331" s="6">
        <v>71000</v>
      </c>
      <c r="L1331" s="30" t="str">
        <f t="shared" si="20"/>
        <v>Salary &amp; Wages</v>
      </c>
    </row>
    <row r="1332" spans="1:12" ht="15.75">
      <c r="A1332" s="7">
        <v>1331</v>
      </c>
      <c r="B1332" s="5">
        <v>45611</v>
      </c>
      <c r="C1332" s="7">
        <v>60820</v>
      </c>
      <c r="D1332" s="4" t="s">
        <v>18</v>
      </c>
      <c r="E1332" s="4" t="s">
        <v>9</v>
      </c>
      <c r="F1332" s="4" t="s">
        <v>10</v>
      </c>
      <c r="G1332" s="4" t="s">
        <v>54</v>
      </c>
      <c r="H1332" s="4" t="s">
        <v>64</v>
      </c>
      <c r="I1332" s="4" t="s">
        <v>117</v>
      </c>
      <c r="J1332" s="4" t="s">
        <v>14</v>
      </c>
      <c r="K1332" s="6">
        <v>4520</v>
      </c>
      <c r="L1332" s="30" t="str">
        <f t="shared" si="20"/>
        <v>Payroll Taxes</v>
      </c>
    </row>
    <row r="1333" spans="1:12" ht="15.75">
      <c r="A1333" s="7">
        <v>1332</v>
      </c>
      <c r="B1333" s="5">
        <v>45611</v>
      </c>
      <c r="C1333" s="7">
        <v>60820</v>
      </c>
      <c r="D1333" s="4" t="s">
        <v>18</v>
      </c>
      <c r="E1333" s="4" t="s">
        <v>30</v>
      </c>
      <c r="F1333" s="4" t="s">
        <v>31</v>
      </c>
      <c r="G1333" s="4" t="s">
        <v>54</v>
      </c>
      <c r="H1333" s="4" t="s">
        <v>64</v>
      </c>
      <c r="I1333" s="4" t="s">
        <v>118</v>
      </c>
      <c r="J1333" s="4" t="s">
        <v>14</v>
      </c>
      <c r="K1333" s="6">
        <v>8560</v>
      </c>
      <c r="L1333" s="30" t="str">
        <f t="shared" si="20"/>
        <v>Payroll Taxes</v>
      </c>
    </row>
    <row r="1334" spans="1:12" ht="15.75">
      <c r="A1334" s="7">
        <v>1333</v>
      </c>
      <c r="B1334" s="5">
        <v>45611</v>
      </c>
      <c r="C1334" s="7">
        <v>60820</v>
      </c>
      <c r="D1334" s="4" t="s">
        <v>18</v>
      </c>
      <c r="E1334" s="4" t="s">
        <v>32</v>
      </c>
      <c r="F1334" s="4" t="s">
        <v>33</v>
      </c>
      <c r="G1334" s="4" t="s">
        <v>54</v>
      </c>
      <c r="H1334" s="4" t="s">
        <v>64</v>
      </c>
      <c r="I1334" s="4" t="s">
        <v>119</v>
      </c>
      <c r="J1334" s="4" t="s">
        <v>14</v>
      </c>
      <c r="K1334" s="6">
        <v>6560</v>
      </c>
      <c r="L1334" s="30" t="str">
        <f t="shared" si="20"/>
        <v>Payroll Taxes</v>
      </c>
    </row>
    <row r="1335" spans="1:12" ht="15.75">
      <c r="A1335" s="7">
        <v>1334</v>
      </c>
      <c r="B1335" s="5">
        <v>45611</v>
      </c>
      <c r="C1335" s="7">
        <v>60820</v>
      </c>
      <c r="D1335" s="4" t="s">
        <v>18</v>
      </c>
      <c r="E1335" s="4" t="s">
        <v>36</v>
      </c>
      <c r="F1335" s="4" t="s">
        <v>37</v>
      </c>
      <c r="G1335" s="4" t="s">
        <v>54</v>
      </c>
      <c r="H1335" s="4" t="s">
        <v>64</v>
      </c>
      <c r="I1335" s="4" t="s">
        <v>120</v>
      </c>
      <c r="J1335" s="4" t="s">
        <v>14</v>
      </c>
      <c r="K1335" s="6">
        <v>5680</v>
      </c>
      <c r="L1335" s="30" t="str">
        <f t="shared" si="20"/>
        <v>Payroll Taxes</v>
      </c>
    </row>
    <row r="1336" spans="1:12" ht="15.75">
      <c r="A1336" s="7">
        <v>1335</v>
      </c>
      <c r="B1336" s="5">
        <v>45611</v>
      </c>
      <c r="C1336" s="7">
        <v>60830</v>
      </c>
      <c r="D1336" s="4" t="s">
        <v>19</v>
      </c>
      <c r="E1336" s="4" t="s">
        <v>9</v>
      </c>
      <c r="F1336" s="4" t="s">
        <v>10</v>
      </c>
      <c r="G1336" s="4" t="s">
        <v>54</v>
      </c>
      <c r="H1336" s="4" t="s">
        <v>121</v>
      </c>
      <c r="I1336" s="4" t="s">
        <v>122</v>
      </c>
      <c r="J1336" s="4" t="s">
        <v>14</v>
      </c>
      <c r="K1336" s="6">
        <v>10100</v>
      </c>
      <c r="L1336" s="30" t="str">
        <f t="shared" si="20"/>
        <v>Health Insurance</v>
      </c>
    </row>
    <row r="1337" spans="1:12" ht="15.75">
      <c r="A1337" s="7">
        <v>1336</v>
      </c>
      <c r="B1337" s="5">
        <v>45611</v>
      </c>
      <c r="C1337" s="7">
        <v>60830</v>
      </c>
      <c r="D1337" s="4" t="s">
        <v>19</v>
      </c>
      <c r="E1337" s="4" t="s">
        <v>30</v>
      </c>
      <c r="F1337" s="4" t="s">
        <v>31</v>
      </c>
      <c r="G1337" s="4" t="s">
        <v>54</v>
      </c>
      <c r="H1337" s="4" t="s">
        <v>121</v>
      </c>
      <c r="I1337" s="4" t="s">
        <v>123</v>
      </c>
      <c r="J1337" s="4" t="s">
        <v>14</v>
      </c>
      <c r="K1337" s="6">
        <v>18800</v>
      </c>
      <c r="L1337" s="30" t="str">
        <f t="shared" si="20"/>
        <v>Health Insurance</v>
      </c>
    </row>
    <row r="1338" spans="1:12" ht="15.75">
      <c r="A1338" s="7">
        <v>1337</v>
      </c>
      <c r="B1338" s="5">
        <v>45611</v>
      </c>
      <c r="C1338" s="7">
        <v>60830</v>
      </c>
      <c r="D1338" s="4" t="s">
        <v>19</v>
      </c>
      <c r="E1338" s="4" t="s">
        <v>32</v>
      </c>
      <c r="F1338" s="4" t="s">
        <v>33</v>
      </c>
      <c r="G1338" s="4" t="s">
        <v>54</v>
      </c>
      <c r="H1338" s="4" t="s">
        <v>121</v>
      </c>
      <c r="I1338" s="4" t="s">
        <v>124</v>
      </c>
      <c r="J1338" s="4" t="s">
        <v>14</v>
      </c>
      <c r="K1338" s="6">
        <v>14400</v>
      </c>
      <c r="L1338" s="30" t="str">
        <f t="shared" si="20"/>
        <v>Health Insurance</v>
      </c>
    </row>
    <row r="1339" spans="1:12" ht="15.75">
      <c r="A1339" s="7">
        <v>1338</v>
      </c>
      <c r="B1339" s="5">
        <v>45611</v>
      </c>
      <c r="C1339" s="7">
        <v>60830</v>
      </c>
      <c r="D1339" s="4" t="s">
        <v>19</v>
      </c>
      <c r="E1339" s="4" t="s">
        <v>36</v>
      </c>
      <c r="F1339" s="4" t="s">
        <v>37</v>
      </c>
      <c r="G1339" s="4" t="s">
        <v>54</v>
      </c>
      <c r="H1339" s="4" t="s">
        <v>121</v>
      </c>
      <c r="I1339" s="4" t="s">
        <v>125</v>
      </c>
      <c r="J1339" s="4" t="s">
        <v>14</v>
      </c>
      <c r="K1339" s="6">
        <v>12100</v>
      </c>
      <c r="L1339" s="30" t="str">
        <f t="shared" si="20"/>
        <v>Health Insurance</v>
      </c>
    </row>
    <row r="1340" spans="1:12" ht="15.75">
      <c r="A1340" s="7">
        <v>1339</v>
      </c>
      <c r="B1340" s="5">
        <v>45611</v>
      </c>
      <c r="C1340" s="7">
        <v>60840</v>
      </c>
      <c r="D1340" s="4" t="s">
        <v>20</v>
      </c>
      <c r="E1340" s="4" t="s">
        <v>9</v>
      </c>
      <c r="F1340" s="4" t="s">
        <v>10</v>
      </c>
      <c r="G1340" s="4" t="s">
        <v>54</v>
      </c>
      <c r="H1340" s="4" t="s">
        <v>64</v>
      </c>
      <c r="I1340" s="4" t="s">
        <v>126</v>
      </c>
      <c r="J1340" s="4" t="s">
        <v>14</v>
      </c>
      <c r="K1340" s="6">
        <v>920</v>
      </c>
      <c r="L1340" s="30" t="str">
        <f t="shared" si="20"/>
        <v>Payroll Processing Fees</v>
      </c>
    </row>
    <row r="1341" spans="1:12" ht="15.75">
      <c r="A1341" s="7">
        <v>1340</v>
      </c>
      <c r="B1341" s="5">
        <v>45626</v>
      </c>
      <c r="C1341" s="7">
        <v>60850</v>
      </c>
      <c r="D1341" s="4" t="s">
        <v>42</v>
      </c>
      <c r="E1341" s="4" t="s">
        <v>32</v>
      </c>
      <c r="F1341" s="4" t="s">
        <v>33</v>
      </c>
      <c r="G1341" s="4" t="s">
        <v>54</v>
      </c>
      <c r="H1341" s="4" t="s">
        <v>64</v>
      </c>
      <c r="I1341" s="4" t="s">
        <v>127</v>
      </c>
      <c r="J1341" s="4" t="s">
        <v>14</v>
      </c>
      <c r="K1341" s="6">
        <v>54000</v>
      </c>
      <c r="L1341" s="30" t="str">
        <f t="shared" si="20"/>
        <v>Commissions Expense</v>
      </c>
    </row>
    <row r="1342" spans="1:12" ht="15.75">
      <c r="A1342" s="7">
        <v>1341</v>
      </c>
      <c r="B1342" s="5">
        <v>45626</v>
      </c>
      <c r="C1342" s="7">
        <v>70100</v>
      </c>
      <c r="D1342" s="4" t="s">
        <v>26</v>
      </c>
      <c r="E1342" s="4" t="s">
        <v>9</v>
      </c>
      <c r="F1342" s="4" t="s">
        <v>10</v>
      </c>
      <c r="G1342" s="4" t="s">
        <v>74</v>
      </c>
      <c r="H1342" s="4" t="s">
        <v>75</v>
      </c>
      <c r="I1342" s="4" t="s">
        <v>76</v>
      </c>
      <c r="J1342" s="4" t="s">
        <v>11</v>
      </c>
      <c r="K1342" s="6">
        <v>2000</v>
      </c>
      <c r="L1342" s="30" t="str">
        <f t="shared" si="20"/>
        <v>Interest Income</v>
      </c>
    </row>
    <row r="1343" spans="1:12" ht="15.75">
      <c r="A1343" s="7">
        <v>1342</v>
      </c>
      <c r="B1343" s="5">
        <v>45626</v>
      </c>
      <c r="C1343" s="7">
        <v>80100</v>
      </c>
      <c r="D1343" s="4" t="s">
        <v>27</v>
      </c>
      <c r="E1343" s="4" t="s">
        <v>9</v>
      </c>
      <c r="F1343" s="4" t="s">
        <v>10</v>
      </c>
      <c r="G1343" s="4" t="s">
        <v>77</v>
      </c>
      <c r="H1343" s="4" t="s">
        <v>78</v>
      </c>
      <c r="I1343" s="4" t="s">
        <v>79</v>
      </c>
      <c r="J1343" s="4" t="s">
        <v>14</v>
      </c>
      <c r="K1343" s="6">
        <v>9200</v>
      </c>
      <c r="L1343" s="30" t="str">
        <f t="shared" si="20"/>
        <v>Depreciation Expense</v>
      </c>
    </row>
    <row r="1344" spans="1:12" ht="15.75">
      <c r="A1344" s="7">
        <v>1343</v>
      </c>
      <c r="B1344" s="5">
        <v>45626</v>
      </c>
      <c r="C1344" s="7">
        <v>80200</v>
      </c>
      <c r="D1344" s="4" t="s">
        <v>28</v>
      </c>
      <c r="E1344" s="4" t="s">
        <v>9</v>
      </c>
      <c r="F1344" s="4" t="s">
        <v>10</v>
      </c>
      <c r="G1344" s="4" t="s">
        <v>54</v>
      </c>
      <c r="H1344" s="4" t="s">
        <v>75</v>
      </c>
      <c r="I1344" s="4" t="s">
        <v>128</v>
      </c>
      <c r="J1344" s="4" t="s">
        <v>14</v>
      </c>
      <c r="K1344" s="6">
        <v>2800</v>
      </c>
      <c r="L1344" s="30" t="str">
        <f t="shared" si="20"/>
        <v>Interest Expense</v>
      </c>
    </row>
    <row r="1345" spans="1:12" ht="15.75">
      <c r="A1345" s="7">
        <v>1344</v>
      </c>
      <c r="B1345" s="5">
        <v>45627</v>
      </c>
      <c r="C1345" s="7">
        <v>40100</v>
      </c>
      <c r="D1345" s="4" t="s">
        <v>12</v>
      </c>
      <c r="E1345" s="4" t="s">
        <v>9</v>
      </c>
      <c r="F1345" s="4" t="s">
        <v>10</v>
      </c>
      <c r="G1345" s="4" t="s">
        <v>48</v>
      </c>
      <c r="H1345" s="4" t="s">
        <v>49</v>
      </c>
      <c r="I1345" s="4" t="s">
        <v>139</v>
      </c>
      <c r="J1345" s="4" t="s">
        <v>11</v>
      </c>
      <c r="K1345" s="6">
        <v>70000</v>
      </c>
      <c r="L1345" s="30" t="str">
        <f t="shared" si="20"/>
        <v>SaaS Revenue</v>
      </c>
    </row>
    <row r="1346" spans="1:12" ht="15.75">
      <c r="A1346" s="7">
        <v>1345</v>
      </c>
      <c r="B1346" s="5">
        <v>45627</v>
      </c>
      <c r="C1346" s="7">
        <v>40100</v>
      </c>
      <c r="D1346" s="4" t="s">
        <v>12</v>
      </c>
      <c r="E1346" s="4" t="s">
        <v>9</v>
      </c>
      <c r="F1346" s="4" t="s">
        <v>10</v>
      </c>
      <c r="G1346" s="4" t="s">
        <v>48</v>
      </c>
      <c r="H1346" s="4" t="s">
        <v>51</v>
      </c>
      <c r="I1346" s="4" t="s">
        <v>139</v>
      </c>
      <c r="J1346" s="4" t="s">
        <v>11</v>
      </c>
      <c r="K1346" s="6">
        <v>61500</v>
      </c>
      <c r="L1346" s="30" t="str">
        <f t="shared" ref="L1346:L1390" si="21">RIGHT(D1346,LEN(D1346)-6)</f>
        <v>SaaS Revenue</v>
      </c>
    </row>
    <row r="1347" spans="1:12" ht="15.75">
      <c r="A1347" s="7">
        <v>1346</v>
      </c>
      <c r="B1347" s="5">
        <v>45627</v>
      </c>
      <c r="C1347" s="7">
        <v>40100</v>
      </c>
      <c r="D1347" s="4" t="s">
        <v>12</v>
      </c>
      <c r="E1347" s="4" t="s">
        <v>9</v>
      </c>
      <c r="F1347" s="4" t="s">
        <v>10</v>
      </c>
      <c r="G1347" s="4" t="s">
        <v>48</v>
      </c>
      <c r="H1347" s="4" t="s">
        <v>91</v>
      </c>
      <c r="I1347" s="4" t="s">
        <v>139</v>
      </c>
      <c r="J1347" s="4" t="s">
        <v>11</v>
      </c>
      <c r="K1347" s="6">
        <v>38000</v>
      </c>
      <c r="L1347" s="30" t="str">
        <f t="shared" si="21"/>
        <v>SaaS Revenue</v>
      </c>
    </row>
    <row r="1348" spans="1:12" ht="15.75">
      <c r="A1348" s="7">
        <v>1347</v>
      </c>
      <c r="B1348" s="5">
        <v>45627</v>
      </c>
      <c r="C1348" s="7">
        <v>40100</v>
      </c>
      <c r="D1348" s="4" t="s">
        <v>12</v>
      </c>
      <c r="E1348" s="4" t="s">
        <v>9</v>
      </c>
      <c r="F1348" s="4" t="s">
        <v>10</v>
      </c>
      <c r="G1348" s="4" t="s">
        <v>48</v>
      </c>
      <c r="H1348" s="4" t="s">
        <v>130</v>
      </c>
      <c r="I1348" s="4" t="s">
        <v>139</v>
      </c>
      <c r="J1348" s="4" t="s">
        <v>11</v>
      </c>
      <c r="K1348" s="6">
        <v>28000</v>
      </c>
      <c r="L1348" s="30" t="str">
        <f t="shared" si="21"/>
        <v>SaaS Revenue</v>
      </c>
    </row>
    <row r="1349" spans="1:12" ht="15.75">
      <c r="A1349" s="7">
        <v>1348</v>
      </c>
      <c r="B1349" s="5">
        <v>45627</v>
      </c>
      <c r="C1349" s="7">
        <v>40100</v>
      </c>
      <c r="D1349" s="4" t="s">
        <v>12</v>
      </c>
      <c r="E1349" s="4" t="s">
        <v>9</v>
      </c>
      <c r="F1349" s="4" t="s">
        <v>10</v>
      </c>
      <c r="G1349" s="4" t="s">
        <v>48</v>
      </c>
      <c r="H1349" s="4" t="s">
        <v>133</v>
      </c>
      <c r="I1349" s="4" t="s">
        <v>139</v>
      </c>
      <c r="J1349" s="4" t="s">
        <v>11</v>
      </c>
      <c r="K1349" s="6">
        <v>44000</v>
      </c>
      <c r="L1349" s="30" t="str">
        <f t="shared" si="21"/>
        <v>SaaS Revenue</v>
      </c>
    </row>
    <row r="1350" spans="1:12" ht="15.75">
      <c r="A1350" s="7">
        <v>1349</v>
      </c>
      <c r="B1350" s="5">
        <v>45627</v>
      </c>
      <c r="C1350" s="7">
        <v>40100</v>
      </c>
      <c r="D1350" s="4" t="s">
        <v>12</v>
      </c>
      <c r="E1350" s="4" t="s">
        <v>9</v>
      </c>
      <c r="F1350" s="4" t="s">
        <v>10</v>
      </c>
      <c r="G1350" s="4" t="s">
        <v>48</v>
      </c>
      <c r="H1350" s="4" t="s">
        <v>146</v>
      </c>
      <c r="I1350" s="4" t="s">
        <v>139</v>
      </c>
      <c r="J1350" s="4" t="s">
        <v>11</v>
      </c>
      <c r="K1350" s="6">
        <v>50500</v>
      </c>
      <c r="L1350" s="30" t="str">
        <f t="shared" si="21"/>
        <v>SaaS Revenue</v>
      </c>
    </row>
    <row r="1351" spans="1:12" ht="15.75">
      <c r="A1351" s="7">
        <v>1350</v>
      </c>
      <c r="B1351" s="5">
        <v>45627</v>
      </c>
      <c r="C1351" s="7">
        <v>40100</v>
      </c>
      <c r="D1351" s="4" t="s">
        <v>12</v>
      </c>
      <c r="E1351" s="4" t="s">
        <v>9</v>
      </c>
      <c r="F1351" s="4" t="s">
        <v>10</v>
      </c>
      <c r="G1351" s="4" t="s">
        <v>48</v>
      </c>
      <c r="H1351" s="4" t="s">
        <v>147</v>
      </c>
      <c r="I1351" s="4" t="s">
        <v>139</v>
      </c>
      <c r="J1351" s="4" t="s">
        <v>11</v>
      </c>
      <c r="K1351" s="6">
        <v>56500</v>
      </c>
      <c r="L1351" s="30" t="str">
        <f t="shared" si="21"/>
        <v>SaaS Revenue</v>
      </c>
    </row>
    <row r="1352" spans="1:12" ht="15.75">
      <c r="A1352" s="7">
        <v>1351</v>
      </c>
      <c r="B1352" s="5">
        <v>45627</v>
      </c>
      <c r="C1352" s="7">
        <v>40100</v>
      </c>
      <c r="D1352" s="4" t="s">
        <v>12</v>
      </c>
      <c r="E1352" s="4" t="s">
        <v>9</v>
      </c>
      <c r="F1352" s="4" t="s">
        <v>10</v>
      </c>
      <c r="G1352" s="4" t="s">
        <v>48</v>
      </c>
      <c r="H1352" s="4" t="s">
        <v>151</v>
      </c>
      <c r="I1352" s="4" t="s">
        <v>139</v>
      </c>
      <c r="J1352" s="4" t="s">
        <v>11</v>
      </c>
      <c r="K1352" s="6">
        <v>44000</v>
      </c>
      <c r="L1352" s="30" t="str">
        <f t="shared" si="21"/>
        <v>SaaS Revenue</v>
      </c>
    </row>
    <row r="1353" spans="1:12" ht="15.75">
      <c r="A1353" s="7">
        <v>1352</v>
      </c>
      <c r="B1353" s="5">
        <v>45627</v>
      </c>
      <c r="C1353" s="7">
        <v>40100</v>
      </c>
      <c r="D1353" s="4" t="s">
        <v>12</v>
      </c>
      <c r="E1353" s="4" t="s">
        <v>9</v>
      </c>
      <c r="F1353" s="4" t="s">
        <v>10</v>
      </c>
      <c r="G1353" s="4" t="s">
        <v>48</v>
      </c>
      <c r="H1353" s="4" t="s">
        <v>152</v>
      </c>
      <c r="I1353" s="4" t="s">
        <v>139</v>
      </c>
      <c r="J1353" s="4" t="s">
        <v>11</v>
      </c>
      <c r="K1353" s="6">
        <v>50000</v>
      </c>
      <c r="L1353" s="30" t="str">
        <f t="shared" si="21"/>
        <v>SaaS Revenue</v>
      </c>
    </row>
    <row r="1354" spans="1:12" ht="15.75">
      <c r="A1354" s="7">
        <v>1353</v>
      </c>
      <c r="B1354" s="5">
        <v>45627</v>
      </c>
      <c r="C1354" s="7">
        <v>40100</v>
      </c>
      <c r="D1354" s="4" t="s">
        <v>12</v>
      </c>
      <c r="E1354" s="4" t="s">
        <v>9</v>
      </c>
      <c r="F1354" s="4" t="s">
        <v>10</v>
      </c>
      <c r="G1354" s="4" t="s">
        <v>48</v>
      </c>
      <c r="H1354" s="4" t="s">
        <v>153</v>
      </c>
      <c r="I1354" s="4" t="s">
        <v>139</v>
      </c>
      <c r="J1354" s="4" t="s">
        <v>11</v>
      </c>
      <c r="K1354" s="6">
        <v>41000</v>
      </c>
      <c r="L1354" s="30" t="str">
        <f t="shared" si="21"/>
        <v>SaaS Revenue</v>
      </c>
    </row>
    <row r="1355" spans="1:12" ht="15.75">
      <c r="A1355" s="7">
        <v>1354</v>
      </c>
      <c r="B1355" s="5">
        <v>45627</v>
      </c>
      <c r="C1355" s="7">
        <v>40100</v>
      </c>
      <c r="D1355" s="4" t="s">
        <v>12</v>
      </c>
      <c r="E1355" s="4" t="s">
        <v>9</v>
      </c>
      <c r="F1355" s="4" t="s">
        <v>10</v>
      </c>
      <c r="G1355" s="4" t="s">
        <v>48</v>
      </c>
      <c r="H1355" s="4" t="s">
        <v>92</v>
      </c>
      <c r="I1355" s="4" t="s">
        <v>93</v>
      </c>
      <c r="J1355" s="4" t="s">
        <v>11</v>
      </c>
      <c r="K1355" s="6">
        <v>119000</v>
      </c>
      <c r="L1355" s="30" t="str">
        <f t="shared" si="21"/>
        <v>SaaS Revenue</v>
      </c>
    </row>
    <row r="1356" spans="1:12" ht="15.75">
      <c r="A1356" s="7">
        <v>1355</v>
      </c>
      <c r="B1356" s="5">
        <v>45627</v>
      </c>
      <c r="C1356" s="7">
        <v>40200</v>
      </c>
      <c r="D1356" s="4" t="s">
        <v>8</v>
      </c>
      <c r="E1356" s="4" t="s">
        <v>9</v>
      </c>
      <c r="F1356" s="4" t="s">
        <v>10</v>
      </c>
      <c r="G1356" s="4" t="s">
        <v>48</v>
      </c>
      <c r="H1356" s="4" t="s">
        <v>52</v>
      </c>
      <c r="I1356" s="4" t="s">
        <v>53</v>
      </c>
      <c r="J1356" s="4" t="s">
        <v>11</v>
      </c>
      <c r="K1356" s="6">
        <v>135000</v>
      </c>
      <c r="L1356" s="30" t="str">
        <f t="shared" si="21"/>
        <v>Product Revenue</v>
      </c>
    </row>
    <row r="1357" spans="1:12" ht="15.75">
      <c r="A1357" s="7">
        <v>1356</v>
      </c>
      <c r="B1357" s="5">
        <v>45627</v>
      </c>
      <c r="C1357" s="7">
        <v>50100</v>
      </c>
      <c r="D1357" s="4" t="s">
        <v>13</v>
      </c>
      <c r="E1357" s="4" t="s">
        <v>9</v>
      </c>
      <c r="F1357" s="4" t="s">
        <v>10</v>
      </c>
      <c r="G1357" s="4" t="s">
        <v>54</v>
      </c>
      <c r="H1357" s="4" t="s">
        <v>55</v>
      </c>
      <c r="I1357" s="4" t="s">
        <v>140</v>
      </c>
      <c r="J1357" s="4" t="s">
        <v>14</v>
      </c>
      <c r="K1357" s="6">
        <v>57500</v>
      </c>
      <c r="L1357" s="30" t="str">
        <f t="shared" si="21"/>
        <v>Web Domain &amp; Hosting Fees</v>
      </c>
    </row>
    <row r="1358" spans="1:12" ht="15.75">
      <c r="A1358" s="7">
        <v>1357</v>
      </c>
      <c r="B1358" s="5">
        <v>45627</v>
      </c>
      <c r="C1358" s="7">
        <v>50200</v>
      </c>
      <c r="D1358" s="4" t="s">
        <v>15</v>
      </c>
      <c r="E1358" s="4" t="s">
        <v>9</v>
      </c>
      <c r="F1358" s="4" t="s">
        <v>10</v>
      </c>
      <c r="G1358" s="4" t="s">
        <v>54</v>
      </c>
      <c r="H1358" s="4" t="s">
        <v>57</v>
      </c>
      <c r="I1358" s="4" t="s">
        <v>58</v>
      </c>
      <c r="J1358" s="4" t="s">
        <v>14</v>
      </c>
      <c r="K1358" s="6">
        <v>11200</v>
      </c>
      <c r="L1358" s="30" t="str">
        <f t="shared" si="21"/>
        <v>Merchant Account Fees</v>
      </c>
    </row>
    <row r="1359" spans="1:12" ht="15.75">
      <c r="A1359" s="7">
        <v>1358</v>
      </c>
      <c r="B1359" s="5">
        <v>45627</v>
      </c>
      <c r="C1359" s="7">
        <v>60100</v>
      </c>
      <c r="D1359" s="4" t="s">
        <v>16</v>
      </c>
      <c r="E1359" s="4" t="s">
        <v>32</v>
      </c>
      <c r="F1359" s="4" t="s">
        <v>33</v>
      </c>
      <c r="G1359" s="4" t="s">
        <v>54</v>
      </c>
      <c r="H1359" s="4" t="s">
        <v>59</v>
      </c>
      <c r="I1359" s="4" t="s">
        <v>60</v>
      </c>
      <c r="J1359" s="4" t="s">
        <v>14</v>
      </c>
      <c r="K1359" s="6">
        <v>35000</v>
      </c>
      <c r="L1359" s="30" t="str">
        <f t="shared" si="21"/>
        <v>Advertising &amp; Marketing</v>
      </c>
    </row>
    <row r="1360" spans="1:12" ht="15.75">
      <c r="A1360" s="7">
        <v>1359</v>
      </c>
      <c r="B1360" s="5">
        <v>45627</v>
      </c>
      <c r="C1360" s="7">
        <v>60100</v>
      </c>
      <c r="D1360" s="4" t="s">
        <v>16</v>
      </c>
      <c r="E1360" s="4" t="s">
        <v>32</v>
      </c>
      <c r="F1360" s="4" t="s">
        <v>33</v>
      </c>
      <c r="G1360" s="4" t="s">
        <v>54</v>
      </c>
      <c r="H1360" s="4" t="s">
        <v>95</v>
      </c>
      <c r="I1360" s="4" t="s">
        <v>62</v>
      </c>
      <c r="J1360" s="4" t="s">
        <v>14</v>
      </c>
      <c r="K1360" s="6">
        <v>16000</v>
      </c>
      <c r="L1360" s="30" t="str">
        <f t="shared" si="21"/>
        <v>Advertising &amp; Marketing</v>
      </c>
    </row>
    <row r="1361" spans="1:12" ht="15.75">
      <c r="A1361" s="7">
        <v>1360</v>
      </c>
      <c r="B1361" s="5">
        <v>45627</v>
      </c>
      <c r="C1361" s="7">
        <v>60400</v>
      </c>
      <c r="D1361" s="4" t="s">
        <v>29</v>
      </c>
      <c r="E1361" s="4" t="s">
        <v>9</v>
      </c>
      <c r="F1361" s="4" t="s">
        <v>10</v>
      </c>
      <c r="G1361" s="4" t="s">
        <v>54</v>
      </c>
      <c r="H1361" s="4" t="s">
        <v>96</v>
      </c>
      <c r="I1361" s="4" t="s">
        <v>97</v>
      </c>
      <c r="J1361" s="4" t="s">
        <v>14</v>
      </c>
      <c r="K1361" s="6">
        <v>2300</v>
      </c>
      <c r="L1361" s="30" t="str">
        <f t="shared" si="21"/>
        <v>Dues &amp; Subscriptions</v>
      </c>
    </row>
    <row r="1362" spans="1:12" ht="15.75">
      <c r="A1362" s="7">
        <v>1361</v>
      </c>
      <c r="B1362" s="5">
        <v>45627</v>
      </c>
      <c r="C1362" s="7">
        <v>60400</v>
      </c>
      <c r="D1362" s="4" t="s">
        <v>29</v>
      </c>
      <c r="E1362" s="4" t="s">
        <v>30</v>
      </c>
      <c r="F1362" s="4" t="s">
        <v>31</v>
      </c>
      <c r="G1362" s="4" t="s">
        <v>54</v>
      </c>
      <c r="H1362" s="4" t="s">
        <v>98</v>
      </c>
      <c r="I1362" s="4" t="s">
        <v>99</v>
      </c>
      <c r="J1362" s="4" t="s">
        <v>14</v>
      </c>
      <c r="K1362" s="6">
        <v>1800</v>
      </c>
      <c r="L1362" s="30" t="str">
        <f t="shared" si="21"/>
        <v>Dues &amp; Subscriptions</v>
      </c>
    </row>
    <row r="1363" spans="1:12" ht="15.75">
      <c r="A1363" s="7">
        <v>1362</v>
      </c>
      <c r="B1363" s="5">
        <v>45627</v>
      </c>
      <c r="C1363" s="7">
        <v>60500</v>
      </c>
      <c r="D1363" s="4" t="s">
        <v>39</v>
      </c>
      <c r="E1363" s="4" t="s">
        <v>9</v>
      </c>
      <c r="F1363" s="4" t="s">
        <v>10</v>
      </c>
      <c r="G1363" s="4" t="s">
        <v>54</v>
      </c>
      <c r="H1363" s="4" t="s">
        <v>100</v>
      </c>
      <c r="I1363" s="4" t="s">
        <v>101</v>
      </c>
      <c r="J1363" s="4" t="s">
        <v>14</v>
      </c>
      <c r="K1363" s="6">
        <v>5100</v>
      </c>
      <c r="L1363" s="30" t="str">
        <f t="shared" si="21"/>
        <v>Insurance</v>
      </c>
    </row>
    <row r="1364" spans="1:12" ht="15.75">
      <c r="A1364" s="7">
        <v>1363</v>
      </c>
      <c r="B1364" s="5">
        <v>45627</v>
      </c>
      <c r="C1364" s="7">
        <v>60620</v>
      </c>
      <c r="D1364" s="4" t="s">
        <v>40</v>
      </c>
      <c r="E1364" s="4" t="s">
        <v>9</v>
      </c>
      <c r="F1364" s="4" t="s">
        <v>10</v>
      </c>
      <c r="G1364" s="4" t="s">
        <v>54</v>
      </c>
      <c r="H1364" s="4" t="s">
        <v>102</v>
      </c>
      <c r="I1364" s="4" t="s">
        <v>103</v>
      </c>
      <c r="J1364" s="4" t="s">
        <v>14</v>
      </c>
      <c r="K1364" s="6">
        <v>16500</v>
      </c>
      <c r="L1364" s="30" t="str">
        <f t="shared" si="21"/>
        <v>Rent &amp; Lease</v>
      </c>
    </row>
    <row r="1365" spans="1:12" ht="15.75">
      <c r="A1365" s="7">
        <v>1364</v>
      </c>
      <c r="B1365" s="5">
        <v>45627</v>
      </c>
      <c r="C1365" s="7">
        <v>60630</v>
      </c>
      <c r="D1365" s="4" t="s">
        <v>41</v>
      </c>
      <c r="E1365" s="4" t="s">
        <v>9</v>
      </c>
      <c r="F1365" s="4" t="s">
        <v>10</v>
      </c>
      <c r="G1365" s="4" t="s">
        <v>54</v>
      </c>
      <c r="H1365" s="4" t="s">
        <v>104</v>
      </c>
      <c r="I1365" s="4" t="s">
        <v>105</v>
      </c>
      <c r="J1365" s="4" t="s">
        <v>14</v>
      </c>
      <c r="K1365" s="6">
        <v>5000</v>
      </c>
      <c r="L1365" s="30" t="str">
        <f t="shared" si="21"/>
        <v>Utilities</v>
      </c>
    </row>
    <row r="1366" spans="1:12" ht="15.75">
      <c r="A1366" s="7">
        <v>1365</v>
      </c>
      <c r="B1366" s="5">
        <v>45631</v>
      </c>
      <c r="C1366" s="7">
        <v>50200</v>
      </c>
      <c r="D1366" s="4" t="s">
        <v>15</v>
      </c>
      <c r="E1366" s="4" t="s">
        <v>9</v>
      </c>
      <c r="F1366" s="4" t="s">
        <v>10</v>
      </c>
      <c r="G1366" s="4" t="s">
        <v>54</v>
      </c>
      <c r="H1366" s="4" t="s">
        <v>57</v>
      </c>
      <c r="I1366" s="4" t="s">
        <v>58</v>
      </c>
      <c r="J1366" s="4" t="s">
        <v>14</v>
      </c>
      <c r="K1366" s="6">
        <v>4900</v>
      </c>
      <c r="L1366" s="30" t="str">
        <f t="shared" si="21"/>
        <v>Merchant Account Fees</v>
      </c>
    </row>
    <row r="1367" spans="1:12" ht="15.75">
      <c r="A1367" s="7">
        <v>1366</v>
      </c>
      <c r="B1367" s="5">
        <v>45631</v>
      </c>
      <c r="C1367" s="7">
        <v>50210</v>
      </c>
      <c r="D1367" s="4" t="s">
        <v>38</v>
      </c>
      <c r="E1367" s="4" t="s">
        <v>9</v>
      </c>
      <c r="F1367" s="4" t="s">
        <v>10</v>
      </c>
      <c r="G1367" s="4" t="s">
        <v>54</v>
      </c>
      <c r="H1367" s="4" t="s">
        <v>106</v>
      </c>
      <c r="I1367" s="4" t="s">
        <v>107</v>
      </c>
      <c r="J1367" s="4" t="s">
        <v>14</v>
      </c>
      <c r="K1367" s="6">
        <v>94500</v>
      </c>
      <c r="L1367" s="30" t="str">
        <f t="shared" si="21"/>
        <v>Product Costs</v>
      </c>
    </row>
    <row r="1368" spans="1:12" ht="15.75">
      <c r="A1368" s="7">
        <v>1367</v>
      </c>
      <c r="B1368" s="5">
        <v>45631</v>
      </c>
      <c r="C1368" s="7">
        <v>60710</v>
      </c>
      <c r="D1368" s="4" t="s">
        <v>21</v>
      </c>
      <c r="E1368" s="4" t="s">
        <v>9</v>
      </c>
      <c r="F1368" s="4" t="s">
        <v>10</v>
      </c>
      <c r="G1368" s="4" t="s">
        <v>54</v>
      </c>
      <c r="H1368" s="4" t="s">
        <v>72</v>
      </c>
      <c r="I1368" s="4" t="s">
        <v>73</v>
      </c>
      <c r="J1368" s="4" t="s">
        <v>14</v>
      </c>
      <c r="K1368" s="6">
        <v>4900</v>
      </c>
      <c r="L1368" s="30" t="str">
        <f t="shared" si="21"/>
        <v>Accounting Fees</v>
      </c>
    </row>
    <row r="1369" spans="1:12" ht="15.75">
      <c r="A1369" s="7">
        <v>1368</v>
      </c>
      <c r="B1369" s="5">
        <v>45636</v>
      </c>
      <c r="C1369" s="7">
        <v>60720</v>
      </c>
      <c r="D1369" s="4" t="s">
        <v>22</v>
      </c>
      <c r="E1369" s="4" t="s">
        <v>9</v>
      </c>
      <c r="F1369" s="4" t="s">
        <v>10</v>
      </c>
      <c r="G1369" s="4" t="s">
        <v>54</v>
      </c>
      <c r="H1369" s="4" t="s">
        <v>108</v>
      </c>
      <c r="I1369" s="4" t="s">
        <v>109</v>
      </c>
      <c r="J1369" s="4" t="s">
        <v>14</v>
      </c>
      <c r="K1369" s="6">
        <v>9200</v>
      </c>
      <c r="L1369" s="30" t="str">
        <f t="shared" si="21"/>
        <v>Consulting Fees</v>
      </c>
    </row>
    <row r="1370" spans="1:12" ht="15.75">
      <c r="A1370" s="7">
        <v>1369</v>
      </c>
      <c r="B1370" s="5">
        <v>45641</v>
      </c>
      <c r="C1370" s="7">
        <v>40100</v>
      </c>
      <c r="D1370" s="4" t="s">
        <v>12</v>
      </c>
      <c r="E1370" s="4" t="s">
        <v>9</v>
      </c>
      <c r="F1370" s="4" t="s">
        <v>10</v>
      </c>
      <c r="G1370" s="4" t="s">
        <v>48</v>
      </c>
      <c r="H1370" s="4" t="s">
        <v>110</v>
      </c>
      <c r="I1370" s="4" t="s">
        <v>139</v>
      </c>
      <c r="J1370" s="4" t="s">
        <v>11</v>
      </c>
      <c r="K1370" s="6">
        <v>32500</v>
      </c>
      <c r="L1370" s="30" t="str">
        <f t="shared" si="21"/>
        <v>SaaS Revenue</v>
      </c>
    </row>
    <row r="1371" spans="1:12" ht="15.75">
      <c r="A1371" s="7">
        <v>1370</v>
      </c>
      <c r="B1371" s="5">
        <v>45641</v>
      </c>
      <c r="C1371" s="7">
        <v>40100</v>
      </c>
      <c r="D1371" s="4" t="s">
        <v>12</v>
      </c>
      <c r="E1371" s="4" t="s">
        <v>9</v>
      </c>
      <c r="F1371" s="4" t="s">
        <v>10</v>
      </c>
      <c r="G1371" s="4" t="s">
        <v>48</v>
      </c>
      <c r="H1371" s="4" t="s">
        <v>92</v>
      </c>
      <c r="I1371" s="4" t="s">
        <v>93</v>
      </c>
      <c r="J1371" s="4" t="s">
        <v>11</v>
      </c>
      <c r="K1371" s="6">
        <v>92000</v>
      </c>
      <c r="L1371" s="30" t="str">
        <f t="shared" si="21"/>
        <v>SaaS Revenue</v>
      </c>
    </row>
    <row r="1372" spans="1:12" ht="15.75">
      <c r="A1372" s="7">
        <v>1371</v>
      </c>
      <c r="B1372" s="5">
        <v>45641</v>
      </c>
      <c r="C1372" s="7">
        <v>60730</v>
      </c>
      <c r="D1372" s="4" t="s">
        <v>23</v>
      </c>
      <c r="E1372" s="4" t="s">
        <v>9</v>
      </c>
      <c r="F1372" s="4" t="s">
        <v>10</v>
      </c>
      <c r="G1372" s="4" t="s">
        <v>54</v>
      </c>
      <c r="H1372" s="4" t="s">
        <v>111</v>
      </c>
      <c r="I1372" s="4" t="s">
        <v>112</v>
      </c>
      <c r="J1372" s="4" t="s">
        <v>14</v>
      </c>
      <c r="K1372" s="6">
        <v>5500</v>
      </c>
      <c r="L1372" s="30" t="str">
        <f t="shared" si="21"/>
        <v>Legal Fees</v>
      </c>
    </row>
    <row r="1373" spans="1:12" ht="15.75">
      <c r="A1373" s="7">
        <v>1372</v>
      </c>
      <c r="B1373" s="5">
        <v>45641</v>
      </c>
      <c r="C1373" s="7">
        <v>60740</v>
      </c>
      <c r="D1373" s="4" t="s">
        <v>24</v>
      </c>
      <c r="E1373" s="4" t="s">
        <v>9</v>
      </c>
      <c r="F1373" s="4" t="s">
        <v>10</v>
      </c>
      <c r="G1373" s="4" t="s">
        <v>54</v>
      </c>
      <c r="H1373" s="4" t="s">
        <v>113</v>
      </c>
      <c r="I1373" s="4" t="s">
        <v>114</v>
      </c>
      <c r="J1373" s="4" t="s">
        <v>14</v>
      </c>
      <c r="K1373" s="6">
        <v>8200</v>
      </c>
      <c r="L1373" s="30" t="str">
        <f t="shared" si="21"/>
        <v>Recruiting Fees</v>
      </c>
    </row>
    <row r="1374" spans="1:12" ht="15.75">
      <c r="A1374" s="7">
        <v>1373</v>
      </c>
      <c r="B1374" s="5">
        <v>45641</v>
      </c>
      <c r="C1374" s="7">
        <v>60810</v>
      </c>
      <c r="D1374" s="4" t="s">
        <v>17</v>
      </c>
      <c r="E1374" s="4" t="s">
        <v>9</v>
      </c>
      <c r="F1374" s="4" t="s">
        <v>10</v>
      </c>
      <c r="G1374" s="4" t="s">
        <v>54</v>
      </c>
      <c r="H1374" s="4" t="s">
        <v>64</v>
      </c>
      <c r="I1374" s="4" t="s">
        <v>66</v>
      </c>
      <c r="J1374" s="4" t="s">
        <v>14</v>
      </c>
      <c r="K1374" s="6">
        <v>56500</v>
      </c>
      <c r="L1374" s="30" t="str">
        <f t="shared" si="21"/>
        <v>Salary &amp; Wages</v>
      </c>
    </row>
    <row r="1375" spans="1:12" ht="15.75">
      <c r="A1375" s="7">
        <v>1374</v>
      </c>
      <c r="B1375" s="5">
        <v>45641</v>
      </c>
      <c r="C1375" s="7">
        <v>60810</v>
      </c>
      <c r="D1375" s="4" t="s">
        <v>17</v>
      </c>
      <c r="E1375" s="4" t="s">
        <v>30</v>
      </c>
      <c r="F1375" s="4" t="s">
        <v>31</v>
      </c>
      <c r="G1375" s="4" t="s">
        <v>54</v>
      </c>
      <c r="H1375" s="4" t="s">
        <v>64</v>
      </c>
      <c r="I1375" s="4" t="s">
        <v>115</v>
      </c>
      <c r="J1375" s="4" t="s">
        <v>14</v>
      </c>
      <c r="K1375" s="6">
        <v>107000</v>
      </c>
      <c r="L1375" s="30" t="str">
        <f t="shared" si="21"/>
        <v>Salary &amp; Wages</v>
      </c>
    </row>
    <row r="1376" spans="1:12" ht="15.75">
      <c r="A1376" s="7">
        <v>1375</v>
      </c>
      <c r="B1376" s="5">
        <v>45641</v>
      </c>
      <c r="C1376" s="7">
        <v>60810</v>
      </c>
      <c r="D1376" s="4" t="s">
        <v>17</v>
      </c>
      <c r="E1376" s="4" t="s">
        <v>32</v>
      </c>
      <c r="F1376" s="4" t="s">
        <v>33</v>
      </c>
      <c r="G1376" s="4" t="s">
        <v>54</v>
      </c>
      <c r="H1376" s="4" t="s">
        <v>64</v>
      </c>
      <c r="I1376" s="4" t="s">
        <v>65</v>
      </c>
      <c r="J1376" s="4" t="s">
        <v>14</v>
      </c>
      <c r="K1376" s="6">
        <v>82000</v>
      </c>
      <c r="L1376" s="30" t="str">
        <f t="shared" si="21"/>
        <v>Salary &amp; Wages</v>
      </c>
    </row>
    <row r="1377" spans="1:12" ht="15.75">
      <c r="A1377" s="7">
        <v>1376</v>
      </c>
      <c r="B1377" s="5">
        <v>45641</v>
      </c>
      <c r="C1377" s="7">
        <v>60810</v>
      </c>
      <c r="D1377" s="4" t="s">
        <v>17</v>
      </c>
      <c r="E1377" s="4" t="s">
        <v>36</v>
      </c>
      <c r="F1377" s="4" t="s">
        <v>37</v>
      </c>
      <c r="G1377" s="4" t="s">
        <v>54</v>
      </c>
      <c r="H1377" s="4" t="s">
        <v>64</v>
      </c>
      <c r="I1377" s="4" t="s">
        <v>116</v>
      </c>
      <c r="J1377" s="4" t="s">
        <v>14</v>
      </c>
      <c r="K1377" s="6">
        <v>71000</v>
      </c>
      <c r="L1377" s="30" t="str">
        <f t="shared" si="21"/>
        <v>Salary &amp; Wages</v>
      </c>
    </row>
    <row r="1378" spans="1:12" ht="15.75">
      <c r="A1378" s="7">
        <v>1377</v>
      </c>
      <c r="B1378" s="5">
        <v>45641</v>
      </c>
      <c r="C1378" s="7">
        <v>60820</v>
      </c>
      <c r="D1378" s="4" t="s">
        <v>18</v>
      </c>
      <c r="E1378" s="4" t="s">
        <v>9</v>
      </c>
      <c r="F1378" s="4" t="s">
        <v>10</v>
      </c>
      <c r="G1378" s="4" t="s">
        <v>54</v>
      </c>
      <c r="H1378" s="4" t="s">
        <v>64</v>
      </c>
      <c r="I1378" s="4" t="s">
        <v>117</v>
      </c>
      <c r="J1378" s="4" t="s">
        <v>14</v>
      </c>
      <c r="K1378" s="6">
        <v>4520</v>
      </c>
      <c r="L1378" s="30" t="str">
        <f t="shared" si="21"/>
        <v>Payroll Taxes</v>
      </c>
    </row>
    <row r="1379" spans="1:12" ht="15.75">
      <c r="A1379" s="7">
        <v>1378</v>
      </c>
      <c r="B1379" s="5">
        <v>45641</v>
      </c>
      <c r="C1379" s="7">
        <v>60820</v>
      </c>
      <c r="D1379" s="4" t="s">
        <v>18</v>
      </c>
      <c r="E1379" s="4" t="s">
        <v>30</v>
      </c>
      <c r="F1379" s="4" t="s">
        <v>31</v>
      </c>
      <c r="G1379" s="4" t="s">
        <v>54</v>
      </c>
      <c r="H1379" s="4" t="s">
        <v>64</v>
      </c>
      <c r="I1379" s="4" t="s">
        <v>118</v>
      </c>
      <c r="J1379" s="4" t="s">
        <v>14</v>
      </c>
      <c r="K1379" s="6">
        <v>8560</v>
      </c>
      <c r="L1379" s="30" t="str">
        <f t="shared" si="21"/>
        <v>Payroll Taxes</v>
      </c>
    </row>
    <row r="1380" spans="1:12" ht="15.75">
      <c r="A1380" s="7">
        <v>1379</v>
      </c>
      <c r="B1380" s="5">
        <v>45641</v>
      </c>
      <c r="C1380" s="7">
        <v>60820</v>
      </c>
      <c r="D1380" s="4" t="s">
        <v>18</v>
      </c>
      <c r="E1380" s="4" t="s">
        <v>32</v>
      </c>
      <c r="F1380" s="4" t="s">
        <v>33</v>
      </c>
      <c r="G1380" s="4" t="s">
        <v>54</v>
      </c>
      <c r="H1380" s="4" t="s">
        <v>64</v>
      </c>
      <c r="I1380" s="4" t="s">
        <v>119</v>
      </c>
      <c r="J1380" s="4" t="s">
        <v>14</v>
      </c>
      <c r="K1380" s="6">
        <v>6560</v>
      </c>
      <c r="L1380" s="30" t="str">
        <f t="shared" si="21"/>
        <v>Payroll Taxes</v>
      </c>
    </row>
    <row r="1381" spans="1:12" ht="15.75">
      <c r="A1381" s="7">
        <v>1380</v>
      </c>
      <c r="B1381" s="5">
        <v>45641</v>
      </c>
      <c r="C1381" s="7">
        <v>60820</v>
      </c>
      <c r="D1381" s="4" t="s">
        <v>18</v>
      </c>
      <c r="E1381" s="4" t="s">
        <v>36</v>
      </c>
      <c r="F1381" s="4" t="s">
        <v>37</v>
      </c>
      <c r="G1381" s="4" t="s">
        <v>54</v>
      </c>
      <c r="H1381" s="4" t="s">
        <v>64</v>
      </c>
      <c r="I1381" s="4" t="s">
        <v>120</v>
      </c>
      <c r="J1381" s="4" t="s">
        <v>14</v>
      </c>
      <c r="K1381" s="6">
        <v>5680</v>
      </c>
      <c r="L1381" s="30" t="str">
        <f t="shared" si="21"/>
        <v>Payroll Taxes</v>
      </c>
    </row>
    <row r="1382" spans="1:12" ht="15.75">
      <c r="A1382" s="7">
        <v>1381</v>
      </c>
      <c r="B1382" s="5">
        <v>45641</v>
      </c>
      <c r="C1382" s="7">
        <v>60830</v>
      </c>
      <c r="D1382" s="4" t="s">
        <v>19</v>
      </c>
      <c r="E1382" s="4" t="s">
        <v>9</v>
      </c>
      <c r="F1382" s="4" t="s">
        <v>10</v>
      </c>
      <c r="G1382" s="4" t="s">
        <v>54</v>
      </c>
      <c r="H1382" s="4" t="s">
        <v>121</v>
      </c>
      <c r="I1382" s="4" t="s">
        <v>122</v>
      </c>
      <c r="J1382" s="4" t="s">
        <v>14</v>
      </c>
      <c r="K1382" s="6">
        <v>10100</v>
      </c>
      <c r="L1382" s="30" t="str">
        <f t="shared" si="21"/>
        <v>Health Insurance</v>
      </c>
    </row>
    <row r="1383" spans="1:12" ht="15.75">
      <c r="A1383" s="7">
        <v>1382</v>
      </c>
      <c r="B1383" s="5">
        <v>45641</v>
      </c>
      <c r="C1383" s="7">
        <v>60830</v>
      </c>
      <c r="D1383" s="4" t="s">
        <v>19</v>
      </c>
      <c r="E1383" s="4" t="s">
        <v>30</v>
      </c>
      <c r="F1383" s="4" t="s">
        <v>31</v>
      </c>
      <c r="G1383" s="4" t="s">
        <v>54</v>
      </c>
      <c r="H1383" s="4" t="s">
        <v>121</v>
      </c>
      <c r="I1383" s="4" t="s">
        <v>123</v>
      </c>
      <c r="J1383" s="4" t="s">
        <v>14</v>
      </c>
      <c r="K1383" s="6">
        <v>18800</v>
      </c>
      <c r="L1383" s="30" t="str">
        <f t="shared" si="21"/>
        <v>Health Insurance</v>
      </c>
    </row>
    <row r="1384" spans="1:12" ht="15.75">
      <c r="A1384" s="7">
        <v>1383</v>
      </c>
      <c r="B1384" s="5">
        <v>45641</v>
      </c>
      <c r="C1384" s="7">
        <v>60830</v>
      </c>
      <c r="D1384" s="4" t="s">
        <v>19</v>
      </c>
      <c r="E1384" s="4" t="s">
        <v>32</v>
      </c>
      <c r="F1384" s="4" t="s">
        <v>33</v>
      </c>
      <c r="G1384" s="4" t="s">
        <v>54</v>
      </c>
      <c r="H1384" s="4" t="s">
        <v>121</v>
      </c>
      <c r="I1384" s="4" t="s">
        <v>124</v>
      </c>
      <c r="J1384" s="4" t="s">
        <v>14</v>
      </c>
      <c r="K1384" s="6">
        <v>14400</v>
      </c>
      <c r="L1384" s="30" t="str">
        <f t="shared" si="21"/>
        <v>Health Insurance</v>
      </c>
    </row>
    <row r="1385" spans="1:12" ht="15.75">
      <c r="A1385" s="7">
        <v>1384</v>
      </c>
      <c r="B1385" s="5">
        <v>45641</v>
      </c>
      <c r="C1385" s="7">
        <v>60830</v>
      </c>
      <c r="D1385" s="4" t="s">
        <v>19</v>
      </c>
      <c r="E1385" s="4" t="s">
        <v>36</v>
      </c>
      <c r="F1385" s="4" t="s">
        <v>37</v>
      </c>
      <c r="G1385" s="4" t="s">
        <v>54</v>
      </c>
      <c r="H1385" s="4" t="s">
        <v>121</v>
      </c>
      <c r="I1385" s="4" t="s">
        <v>125</v>
      </c>
      <c r="J1385" s="4" t="s">
        <v>14</v>
      </c>
      <c r="K1385" s="6">
        <v>12100</v>
      </c>
      <c r="L1385" s="30" t="str">
        <f t="shared" si="21"/>
        <v>Health Insurance</v>
      </c>
    </row>
    <row r="1386" spans="1:12" ht="15.75">
      <c r="A1386" s="7">
        <v>1385</v>
      </c>
      <c r="B1386" s="5">
        <v>45641</v>
      </c>
      <c r="C1386" s="7">
        <v>60840</v>
      </c>
      <c r="D1386" s="4" t="s">
        <v>20</v>
      </c>
      <c r="E1386" s="4" t="s">
        <v>9</v>
      </c>
      <c r="F1386" s="4" t="s">
        <v>10</v>
      </c>
      <c r="G1386" s="4" t="s">
        <v>54</v>
      </c>
      <c r="H1386" s="4" t="s">
        <v>64</v>
      </c>
      <c r="I1386" s="4" t="s">
        <v>126</v>
      </c>
      <c r="J1386" s="4" t="s">
        <v>14</v>
      </c>
      <c r="K1386" s="6">
        <v>920</v>
      </c>
      <c r="L1386" s="30" t="str">
        <f t="shared" si="21"/>
        <v>Payroll Processing Fees</v>
      </c>
    </row>
    <row r="1387" spans="1:12" ht="15.75">
      <c r="A1387" s="7">
        <v>1386</v>
      </c>
      <c r="B1387" s="5">
        <v>45657</v>
      </c>
      <c r="C1387" s="7">
        <v>60850</v>
      </c>
      <c r="D1387" s="4" t="s">
        <v>42</v>
      </c>
      <c r="E1387" s="4" t="s">
        <v>32</v>
      </c>
      <c r="F1387" s="4" t="s">
        <v>33</v>
      </c>
      <c r="G1387" s="4" t="s">
        <v>54</v>
      </c>
      <c r="H1387" s="4" t="s">
        <v>64</v>
      </c>
      <c r="I1387" s="4" t="s">
        <v>127</v>
      </c>
      <c r="J1387" s="4" t="s">
        <v>14</v>
      </c>
      <c r="K1387" s="6">
        <v>56000</v>
      </c>
      <c r="L1387" s="30" t="str">
        <f t="shared" si="21"/>
        <v>Commissions Expense</v>
      </c>
    </row>
    <row r="1388" spans="1:12" ht="15.75">
      <c r="A1388" s="7">
        <v>1387</v>
      </c>
      <c r="B1388" s="5">
        <v>45657</v>
      </c>
      <c r="C1388" s="7">
        <v>70100</v>
      </c>
      <c r="D1388" s="4" t="s">
        <v>26</v>
      </c>
      <c r="E1388" s="4" t="s">
        <v>9</v>
      </c>
      <c r="F1388" s="4" t="s">
        <v>10</v>
      </c>
      <c r="G1388" s="4" t="s">
        <v>74</v>
      </c>
      <c r="H1388" s="4" t="s">
        <v>75</v>
      </c>
      <c r="I1388" s="4" t="s">
        <v>76</v>
      </c>
      <c r="J1388" s="4" t="s">
        <v>11</v>
      </c>
      <c r="K1388" s="6">
        <v>2000</v>
      </c>
      <c r="L1388" s="30" t="str">
        <f t="shared" si="21"/>
        <v>Interest Income</v>
      </c>
    </row>
    <row r="1389" spans="1:12" ht="15.75">
      <c r="A1389" s="7">
        <v>1388</v>
      </c>
      <c r="B1389" s="5">
        <v>45657</v>
      </c>
      <c r="C1389" s="7">
        <v>80100</v>
      </c>
      <c r="D1389" s="4" t="s">
        <v>27</v>
      </c>
      <c r="E1389" s="4" t="s">
        <v>9</v>
      </c>
      <c r="F1389" s="4" t="s">
        <v>10</v>
      </c>
      <c r="G1389" s="4" t="s">
        <v>77</v>
      </c>
      <c r="H1389" s="4" t="s">
        <v>78</v>
      </c>
      <c r="I1389" s="4" t="s">
        <v>79</v>
      </c>
      <c r="J1389" s="4" t="s">
        <v>14</v>
      </c>
      <c r="K1389" s="6">
        <v>9200</v>
      </c>
      <c r="L1389" s="30" t="str">
        <f t="shared" si="21"/>
        <v>Depreciation Expense</v>
      </c>
    </row>
    <row r="1390" spans="1:12" ht="15.75">
      <c r="A1390" s="7">
        <v>1389</v>
      </c>
      <c r="B1390" s="5">
        <v>45657</v>
      </c>
      <c r="C1390" s="7">
        <v>80200</v>
      </c>
      <c r="D1390" s="4" t="s">
        <v>28</v>
      </c>
      <c r="E1390" s="4" t="s">
        <v>9</v>
      </c>
      <c r="F1390" s="4" t="s">
        <v>10</v>
      </c>
      <c r="G1390" s="4" t="s">
        <v>54</v>
      </c>
      <c r="H1390" s="4" t="s">
        <v>75</v>
      </c>
      <c r="I1390" s="4" t="s">
        <v>128</v>
      </c>
      <c r="J1390" s="4" t="s">
        <v>14</v>
      </c>
      <c r="K1390" s="6">
        <v>2800</v>
      </c>
      <c r="L1390" s="30" t="str">
        <f t="shared" si="21"/>
        <v>Interest Expense</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30"/>
  <sheetViews>
    <sheetView topLeftCell="E1" workbookViewId="0">
      <selection activeCell="K8" sqref="K8"/>
    </sheetView>
  </sheetViews>
  <sheetFormatPr defaultColWidth="11.375" defaultRowHeight="15"/>
  <cols>
    <col min="1" max="1" width="7.375" style="2" bestFit="1" customWidth="1"/>
    <col min="2" max="2" width="11.875" style="17" bestFit="1" customWidth="1"/>
    <col min="3" max="3" width="20.375" style="2" bestFit="1" customWidth="1"/>
    <col min="4" max="4" width="34.875" style="2" bestFit="1" customWidth="1"/>
    <col min="5" max="5" width="18.125" style="2" bestFit="1" customWidth="1"/>
    <col min="6" max="6" width="25" style="2" bestFit="1" customWidth="1"/>
    <col min="7" max="7" width="25.75" style="2" bestFit="1" customWidth="1"/>
    <col min="8" max="8" width="13.375" style="2" bestFit="1" customWidth="1"/>
  </cols>
  <sheetData>
    <row r="1" spans="1:8" s="1" customFormat="1" ht="15.75">
      <c r="A1" s="3" t="s">
        <v>173</v>
      </c>
      <c r="B1" s="16" t="s">
        <v>43</v>
      </c>
      <c r="C1" s="8" t="s">
        <v>2</v>
      </c>
      <c r="D1" s="11" t="s">
        <v>3</v>
      </c>
      <c r="E1" s="3" t="s">
        <v>4</v>
      </c>
      <c r="F1" s="3" t="s">
        <v>5</v>
      </c>
      <c r="G1" s="9" t="s">
        <v>6</v>
      </c>
      <c r="H1" s="10" t="s">
        <v>7</v>
      </c>
    </row>
    <row r="2" spans="1:8" ht="15.75">
      <c r="A2" s="4">
        <v>1</v>
      </c>
      <c r="B2" s="5">
        <v>44592</v>
      </c>
      <c r="C2" s="4">
        <v>40200</v>
      </c>
      <c r="D2" s="4" t="s">
        <v>8</v>
      </c>
      <c r="E2" s="4" t="s">
        <v>9</v>
      </c>
      <c r="F2" s="4" t="s">
        <v>10</v>
      </c>
      <c r="G2" s="4" t="s">
        <v>11</v>
      </c>
      <c r="H2" s="6">
        <v>70000</v>
      </c>
    </row>
    <row r="3" spans="1:8" ht="15.75">
      <c r="A3" s="4">
        <v>2</v>
      </c>
      <c r="B3" s="5">
        <v>44592</v>
      </c>
      <c r="C3" s="4">
        <v>40100</v>
      </c>
      <c r="D3" s="4" t="s">
        <v>12</v>
      </c>
      <c r="E3" s="4" t="s">
        <v>9</v>
      </c>
      <c r="F3" s="4" t="s">
        <v>10</v>
      </c>
      <c r="G3" s="4" t="s">
        <v>11</v>
      </c>
      <c r="H3" s="6">
        <v>80000</v>
      </c>
    </row>
    <row r="4" spans="1:8" ht="15.75">
      <c r="A4" s="4">
        <v>3</v>
      </c>
      <c r="B4" s="5">
        <v>44592</v>
      </c>
      <c r="C4" s="4">
        <v>50100</v>
      </c>
      <c r="D4" s="4" t="s">
        <v>13</v>
      </c>
      <c r="E4" s="4" t="s">
        <v>9</v>
      </c>
      <c r="F4" s="4" t="s">
        <v>10</v>
      </c>
      <c r="G4" s="4" t="s">
        <v>14</v>
      </c>
      <c r="H4" s="6">
        <v>4000</v>
      </c>
    </row>
    <row r="5" spans="1:8" ht="15.75">
      <c r="A5" s="4">
        <v>4</v>
      </c>
      <c r="B5" s="5">
        <v>44592</v>
      </c>
      <c r="C5" s="4">
        <v>50210</v>
      </c>
      <c r="D5" s="4" t="s">
        <v>38</v>
      </c>
      <c r="E5" s="4" t="s">
        <v>9</v>
      </c>
      <c r="F5" s="4" t="s">
        <v>10</v>
      </c>
      <c r="G5" s="4" t="s">
        <v>14</v>
      </c>
      <c r="H5" s="6">
        <v>6000</v>
      </c>
    </row>
    <row r="6" spans="1:8" ht="15.75">
      <c r="A6" s="4">
        <v>5</v>
      </c>
      <c r="B6" s="5">
        <v>44592</v>
      </c>
      <c r="C6" s="4">
        <v>60100</v>
      </c>
      <c r="D6" s="4" t="s">
        <v>16</v>
      </c>
      <c r="E6" s="4" t="s">
        <v>9</v>
      </c>
      <c r="F6" s="4" t="s">
        <v>10</v>
      </c>
      <c r="G6" s="4" t="s">
        <v>14</v>
      </c>
      <c r="H6" s="6">
        <v>13500</v>
      </c>
    </row>
    <row r="7" spans="1:8" ht="15.75">
      <c r="A7" s="4">
        <v>6</v>
      </c>
      <c r="B7" s="5">
        <v>44592</v>
      </c>
      <c r="C7" s="4">
        <v>60810</v>
      </c>
      <c r="D7" s="4" t="s">
        <v>17</v>
      </c>
      <c r="E7" s="4" t="s">
        <v>9</v>
      </c>
      <c r="F7" s="4" t="s">
        <v>10</v>
      </c>
      <c r="G7" s="4" t="s">
        <v>14</v>
      </c>
      <c r="H7" s="6">
        <v>11000</v>
      </c>
    </row>
    <row r="8" spans="1:8" ht="15.75">
      <c r="A8" s="4">
        <v>7</v>
      </c>
      <c r="B8" s="5">
        <v>44592</v>
      </c>
      <c r="C8" s="4">
        <v>60820</v>
      </c>
      <c r="D8" s="4" t="s">
        <v>18</v>
      </c>
      <c r="E8" s="4" t="s">
        <v>9</v>
      </c>
      <c r="F8" s="4" t="s">
        <v>10</v>
      </c>
      <c r="G8" s="4" t="s">
        <v>14</v>
      </c>
      <c r="H8" s="6">
        <v>880</v>
      </c>
    </row>
    <row r="9" spans="1:8" ht="15.75">
      <c r="A9" s="4">
        <v>8</v>
      </c>
      <c r="B9" s="5">
        <v>44592</v>
      </c>
      <c r="C9" s="4">
        <v>60830</v>
      </c>
      <c r="D9" s="4" t="s">
        <v>19</v>
      </c>
      <c r="E9" s="4" t="s">
        <v>9</v>
      </c>
      <c r="F9" s="4" t="s">
        <v>10</v>
      </c>
      <c r="G9" s="4" t="s">
        <v>14</v>
      </c>
      <c r="H9" s="6">
        <v>1100</v>
      </c>
    </row>
    <row r="10" spans="1:8" ht="15.75">
      <c r="A10" s="4">
        <v>9</v>
      </c>
      <c r="B10" s="5">
        <v>44592</v>
      </c>
      <c r="C10" s="4">
        <v>60840</v>
      </c>
      <c r="D10" s="4" t="s">
        <v>20</v>
      </c>
      <c r="E10" s="4" t="s">
        <v>9</v>
      </c>
      <c r="F10" s="4" t="s">
        <v>10</v>
      </c>
      <c r="G10" s="4" t="s">
        <v>14</v>
      </c>
      <c r="H10" s="6">
        <v>275</v>
      </c>
    </row>
    <row r="11" spans="1:8" ht="15.75">
      <c r="A11" s="4">
        <v>10</v>
      </c>
      <c r="B11" s="5">
        <v>44592</v>
      </c>
      <c r="C11" s="4">
        <v>60710</v>
      </c>
      <c r="D11" s="4" t="s">
        <v>21</v>
      </c>
      <c r="E11" s="4" t="s">
        <v>9</v>
      </c>
      <c r="F11" s="4" t="s">
        <v>10</v>
      </c>
      <c r="G11" s="4" t="s">
        <v>14</v>
      </c>
      <c r="H11" s="6">
        <v>4500</v>
      </c>
    </row>
    <row r="12" spans="1:8" ht="15.75">
      <c r="A12" s="4">
        <v>11</v>
      </c>
      <c r="B12" s="5">
        <v>44592</v>
      </c>
      <c r="C12" s="4">
        <v>60720</v>
      </c>
      <c r="D12" s="4" t="s">
        <v>22</v>
      </c>
      <c r="E12" s="4" t="s">
        <v>9</v>
      </c>
      <c r="F12" s="4" t="s">
        <v>10</v>
      </c>
      <c r="G12" s="4" t="s">
        <v>14</v>
      </c>
      <c r="H12" s="6">
        <v>8000</v>
      </c>
    </row>
    <row r="13" spans="1:8" ht="15.75">
      <c r="A13" s="4">
        <v>12</v>
      </c>
      <c r="B13" s="5">
        <v>44592</v>
      </c>
      <c r="C13" s="4">
        <v>60730</v>
      </c>
      <c r="D13" s="4" t="s">
        <v>23</v>
      </c>
      <c r="E13" s="4" t="s">
        <v>9</v>
      </c>
      <c r="F13" s="4" t="s">
        <v>10</v>
      </c>
      <c r="G13" s="4" t="s">
        <v>14</v>
      </c>
      <c r="H13" s="6">
        <v>5200</v>
      </c>
    </row>
    <row r="14" spans="1:8" ht="15.75">
      <c r="A14" s="4">
        <v>13</v>
      </c>
      <c r="B14" s="5">
        <v>44592</v>
      </c>
      <c r="C14" s="4">
        <v>60740</v>
      </c>
      <c r="D14" s="4" t="s">
        <v>24</v>
      </c>
      <c r="E14" s="4" t="s">
        <v>9</v>
      </c>
      <c r="F14" s="4" t="s">
        <v>10</v>
      </c>
      <c r="G14" s="4" t="s">
        <v>14</v>
      </c>
      <c r="H14" s="6">
        <v>7800</v>
      </c>
    </row>
    <row r="15" spans="1:8" ht="15.75">
      <c r="A15" s="4">
        <v>14</v>
      </c>
      <c r="B15" s="5">
        <v>44592</v>
      </c>
      <c r="C15" s="4">
        <v>61010</v>
      </c>
      <c r="D15" s="4" t="s">
        <v>25</v>
      </c>
      <c r="E15" s="4" t="s">
        <v>9</v>
      </c>
      <c r="F15" s="4" t="s">
        <v>10</v>
      </c>
      <c r="G15" s="4" t="s">
        <v>14</v>
      </c>
      <c r="H15" s="6">
        <v>2500</v>
      </c>
    </row>
    <row r="16" spans="1:8" ht="15.75">
      <c r="A16" s="4">
        <v>15</v>
      </c>
      <c r="B16" s="5">
        <v>44592</v>
      </c>
      <c r="C16" s="4">
        <v>70100</v>
      </c>
      <c r="D16" s="4" t="s">
        <v>26</v>
      </c>
      <c r="E16" s="4" t="s">
        <v>9</v>
      </c>
      <c r="F16" s="4" t="s">
        <v>10</v>
      </c>
      <c r="G16" s="4" t="s">
        <v>11</v>
      </c>
      <c r="H16" s="6">
        <v>500</v>
      </c>
    </row>
    <row r="17" spans="1:8" ht="15.75">
      <c r="A17" s="4">
        <v>16</v>
      </c>
      <c r="B17" s="5">
        <v>44592</v>
      </c>
      <c r="C17" s="4">
        <v>80100</v>
      </c>
      <c r="D17" s="4" t="s">
        <v>27</v>
      </c>
      <c r="E17" s="4" t="s">
        <v>9</v>
      </c>
      <c r="F17" s="4" t="s">
        <v>10</v>
      </c>
      <c r="G17" s="4" t="s">
        <v>14</v>
      </c>
      <c r="H17" s="6">
        <v>1500</v>
      </c>
    </row>
    <row r="18" spans="1:8" ht="15.75">
      <c r="A18" s="4">
        <v>17</v>
      </c>
      <c r="B18" s="5">
        <v>44592</v>
      </c>
      <c r="C18" s="4">
        <v>80200</v>
      </c>
      <c r="D18" s="4" t="s">
        <v>28</v>
      </c>
      <c r="E18" s="4" t="s">
        <v>9</v>
      </c>
      <c r="F18" s="4" t="s">
        <v>10</v>
      </c>
      <c r="G18" s="4" t="s">
        <v>14</v>
      </c>
      <c r="H18" s="6">
        <v>1000</v>
      </c>
    </row>
    <row r="19" spans="1:8" ht="15.75">
      <c r="A19" s="4">
        <v>18</v>
      </c>
      <c r="B19" s="5">
        <v>44592</v>
      </c>
      <c r="C19" s="4">
        <v>60400</v>
      </c>
      <c r="D19" s="4" t="s">
        <v>29</v>
      </c>
      <c r="E19" s="4" t="s">
        <v>30</v>
      </c>
      <c r="F19" s="4" t="s">
        <v>31</v>
      </c>
      <c r="G19" s="4" t="s">
        <v>14</v>
      </c>
      <c r="H19" s="6">
        <v>1000</v>
      </c>
    </row>
    <row r="20" spans="1:8" ht="15.75">
      <c r="A20" s="4">
        <v>19</v>
      </c>
      <c r="B20" s="5">
        <v>44592</v>
      </c>
      <c r="C20" s="4">
        <v>60100</v>
      </c>
      <c r="D20" s="4" t="s">
        <v>16</v>
      </c>
      <c r="E20" s="4" t="s">
        <v>32</v>
      </c>
      <c r="F20" s="4" t="s">
        <v>33</v>
      </c>
      <c r="G20" s="4" t="s">
        <v>14</v>
      </c>
      <c r="H20" s="6">
        <v>15000</v>
      </c>
    </row>
    <row r="21" spans="1:8" ht="15.75">
      <c r="A21" s="4">
        <v>20</v>
      </c>
      <c r="B21" s="5">
        <v>44592</v>
      </c>
      <c r="C21" s="4">
        <v>60810</v>
      </c>
      <c r="D21" s="4" t="s">
        <v>17</v>
      </c>
      <c r="E21" s="4" t="s">
        <v>32</v>
      </c>
      <c r="F21" s="4" t="s">
        <v>33</v>
      </c>
      <c r="G21" s="4" t="s">
        <v>14</v>
      </c>
      <c r="H21" s="6">
        <v>6500</v>
      </c>
    </row>
    <row r="22" spans="1:8" ht="15.75">
      <c r="A22" s="4">
        <v>21</v>
      </c>
      <c r="B22" s="5">
        <v>44592</v>
      </c>
      <c r="C22" s="4">
        <v>61010</v>
      </c>
      <c r="D22" s="4" t="s">
        <v>25</v>
      </c>
      <c r="E22" s="4" t="s">
        <v>32</v>
      </c>
      <c r="F22" s="4" t="s">
        <v>33</v>
      </c>
      <c r="G22" s="4" t="s">
        <v>14</v>
      </c>
      <c r="H22" s="6">
        <v>2000</v>
      </c>
    </row>
    <row r="23" spans="1:8" ht="15.75">
      <c r="A23" s="4">
        <v>22</v>
      </c>
      <c r="B23" s="5">
        <v>44592</v>
      </c>
      <c r="C23" s="4">
        <v>61020</v>
      </c>
      <c r="D23" s="4" t="s">
        <v>34</v>
      </c>
      <c r="E23" s="4" t="s">
        <v>32</v>
      </c>
      <c r="F23" s="4" t="s">
        <v>33</v>
      </c>
      <c r="G23" s="4" t="s">
        <v>14</v>
      </c>
      <c r="H23" s="6">
        <v>500</v>
      </c>
    </row>
    <row r="24" spans="1:8" ht="15.75">
      <c r="A24" s="4">
        <v>23</v>
      </c>
      <c r="B24" s="5">
        <v>44592</v>
      </c>
      <c r="C24" s="4">
        <v>61030</v>
      </c>
      <c r="D24" s="4" t="s">
        <v>35</v>
      </c>
      <c r="E24" s="4" t="s">
        <v>32</v>
      </c>
      <c r="F24" s="4" t="s">
        <v>33</v>
      </c>
      <c r="G24" s="4" t="s">
        <v>14</v>
      </c>
      <c r="H24" s="6">
        <v>1000</v>
      </c>
    </row>
    <row r="25" spans="1:8" ht="15.75">
      <c r="A25" s="4">
        <v>24</v>
      </c>
      <c r="B25" s="5">
        <v>44620</v>
      </c>
      <c r="C25" s="4">
        <v>40200</v>
      </c>
      <c r="D25" s="4" t="s">
        <v>8</v>
      </c>
      <c r="E25" s="4" t="s">
        <v>9</v>
      </c>
      <c r="F25" s="4" t="s">
        <v>10</v>
      </c>
      <c r="G25" s="4" t="s">
        <v>11</v>
      </c>
      <c r="H25" s="6">
        <v>72500</v>
      </c>
    </row>
    <row r="26" spans="1:8" ht="15.75">
      <c r="A26" s="4">
        <v>25</v>
      </c>
      <c r="B26" s="5">
        <v>44620</v>
      </c>
      <c r="C26" s="4">
        <v>40100</v>
      </c>
      <c r="D26" s="4" t="s">
        <v>12</v>
      </c>
      <c r="E26" s="4" t="s">
        <v>9</v>
      </c>
      <c r="F26" s="4" t="s">
        <v>10</v>
      </c>
      <c r="G26" s="4" t="s">
        <v>11</v>
      </c>
      <c r="H26" s="6">
        <v>80000</v>
      </c>
    </row>
    <row r="27" spans="1:8" ht="15.75">
      <c r="A27" s="4">
        <v>26</v>
      </c>
      <c r="B27" s="5">
        <v>44620</v>
      </c>
      <c r="C27" s="4">
        <v>50100</v>
      </c>
      <c r="D27" s="4" t="s">
        <v>13</v>
      </c>
      <c r="E27" s="4" t="s">
        <v>9</v>
      </c>
      <c r="F27" s="4" t="s">
        <v>10</v>
      </c>
      <c r="G27" s="4" t="s">
        <v>14</v>
      </c>
      <c r="H27" s="6">
        <v>4000</v>
      </c>
    </row>
    <row r="28" spans="1:8" ht="15.75">
      <c r="A28" s="4">
        <v>27</v>
      </c>
      <c r="B28" s="5">
        <v>44620</v>
      </c>
      <c r="C28" s="4">
        <v>50210</v>
      </c>
      <c r="D28" s="4" t="s">
        <v>38</v>
      </c>
      <c r="E28" s="4" t="s">
        <v>9</v>
      </c>
      <c r="F28" s="4" t="s">
        <v>10</v>
      </c>
      <c r="G28" s="4" t="s">
        <v>14</v>
      </c>
      <c r="H28" s="6">
        <v>6100</v>
      </c>
    </row>
    <row r="29" spans="1:8" ht="15.75">
      <c r="A29" s="4">
        <v>28</v>
      </c>
      <c r="B29" s="5">
        <v>44620</v>
      </c>
      <c r="C29" s="4">
        <v>60100</v>
      </c>
      <c r="D29" s="4" t="s">
        <v>16</v>
      </c>
      <c r="E29" s="4" t="s">
        <v>9</v>
      </c>
      <c r="F29" s="4" t="s">
        <v>10</v>
      </c>
      <c r="G29" s="4" t="s">
        <v>14</v>
      </c>
      <c r="H29" s="6">
        <v>13700</v>
      </c>
    </row>
    <row r="30" spans="1:8" ht="15.75">
      <c r="A30" s="4">
        <v>29</v>
      </c>
      <c r="B30" s="5">
        <v>44620</v>
      </c>
      <c r="C30" s="4">
        <v>60810</v>
      </c>
      <c r="D30" s="4" t="s">
        <v>17</v>
      </c>
      <c r="E30" s="4" t="s">
        <v>9</v>
      </c>
      <c r="F30" s="4" t="s">
        <v>10</v>
      </c>
      <c r="G30" s="4" t="s">
        <v>14</v>
      </c>
      <c r="H30" s="6">
        <v>11000</v>
      </c>
    </row>
    <row r="31" spans="1:8" ht="15.75">
      <c r="A31" s="4">
        <v>30</v>
      </c>
      <c r="B31" s="5">
        <v>44620</v>
      </c>
      <c r="C31" s="4">
        <v>60820</v>
      </c>
      <c r="D31" s="4" t="s">
        <v>18</v>
      </c>
      <c r="E31" s="4" t="s">
        <v>9</v>
      </c>
      <c r="F31" s="4" t="s">
        <v>10</v>
      </c>
      <c r="G31" s="4" t="s">
        <v>14</v>
      </c>
      <c r="H31" s="6">
        <v>880</v>
      </c>
    </row>
    <row r="32" spans="1:8" ht="15.75">
      <c r="A32" s="4">
        <v>31</v>
      </c>
      <c r="B32" s="5">
        <v>44620</v>
      </c>
      <c r="C32" s="4">
        <v>60830</v>
      </c>
      <c r="D32" s="4" t="s">
        <v>19</v>
      </c>
      <c r="E32" s="4" t="s">
        <v>9</v>
      </c>
      <c r="F32" s="4" t="s">
        <v>10</v>
      </c>
      <c r="G32" s="4" t="s">
        <v>14</v>
      </c>
      <c r="H32" s="6">
        <v>1100</v>
      </c>
    </row>
    <row r="33" spans="1:8" ht="15.75">
      <c r="A33" s="4">
        <v>32</v>
      </c>
      <c r="B33" s="5">
        <v>44620</v>
      </c>
      <c r="C33" s="4">
        <v>60840</v>
      </c>
      <c r="D33" s="4" t="s">
        <v>20</v>
      </c>
      <c r="E33" s="4" t="s">
        <v>9</v>
      </c>
      <c r="F33" s="4" t="s">
        <v>10</v>
      </c>
      <c r="G33" s="4" t="s">
        <v>14</v>
      </c>
      <c r="H33" s="6">
        <v>275</v>
      </c>
    </row>
    <row r="34" spans="1:8" ht="15.75">
      <c r="A34" s="4">
        <v>33</v>
      </c>
      <c r="B34" s="5">
        <v>44620</v>
      </c>
      <c r="C34" s="4">
        <v>60710</v>
      </c>
      <c r="D34" s="4" t="s">
        <v>21</v>
      </c>
      <c r="E34" s="4" t="s">
        <v>9</v>
      </c>
      <c r="F34" s="4" t="s">
        <v>10</v>
      </c>
      <c r="G34" s="4" t="s">
        <v>14</v>
      </c>
      <c r="H34" s="6">
        <v>4600</v>
      </c>
    </row>
    <row r="35" spans="1:8" ht="15.75">
      <c r="A35" s="4">
        <v>34</v>
      </c>
      <c r="B35" s="5">
        <v>44620</v>
      </c>
      <c r="C35" s="4">
        <v>60720</v>
      </c>
      <c r="D35" s="4" t="s">
        <v>22</v>
      </c>
      <c r="E35" s="4" t="s">
        <v>9</v>
      </c>
      <c r="F35" s="4" t="s">
        <v>10</v>
      </c>
      <c r="G35" s="4" t="s">
        <v>14</v>
      </c>
      <c r="H35" s="6">
        <v>8000</v>
      </c>
    </row>
    <row r="36" spans="1:8" ht="15.75">
      <c r="A36" s="4">
        <v>35</v>
      </c>
      <c r="B36" s="5">
        <v>44620</v>
      </c>
      <c r="C36" s="4">
        <v>60730</v>
      </c>
      <c r="D36" s="4" t="s">
        <v>23</v>
      </c>
      <c r="E36" s="4" t="s">
        <v>9</v>
      </c>
      <c r="F36" s="4" t="s">
        <v>10</v>
      </c>
      <c r="G36" s="4" t="s">
        <v>14</v>
      </c>
      <c r="H36" s="6">
        <v>5200</v>
      </c>
    </row>
    <row r="37" spans="1:8" ht="15.75">
      <c r="A37" s="4">
        <v>36</v>
      </c>
      <c r="B37" s="5">
        <v>44620</v>
      </c>
      <c r="C37" s="4">
        <v>60740</v>
      </c>
      <c r="D37" s="4" t="s">
        <v>24</v>
      </c>
      <c r="E37" s="4" t="s">
        <v>9</v>
      </c>
      <c r="F37" s="4" t="s">
        <v>10</v>
      </c>
      <c r="G37" s="4" t="s">
        <v>14</v>
      </c>
      <c r="H37" s="6">
        <v>7800</v>
      </c>
    </row>
    <row r="38" spans="1:8" ht="15.75">
      <c r="A38" s="4">
        <v>37</v>
      </c>
      <c r="B38" s="5">
        <v>44620</v>
      </c>
      <c r="C38" s="4">
        <v>61010</v>
      </c>
      <c r="D38" s="4" t="s">
        <v>25</v>
      </c>
      <c r="E38" s="4" t="s">
        <v>9</v>
      </c>
      <c r="F38" s="4" t="s">
        <v>10</v>
      </c>
      <c r="G38" s="4" t="s">
        <v>14</v>
      </c>
      <c r="H38" s="6">
        <v>2600</v>
      </c>
    </row>
    <row r="39" spans="1:8" ht="15.75">
      <c r="A39" s="4">
        <v>38</v>
      </c>
      <c r="B39" s="5">
        <v>44620</v>
      </c>
      <c r="C39" s="4">
        <v>70100</v>
      </c>
      <c r="D39" s="4" t="s">
        <v>26</v>
      </c>
      <c r="E39" s="4" t="s">
        <v>9</v>
      </c>
      <c r="F39" s="4" t="s">
        <v>10</v>
      </c>
      <c r="G39" s="4" t="s">
        <v>11</v>
      </c>
      <c r="H39" s="6">
        <v>550</v>
      </c>
    </row>
    <row r="40" spans="1:8" ht="15.75">
      <c r="A40" s="4">
        <v>39</v>
      </c>
      <c r="B40" s="5">
        <v>44620</v>
      </c>
      <c r="C40" s="4">
        <v>80100</v>
      </c>
      <c r="D40" s="4" t="s">
        <v>27</v>
      </c>
      <c r="E40" s="4" t="s">
        <v>9</v>
      </c>
      <c r="F40" s="4" t="s">
        <v>10</v>
      </c>
      <c r="G40" s="4" t="s">
        <v>14</v>
      </c>
      <c r="H40" s="6">
        <v>1500</v>
      </c>
    </row>
    <row r="41" spans="1:8" ht="15.75">
      <c r="A41" s="4">
        <v>40</v>
      </c>
      <c r="B41" s="5">
        <v>44620</v>
      </c>
      <c r="C41" s="4">
        <v>80200</v>
      </c>
      <c r="D41" s="4" t="s">
        <v>28</v>
      </c>
      <c r="E41" s="4" t="s">
        <v>9</v>
      </c>
      <c r="F41" s="4" t="s">
        <v>10</v>
      </c>
      <c r="G41" s="4" t="s">
        <v>14</v>
      </c>
      <c r="H41" s="6">
        <v>1000</v>
      </c>
    </row>
    <row r="42" spans="1:8" ht="15.75">
      <c r="A42" s="4">
        <v>41</v>
      </c>
      <c r="B42" s="5">
        <v>44620</v>
      </c>
      <c r="C42" s="4">
        <v>60400</v>
      </c>
      <c r="D42" s="4" t="s">
        <v>29</v>
      </c>
      <c r="E42" s="4" t="s">
        <v>30</v>
      </c>
      <c r="F42" s="4" t="s">
        <v>31</v>
      </c>
      <c r="G42" s="4" t="s">
        <v>14</v>
      </c>
      <c r="H42" s="6">
        <v>1000</v>
      </c>
    </row>
    <row r="43" spans="1:8" ht="15.75">
      <c r="A43" s="4">
        <v>42</v>
      </c>
      <c r="B43" s="5">
        <v>44620</v>
      </c>
      <c r="C43" s="4">
        <v>60100</v>
      </c>
      <c r="D43" s="4" t="s">
        <v>16</v>
      </c>
      <c r="E43" s="4" t="s">
        <v>32</v>
      </c>
      <c r="F43" s="4" t="s">
        <v>33</v>
      </c>
      <c r="G43" s="4" t="s">
        <v>14</v>
      </c>
      <c r="H43" s="6">
        <v>16000</v>
      </c>
    </row>
    <row r="44" spans="1:8" ht="15.75">
      <c r="A44" s="4">
        <v>43</v>
      </c>
      <c r="B44" s="5">
        <v>44620</v>
      </c>
      <c r="C44" s="4">
        <v>60810</v>
      </c>
      <c r="D44" s="4" t="s">
        <v>17</v>
      </c>
      <c r="E44" s="4" t="s">
        <v>32</v>
      </c>
      <c r="F44" s="4" t="s">
        <v>33</v>
      </c>
      <c r="G44" s="4" t="s">
        <v>14</v>
      </c>
      <c r="H44" s="6">
        <v>6550</v>
      </c>
    </row>
    <row r="45" spans="1:8" ht="15.75">
      <c r="A45" s="4">
        <v>44</v>
      </c>
      <c r="B45" s="5">
        <v>44620</v>
      </c>
      <c r="C45" s="4">
        <v>61010</v>
      </c>
      <c r="D45" s="4" t="s">
        <v>25</v>
      </c>
      <c r="E45" s="4" t="s">
        <v>32</v>
      </c>
      <c r="F45" s="4" t="s">
        <v>33</v>
      </c>
      <c r="G45" s="4" t="s">
        <v>14</v>
      </c>
      <c r="H45" s="6">
        <v>2000</v>
      </c>
    </row>
    <row r="46" spans="1:8" ht="15.75">
      <c r="A46" s="4">
        <v>45</v>
      </c>
      <c r="B46" s="5">
        <v>44620</v>
      </c>
      <c r="C46" s="4">
        <v>61020</v>
      </c>
      <c r="D46" s="4" t="s">
        <v>34</v>
      </c>
      <c r="E46" s="4" t="s">
        <v>32</v>
      </c>
      <c r="F46" s="4" t="s">
        <v>33</v>
      </c>
      <c r="G46" s="4" t="s">
        <v>14</v>
      </c>
      <c r="H46" s="6">
        <v>500</v>
      </c>
    </row>
    <row r="47" spans="1:8" ht="15.75">
      <c r="A47" s="4">
        <v>46</v>
      </c>
      <c r="B47" s="5">
        <v>44620</v>
      </c>
      <c r="C47" s="4">
        <v>61030</v>
      </c>
      <c r="D47" s="4" t="s">
        <v>35</v>
      </c>
      <c r="E47" s="4" t="s">
        <v>32</v>
      </c>
      <c r="F47" s="4" t="s">
        <v>33</v>
      </c>
      <c r="G47" s="4" t="s">
        <v>14</v>
      </c>
      <c r="H47" s="6">
        <v>1000</v>
      </c>
    </row>
    <row r="48" spans="1:8" ht="15.75">
      <c r="A48" s="4">
        <v>47</v>
      </c>
      <c r="B48" s="5">
        <v>44651</v>
      </c>
      <c r="C48" s="4">
        <v>40200</v>
      </c>
      <c r="D48" s="4" t="s">
        <v>8</v>
      </c>
      <c r="E48" s="4" t="s">
        <v>9</v>
      </c>
      <c r="F48" s="4" t="s">
        <v>10</v>
      </c>
      <c r="G48" s="4" t="s">
        <v>11</v>
      </c>
      <c r="H48" s="6">
        <v>75000</v>
      </c>
    </row>
    <row r="49" spans="1:8" ht="15.75">
      <c r="A49" s="4">
        <v>48</v>
      </c>
      <c r="B49" s="5">
        <v>44651</v>
      </c>
      <c r="C49" s="4">
        <v>40100</v>
      </c>
      <c r="D49" s="4" t="s">
        <v>12</v>
      </c>
      <c r="E49" s="4" t="s">
        <v>9</v>
      </c>
      <c r="F49" s="4" t="s">
        <v>10</v>
      </c>
      <c r="G49" s="4" t="s">
        <v>11</v>
      </c>
      <c r="H49" s="6">
        <v>80000</v>
      </c>
    </row>
    <row r="50" spans="1:8" ht="15.75">
      <c r="A50" s="4">
        <v>49</v>
      </c>
      <c r="B50" s="5">
        <v>44651</v>
      </c>
      <c r="C50" s="4">
        <v>50100</v>
      </c>
      <c r="D50" s="4" t="s">
        <v>13</v>
      </c>
      <c r="E50" s="4" t="s">
        <v>9</v>
      </c>
      <c r="F50" s="4" t="s">
        <v>10</v>
      </c>
      <c r="G50" s="4" t="s">
        <v>14</v>
      </c>
      <c r="H50" s="6">
        <v>4000</v>
      </c>
    </row>
    <row r="51" spans="1:8" ht="15.75">
      <c r="A51" s="4">
        <v>50</v>
      </c>
      <c r="B51" s="5">
        <v>44651</v>
      </c>
      <c r="C51" s="4">
        <v>50210</v>
      </c>
      <c r="D51" s="4" t="s">
        <v>38</v>
      </c>
      <c r="E51" s="4" t="s">
        <v>9</v>
      </c>
      <c r="F51" s="4" t="s">
        <v>10</v>
      </c>
      <c r="G51" s="4" t="s">
        <v>14</v>
      </c>
      <c r="H51" s="6">
        <v>6200</v>
      </c>
    </row>
    <row r="52" spans="1:8" ht="15.75">
      <c r="A52" s="4">
        <v>51</v>
      </c>
      <c r="B52" s="5">
        <v>44651</v>
      </c>
      <c r="C52" s="4">
        <v>60100</v>
      </c>
      <c r="D52" s="4" t="s">
        <v>16</v>
      </c>
      <c r="E52" s="4" t="s">
        <v>9</v>
      </c>
      <c r="F52" s="4" t="s">
        <v>10</v>
      </c>
      <c r="G52" s="4" t="s">
        <v>14</v>
      </c>
      <c r="H52" s="6">
        <v>13900</v>
      </c>
    </row>
    <row r="53" spans="1:8" ht="15.75">
      <c r="A53" s="4">
        <v>52</v>
      </c>
      <c r="B53" s="5">
        <v>44651</v>
      </c>
      <c r="C53" s="4">
        <v>60810</v>
      </c>
      <c r="D53" s="4" t="s">
        <v>17</v>
      </c>
      <c r="E53" s="4" t="s">
        <v>9</v>
      </c>
      <c r="F53" s="4" t="s">
        <v>10</v>
      </c>
      <c r="G53" s="4" t="s">
        <v>14</v>
      </c>
      <c r="H53" s="6">
        <v>11000</v>
      </c>
    </row>
    <row r="54" spans="1:8" ht="15.75">
      <c r="A54" s="4">
        <v>53</v>
      </c>
      <c r="B54" s="5">
        <v>44651</v>
      </c>
      <c r="C54" s="4">
        <v>60820</v>
      </c>
      <c r="D54" s="4" t="s">
        <v>18</v>
      </c>
      <c r="E54" s="4" t="s">
        <v>9</v>
      </c>
      <c r="F54" s="4" t="s">
        <v>10</v>
      </c>
      <c r="G54" s="4" t="s">
        <v>14</v>
      </c>
      <c r="H54" s="6">
        <v>880</v>
      </c>
    </row>
    <row r="55" spans="1:8" ht="15.75">
      <c r="A55" s="4">
        <v>54</v>
      </c>
      <c r="B55" s="5">
        <v>44651</v>
      </c>
      <c r="C55" s="4">
        <v>60830</v>
      </c>
      <c r="D55" s="4" t="s">
        <v>19</v>
      </c>
      <c r="E55" s="4" t="s">
        <v>9</v>
      </c>
      <c r="F55" s="4" t="s">
        <v>10</v>
      </c>
      <c r="G55" s="4" t="s">
        <v>14</v>
      </c>
      <c r="H55" s="6">
        <v>1100</v>
      </c>
    </row>
    <row r="56" spans="1:8" ht="15.75">
      <c r="A56" s="4">
        <v>55</v>
      </c>
      <c r="B56" s="5">
        <v>44651</v>
      </c>
      <c r="C56" s="4">
        <v>60840</v>
      </c>
      <c r="D56" s="4" t="s">
        <v>20</v>
      </c>
      <c r="E56" s="4" t="s">
        <v>9</v>
      </c>
      <c r="F56" s="4" t="s">
        <v>10</v>
      </c>
      <c r="G56" s="4" t="s">
        <v>14</v>
      </c>
      <c r="H56" s="6">
        <v>275</v>
      </c>
    </row>
    <row r="57" spans="1:8" ht="15.75">
      <c r="A57" s="4">
        <v>56</v>
      </c>
      <c r="B57" s="5">
        <v>44651</v>
      </c>
      <c r="C57" s="4">
        <v>60710</v>
      </c>
      <c r="D57" s="4" t="s">
        <v>21</v>
      </c>
      <c r="E57" s="4" t="s">
        <v>9</v>
      </c>
      <c r="F57" s="4" t="s">
        <v>10</v>
      </c>
      <c r="G57" s="4" t="s">
        <v>14</v>
      </c>
      <c r="H57" s="6">
        <v>4700</v>
      </c>
    </row>
    <row r="58" spans="1:8" ht="15.75">
      <c r="A58" s="4">
        <v>57</v>
      </c>
      <c r="B58" s="5">
        <v>44651</v>
      </c>
      <c r="C58" s="4">
        <v>60720</v>
      </c>
      <c r="D58" s="4" t="s">
        <v>22</v>
      </c>
      <c r="E58" s="4" t="s">
        <v>9</v>
      </c>
      <c r="F58" s="4" t="s">
        <v>10</v>
      </c>
      <c r="G58" s="4" t="s">
        <v>14</v>
      </c>
      <c r="H58" s="6">
        <v>8000</v>
      </c>
    </row>
    <row r="59" spans="1:8" ht="15.75">
      <c r="A59" s="4">
        <v>58</v>
      </c>
      <c r="B59" s="5">
        <v>44651</v>
      </c>
      <c r="C59" s="4">
        <v>60730</v>
      </c>
      <c r="D59" s="4" t="s">
        <v>23</v>
      </c>
      <c r="E59" s="4" t="s">
        <v>9</v>
      </c>
      <c r="F59" s="4" t="s">
        <v>10</v>
      </c>
      <c r="G59" s="4" t="s">
        <v>14</v>
      </c>
      <c r="H59" s="6">
        <v>5200</v>
      </c>
    </row>
    <row r="60" spans="1:8" ht="15.75">
      <c r="A60" s="4">
        <v>59</v>
      </c>
      <c r="B60" s="5">
        <v>44651</v>
      </c>
      <c r="C60" s="4">
        <v>60740</v>
      </c>
      <c r="D60" s="4" t="s">
        <v>24</v>
      </c>
      <c r="E60" s="4" t="s">
        <v>9</v>
      </c>
      <c r="F60" s="4" t="s">
        <v>10</v>
      </c>
      <c r="G60" s="4" t="s">
        <v>14</v>
      </c>
      <c r="H60" s="6">
        <v>7800</v>
      </c>
    </row>
    <row r="61" spans="1:8" ht="15.75">
      <c r="A61" s="4">
        <v>60</v>
      </c>
      <c r="B61" s="5">
        <v>44651</v>
      </c>
      <c r="C61" s="4">
        <v>61010</v>
      </c>
      <c r="D61" s="4" t="s">
        <v>25</v>
      </c>
      <c r="E61" s="4" t="s">
        <v>9</v>
      </c>
      <c r="F61" s="4" t="s">
        <v>10</v>
      </c>
      <c r="G61" s="4" t="s">
        <v>14</v>
      </c>
      <c r="H61" s="6">
        <v>2650</v>
      </c>
    </row>
    <row r="62" spans="1:8" ht="15.75">
      <c r="A62" s="4">
        <v>61</v>
      </c>
      <c r="B62" s="5">
        <v>44651</v>
      </c>
      <c r="C62" s="4">
        <v>70100</v>
      </c>
      <c r="D62" s="4" t="s">
        <v>26</v>
      </c>
      <c r="E62" s="4" t="s">
        <v>9</v>
      </c>
      <c r="F62" s="4" t="s">
        <v>10</v>
      </c>
      <c r="G62" s="4" t="s">
        <v>11</v>
      </c>
      <c r="H62" s="6">
        <v>600</v>
      </c>
    </row>
    <row r="63" spans="1:8" ht="15.75">
      <c r="A63" s="4">
        <v>62</v>
      </c>
      <c r="B63" s="5">
        <v>44651</v>
      </c>
      <c r="C63" s="4">
        <v>80100</v>
      </c>
      <c r="D63" s="4" t="s">
        <v>27</v>
      </c>
      <c r="E63" s="4" t="s">
        <v>9</v>
      </c>
      <c r="F63" s="4" t="s">
        <v>10</v>
      </c>
      <c r="G63" s="4" t="s">
        <v>14</v>
      </c>
      <c r="H63" s="6">
        <v>1500</v>
      </c>
    </row>
    <row r="64" spans="1:8" ht="15.75">
      <c r="A64" s="4">
        <v>63</v>
      </c>
      <c r="B64" s="5">
        <v>44651</v>
      </c>
      <c r="C64" s="4">
        <v>80200</v>
      </c>
      <c r="D64" s="4" t="s">
        <v>28</v>
      </c>
      <c r="E64" s="4" t="s">
        <v>9</v>
      </c>
      <c r="F64" s="4" t="s">
        <v>10</v>
      </c>
      <c r="G64" s="4" t="s">
        <v>14</v>
      </c>
      <c r="H64" s="6">
        <v>1000</v>
      </c>
    </row>
    <row r="65" spans="1:8" ht="15.75">
      <c r="A65" s="4">
        <v>64</v>
      </c>
      <c r="B65" s="5">
        <v>44651</v>
      </c>
      <c r="C65" s="4">
        <v>60400</v>
      </c>
      <c r="D65" s="4" t="s">
        <v>29</v>
      </c>
      <c r="E65" s="4" t="s">
        <v>30</v>
      </c>
      <c r="F65" s="4" t="s">
        <v>31</v>
      </c>
      <c r="G65" s="4" t="s">
        <v>14</v>
      </c>
      <c r="H65" s="6">
        <v>1000</v>
      </c>
    </row>
    <row r="66" spans="1:8" ht="15.75">
      <c r="A66" s="4">
        <v>65</v>
      </c>
      <c r="B66" s="5">
        <v>44651</v>
      </c>
      <c r="C66" s="4">
        <v>60100</v>
      </c>
      <c r="D66" s="4" t="s">
        <v>16</v>
      </c>
      <c r="E66" s="4" t="s">
        <v>32</v>
      </c>
      <c r="F66" s="4" t="s">
        <v>33</v>
      </c>
      <c r="G66" s="4" t="s">
        <v>14</v>
      </c>
      <c r="H66" s="6">
        <v>17000</v>
      </c>
    </row>
    <row r="67" spans="1:8" ht="15.75">
      <c r="A67" s="4">
        <v>66</v>
      </c>
      <c r="B67" s="5">
        <v>44651</v>
      </c>
      <c r="C67" s="4">
        <v>60810</v>
      </c>
      <c r="D67" s="4" t="s">
        <v>17</v>
      </c>
      <c r="E67" s="4" t="s">
        <v>32</v>
      </c>
      <c r="F67" s="4" t="s">
        <v>33</v>
      </c>
      <c r="G67" s="4" t="s">
        <v>14</v>
      </c>
      <c r="H67" s="6">
        <v>6600</v>
      </c>
    </row>
    <row r="68" spans="1:8" ht="15.75">
      <c r="A68" s="4">
        <v>67</v>
      </c>
      <c r="B68" s="5">
        <v>44651</v>
      </c>
      <c r="C68" s="4">
        <v>61010</v>
      </c>
      <c r="D68" s="4" t="s">
        <v>25</v>
      </c>
      <c r="E68" s="4" t="s">
        <v>32</v>
      </c>
      <c r="F68" s="4" t="s">
        <v>33</v>
      </c>
      <c r="G68" s="4" t="s">
        <v>14</v>
      </c>
      <c r="H68" s="6">
        <v>2000</v>
      </c>
    </row>
    <row r="69" spans="1:8" ht="15.75">
      <c r="A69" s="4">
        <v>68</v>
      </c>
      <c r="B69" s="5">
        <v>44651</v>
      </c>
      <c r="C69" s="4">
        <v>61020</v>
      </c>
      <c r="D69" s="4" t="s">
        <v>34</v>
      </c>
      <c r="E69" s="4" t="s">
        <v>32</v>
      </c>
      <c r="F69" s="4" t="s">
        <v>33</v>
      </c>
      <c r="G69" s="4" t="s">
        <v>14</v>
      </c>
      <c r="H69" s="6">
        <v>500</v>
      </c>
    </row>
    <row r="70" spans="1:8" ht="15.75">
      <c r="A70" s="4">
        <v>69</v>
      </c>
      <c r="B70" s="5">
        <v>44651</v>
      </c>
      <c r="C70" s="4">
        <v>61030</v>
      </c>
      <c r="D70" s="4" t="s">
        <v>35</v>
      </c>
      <c r="E70" s="4" t="s">
        <v>32</v>
      </c>
      <c r="F70" s="4" t="s">
        <v>33</v>
      </c>
      <c r="G70" s="4" t="s">
        <v>14</v>
      </c>
      <c r="H70" s="6">
        <v>1000</v>
      </c>
    </row>
    <row r="71" spans="1:8" ht="15.75">
      <c r="A71" s="4">
        <v>70</v>
      </c>
      <c r="B71" s="5">
        <v>44681</v>
      </c>
      <c r="C71" s="4">
        <v>40200</v>
      </c>
      <c r="D71" s="4" t="s">
        <v>8</v>
      </c>
      <c r="E71" s="4" t="s">
        <v>9</v>
      </c>
      <c r="F71" s="4" t="s">
        <v>10</v>
      </c>
      <c r="G71" s="4" t="s">
        <v>11</v>
      </c>
      <c r="H71" s="6">
        <v>77500</v>
      </c>
    </row>
    <row r="72" spans="1:8" ht="15.75">
      <c r="A72" s="4">
        <v>71</v>
      </c>
      <c r="B72" s="5">
        <v>44681</v>
      </c>
      <c r="C72" s="4">
        <v>40100</v>
      </c>
      <c r="D72" s="4" t="s">
        <v>12</v>
      </c>
      <c r="E72" s="4" t="s">
        <v>9</v>
      </c>
      <c r="F72" s="4" t="s">
        <v>10</v>
      </c>
      <c r="G72" s="4" t="s">
        <v>11</v>
      </c>
      <c r="H72" s="6">
        <v>85000</v>
      </c>
    </row>
    <row r="73" spans="1:8" ht="15.75">
      <c r="A73" s="4">
        <v>72</v>
      </c>
      <c r="B73" s="5">
        <v>44681</v>
      </c>
      <c r="C73" s="4">
        <v>50100</v>
      </c>
      <c r="D73" s="4" t="s">
        <v>13</v>
      </c>
      <c r="E73" s="4" t="s">
        <v>9</v>
      </c>
      <c r="F73" s="4" t="s">
        <v>10</v>
      </c>
      <c r="G73" s="4" t="s">
        <v>14</v>
      </c>
      <c r="H73" s="6">
        <v>4250</v>
      </c>
    </row>
    <row r="74" spans="1:8" ht="15.75">
      <c r="A74" s="4">
        <v>73</v>
      </c>
      <c r="B74" s="5">
        <v>44681</v>
      </c>
      <c r="C74" s="4">
        <v>50210</v>
      </c>
      <c r="D74" s="4" t="s">
        <v>38</v>
      </c>
      <c r="E74" s="4" t="s">
        <v>9</v>
      </c>
      <c r="F74" s="4" t="s">
        <v>10</v>
      </c>
      <c r="G74" s="4" t="s">
        <v>14</v>
      </c>
      <c r="H74" s="6">
        <v>6500</v>
      </c>
    </row>
    <row r="75" spans="1:8" ht="15.75">
      <c r="A75" s="4">
        <v>74</v>
      </c>
      <c r="B75" s="5">
        <v>44681</v>
      </c>
      <c r="C75" s="4">
        <v>60100</v>
      </c>
      <c r="D75" s="4" t="s">
        <v>16</v>
      </c>
      <c r="E75" s="4" t="s">
        <v>9</v>
      </c>
      <c r="F75" s="4" t="s">
        <v>10</v>
      </c>
      <c r="G75" s="4" t="s">
        <v>14</v>
      </c>
      <c r="H75" s="6">
        <v>14100</v>
      </c>
    </row>
    <row r="76" spans="1:8" ht="15.75">
      <c r="A76" s="4">
        <v>75</v>
      </c>
      <c r="B76" s="5">
        <v>44681</v>
      </c>
      <c r="C76" s="4">
        <v>60810</v>
      </c>
      <c r="D76" s="4" t="s">
        <v>17</v>
      </c>
      <c r="E76" s="4" t="s">
        <v>9</v>
      </c>
      <c r="F76" s="4" t="s">
        <v>10</v>
      </c>
      <c r="G76" s="4" t="s">
        <v>14</v>
      </c>
      <c r="H76" s="6">
        <v>16000</v>
      </c>
    </row>
    <row r="77" spans="1:8" ht="15.75">
      <c r="A77" s="4">
        <v>76</v>
      </c>
      <c r="B77" s="5">
        <v>44681</v>
      </c>
      <c r="C77" s="4">
        <v>60820</v>
      </c>
      <c r="D77" s="4" t="s">
        <v>18</v>
      </c>
      <c r="E77" s="4" t="s">
        <v>9</v>
      </c>
      <c r="F77" s="4" t="s">
        <v>10</v>
      </c>
      <c r="G77" s="4" t="s">
        <v>14</v>
      </c>
      <c r="H77" s="6">
        <v>1280</v>
      </c>
    </row>
    <row r="78" spans="1:8" ht="15.75">
      <c r="A78" s="4">
        <v>77</v>
      </c>
      <c r="B78" s="5">
        <v>44681</v>
      </c>
      <c r="C78" s="4">
        <v>60830</v>
      </c>
      <c r="D78" s="4" t="s">
        <v>19</v>
      </c>
      <c r="E78" s="4" t="s">
        <v>9</v>
      </c>
      <c r="F78" s="4" t="s">
        <v>10</v>
      </c>
      <c r="G78" s="4" t="s">
        <v>14</v>
      </c>
      <c r="H78" s="6">
        <v>1600</v>
      </c>
    </row>
    <row r="79" spans="1:8" ht="15.75">
      <c r="A79" s="4">
        <v>78</v>
      </c>
      <c r="B79" s="5">
        <v>44681</v>
      </c>
      <c r="C79" s="4">
        <v>60840</v>
      </c>
      <c r="D79" s="4" t="s">
        <v>20</v>
      </c>
      <c r="E79" s="4" t="s">
        <v>9</v>
      </c>
      <c r="F79" s="4" t="s">
        <v>10</v>
      </c>
      <c r="G79" s="4" t="s">
        <v>14</v>
      </c>
      <c r="H79" s="6">
        <v>400</v>
      </c>
    </row>
    <row r="80" spans="1:8" ht="15.75">
      <c r="A80" s="4">
        <v>79</v>
      </c>
      <c r="B80" s="5">
        <v>44681</v>
      </c>
      <c r="C80" s="4">
        <v>60710</v>
      </c>
      <c r="D80" s="4" t="s">
        <v>21</v>
      </c>
      <c r="E80" s="4" t="s">
        <v>9</v>
      </c>
      <c r="F80" s="4" t="s">
        <v>10</v>
      </c>
      <c r="G80" s="4" t="s">
        <v>14</v>
      </c>
      <c r="H80" s="6">
        <v>4800</v>
      </c>
    </row>
    <row r="81" spans="1:8" ht="15.75">
      <c r="A81" s="4">
        <v>80</v>
      </c>
      <c r="B81" s="5">
        <v>44681</v>
      </c>
      <c r="C81" s="4">
        <v>60720</v>
      </c>
      <c r="D81" s="4" t="s">
        <v>22</v>
      </c>
      <c r="E81" s="4" t="s">
        <v>9</v>
      </c>
      <c r="F81" s="4" t="s">
        <v>10</v>
      </c>
      <c r="G81" s="4" t="s">
        <v>14</v>
      </c>
      <c r="H81" s="6">
        <v>8000</v>
      </c>
    </row>
    <row r="82" spans="1:8" ht="15.75">
      <c r="A82" s="4">
        <v>81</v>
      </c>
      <c r="B82" s="5">
        <v>44681</v>
      </c>
      <c r="C82" s="4">
        <v>60730</v>
      </c>
      <c r="D82" s="4" t="s">
        <v>23</v>
      </c>
      <c r="E82" s="4" t="s">
        <v>9</v>
      </c>
      <c r="F82" s="4" t="s">
        <v>10</v>
      </c>
      <c r="G82" s="4" t="s">
        <v>14</v>
      </c>
      <c r="H82" s="6">
        <v>5200</v>
      </c>
    </row>
    <row r="83" spans="1:8" ht="15.75">
      <c r="A83" s="4">
        <v>82</v>
      </c>
      <c r="B83" s="5">
        <v>44681</v>
      </c>
      <c r="C83" s="4">
        <v>60740</v>
      </c>
      <c r="D83" s="4" t="s">
        <v>24</v>
      </c>
      <c r="E83" s="4" t="s">
        <v>9</v>
      </c>
      <c r="F83" s="4" t="s">
        <v>10</v>
      </c>
      <c r="G83" s="4" t="s">
        <v>14</v>
      </c>
      <c r="H83" s="6">
        <v>7800</v>
      </c>
    </row>
    <row r="84" spans="1:8" ht="15.75">
      <c r="A84" s="4">
        <v>83</v>
      </c>
      <c r="B84" s="5">
        <v>44681</v>
      </c>
      <c r="C84" s="4">
        <v>61010</v>
      </c>
      <c r="D84" s="4" t="s">
        <v>25</v>
      </c>
      <c r="E84" s="4" t="s">
        <v>9</v>
      </c>
      <c r="F84" s="4" t="s">
        <v>10</v>
      </c>
      <c r="G84" s="4" t="s">
        <v>14</v>
      </c>
      <c r="H84" s="6">
        <v>2700</v>
      </c>
    </row>
    <row r="85" spans="1:8" ht="15.75">
      <c r="A85" s="4">
        <v>84</v>
      </c>
      <c r="B85" s="5">
        <v>44681</v>
      </c>
      <c r="C85" s="4">
        <v>70100</v>
      </c>
      <c r="D85" s="4" t="s">
        <v>26</v>
      </c>
      <c r="E85" s="4" t="s">
        <v>9</v>
      </c>
      <c r="F85" s="4" t="s">
        <v>10</v>
      </c>
      <c r="G85" s="4" t="s">
        <v>11</v>
      </c>
      <c r="H85" s="6">
        <v>620</v>
      </c>
    </row>
    <row r="86" spans="1:8" ht="15.75">
      <c r="A86" s="4">
        <v>85</v>
      </c>
      <c r="B86" s="5">
        <v>44681</v>
      </c>
      <c r="C86" s="4">
        <v>80100</v>
      </c>
      <c r="D86" s="4" t="s">
        <v>27</v>
      </c>
      <c r="E86" s="4" t="s">
        <v>9</v>
      </c>
      <c r="F86" s="4" t="s">
        <v>10</v>
      </c>
      <c r="G86" s="4" t="s">
        <v>14</v>
      </c>
      <c r="H86" s="6">
        <v>1500</v>
      </c>
    </row>
    <row r="87" spans="1:8" ht="15.75">
      <c r="A87" s="4">
        <v>86</v>
      </c>
      <c r="B87" s="5">
        <v>44681</v>
      </c>
      <c r="C87" s="4">
        <v>80200</v>
      </c>
      <c r="D87" s="4" t="s">
        <v>28</v>
      </c>
      <c r="E87" s="4" t="s">
        <v>9</v>
      </c>
      <c r="F87" s="4" t="s">
        <v>10</v>
      </c>
      <c r="G87" s="4" t="s">
        <v>14</v>
      </c>
      <c r="H87" s="6">
        <v>1000</v>
      </c>
    </row>
    <row r="88" spans="1:8" ht="15.75">
      <c r="A88" s="4">
        <v>87</v>
      </c>
      <c r="B88" s="5">
        <v>44681</v>
      </c>
      <c r="C88" s="4">
        <v>60400</v>
      </c>
      <c r="D88" s="4" t="s">
        <v>29</v>
      </c>
      <c r="E88" s="4" t="s">
        <v>30</v>
      </c>
      <c r="F88" s="4" t="s">
        <v>31</v>
      </c>
      <c r="G88" s="4" t="s">
        <v>14</v>
      </c>
      <c r="H88" s="6">
        <v>1000</v>
      </c>
    </row>
    <row r="89" spans="1:8" ht="15.75">
      <c r="A89" s="4">
        <v>88</v>
      </c>
      <c r="B89" s="5">
        <v>44681</v>
      </c>
      <c r="C89" s="4">
        <v>60100</v>
      </c>
      <c r="D89" s="4" t="s">
        <v>16</v>
      </c>
      <c r="E89" s="4" t="s">
        <v>32</v>
      </c>
      <c r="F89" s="4" t="s">
        <v>33</v>
      </c>
      <c r="G89" s="4" t="s">
        <v>14</v>
      </c>
      <c r="H89" s="6">
        <v>18000</v>
      </c>
    </row>
    <row r="90" spans="1:8" ht="15.75">
      <c r="A90" s="4">
        <v>89</v>
      </c>
      <c r="B90" s="5">
        <v>44681</v>
      </c>
      <c r="C90" s="4">
        <v>60810</v>
      </c>
      <c r="D90" s="4" t="s">
        <v>17</v>
      </c>
      <c r="E90" s="4" t="s">
        <v>32</v>
      </c>
      <c r="F90" s="4" t="s">
        <v>33</v>
      </c>
      <c r="G90" s="4" t="s">
        <v>14</v>
      </c>
      <c r="H90" s="6">
        <v>6650</v>
      </c>
    </row>
    <row r="91" spans="1:8" ht="15.75">
      <c r="A91" s="4">
        <v>90</v>
      </c>
      <c r="B91" s="5">
        <v>44681</v>
      </c>
      <c r="C91" s="4">
        <v>61010</v>
      </c>
      <c r="D91" s="4" t="s">
        <v>25</v>
      </c>
      <c r="E91" s="4" t="s">
        <v>32</v>
      </c>
      <c r="F91" s="4" t="s">
        <v>33</v>
      </c>
      <c r="G91" s="4" t="s">
        <v>14</v>
      </c>
      <c r="H91" s="6">
        <v>2000</v>
      </c>
    </row>
    <row r="92" spans="1:8" ht="15.75">
      <c r="A92" s="4">
        <v>91</v>
      </c>
      <c r="B92" s="5">
        <v>44681</v>
      </c>
      <c r="C92" s="4">
        <v>61020</v>
      </c>
      <c r="D92" s="4" t="s">
        <v>34</v>
      </c>
      <c r="E92" s="4" t="s">
        <v>32</v>
      </c>
      <c r="F92" s="4" t="s">
        <v>33</v>
      </c>
      <c r="G92" s="4" t="s">
        <v>14</v>
      </c>
      <c r="H92" s="6">
        <v>500</v>
      </c>
    </row>
    <row r="93" spans="1:8" ht="15.75">
      <c r="A93" s="4">
        <v>92</v>
      </c>
      <c r="B93" s="5">
        <v>44681</v>
      </c>
      <c r="C93" s="4">
        <v>61030</v>
      </c>
      <c r="D93" s="4" t="s">
        <v>35</v>
      </c>
      <c r="E93" s="4" t="s">
        <v>32</v>
      </c>
      <c r="F93" s="4" t="s">
        <v>33</v>
      </c>
      <c r="G93" s="4" t="s">
        <v>14</v>
      </c>
      <c r="H93" s="6">
        <v>1000</v>
      </c>
    </row>
    <row r="94" spans="1:8" ht="15.75">
      <c r="A94" s="4">
        <v>93</v>
      </c>
      <c r="B94" s="5">
        <v>44712</v>
      </c>
      <c r="C94" s="4">
        <v>40200</v>
      </c>
      <c r="D94" s="4" t="s">
        <v>8</v>
      </c>
      <c r="E94" s="4" t="s">
        <v>9</v>
      </c>
      <c r="F94" s="4" t="s">
        <v>10</v>
      </c>
      <c r="G94" s="4" t="s">
        <v>11</v>
      </c>
      <c r="H94" s="6">
        <v>80000</v>
      </c>
    </row>
    <row r="95" spans="1:8" ht="15.75">
      <c r="A95" s="4">
        <v>94</v>
      </c>
      <c r="B95" s="5">
        <v>44712</v>
      </c>
      <c r="C95" s="4">
        <v>40100</v>
      </c>
      <c r="D95" s="4" t="s">
        <v>12</v>
      </c>
      <c r="E95" s="4" t="s">
        <v>9</v>
      </c>
      <c r="F95" s="4" t="s">
        <v>10</v>
      </c>
      <c r="G95" s="4" t="s">
        <v>11</v>
      </c>
      <c r="H95" s="6">
        <v>85000</v>
      </c>
    </row>
    <row r="96" spans="1:8" ht="15.75">
      <c r="A96" s="4">
        <v>95</v>
      </c>
      <c r="B96" s="5">
        <v>44712</v>
      </c>
      <c r="C96" s="4">
        <v>50100</v>
      </c>
      <c r="D96" s="4" t="s">
        <v>13</v>
      </c>
      <c r="E96" s="4" t="s">
        <v>9</v>
      </c>
      <c r="F96" s="4" t="s">
        <v>10</v>
      </c>
      <c r="G96" s="4" t="s">
        <v>14</v>
      </c>
      <c r="H96" s="6">
        <v>4250</v>
      </c>
    </row>
    <row r="97" spans="1:8" ht="15.75">
      <c r="A97" s="4">
        <v>96</v>
      </c>
      <c r="B97" s="5">
        <v>44712</v>
      </c>
      <c r="C97" s="4">
        <v>50210</v>
      </c>
      <c r="D97" s="4" t="s">
        <v>38</v>
      </c>
      <c r="E97" s="4" t="s">
        <v>9</v>
      </c>
      <c r="F97" s="4" t="s">
        <v>10</v>
      </c>
      <c r="G97" s="4" t="s">
        <v>14</v>
      </c>
      <c r="H97" s="6">
        <v>6600</v>
      </c>
    </row>
    <row r="98" spans="1:8" ht="15.75">
      <c r="A98" s="4">
        <v>97</v>
      </c>
      <c r="B98" s="5">
        <v>44712</v>
      </c>
      <c r="C98" s="4">
        <v>60100</v>
      </c>
      <c r="D98" s="4" t="s">
        <v>16</v>
      </c>
      <c r="E98" s="4" t="s">
        <v>9</v>
      </c>
      <c r="F98" s="4" t="s">
        <v>10</v>
      </c>
      <c r="G98" s="4" t="s">
        <v>14</v>
      </c>
      <c r="H98" s="6">
        <v>14300</v>
      </c>
    </row>
    <row r="99" spans="1:8" ht="15.75">
      <c r="A99" s="4">
        <v>98</v>
      </c>
      <c r="B99" s="5">
        <v>44712</v>
      </c>
      <c r="C99" s="4">
        <v>60810</v>
      </c>
      <c r="D99" s="4" t="s">
        <v>17</v>
      </c>
      <c r="E99" s="4" t="s">
        <v>9</v>
      </c>
      <c r="F99" s="4" t="s">
        <v>10</v>
      </c>
      <c r="G99" s="4" t="s">
        <v>14</v>
      </c>
      <c r="H99" s="6">
        <v>16000</v>
      </c>
    </row>
    <row r="100" spans="1:8" ht="15.75">
      <c r="A100" s="4">
        <v>99</v>
      </c>
      <c r="B100" s="5">
        <v>44712</v>
      </c>
      <c r="C100" s="4">
        <v>60820</v>
      </c>
      <c r="D100" s="4" t="s">
        <v>18</v>
      </c>
      <c r="E100" s="4" t="s">
        <v>9</v>
      </c>
      <c r="F100" s="4" t="s">
        <v>10</v>
      </c>
      <c r="G100" s="4" t="s">
        <v>14</v>
      </c>
      <c r="H100" s="6">
        <v>1280</v>
      </c>
    </row>
    <row r="101" spans="1:8" ht="15.75">
      <c r="A101" s="4">
        <v>100</v>
      </c>
      <c r="B101" s="5">
        <v>44712</v>
      </c>
      <c r="C101" s="4">
        <v>60830</v>
      </c>
      <c r="D101" s="4" t="s">
        <v>19</v>
      </c>
      <c r="E101" s="4" t="s">
        <v>9</v>
      </c>
      <c r="F101" s="4" t="s">
        <v>10</v>
      </c>
      <c r="G101" s="4" t="s">
        <v>14</v>
      </c>
      <c r="H101" s="6">
        <v>1600</v>
      </c>
    </row>
    <row r="102" spans="1:8" ht="15.75">
      <c r="A102" s="4">
        <v>101</v>
      </c>
      <c r="B102" s="5">
        <v>44712</v>
      </c>
      <c r="C102" s="4">
        <v>60840</v>
      </c>
      <c r="D102" s="4" t="s">
        <v>20</v>
      </c>
      <c r="E102" s="4" t="s">
        <v>9</v>
      </c>
      <c r="F102" s="4" t="s">
        <v>10</v>
      </c>
      <c r="G102" s="4" t="s">
        <v>14</v>
      </c>
      <c r="H102" s="6">
        <v>400</v>
      </c>
    </row>
    <row r="103" spans="1:8" ht="15.75">
      <c r="A103" s="4">
        <v>102</v>
      </c>
      <c r="B103" s="5">
        <v>44712</v>
      </c>
      <c r="C103" s="4">
        <v>60710</v>
      </c>
      <c r="D103" s="4" t="s">
        <v>21</v>
      </c>
      <c r="E103" s="4" t="s">
        <v>9</v>
      </c>
      <c r="F103" s="4" t="s">
        <v>10</v>
      </c>
      <c r="G103" s="4" t="s">
        <v>14</v>
      </c>
      <c r="H103" s="6">
        <v>4900</v>
      </c>
    </row>
    <row r="104" spans="1:8" ht="15.75">
      <c r="A104" s="4">
        <v>103</v>
      </c>
      <c r="B104" s="5">
        <v>44712</v>
      </c>
      <c r="C104" s="4">
        <v>60720</v>
      </c>
      <c r="D104" s="4" t="s">
        <v>22</v>
      </c>
      <c r="E104" s="4" t="s">
        <v>9</v>
      </c>
      <c r="F104" s="4" t="s">
        <v>10</v>
      </c>
      <c r="G104" s="4" t="s">
        <v>14</v>
      </c>
      <c r="H104" s="6">
        <v>8000</v>
      </c>
    </row>
    <row r="105" spans="1:8" ht="15.75">
      <c r="A105" s="4">
        <v>104</v>
      </c>
      <c r="B105" s="5">
        <v>44712</v>
      </c>
      <c r="C105" s="4">
        <v>60730</v>
      </c>
      <c r="D105" s="4" t="s">
        <v>23</v>
      </c>
      <c r="E105" s="4" t="s">
        <v>9</v>
      </c>
      <c r="F105" s="4" t="s">
        <v>10</v>
      </c>
      <c r="G105" s="4" t="s">
        <v>14</v>
      </c>
      <c r="H105" s="6">
        <v>5200</v>
      </c>
    </row>
    <row r="106" spans="1:8" ht="15.75">
      <c r="A106" s="4">
        <v>105</v>
      </c>
      <c r="B106" s="5">
        <v>44712</v>
      </c>
      <c r="C106" s="4">
        <v>60740</v>
      </c>
      <c r="D106" s="4" t="s">
        <v>24</v>
      </c>
      <c r="E106" s="4" t="s">
        <v>9</v>
      </c>
      <c r="F106" s="4" t="s">
        <v>10</v>
      </c>
      <c r="G106" s="4" t="s">
        <v>14</v>
      </c>
      <c r="H106" s="6">
        <v>7800</v>
      </c>
    </row>
    <row r="107" spans="1:8" ht="15.75">
      <c r="A107" s="4">
        <v>106</v>
      </c>
      <c r="B107" s="5">
        <v>44712</v>
      </c>
      <c r="C107" s="4">
        <v>61010</v>
      </c>
      <c r="D107" s="4" t="s">
        <v>25</v>
      </c>
      <c r="E107" s="4" t="s">
        <v>9</v>
      </c>
      <c r="F107" s="4" t="s">
        <v>10</v>
      </c>
      <c r="G107" s="4" t="s">
        <v>14</v>
      </c>
      <c r="H107" s="6">
        <v>2750</v>
      </c>
    </row>
    <row r="108" spans="1:8" ht="15.75">
      <c r="A108" s="4">
        <v>107</v>
      </c>
      <c r="B108" s="5">
        <v>44712</v>
      </c>
      <c r="C108" s="4">
        <v>70100</v>
      </c>
      <c r="D108" s="4" t="s">
        <v>26</v>
      </c>
      <c r="E108" s="4" t="s">
        <v>9</v>
      </c>
      <c r="F108" s="4" t="s">
        <v>10</v>
      </c>
      <c r="G108" s="4" t="s">
        <v>11</v>
      </c>
      <c r="H108" s="6">
        <v>640</v>
      </c>
    </row>
    <row r="109" spans="1:8" ht="15.75">
      <c r="A109" s="4">
        <v>108</v>
      </c>
      <c r="B109" s="5">
        <v>44712</v>
      </c>
      <c r="C109" s="4">
        <v>80100</v>
      </c>
      <c r="D109" s="4" t="s">
        <v>27</v>
      </c>
      <c r="E109" s="4" t="s">
        <v>9</v>
      </c>
      <c r="F109" s="4" t="s">
        <v>10</v>
      </c>
      <c r="G109" s="4" t="s">
        <v>14</v>
      </c>
      <c r="H109" s="6">
        <v>1500</v>
      </c>
    </row>
    <row r="110" spans="1:8" ht="15.75">
      <c r="A110" s="4">
        <v>109</v>
      </c>
      <c r="B110" s="5">
        <v>44712</v>
      </c>
      <c r="C110" s="4">
        <v>80200</v>
      </c>
      <c r="D110" s="4" t="s">
        <v>28</v>
      </c>
      <c r="E110" s="4" t="s">
        <v>9</v>
      </c>
      <c r="F110" s="4" t="s">
        <v>10</v>
      </c>
      <c r="G110" s="4" t="s">
        <v>14</v>
      </c>
      <c r="H110" s="6">
        <v>1000</v>
      </c>
    </row>
    <row r="111" spans="1:8" ht="15.75">
      <c r="A111" s="4">
        <v>110</v>
      </c>
      <c r="B111" s="5">
        <v>44712</v>
      </c>
      <c r="C111" s="4">
        <v>60400</v>
      </c>
      <c r="D111" s="4" t="s">
        <v>29</v>
      </c>
      <c r="E111" s="4" t="s">
        <v>30</v>
      </c>
      <c r="F111" s="4" t="s">
        <v>31</v>
      </c>
      <c r="G111" s="4" t="s">
        <v>14</v>
      </c>
      <c r="H111" s="6">
        <v>1000</v>
      </c>
    </row>
    <row r="112" spans="1:8" ht="15.75">
      <c r="A112" s="4">
        <v>111</v>
      </c>
      <c r="B112" s="5">
        <v>44712</v>
      </c>
      <c r="C112" s="4">
        <v>60100</v>
      </c>
      <c r="D112" s="4" t="s">
        <v>16</v>
      </c>
      <c r="E112" s="4" t="s">
        <v>32</v>
      </c>
      <c r="F112" s="4" t="s">
        <v>33</v>
      </c>
      <c r="G112" s="4" t="s">
        <v>14</v>
      </c>
      <c r="H112" s="6">
        <v>19000</v>
      </c>
    </row>
    <row r="113" spans="1:8" ht="15.75">
      <c r="A113" s="4">
        <v>112</v>
      </c>
      <c r="B113" s="5">
        <v>44712</v>
      </c>
      <c r="C113" s="4">
        <v>60810</v>
      </c>
      <c r="D113" s="4" t="s">
        <v>17</v>
      </c>
      <c r="E113" s="4" t="s">
        <v>32</v>
      </c>
      <c r="F113" s="4" t="s">
        <v>33</v>
      </c>
      <c r="G113" s="4" t="s">
        <v>14</v>
      </c>
      <c r="H113" s="6">
        <v>6700</v>
      </c>
    </row>
    <row r="114" spans="1:8" ht="15.75">
      <c r="A114" s="4">
        <v>113</v>
      </c>
      <c r="B114" s="5">
        <v>44712</v>
      </c>
      <c r="C114" s="4">
        <v>61010</v>
      </c>
      <c r="D114" s="4" t="s">
        <v>25</v>
      </c>
      <c r="E114" s="4" t="s">
        <v>32</v>
      </c>
      <c r="F114" s="4" t="s">
        <v>33</v>
      </c>
      <c r="G114" s="4" t="s">
        <v>14</v>
      </c>
      <c r="H114" s="6">
        <v>2000</v>
      </c>
    </row>
    <row r="115" spans="1:8" ht="15.75">
      <c r="A115" s="4">
        <v>114</v>
      </c>
      <c r="B115" s="5">
        <v>44712</v>
      </c>
      <c r="C115" s="4">
        <v>61020</v>
      </c>
      <c r="D115" s="4" t="s">
        <v>34</v>
      </c>
      <c r="E115" s="4" t="s">
        <v>32</v>
      </c>
      <c r="F115" s="4" t="s">
        <v>33</v>
      </c>
      <c r="G115" s="4" t="s">
        <v>14</v>
      </c>
      <c r="H115" s="6">
        <v>500</v>
      </c>
    </row>
    <row r="116" spans="1:8" ht="15.75">
      <c r="A116" s="4">
        <v>115</v>
      </c>
      <c r="B116" s="5">
        <v>44712</v>
      </c>
      <c r="C116" s="4">
        <v>61030</v>
      </c>
      <c r="D116" s="4" t="s">
        <v>35</v>
      </c>
      <c r="E116" s="4" t="s">
        <v>32</v>
      </c>
      <c r="F116" s="4" t="s">
        <v>33</v>
      </c>
      <c r="G116" s="4" t="s">
        <v>14</v>
      </c>
      <c r="H116" s="6">
        <v>1000</v>
      </c>
    </row>
    <row r="117" spans="1:8" ht="15.75">
      <c r="A117" s="4">
        <v>116</v>
      </c>
      <c r="B117" s="5">
        <v>44742</v>
      </c>
      <c r="C117" s="4">
        <v>40200</v>
      </c>
      <c r="D117" s="4" t="s">
        <v>8</v>
      </c>
      <c r="E117" s="4" t="s">
        <v>9</v>
      </c>
      <c r="F117" s="4" t="s">
        <v>10</v>
      </c>
      <c r="G117" s="4" t="s">
        <v>11</v>
      </c>
      <c r="H117" s="6">
        <v>82500</v>
      </c>
    </row>
    <row r="118" spans="1:8" ht="15.75">
      <c r="A118" s="4">
        <v>117</v>
      </c>
      <c r="B118" s="5">
        <v>44742</v>
      </c>
      <c r="C118" s="4">
        <v>40100</v>
      </c>
      <c r="D118" s="4" t="s">
        <v>12</v>
      </c>
      <c r="E118" s="4" t="s">
        <v>9</v>
      </c>
      <c r="F118" s="4" t="s">
        <v>10</v>
      </c>
      <c r="G118" s="4" t="s">
        <v>11</v>
      </c>
      <c r="H118" s="6">
        <v>85000</v>
      </c>
    </row>
    <row r="119" spans="1:8" ht="15.75">
      <c r="A119" s="4">
        <v>118</v>
      </c>
      <c r="B119" s="5">
        <v>44742</v>
      </c>
      <c r="C119" s="4">
        <v>50100</v>
      </c>
      <c r="D119" s="4" t="s">
        <v>13</v>
      </c>
      <c r="E119" s="4" t="s">
        <v>9</v>
      </c>
      <c r="F119" s="4" t="s">
        <v>10</v>
      </c>
      <c r="G119" s="4" t="s">
        <v>14</v>
      </c>
      <c r="H119" s="6">
        <v>4250</v>
      </c>
    </row>
    <row r="120" spans="1:8" ht="15.75">
      <c r="A120" s="4">
        <v>119</v>
      </c>
      <c r="B120" s="5">
        <v>44742</v>
      </c>
      <c r="C120" s="4">
        <v>50210</v>
      </c>
      <c r="D120" s="4" t="s">
        <v>38</v>
      </c>
      <c r="E120" s="4" t="s">
        <v>9</v>
      </c>
      <c r="F120" s="4" t="s">
        <v>10</v>
      </c>
      <c r="G120" s="4" t="s">
        <v>14</v>
      </c>
      <c r="H120" s="6">
        <v>6700</v>
      </c>
    </row>
    <row r="121" spans="1:8" ht="15.75">
      <c r="A121" s="4">
        <v>120</v>
      </c>
      <c r="B121" s="5">
        <v>44742</v>
      </c>
      <c r="C121" s="4">
        <v>60100</v>
      </c>
      <c r="D121" s="4" t="s">
        <v>16</v>
      </c>
      <c r="E121" s="4" t="s">
        <v>9</v>
      </c>
      <c r="F121" s="4" t="s">
        <v>10</v>
      </c>
      <c r="G121" s="4" t="s">
        <v>14</v>
      </c>
      <c r="H121" s="6">
        <v>14500</v>
      </c>
    </row>
    <row r="122" spans="1:8" ht="15.75">
      <c r="A122" s="4">
        <v>121</v>
      </c>
      <c r="B122" s="5">
        <v>44742</v>
      </c>
      <c r="C122" s="4">
        <v>60810</v>
      </c>
      <c r="D122" s="4" t="s">
        <v>17</v>
      </c>
      <c r="E122" s="4" t="s">
        <v>9</v>
      </c>
      <c r="F122" s="4" t="s">
        <v>10</v>
      </c>
      <c r="G122" s="4" t="s">
        <v>14</v>
      </c>
      <c r="H122" s="6">
        <v>16000</v>
      </c>
    </row>
    <row r="123" spans="1:8" ht="15.75">
      <c r="A123" s="4">
        <v>122</v>
      </c>
      <c r="B123" s="5">
        <v>44742</v>
      </c>
      <c r="C123" s="4">
        <v>60820</v>
      </c>
      <c r="D123" s="4" t="s">
        <v>18</v>
      </c>
      <c r="E123" s="4" t="s">
        <v>9</v>
      </c>
      <c r="F123" s="4" t="s">
        <v>10</v>
      </c>
      <c r="G123" s="4" t="s">
        <v>14</v>
      </c>
      <c r="H123" s="6">
        <v>1280</v>
      </c>
    </row>
    <row r="124" spans="1:8" ht="15.75">
      <c r="A124" s="4">
        <v>123</v>
      </c>
      <c r="B124" s="5">
        <v>44742</v>
      </c>
      <c r="C124" s="4">
        <v>60830</v>
      </c>
      <c r="D124" s="4" t="s">
        <v>19</v>
      </c>
      <c r="E124" s="4" t="s">
        <v>9</v>
      </c>
      <c r="F124" s="4" t="s">
        <v>10</v>
      </c>
      <c r="G124" s="4" t="s">
        <v>14</v>
      </c>
      <c r="H124" s="6">
        <v>1600</v>
      </c>
    </row>
    <row r="125" spans="1:8" ht="15.75">
      <c r="A125" s="4">
        <v>124</v>
      </c>
      <c r="B125" s="5">
        <v>44742</v>
      </c>
      <c r="C125" s="4">
        <v>60840</v>
      </c>
      <c r="D125" s="4" t="s">
        <v>20</v>
      </c>
      <c r="E125" s="4" t="s">
        <v>9</v>
      </c>
      <c r="F125" s="4" t="s">
        <v>10</v>
      </c>
      <c r="G125" s="4" t="s">
        <v>14</v>
      </c>
      <c r="H125" s="6">
        <v>400</v>
      </c>
    </row>
    <row r="126" spans="1:8" ht="15.75">
      <c r="A126" s="4">
        <v>125</v>
      </c>
      <c r="B126" s="5">
        <v>44742</v>
      </c>
      <c r="C126" s="4">
        <v>60710</v>
      </c>
      <c r="D126" s="4" t="s">
        <v>21</v>
      </c>
      <c r="E126" s="4" t="s">
        <v>9</v>
      </c>
      <c r="F126" s="4" t="s">
        <v>10</v>
      </c>
      <c r="G126" s="4" t="s">
        <v>14</v>
      </c>
      <c r="H126" s="6">
        <v>5000</v>
      </c>
    </row>
    <row r="127" spans="1:8" ht="15.75">
      <c r="A127" s="4">
        <v>126</v>
      </c>
      <c r="B127" s="5">
        <v>44742</v>
      </c>
      <c r="C127" s="4">
        <v>60720</v>
      </c>
      <c r="D127" s="4" t="s">
        <v>22</v>
      </c>
      <c r="E127" s="4" t="s">
        <v>9</v>
      </c>
      <c r="F127" s="4" t="s">
        <v>10</v>
      </c>
      <c r="G127" s="4" t="s">
        <v>14</v>
      </c>
      <c r="H127" s="6">
        <v>8000</v>
      </c>
    </row>
    <row r="128" spans="1:8" ht="15.75">
      <c r="A128" s="4">
        <v>127</v>
      </c>
      <c r="B128" s="5">
        <v>44742</v>
      </c>
      <c r="C128" s="4">
        <v>60730</v>
      </c>
      <c r="D128" s="4" t="s">
        <v>23</v>
      </c>
      <c r="E128" s="4" t="s">
        <v>9</v>
      </c>
      <c r="F128" s="4" t="s">
        <v>10</v>
      </c>
      <c r="G128" s="4" t="s">
        <v>14</v>
      </c>
      <c r="H128" s="6">
        <v>5200</v>
      </c>
    </row>
    <row r="129" spans="1:8" ht="15.75">
      <c r="A129" s="4">
        <v>128</v>
      </c>
      <c r="B129" s="5">
        <v>44742</v>
      </c>
      <c r="C129" s="4">
        <v>60740</v>
      </c>
      <c r="D129" s="4" t="s">
        <v>24</v>
      </c>
      <c r="E129" s="4" t="s">
        <v>9</v>
      </c>
      <c r="F129" s="4" t="s">
        <v>10</v>
      </c>
      <c r="G129" s="4" t="s">
        <v>14</v>
      </c>
      <c r="H129" s="6">
        <v>7800</v>
      </c>
    </row>
    <row r="130" spans="1:8" ht="15.75">
      <c r="A130" s="4">
        <v>129</v>
      </c>
      <c r="B130" s="5">
        <v>44742</v>
      </c>
      <c r="C130" s="4">
        <v>61010</v>
      </c>
      <c r="D130" s="4" t="s">
        <v>25</v>
      </c>
      <c r="E130" s="4" t="s">
        <v>9</v>
      </c>
      <c r="F130" s="4" t="s">
        <v>10</v>
      </c>
      <c r="G130" s="4" t="s">
        <v>14</v>
      </c>
      <c r="H130" s="6">
        <v>2800</v>
      </c>
    </row>
    <row r="131" spans="1:8" ht="15.75">
      <c r="A131" s="4">
        <v>130</v>
      </c>
      <c r="B131" s="5">
        <v>44742</v>
      </c>
      <c r="C131" s="4">
        <v>70100</v>
      </c>
      <c r="D131" s="4" t="s">
        <v>26</v>
      </c>
      <c r="E131" s="4" t="s">
        <v>9</v>
      </c>
      <c r="F131" s="4" t="s">
        <v>10</v>
      </c>
      <c r="G131" s="4" t="s">
        <v>11</v>
      </c>
      <c r="H131" s="6">
        <v>660</v>
      </c>
    </row>
    <row r="132" spans="1:8" ht="15.75">
      <c r="A132" s="4">
        <v>131</v>
      </c>
      <c r="B132" s="5">
        <v>44742</v>
      </c>
      <c r="C132" s="4">
        <v>80100</v>
      </c>
      <c r="D132" s="4" t="s">
        <v>27</v>
      </c>
      <c r="E132" s="4" t="s">
        <v>9</v>
      </c>
      <c r="F132" s="4" t="s">
        <v>10</v>
      </c>
      <c r="G132" s="4" t="s">
        <v>14</v>
      </c>
      <c r="H132" s="6">
        <v>1600</v>
      </c>
    </row>
    <row r="133" spans="1:8" ht="15.75">
      <c r="A133" s="4">
        <v>132</v>
      </c>
      <c r="B133" s="5">
        <v>44742</v>
      </c>
      <c r="C133" s="4">
        <v>80200</v>
      </c>
      <c r="D133" s="4" t="s">
        <v>28</v>
      </c>
      <c r="E133" s="4" t="s">
        <v>9</v>
      </c>
      <c r="F133" s="4" t="s">
        <v>10</v>
      </c>
      <c r="G133" s="4" t="s">
        <v>14</v>
      </c>
      <c r="H133" s="6">
        <v>1000</v>
      </c>
    </row>
    <row r="134" spans="1:8" ht="15.75">
      <c r="A134" s="4">
        <v>133</v>
      </c>
      <c r="B134" s="5">
        <v>44742</v>
      </c>
      <c r="C134" s="4">
        <v>60400</v>
      </c>
      <c r="D134" s="4" t="s">
        <v>29</v>
      </c>
      <c r="E134" s="4" t="s">
        <v>30</v>
      </c>
      <c r="F134" s="4" t="s">
        <v>31</v>
      </c>
      <c r="G134" s="4" t="s">
        <v>14</v>
      </c>
      <c r="H134" s="6">
        <v>1000</v>
      </c>
    </row>
    <row r="135" spans="1:8" ht="15.75">
      <c r="A135" s="4">
        <v>134</v>
      </c>
      <c r="B135" s="5">
        <v>44742</v>
      </c>
      <c r="C135" s="4">
        <v>60100</v>
      </c>
      <c r="D135" s="4" t="s">
        <v>16</v>
      </c>
      <c r="E135" s="4" t="s">
        <v>32</v>
      </c>
      <c r="F135" s="4" t="s">
        <v>33</v>
      </c>
      <c r="G135" s="4" t="s">
        <v>14</v>
      </c>
      <c r="H135" s="6">
        <v>20000</v>
      </c>
    </row>
    <row r="136" spans="1:8" ht="15.75">
      <c r="A136" s="4">
        <v>135</v>
      </c>
      <c r="B136" s="5">
        <v>44742</v>
      </c>
      <c r="C136" s="4">
        <v>60810</v>
      </c>
      <c r="D136" s="4" t="s">
        <v>17</v>
      </c>
      <c r="E136" s="4" t="s">
        <v>32</v>
      </c>
      <c r="F136" s="4" t="s">
        <v>33</v>
      </c>
      <c r="G136" s="4" t="s">
        <v>14</v>
      </c>
      <c r="H136" s="6">
        <v>6750</v>
      </c>
    </row>
    <row r="137" spans="1:8" ht="15.75">
      <c r="A137" s="4">
        <v>136</v>
      </c>
      <c r="B137" s="5">
        <v>44742</v>
      </c>
      <c r="C137" s="4">
        <v>61010</v>
      </c>
      <c r="D137" s="4" t="s">
        <v>25</v>
      </c>
      <c r="E137" s="4" t="s">
        <v>32</v>
      </c>
      <c r="F137" s="4" t="s">
        <v>33</v>
      </c>
      <c r="G137" s="4" t="s">
        <v>14</v>
      </c>
      <c r="H137" s="6">
        <v>2000</v>
      </c>
    </row>
    <row r="138" spans="1:8" ht="15.75">
      <c r="A138" s="4">
        <v>137</v>
      </c>
      <c r="B138" s="5">
        <v>44742</v>
      </c>
      <c r="C138" s="4">
        <v>61020</v>
      </c>
      <c r="D138" s="4" t="s">
        <v>34</v>
      </c>
      <c r="E138" s="4" t="s">
        <v>32</v>
      </c>
      <c r="F138" s="4" t="s">
        <v>33</v>
      </c>
      <c r="G138" s="4" t="s">
        <v>14</v>
      </c>
      <c r="H138" s="6">
        <v>500</v>
      </c>
    </row>
    <row r="139" spans="1:8" ht="15.75">
      <c r="A139" s="4">
        <v>138</v>
      </c>
      <c r="B139" s="5">
        <v>44742</v>
      </c>
      <c r="C139" s="4">
        <v>61030</v>
      </c>
      <c r="D139" s="4" t="s">
        <v>35</v>
      </c>
      <c r="E139" s="4" t="s">
        <v>32</v>
      </c>
      <c r="F139" s="4" t="s">
        <v>33</v>
      </c>
      <c r="G139" s="4" t="s">
        <v>14</v>
      </c>
      <c r="H139" s="6">
        <v>1000</v>
      </c>
    </row>
    <row r="140" spans="1:8" ht="15.75">
      <c r="A140" s="4">
        <v>139</v>
      </c>
      <c r="B140" s="5">
        <v>44773</v>
      </c>
      <c r="C140" s="4">
        <v>60810</v>
      </c>
      <c r="D140" s="4" t="s">
        <v>17</v>
      </c>
      <c r="E140" s="4" t="s">
        <v>36</v>
      </c>
      <c r="F140" s="4" t="s">
        <v>37</v>
      </c>
      <c r="G140" s="4" t="s">
        <v>14</v>
      </c>
      <c r="H140" s="6">
        <v>55000</v>
      </c>
    </row>
    <row r="141" spans="1:8" ht="15.75">
      <c r="A141" s="4">
        <v>140</v>
      </c>
      <c r="B141" s="5">
        <v>44773</v>
      </c>
      <c r="C141" s="4">
        <v>60820</v>
      </c>
      <c r="D141" s="4" t="s">
        <v>18</v>
      </c>
      <c r="E141" s="4" t="s">
        <v>36</v>
      </c>
      <c r="F141" s="4" t="s">
        <v>37</v>
      </c>
      <c r="G141" s="4" t="s">
        <v>14</v>
      </c>
      <c r="H141" s="6">
        <v>4400</v>
      </c>
    </row>
    <row r="142" spans="1:8" ht="15.75">
      <c r="A142" s="4">
        <v>141</v>
      </c>
      <c r="B142" s="5">
        <v>44773</v>
      </c>
      <c r="C142" s="4">
        <v>60830</v>
      </c>
      <c r="D142" s="4" t="s">
        <v>19</v>
      </c>
      <c r="E142" s="4" t="s">
        <v>36</v>
      </c>
      <c r="F142" s="4" t="s">
        <v>37</v>
      </c>
      <c r="G142" s="4" t="s">
        <v>14</v>
      </c>
      <c r="H142" s="6">
        <v>5500</v>
      </c>
    </row>
    <row r="143" spans="1:8" ht="15.75">
      <c r="A143" s="4">
        <v>142</v>
      </c>
      <c r="B143" s="5">
        <v>44773</v>
      </c>
      <c r="C143" s="4">
        <v>60840</v>
      </c>
      <c r="D143" s="4" t="s">
        <v>20</v>
      </c>
      <c r="E143" s="4" t="s">
        <v>36</v>
      </c>
      <c r="F143" s="4" t="s">
        <v>37</v>
      </c>
      <c r="G143" s="4" t="s">
        <v>14</v>
      </c>
      <c r="H143" s="6">
        <v>1375</v>
      </c>
    </row>
    <row r="144" spans="1:8" ht="15.75">
      <c r="A144" s="4">
        <v>143</v>
      </c>
      <c r="B144" s="5">
        <v>44773</v>
      </c>
      <c r="C144" s="4">
        <v>40200</v>
      </c>
      <c r="D144" s="4" t="s">
        <v>8</v>
      </c>
      <c r="E144" s="4" t="s">
        <v>9</v>
      </c>
      <c r="F144" s="4" t="s">
        <v>10</v>
      </c>
      <c r="G144" s="4" t="s">
        <v>11</v>
      </c>
      <c r="H144" s="6">
        <v>85000</v>
      </c>
    </row>
    <row r="145" spans="1:8" ht="15.75">
      <c r="A145" s="4">
        <v>144</v>
      </c>
      <c r="B145" s="5">
        <v>44773</v>
      </c>
      <c r="C145" s="4">
        <v>40100</v>
      </c>
      <c r="D145" s="4" t="s">
        <v>12</v>
      </c>
      <c r="E145" s="4" t="s">
        <v>9</v>
      </c>
      <c r="F145" s="4" t="s">
        <v>10</v>
      </c>
      <c r="G145" s="4" t="s">
        <v>11</v>
      </c>
      <c r="H145" s="6">
        <v>200000</v>
      </c>
    </row>
    <row r="146" spans="1:8" ht="15.75">
      <c r="A146" s="4">
        <v>145</v>
      </c>
      <c r="B146" s="5">
        <v>44773</v>
      </c>
      <c r="C146" s="4">
        <v>50210</v>
      </c>
      <c r="D146" s="4" t="s">
        <v>38</v>
      </c>
      <c r="E146" s="4" t="s">
        <v>9</v>
      </c>
      <c r="F146" s="4" t="s">
        <v>10</v>
      </c>
      <c r="G146" s="4" t="s">
        <v>14</v>
      </c>
      <c r="H146" s="6">
        <v>50000</v>
      </c>
    </row>
    <row r="147" spans="1:8" ht="15.75">
      <c r="A147" s="4">
        <v>146</v>
      </c>
      <c r="B147" s="5">
        <v>44773</v>
      </c>
      <c r="C147" s="4">
        <v>50100</v>
      </c>
      <c r="D147" s="4" t="s">
        <v>13</v>
      </c>
      <c r="E147" s="4" t="s">
        <v>9</v>
      </c>
      <c r="F147" s="4" t="s">
        <v>10</v>
      </c>
      <c r="G147" s="4" t="s">
        <v>14</v>
      </c>
      <c r="H147" s="6">
        <v>10000</v>
      </c>
    </row>
    <row r="148" spans="1:8" ht="15.75">
      <c r="A148" s="4">
        <v>147</v>
      </c>
      <c r="B148" s="5">
        <v>44773</v>
      </c>
      <c r="C148" s="4">
        <v>50200</v>
      </c>
      <c r="D148" s="4" t="s">
        <v>15</v>
      </c>
      <c r="E148" s="4" t="s">
        <v>9</v>
      </c>
      <c r="F148" s="4" t="s">
        <v>10</v>
      </c>
      <c r="G148" s="4" t="s">
        <v>14</v>
      </c>
      <c r="H148" s="6">
        <v>11400</v>
      </c>
    </row>
    <row r="149" spans="1:8" ht="15.75">
      <c r="A149" s="4">
        <v>148</v>
      </c>
      <c r="B149" s="5">
        <v>44773</v>
      </c>
      <c r="C149" s="4">
        <v>60100</v>
      </c>
      <c r="D149" s="4" t="s">
        <v>16</v>
      </c>
      <c r="E149" s="4" t="s">
        <v>9</v>
      </c>
      <c r="F149" s="4" t="s">
        <v>10</v>
      </c>
      <c r="G149" s="4" t="s">
        <v>14</v>
      </c>
      <c r="H149" s="6">
        <v>24700</v>
      </c>
    </row>
    <row r="150" spans="1:8" ht="15.75">
      <c r="A150" s="4">
        <v>149</v>
      </c>
      <c r="B150" s="5">
        <v>44773</v>
      </c>
      <c r="C150" s="4">
        <v>60400</v>
      </c>
      <c r="D150" s="4" t="s">
        <v>29</v>
      </c>
      <c r="E150" s="4" t="s">
        <v>9</v>
      </c>
      <c r="F150" s="4" t="s">
        <v>10</v>
      </c>
      <c r="G150" s="4" t="s">
        <v>14</v>
      </c>
      <c r="H150" s="6">
        <v>3700</v>
      </c>
    </row>
    <row r="151" spans="1:8" ht="15.75">
      <c r="A151" s="4">
        <v>150</v>
      </c>
      <c r="B151" s="5">
        <v>44773</v>
      </c>
      <c r="C151" s="4">
        <v>60500</v>
      </c>
      <c r="D151" s="4" t="s">
        <v>39</v>
      </c>
      <c r="E151" s="4" t="s">
        <v>9</v>
      </c>
      <c r="F151" s="4" t="s">
        <v>10</v>
      </c>
      <c r="G151" s="4" t="s">
        <v>14</v>
      </c>
      <c r="H151" s="6">
        <v>4700</v>
      </c>
    </row>
    <row r="152" spans="1:8" ht="15.75">
      <c r="A152" s="4">
        <v>151</v>
      </c>
      <c r="B152" s="5">
        <v>44773</v>
      </c>
      <c r="C152" s="4">
        <v>60620</v>
      </c>
      <c r="D152" s="4" t="s">
        <v>40</v>
      </c>
      <c r="E152" s="4" t="s">
        <v>9</v>
      </c>
      <c r="F152" s="4" t="s">
        <v>10</v>
      </c>
      <c r="G152" s="4" t="s">
        <v>14</v>
      </c>
      <c r="H152" s="6">
        <v>15500</v>
      </c>
    </row>
    <row r="153" spans="1:8" ht="15.75">
      <c r="A153" s="4">
        <v>152</v>
      </c>
      <c r="B153" s="5">
        <v>44773</v>
      </c>
      <c r="C153" s="4">
        <v>60630</v>
      </c>
      <c r="D153" s="4" t="s">
        <v>41</v>
      </c>
      <c r="E153" s="4" t="s">
        <v>9</v>
      </c>
      <c r="F153" s="4" t="s">
        <v>10</v>
      </c>
      <c r="G153" s="4" t="s">
        <v>14</v>
      </c>
      <c r="H153" s="6">
        <v>2600</v>
      </c>
    </row>
    <row r="154" spans="1:8" ht="15.75">
      <c r="A154" s="4">
        <v>153</v>
      </c>
      <c r="B154" s="5">
        <v>44773</v>
      </c>
      <c r="C154" s="4">
        <v>60810</v>
      </c>
      <c r="D154" s="4" t="s">
        <v>17</v>
      </c>
      <c r="E154" s="4" t="s">
        <v>9</v>
      </c>
      <c r="F154" s="4" t="s">
        <v>10</v>
      </c>
      <c r="G154" s="4" t="s">
        <v>14</v>
      </c>
      <c r="H154" s="6">
        <v>21000</v>
      </c>
    </row>
    <row r="155" spans="1:8" ht="15.75">
      <c r="A155" s="4">
        <v>154</v>
      </c>
      <c r="B155" s="5">
        <v>44773</v>
      </c>
      <c r="C155" s="4">
        <v>60820</v>
      </c>
      <c r="D155" s="4" t="s">
        <v>18</v>
      </c>
      <c r="E155" s="4" t="s">
        <v>9</v>
      </c>
      <c r="F155" s="4" t="s">
        <v>10</v>
      </c>
      <c r="G155" s="4" t="s">
        <v>14</v>
      </c>
      <c r="H155" s="6">
        <v>1680</v>
      </c>
    </row>
    <row r="156" spans="1:8" ht="15.75">
      <c r="A156" s="4">
        <v>155</v>
      </c>
      <c r="B156" s="5">
        <v>44773</v>
      </c>
      <c r="C156" s="4">
        <v>60830</v>
      </c>
      <c r="D156" s="4" t="s">
        <v>19</v>
      </c>
      <c r="E156" s="4" t="s">
        <v>9</v>
      </c>
      <c r="F156" s="4" t="s">
        <v>10</v>
      </c>
      <c r="G156" s="4" t="s">
        <v>14</v>
      </c>
      <c r="H156" s="6">
        <v>2100</v>
      </c>
    </row>
    <row r="157" spans="1:8" ht="15.75">
      <c r="A157" s="4">
        <v>156</v>
      </c>
      <c r="B157" s="5">
        <v>44773</v>
      </c>
      <c r="C157" s="4">
        <v>60840</v>
      </c>
      <c r="D157" s="4" t="s">
        <v>20</v>
      </c>
      <c r="E157" s="4" t="s">
        <v>9</v>
      </c>
      <c r="F157" s="4" t="s">
        <v>10</v>
      </c>
      <c r="G157" s="4" t="s">
        <v>14</v>
      </c>
      <c r="H157" s="6">
        <v>525</v>
      </c>
    </row>
    <row r="158" spans="1:8" ht="15.75">
      <c r="A158" s="4">
        <v>157</v>
      </c>
      <c r="B158" s="5">
        <v>44773</v>
      </c>
      <c r="C158" s="4">
        <v>60850</v>
      </c>
      <c r="D158" s="4" t="s">
        <v>42</v>
      </c>
      <c r="E158" s="4" t="s">
        <v>9</v>
      </c>
      <c r="F158" s="4" t="s">
        <v>10</v>
      </c>
      <c r="G158" s="4" t="s">
        <v>14</v>
      </c>
      <c r="H158" s="6">
        <v>28500</v>
      </c>
    </row>
    <row r="159" spans="1:8" ht="15.75">
      <c r="A159" s="4">
        <v>158</v>
      </c>
      <c r="B159" s="5">
        <v>44773</v>
      </c>
      <c r="C159" s="4">
        <v>60710</v>
      </c>
      <c r="D159" s="4" t="s">
        <v>21</v>
      </c>
      <c r="E159" s="4" t="s">
        <v>9</v>
      </c>
      <c r="F159" s="4" t="s">
        <v>10</v>
      </c>
      <c r="G159" s="4" t="s">
        <v>14</v>
      </c>
      <c r="H159" s="6">
        <v>4650</v>
      </c>
    </row>
    <row r="160" spans="1:8" ht="15.75">
      <c r="A160" s="4">
        <v>159</v>
      </c>
      <c r="B160" s="5">
        <v>44773</v>
      </c>
      <c r="C160" s="4">
        <v>60720</v>
      </c>
      <c r="D160" s="4" t="s">
        <v>22</v>
      </c>
      <c r="E160" s="4" t="s">
        <v>9</v>
      </c>
      <c r="F160" s="4" t="s">
        <v>10</v>
      </c>
      <c r="G160" s="4" t="s">
        <v>14</v>
      </c>
      <c r="H160" s="6">
        <v>8000</v>
      </c>
    </row>
    <row r="161" spans="1:8" ht="15.75">
      <c r="A161" s="4">
        <v>160</v>
      </c>
      <c r="B161" s="5">
        <v>44773</v>
      </c>
      <c r="C161" s="4">
        <v>60730</v>
      </c>
      <c r="D161" s="4" t="s">
        <v>23</v>
      </c>
      <c r="E161" s="4" t="s">
        <v>9</v>
      </c>
      <c r="F161" s="4" t="s">
        <v>10</v>
      </c>
      <c r="G161" s="4" t="s">
        <v>14</v>
      </c>
      <c r="H161" s="6">
        <v>5200</v>
      </c>
    </row>
    <row r="162" spans="1:8" ht="15.75">
      <c r="A162" s="4">
        <v>161</v>
      </c>
      <c r="B162" s="5">
        <v>44773</v>
      </c>
      <c r="C162" s="4">
        <v>60740</v>
      </c>
      <c r="D162" s="4" t="s">
        <v>24</v>
      </c>
      <c r="E162" s="4" t="s">
        <v>9</v>
      </c>
      <c r="F162" s="4" t="s">
        <v>10</v>
      </c>
      <c r="G162" s="4" t="s">
        <v>14</v>
      </c>
      <c r="H162" s="6">
        <v>7800</v>
      </c>
    </row>
    <row r="163" spans="1:8" ht="15.75">
      <c r="A163" s="4">
        <v>162</v>
      </c>
      <c r="B163" s="5">
        <v>44773</v>
      </c>
      <c r="C163" s="4">
        <v>70100</v>
      </c>
      <c r="D163" s="4" t="s">
        <v>26</v>
      </c>
      <c r="E163" s="4" t="s">
        <v>9</v>
      </c>
      <c r="F163" s="4" t="s">
        <v>10</v>
      </c>
      <c r="G163" s="4" t="s">
        <v>11</v>
      </c>
      <c r="H163" s="6">
        <v>1550</v>
      </c>
    </row>
    <row r="164" spans="1:8" ht="15.75">
      <c r="A164" s="4">
        <v>163</v>
      </c>
      <c r="B164" s="5">
        <v>44773</v>
      </c>
      <c r="C164" s="4">
        <v>80100</v>
      </c>
      <c r="D164" s="4" t="s">
        <v>27</v>
      </c>
      <c r="E164" s="4" t="s">
        <v>9</v>
      </c>
      <c r="F164" s="4" t="s">
        <v>10</v>
      </c>
      <c r="G164" s="4" t="s">
        <v>14</v>
      </c>
      <c r="H164" s="6">
        <v>1600</v>
      </c>
    </row>
    <row r="165" spans="1:8" ht="15.75">
      <c r="A165" s="4">
        <v>164</v>
      </c>
      <c r="B165" s="5">
        <v>44773</v>
      </c>
      <c r="C165" s="4">
        <v>80200</v>
      </c>
      <c r="D165" s="4" t="s">
        <v>28</v>
      </c>
      <c r="E165" s="4" t="s">
        <v>9</v>
      </c>
      <c r="F165" s="4" t="s">
        <v>10</v>
      </c>
      <c r="G165" s="4" t="s">
        <v>14</v>
      </c>
      <c r="H165" s="6">
        <v>2600</v>
      </c>
    </row>
    <row r="166" spans="1:8" ht="15.75">
      <c r="A166" s="4">
        <v>165</v>
      </c>
      <c r="B166" s="5">
        <v>44773</v>
      </c>
      <c r="C166" s="4">
        <v>60400</v>
      </c>
      <c r="D166" s="4" t="s">
        <v>29</v>
      </c>
      <c r="E166" s="4" t="s">
        <v>30</v>
      </c>
      <c r="F166" s="4" t="s">
        <v>31</v>
      </c>
      <c r="G166" s="4" t="s">
        <v>14</v>
      </c>
      <c r="H166" s="6">
        <v>1000</v>
      </c>
    </row>
    <row r="167" spans="1:8" ht="15.75">
      <c r="A167" s="4">
        <v>166</v>
      </c>
      <c r="B167" s="5">
        <v>44773</v>
      </c>
      <c r="C167" s="4">
        <v>60100</v>
      </c>
      <c r="D167" s="4" t="s">
        <v>16</v>
      </c>
      <c r="E167" s="4" t="s">
        <v>32</v>
      </c>
      <c r="F167" s="4" t="s">
        <v>33</v>
      </c>
      <c r="G167" s="4" t="s">
        <v>14</v>
      </c>
      <c r="H167" s="6">
        <v>21000</v>
      </c>
    </row>
    <row r="168" spans="1:8" ht="15.75">
      <c r="A168" s="4">
        <v>167</v>
      </c>
      <c r="B168" s="5">
        <v>44773</v>
      </c>
      <c r="C168" s="4">
        <v>60810</v>
      </c>
      <c r="D168" s="4" t="s">
        <v>17</v>
      </c>
      <c r="E168" s="4" t="s">
        <v>32</v>
      </c>
      <c r="F168" s="4" t="s">
        <v>33</v>
      </c>
      <c r="G168" s="4" t="s">
        <v>14</v>
      </c>
      <c r="H168" s="6">
        <v>67000</v>
      </c>
    </row>
    <row r="169" spans="1:8" ht="15.75">
      <c r="A169" s="4">
        <v>168</v>
      </c>
      <c r="B169" s="5">
        <v>44773</v>
      </c>
      <c r="C169" s="4">
        <v>60820</v>
      </c>
      <c r="D169" s="4" t="s">
        <v>18</v>
      </c>
      <c r="E169" s="4" t="s">
        <v>32</v>
      </c>
      <c r="F169" s="4" t="s">
        <v>33</v>
      </c>
      <c r="G169" s="4" t="s">
        <v>14</v>
      </c>
      <c r="H169" s="6">
        <v>5360</v>
      </c>
    </row>
    <row r="170" spans="1:8" ht="15.75">
      <c r="A170" s="4">
        <v>169</v>
      </c>
      <c r="B170" s="5">
        <v>44773</v>
      </c>
      <c r="C170" s="4">
        <v>60830</v>
      </c>
      <c r="D170" s="4" t="s">
        <v>19</v>
      </c>
      <c r="E170" s="4" t="s">
        <v>32</v>
      </c>
      <c r="F170" s="4" t="s">
        <v>33</v>
      </c>
      <c r="G170" s="4" t="s">
        <v>14</v>
      </c>
      <c r="H170" s="6">
        <v>6700</v>
      </c>
    </row>
    <row r="171" spans="1:8" ht="15.75">
      <c r="A171" s="4">
        <v>170</v>
      </c>
      <c r="B171" s="5">
        <v>44773</v>
      </c>
      <c r="C171" s="4">
        <v>60840</v>
      </c>
      <c r="D171" s="4" t="s">
        <v>20</v>
      </c>
      <c r="E171" s="4" t="s">
        <v>32</v>
      </c>
      <c r="F171" s="4" t="s">
        <v>33</v>
      </c>
      <c r="G171" s="4" t="s">
        <v>14</v>
      </c>
      <c r="H171" s="6">
        <v>1675</v>
      </c>
    </row>
    <row r="172" spans="1:8" ht="15.75">
      <c r="A172" s="4">
        <v>171</v>
      </c>
      <c r="B172" s="5">
        <v>44773</v>
      </c>
      <c r="C172" s="4">
        <v>61010</v>
      </c>
      <c r="D172" s="4" t="s">
        <v>25</v>
      </c>
      <c r="E172" s="4" t="s">
        <v>32</v>
      </c>
      <c r="F172" s="4" t="s">
        <v>33</v>
      </c>
      <c r="G172" s="4" t="s">
        <v>14</v>
      </c>
      <c r="H172" s="6">
        <v>2000</v>
      </c>
    </row>
    <row r="173" spans="1:8" ht="15.75">
      <c r="A173" s="4">
        <v>172</v>
      </c>
      <c r="B173" s="5">
        <v>44773</v>
      </c>
      <c r="C173" s="4">
        <v>61020</v>
      </c>
      <c r="D173" s="4" t="s">
        <v>34</v>
      </c>
      <c r="E173" s="4" t="s">
        <v>32</v>
      </c>
      <c r="F173" s="4" t="s">
        <v>33</v>
      </c>
      <c r="G173" s="4" t="s">
        <v>14</v>
      </c>
      <c r="H173" s="6">
        <v>500</v>
      </c>
    </row>
    <row r="174" spans="1:8" ht="15.75">
      <c r="A174" s="4">
        <v>173</v>
      </c>
      <c r="B174" s="5">
        <v>44773</v>
      </c>
      <c r="C174" s="4">
        <v>61030</v>
      </c>
      <c r="D174" s="4" t="s">
        <v>35</v>
      </c>
      <c r="E174" s="4" t="s">
        <v>32</v>
      </c>
      <c r="F174" s="4" t="s">
        <v>33</v>
      </c>
      <c r="G174" s="4" t="s">
        <v>14</v>
      </c>
      <c r="H174" s="6">
        <v>1000</v>
      </c>
    </row>
    <row r="175" spans="1:8" ht="15.75">
      <c r="A175" s="4">
        <v>174</v>
      </c>
      <c r="B175" s="5">
        <v>44804</v>
      </c>
      <c r="C175" s="4">
        <v>60810</v>
      </c>
      <c r="D175" s="4" t="s">
        <v>17</v>
      </c>
      <c r="E175" s="4" t="s">
        <v>36</v>
      </c>
      <c r="F175" s="4" t="s">
        <v>37</v>
      </c>
      <c r="G175" s="4" t="s">
        <v>14</v>
      </c>
      <c r="H175" s="6">
        <v>56500</v>
      </c>
    </row>
    <row r="176" spans="1:8" ht="15.75">
      <c r="A176" s="4">
        <v>175</v>
      </c>
      <c r="B176" s="5">
        <v>44804</v>
      </c>
      <c r="C176" s="4">
        <v>60820</v>
      </c>
      <c r="D176" s="4" t="s">
        <v>18</v>
      </c>
      <c r="E176" s="4" t="s">
        <v>36</v>
      </c>
      <c r="F176" s="4" t="s">
        <v>37</v>
      </c>
      <c r="G176" s="4" t="s">
        <v>14</v>
      </c>
      <c r="H176" s="6">
        <v>4520</v>
      </c>
    </row>
    <row r="177" spans="1:8" ht="15.75">
      <c r="A177" s="4">
        <v>176</v>
      </c>
      <c r="B177" s="5">
        <v>44804</v>
      </c>
      <c r="C177" s="4">
        <v>60830</v>
      </c>
      <c r="D177" s="4" t="s">
        <v>19</v>
      </c>
      <c r="E177" s="4" t="s">
        <v>36</v>
      </c>
      <c r="F177" s="4" t="s">
        <v>37</v>
      </c>
      <c r="G177" s="4" t="s">
        <v>14</v>
      </c>
      <c r="H177" s="6">
        <v>5650</v>
      </c>
    </row>
    <row r="178" spans="1:8" ht="15.75">
      <c r="A178" s="4">
        <v>177</v>
      </c>
      <c r="B178" s="5">
        <v>44804</v>
      </c>
      <c r="C178" s="4">
        <v>60840</v>
      </c>
      <c r="D178" s="4" t="s">
        <v>20</v>
      </c>
      <c r="E178" s="4" t="s">
        <v>36</v>
      </c>
      <c r="F178" s="4" t="s">
        <v>37</v>
      </c>
      <c r="G178" s="4" t="s">
        <v>14</v>
      </c>
      <c r="H178" s="6">
        <v>1412.5</v>
      </c>
    </row>
    <row r="179" spans="1:8" ht="15.75">
      <c r="A179" s="4">
        <v>178</v>
      </c>
      <c r="B179" s="5">
        <v>44804</v>
      </c>
      <c r="C179" s="4">
        <v>40200</v>
      </c>
      <c r="D179" s="4" t="s">
        <v>8</v>
      </c>
      <c r="E179" s="4" t="s">
        <v>9</v>
      </c>
      <c r="F179" s="4" t="s">
        <v>10</v>
      </c>
      <c r="G179" s="4" t="s">
        <v>11</v>
      </c>
      <c r="H179" s="6">
        <v>87500</v>
      </c>
    </row>
    <row r="180" spans="1:8" ht="15.75">
      <c r="A180" s="4">
        <v>179</v>
      </c>
      <c r="B180" s="5">
        <v>44804</v>
      </c>
      <c r="C180" s="4">
        <v>40100</v>
      </c>
      <c r="D180" s="4" t="s">
        <v>12</v>
      </c>
      <c r="E180" s="4" t="s">
        <v>9</v>
      </c>
      <c r="F180" s="4" t="s">
        <v>10</v>
      </c>
      <c r="G180" s="4" t="s">
        <v>11</v>
      </c>
      <c r="H180" s="6">
        <v>200000</v>
      </c>
    </row>
    <row r="181" spans="1:8" ht="15.75">
      <c r="A181" s="4">
        <v>180</v>
      </c>
      <c r="B181" s="5">
        <v>44804</v>
      </c>
      <c r="C181" s="4">
        <v>50210</v>
      </c>
      <c r="D181" s="4" t="s">
        <v>38</v>
      </c>
      <c r="E181" s="4" t="s">
        <v>9</v>
      </c>
      <c r="F181" s="4" t="s">
        <v>10</v>
      </c>
      <c r="G181" s="4" t="s">
        <v>14</v>
      </c>
      <c r="H181" s="6">
        <v>50000</v>
      </c>
    </row>
    <row r="182" spans="1:8" ht="15.75">
      <c r="A182" s="4">
        <v>181</v>
      </c>
      <c r="B182" s="5">
        <v>44804</v>
      </c>
      <c r="C182" s="4">
        <v>50100</v>
      </c>
      <c r="D182" s="4" t="s">
        <v>13</v>
      </c>
      <c r="E182" s="4" t="s">
        <v>9</v>
      </c>
      <c r="F182" s="4" t="s">
        <v>10</v>
      </c>
      <c r="G182" s="4" t="s">
        <v>14</v>
      </c>
      <c r="H182" s="6">
        <v>10000</v>
      </c>
    </row>
    <row r="183" spans="1:8" ht="15.75">
      <c r="A183" s="4">
        <v>182</v>
      </c>
      <c r="B183" s="5">
        <v>44804</v>
      </c>
      <c r="C183" s="4">
        <v>50200</v>
      </c>
      <c r="D183" s="4" t="s">
        <v>15</v>
      </c>
      <c r="E183" s="4" t="s">
        <v>9</v>
      </c>
      <c r="F183" s="4" t="s">
        <v>10</v>
      </c>
      <c r="G183" s="4" t="s">
        <v>14</v>
      </c>
      <c r="H183" s="6">
        <v>11500</v>
      </c>
    </row>
    <row r="184" spans="1:8" ht="15.75">
      <c r="A184" s="4">
        <v>183</v>
      </c>
      <c r="B184" s="5">
        <v>44804</v>
      </c>
      <c r="C184" s="4">
        <v>60100</v>
      </c>
      <c r="D184" s="4" t="s">
        <v>16</v>
      </c>
      <c r="E184" s="4" t="s">
        <v>9</v>
      </c>
      <c r="F184" s="4" t="s">
        <v>10</v>
      </c>
      <c r="G184" s="4" t="s">
        <v>14</v>
      </c>
      <c r="H184" s="6">
        <v>25100</v>
      </c>
    </row>
    <row r="185" spans="1:8" ht="15.75">
      <c r="A185" s="4">
        <v>184</v>
      </c>
      <c r="B185" s="5">
        <v>44804</v>
      </c>
      <c r="C185" s="4">
        <v>60400</v>
      </c>
      <c r="D185" s="4" t="s">
        <v>29</v>
      </c>
      <c r="E185" s="4" t="s">
        <v>9</v>
      </c>
      <c r="F185" s="4" t="s">
        <v>10</v>
      </c>
      <c r="G185" s="4" t="s">
        <v>14</v>
      </c>
      <c r="H185" s="6">
        <v>3700</v>
      </c>
    </row>
    <row r="186" spans="1:8" ht="15.75">
      <c r="A186" s="4">
        <v>185</v>
      </c>
      <c r="B186" s="5">
        <v>44804</v>
      </c>
      <c r="C186" s="4">
        <v>60500</v>
      </c>
      <c r="D186" s="4" t="s">
        <v>39</v>
      </c>
      <c r="E186" s="4" t="s">
        <v>9</v>
      </c>
      <c r="F186" s="4" t="s">
        <v>10</v>
      </c>
      <c r="G186" s="4" t="s">
        <v>14</v>
      </c>
      <c r="H186" s="6">
        <v>4700</v>
      </c>
    </row>
    <row r="187" spans="1:8" ht="15.75">
      <c r="A187" s="4">
        <v>186</v>
      </c>
      <c r="B187" s="5">
        <v>44804</v>
      </c>
      <c r="C187" s="4">
        <v>60620</v>
      </c>
      <c r="D187" s="4" t="s">
        <v>40</v>
      </c>
      <c r="E187" s="4" t="s">
        <v>9</v>
      </c>
      <c r="F187" s="4" t="s">
        <v>10</v>
      </c>
      <c r="G187" s="4" t="s">
        <v>14</v>
      </c>
      <c r="H187" s="6">
        <v>15500</v>
      </c>
    </row>
    <row r="188" spans="1:8" ht="15.75">
      <c r="A188" s="4">
        <v>187</v>
      </c>
      <c r="B188" s="5">
        <v>44804</v>
      </c>
      <c r="C188" s="4">
        <v>60630</v>
      </c>
      <c r="D188" s="4" t="s">
        <v>41</v>
      </c>
      <c r="E188" s="4" t="s">
        <v>9</v>
      </c>
      <c r="F188" s="4" t="s">
        <v>10</v>
      </c>
      <c r="G188" s="4" t="s">
        <v>14</v>
      </c>
      <c r="H188" s="6">
        <v>2650</v>
      </c>
    </row>
    <row r="189" spans="1:8" ht="15.75">
      <c r="A189" s="4">
        <v>188</v>
      </c>
      <c r="B189" s="5">
        <v>44804</v>
      </c>
      <c r="C189" s="4">
        <v>60810</v>
      </c>
      <c r="D189" s="4" t="s">
        <v>17</v>
      </c>
      <c r="E189" s="4" t="s">
        <v>9</v>
      </c>
      <c r="F189" s="4" t="s">
        <v>10</v>
      </c>
      <c r="G189" s="4" t="s">
        <v>14</v>
      </c>
      <c r="H189" s="6">
        <v>21000</v>
      </c>
    </row>
    <row r="190" spans="1:8" ht="15.75">
      <c r="A190" s="4">
        <v>189</v>
      </c>
      <c r="B190" s="5">
        <v>44804</v>
      </c>
      <c r="C190" s="4">
        <v>60820</v>
      </c>
      <c r="D190" s="4" t="s">
        <v>18</v>
      </c>
      <c r="E190" s="4" t="s">
        <v>9</v>
      </c>
      <c r="F190" s="4" t="s">
        <v>10</v>
      </c>
      <c r="G190" s="4" t="s">
        <v>14</v>
      </c>
      <c r="H190" s="6">
        <v>1680</v>
      </c>
    </row>
    <row r="191" spans="1:8" ht="15.75">
      <c r="A191" s="4">
        <v>190</v>
      </c>
      <c r="B191" s="5">
        <v>44804</v>
      </c>
      <c r="C191" s="4">
        <v>60830</v>
      </c>
      <c r="D191" s="4" t="s">
        <v>19</v>
      </c>
      <c r="E191" s="4" t="s">
        <v>9</v>
      </c>
      <c r="F191" s="4" t="s">
        <v>10</v>
      </c>
      <c r="G191" s="4" t="s">
        <v>14</v>
      </c>
      <c r="H191" s="6">
        <v>2100</v>
      </c>
    </row>
    <row r="192" spans="1:8" ht="15.75">
      <c r="A192" s="4">
        <v>191</v>
      </c>
      <c r="B192" s="5">
        <v>44804</v>
      </c>
      <c r="C192" s="4">
        <v>60840</v>
      </c>
      <c r="D192" s="4" t="s">
        <v>20</v>
      </c>
      <c r="E192" s="4" t="s">
        <v>9</v>
      </c>
      <c r="F192" s="4" t="s">
        <v>10</v>
      </c>
      <c r="G192" s="4" t="s">
        <v>14</v>
      </c>
      <c r="H192" s="6">
        <v>525</v>
      </c>
    </row>
    <row r="193" spans="1:8" ht="15.75">
      <c r="A193" s="4">
        <v>192</v>
      </c>
      <c r="B193" s="5">
        <v>44804</v>
      </c>
      <c r="C193" s="4">
        <v>60850</v>
      </c>
      <c r="D193" s="4" t="s">
        <v>42</v>
      </c>
      <c r="E193" s="4" t="s">
        <v>9</v>
      </c>
      <c r="F193" s="4" t="s">
        <v>10</v>
      </c>
      <c r="G193" s="4" t="s">
        <v>14</v>
      </c>
      <c r="H193" s="6">
        <v>28500</v>
      </c>
    </row>
    <row r="194" spans="1:8" ht="15.75">
      <c r="A194" s="4">
        <v>193</v>
      </c>
      <c r="B194" s="5">
        <v>44804</v>
      </c>
      <c r="C194" s="4">
        <v>60710</v>
      </c>
      <c r="D194" s="4" t="s">
        <v>21</v>
      </c>
      <c r="E194" s="4" t="s">
        <v>9</v>
      </c>
      <c r="F194" s="4" t="s">
        <v>10</v>
      </c>
      <c r="G194" s="4" t="s">
        <v>14</v>
      </c>
      <c r="H194" s="6">
        <v>4650</v>
      </c>
    </row>
    <row r="195" spans="1:8" ht="15.75">
      <c r="A195" s="4">
        <v>194</v>
      </c>
      <c r="B195" s="5">
        <v>44804</v>
      </c>
      <c r="C195" s="4">
        <v>60720</v>
      </c>
      <c r="D195" s="4" t="s">
        <v>22</v>
      </c>
      <c r="E195" s="4" t="s">
        <v>9</v>
      </c>
      <c r="F195" s="4" t="s">
        <v>10</v>
      </c>
      <c r="G195" s="4" t="s">
        <v>14</v>
      </c>
      <c r="H195" s="6">
        <v>8000</v>
      </c>
    </row>
    <row r="196" spans="1:8" ht="15.75">
      <c r="A196" s="4">
        <v>195</v>
      </c>
      <c r="B196" s="5">
        <v>44804</v>
      </c>
      <c r="C196" s="4">
        <v>60730</v>
      </c>
      <c r="D196" s="4" t="s">
        <v>23</v>
      </c>
      <c r="E196" s="4" t="s">
        <v>9</v>
      </c>
      <c r="F196" s="4" t="s">
        <v>10</v>
      </c>
      <c r="G196" s="4" t="s">
        <v>14</v>
      </c>
      <c r="H196" s="6">
        <v>5200</v>
      </c>
    </row>
    <row r="197" spans="1:8" ht="15.75">
      <c r="A197" s="4">
        <v>196</v>
      </c>
      <c r="B197" s="5">
        <v>44804</v>
      </c>
      <c r="C197" s="4">
        <v>60740</v>
      </c>
      <c r="D197" s="4" t="s">
        <v>24</v>
      </c>
      <c r="E197" s="4" t="s">
        <v>9</v>
      </c>
      <c r="F197" s="4" t="s">
        <v>10</v>
      </c>
      <c r="G197" s="4" t="s">
        <v>14</v>
      </c>
      <c r="H197" s="6">
        <v>7800</v>
      </c>
    </row>
    <row r="198" spans="1:8" ht="15.75">
      <c r="A198" s="4">
        <v>197</v>
      </c>
      <c r="B198" s="5">
        <v>44804</v>
      </c>
      <c r="C198" s="4">
        <v>70100</v>
      </c>
      <c r="D198" s="4" t="s">
        <v>26</v>
      </c>
      <c r="E198" s="4" t="s">
        <v>9</v>
      </c>
      <c r="F198" s="4" t="s">
        <v>10</v>
      </c>
      <c r="G198" s="4" t="s">
        <v>11</v>
      </c>
      <c r="H198" s="6">
        <v>1550</v>
      </c>
    </row>
    <row r="199" spans="1:8" ht="15.75">
      <c r="A199" s="4">
        <v>198</v>
      </c>
      <c r="B199" s="5">
        <v>44804</v>
      </c>
      <c r="C199" s="4">
        <v>80100</v>
      </c>
      <c r="D199" s="4" t="s">
        <v>27</v>
      </c>
      <c r="E199" s="4" t="s">
        <v>9</v>
      </c>
      <c r="F199" s="4" t="s">
        <v>10</v>
      </c>
      <c r="G199" s="4" t="s">
        <v>14</v>
      </c>
      <c r="H199" s="6">
        <v>1600</v>
      </c>
    </row>
    <row r="200" spans="1:8" ht="15.75">
      <c r="A200" s="4">
        <v>199</v>
      </c>
      <c r="B200" s="5">
        <v>44804</v>
      </c>
      <c r="C200" s="4">
        <v>80200</v>
      </c>
      <c r="D200" s="4" t="s">
        <v>28</v>
      </c>
      <c r="E200" s="4" t="s">
        <v>9</v>
      </c>
      <c r="F200" s="4" t="s">
        <v>10</v>
      </c>
      <c r="G200" s="4" t="s">
        <v>14</v>
      </c>
      <c r="H200" s="6">
        <v>2600</v>
      </c>
    </row>
    <row r="201" spans="1:8" ht="15.75">
      <c r="A201" s="4">
        <v>200</v>
      </c>
      <c r="B201" s="5">
        <v>44804</v>
      </c>
      <c r="C201" s="4">
        <v>60400</v>
      </c>
      <c r="D201" s="4" t="s">
        <v>29</v>
      </c>
      <c r="E201" s="4" t="s">
        <v>30</v>
      </c>
      <c r="F201" s="4" t="s">
        <v>31</v>
      </c>
      <c r="G201" s="4" t="s">
        <v>14</v>
      </c>
      <c r="H201" s="6">
        <v>1000</v>
      </c>
    </row>
    <row r="202" spans="1:8" ht="15.75">
      <c r="A202" s="4">
        <v>201</v>
      </c>
      <c r="B202" s="5">
        <v>44804</v>
      </c>
      <c r="C202" s="4">
        <v>60810</v>
      </c>
      <c r="D202" s="4" t="s">
        <v>17</v>
      </c>
      <c r="E202" s="4" t="s">
        <v>30</v>
      </c>
      <c r="F202" s="4" t="s">
        <v>31</v>
      </c>
      <c r="G202" s="4" t="s">
        <v>14</v>
      </c>
      <c r="H202" s="6">
        <v>87500</v>
      </c>
    </row>
    <row r="203" spans="1:8" ht="15.75">
      <c r="A203" s="4">
        <v>202</v>
      </c>
      <c r="B203" s="5">
        <v>44804</v>
      </c>
      <c r="C203" s="4">
        <v>60820</v>
      </c>
      <c r="D203" s="4" t="s">
        <v>18</v>
      </c>
      <c r="E203" s="4" t="s">
        <v>30</v>
      </c>
      <c r="F203" s="4" t="s">
        <v>31</v>
      </c>
      <c r="G203" s="4" t="s">
        <v>14</v>
      </c>
      <c r="H203" s="6">
        <v>7000</v>
      </c>
    </row>
    <row r="204" spans="1:8" ht="15.75">
      <c r="A204" s="4">
        <v>203</v>
      </c>
      <c r="B204" s="5">
        <v>44804</v>
      </c>
      <c r="C204" s="4">
        <v>60830</v>
      </c>
      <c r="D204" s="4" t="s">
        <v>19</v>
      </c>
      <c r="E204" s="4" t="s">
        <v>30</v>
      </c>
      <c r="F204" s="4" t="s">
        <v>31</v>
      </c>
      <c r="G204" s="4" t="s">
        <v>14</v>
      </c>
      <c r="H204" s="6">
        <v>8750</v>
      </c>
    </row>
    <row r="205" spans="1:8" ht="15.75">
      <c r="A205" s="4">
        <v>204</v>
      </c>
      <c r="B205" s="5">
        <v>44804</v>
      </c>
      <c r="C205" s="4">
        <v>60840</v>
      </c>
      <c r="D205" s="4" t="s">
        <v>20</v>
      </c>
      <c r="E205" s="4" t="s">
        <v>30</v>
      </c>
      <c r="F205" s="4" t="s">
        <v>31</v>
      </c>
      <c r="G205" s="4" t="s">
        <v>14</v>
      </c>
      <c r="H205" s="6">
        <v>2187.5</v>
      </c>
    </row>
    <row r="206" spans="1:8" ht="15.75">
      <c r="A206" s="4">
        <v>205</v>
      </c>
      <c r="B206" s="5">
        <v>44804</v>
      </c>
      <c r="C206" s="4">
        <v>60100</v>
      </c>
      <c r="D206" s="4" t="s">
        <v>16</v>
      </c>
      <c r="E206" s="4" t="s">
        <v>32</v>
      </c>
      <c r="F206" s="4" t="s">
        <v>33</v>
      </c>
      <c r="G206" s="4" t="s">
        <v>14</v>
      </c>
      <c r="H206" s="6">
        <v>22000</v>
      </c>
    </row>
    <row r="207" spans="1:8" ht="15.75">
      <c r="A207" s="4">
        <v>206</v>
      </c>
      <c r="B207" s="5">
        <v>44804</v>
      </c>
      <c r="C207" s="4">
        <v>60810</v>
      </c>
      <c r="D207" s="4" t="s">
        <v>17</v>
      </c>
      <c r="E207" s="4" t="s">
        <v>32</v>
      </c>
      <c r="F207" s="4" t="s">
        <v>33</v>
      </c>
      <c r="G207" s="4" t="s">
        <v>14</v>
      </c>
      <c r="H207" s="6">
        <v>67000</v>
      </c>
    </row>
    <row r="208" spans="1:8" ht="15.75">
      <c r="A208" s="4">
        <v>207</v>
      </c>
      <c r="B208" s="5">
        <v>44804</v>
      </c>
      <c r="C208" s="4">
        <v>60820</v>
      </c>
      <c r="D208" s="4" t="s">
        <v>18</v>
      </c>
      <c r="E208" s="4" t="s">
        <v>32</v>
      </c>
      <c r="F208" s="4" t="s">
        <v>33</v>
      </c>
      <c r="G208" s="4" t="s">
        <v>14</v>
      </c>
      <c r="H208" s="6">
        <v>5360</v>
      </c>
    </row>
    <row r="209" spans="1:8" ht="15.75">
      <c r="A209" s="4">
        <v>208</v>
      </c>
      <c r="B209" s="5">
        <v>44804</v>
      </c>
      <c r="C209" s="4">
        <v>60830</v>
      </c>
      <c r="D209" s="4" t="s">
        <v>19</v>
      </c>
      <c r="E209" s="4" t="s">
        <v>32</v>
      </c>
      <c r="F209" s="4" t="s">
        <v>33</v>
      </c>
      <c r="G209" s="4" t="s">
        <v>14</v>
      </c>
      <c r="H209" s="6">
        <v>6700</v>
      </c>
    </row>
    <row r="210" spans="1:8" ht="15.75">
      <c r="A210" s="4">
        <v>209</v>
      </c>
      <c r="B210" s="5">
        <v>44804</v>
      </c>
      <c r="C210" s="4">
        <v>60840</v>
      </c>
      <c r="D210" s="4" t="s">
        <v>20</v>
      </c>
      <c r="E210" s="4" t="s">
        <v>32</v>
      </c>
      <c r="F210" s="4" t="s">
        <v>33</v>
      </c>
      <c r="G210" s="4" t="s">
        <v>14</v>
      </c>
      <c r="H210" s="6">
        <v>1675</v>
      </c>
    </row>
    <row r="211" spans="1:8" ht="15.75">
      <c r="A211" s="4">
        <v>210</v>
      </c>
      <c r="B211" s="5">
        <v>44804</v>
      </c>
      <c r="C211" s="4">
        <v>61010</v>
      </c>
      <c r="D211" s="4" t="s">
        <v>25</v>
      </c>
      <c r="E211" s="4" t="s">
        <v>32</v>
      </c>
      <c r="F211" s="4" t="s">
        <v>33</v>
      </c>
      <c r="G211" s="4" t="s">
        <v>14</v>
      </c>
      <c r="H211" s="6">
        <v>2000</v>
      </c>
    </row>
    <row r="212" spans="1:8" ht="15.75">
      <c r="A212" s="4">
        <v>211</v>
      </c>
      <c r="B212" s="5">
        <v>44804</v>
      </c>
      <c r="C212" s="4">
        <v>61020</v>
      </c>
      <c r="D212" s="4" t="s">
        <v>34</v>
      </c>
      <c r="E212" s="4" t="s">
        <v>32</v>
      </c>
      <c r="F212" s="4" t="s">
        <v>33</v>
      </c>
      <c r="G212" s="4" t="s">
        <v>14</v>
      </c>
      <c r="H212" s="6">
        <v>500</v>
      </c>
    </row>
    <row r="213" spans="1:8" ht="15.75">
      <c r="A213" s="4">
        <v>212</v>
      </c>
      <c r="B213" s="5">
        <v>44804</v>
      </c>
      <c r="C213" s="4">
        <v>61030</v>
      </c>
      <c r="D213" s="4" t="s">
        <v>35</v>
      </c>
      <c r="E213" s="4" t="s">
        <v>32</v>
      </c>
      <c r="F213" s="4" t="s">
        <v>33</v>
      </c>
      <c r="G213" s="4" t="s">
        <v>14</v>
      </c>
      <c r="H213" s="6">
        <v>1000</v>
      </c>
    </row>
    <row r="214" spans="1:8" ht="15.75">
      <c r="A214" s="4">
        <v>213</v>
      </c>
      <c r="B214" s="5">
        <v>44834</v>
      </c>
      <c r="C214" s="4">
        <v>60810</v>
      </c>
      <c r="D214" s="4" t="s">
        <v>17</v>
      </c>
      <c r="E214" s="4" t="s">
        <v>36</v>
      </c>
      <c r="F214" s="4" t="s">
        <v>37</v>
      </c>
      <c r="G214" s="4" t="s">
        <v>14</v>
      </c>
      <c r="H214" s="6">
        <v>56500</v>
      </c>
    </row>
    <row r="215" spans="1:8" ht="15.75">
      <c r="A215" s="4">
        <v>214</v>
      </c>
      <c r="B215" s="5">
        <v>44834</v>
      </c>
      <c r="C215" s="4">
        <v>60820</v>
      </c>
      <c r="D215" s="4" t="s">
        <v>18</v>
      </c>
      <c r="E215" s="4" t="s">
        <v>36</v>
      </c>
      <c r="F215" s="4" t="s">
        <v>37</v>
      </c>
      <c r="G215" s="4" t="s">
        <v>14</v>
      </c>
      <c r="H215" s="6">
        <v>4520</v>
      </c>
    </row>
    <row r="216" spans="1:8" ht="15.75">
      <c r="A216" s="4">
        <v>215</v>
      </c>
      <c r="B216" s="5">
        <v>44834</v>
      </c>
      <c r="C216" s="4">
        <v>60830</v>
      </c>
      <c r="D216" s="4" t="s">
        <v>19</v>
      </c>
      <c r="E216" s="4" t="s">
        <v>36</v>
      </c>
      <c r="F216" s="4" t="s">
        <v>37</v>
      </c>
      <c r="G216" s="4" t="s">
        <v>14</v>
      </c>
      <c r="H216" s="6">
        <v>5650</v>
      </c>
    </row>
    <row r="217" spans="1:8" ht="15.75">
      <c r="A217" s="4">
        <v>216</v>
      </c>
      <c r="B217" s="5">
        <v>44834</v>
      </c>
      <c r="C217" s="4">
        <v>60840</v>
      </c>
      <c r="D217" s="4" t="s">
        <v>20</v>
      </c>
      <c r="E217" s="4" t="s">
        <v>36</v>
      </c>
      <c r="F217" s="4" t="s">
        <v>37</v>
      </c>
      <c r="G217" s="4" t="s">
        <v>14</v>
      </c>
      <c r="H217" s="6">
        <v>1412.5</v>
      </c>
    </row>
    <row r="218" spans="1:8" ht="15.75">
      <c r="A218" s="4">
        <v>217</v>
      </c>
      <c r="B218" s="5">
        <v>44834</v>
      </c>
      <c r="C218" s="4">
        <v>40200</v>
      </c>
      <c r="D218" s="4" t="s">
        <v>8</v>
      </c>
      <c r="E218" s="4" t="s">
        <v>9</v>
      </c>
      <c r="F218" s="4" t="s">
        <v>10</v>
      </c>
      <c r="G218" s="4" t="s">
        <v>11</v>
      </c>
      <c r="H218" s="6">
        <v>90000</v>
      </c>
    </row>
    <row r="219" spans="1:8" ht="15.75">
      <c r="A219" s="4">
        <v>218</v>
      </c>
      <c r="B219" s="5">
        <v>44834</v>
      </c>
      <c r="C219" s="4">
        <v>40100</v>
      </c>
      <c r="D219" s="4" t="s">
        <v>12</v>
      </c>
      <c r="E219" s="4" t="s">
        <v>9</v>
      </c>
      <c r="F219" s="4" t="s">
        <v>10</v>
      </c>
      <c r="G219" s="4" t="s">
        <v>11</v>
      </c>
      <c r="H219" s="6">
        <v>250000</v>
      </c>
    </row>
    <row r="220" spans="1:8" ht="15.75">
      <c r="A220" s="4">
        <v>219</v>
      </c>
      <c r="B220" s="5">
        <v>44834</v>
      </c>
      <c r="C220" s="4">
        <v>50210</v>
      </c>
      <c r="D220" s="4" t="s">
        <v>38</v>
      </c>
      <c r="E220" s="4" t="s">
        <v>9</v>
      </c>
      <c r="F220" s="4" t="s">
        <v>10</v>
      </c>
      <c r="G220" s="4" t="s">
        <v>14</v>
      </c>
      <c r="H220" s="6">
        <v>50000</v>
      </c>
    </row>
    <row r="221" spans="1:8" ht="15.75">
      <c r="A221" s="4">
        <v>220</v>
      </c>
      <c r="B221" s="5">
        <v>44834</v>
      </c>
      <c r="C221" s="4">
        <v>50100</v>
      </c>
      <c r="D221" s="4" t="s">
        <v>13</v>
      </c>
      <c r="E221" s="4" t="s">
        <v>9</v>
      </c>
      <c r="F221" s="4" t="s">
        <v>10</v>
      </c>
      <c r="G221" s="4" t="s">
        <v>14</v>
      </c>
      <c r="H221" s="6">
        <v>12500</v>
      </c>
    </row>
    <row r="222" spans="1:8" ht="15.75">
      <c r="A222" s="4">
        <v>221</v>
      </c>
      <c r="B222" s="5">
        <v>44834</v>
      </c>
      <c r="C222" s="4">
        <v>50200</v>
      </c>
      <c r="D222" s="4" t="s">
        <v>15</v>
      </c>
      <c r="E222" s="4" t="s">
        <v>9</v>
      </c>
      <c r="F222" s="4" t="s">
        <v>10</v>
      </c>
      <c r="G222" s="4" t="s">
        <v>14</v>
      </c>
      <c r="H222" s="6">
        <v>13600</v>
      </c>
    </row>
    <row r="223" spans="1:8" ht="15.75">
      <c r="A223" s="4">
        <v>222</v>
      </c>
      <c r="B223" s="5">
        <v>44834</v>
      </c>
      <c r="C223" s="4">
        <v>60100</v>
      </c>
      <c r="D223" s="4" t="s">
        <v>16</v>
      </c>
      <c r="E223" s="4" t="s">
        <v>9</v>
      </c>
      <c r="F223" s="4" t="s">
        <v>10</v>
      </c>
      <c r="G223" s="4" t="s">
        <v>14</v>
      </c>
      <c r="H223" s="6">
        <v>25700</v>
      </c>
    </row>
    <row r="224" spans="1:8" ht="15.75">
      <c r="A224" s="4">
        <v>223</v>
      </c>
      <c r="B224" s="5">
        <v>44834</v>
      </c>
      <c r="C224" s="4">
        <v>60400</v>
      </c>
      <c r="D224" s="4" t="s">
        <v>29</v>
      </c>
      <c r="E224" s="4" t="s">
        <v>9</v>
      </c>
      <c r="F224" s="4" t="s">
        <v>10</v>
      </c>
      <c r="G224" s="4" t="s">
        <v>14</v>
      </c>
      <c r="H224" s="6">
        <v>3700</v>
      </c>
    </row>
    <row r="225" spans="1:8" ht="15.75">
      <c r="A225" s="4">
        <v>224</v>
      </c>
      <c r="B225" s="5">
        <v>44834</v>
      </c>
      <c r="C225" s="4">
        <v>60500</v>
      </c>
      <c r="D225" s="4" t="s">
        <v>39</v>
      </c>
      <c r="E225" s="4" t="s">
        <v>9</v>
      </c>
      <c r="F225" s="4" t="s">
        <v>10</v>
      </c>
      <c r="G225" s="4" t="s">
        <v>14</v>
      </c>
      <c r="H225" s="6">
        <v>4700</v>
      </c>
    </row>
    <row r="226" spans="1:8" ht="15.75">
      <c r="A226" s="4">
        <v>225</v>
      </c>
      <c r="B226" s="5">
        <v>44834</v>
      </c>
      <c r="C226" s="4">
        <v>60620</v>
      </c>
      <c r="D226" s="4" t="s">
        <v>40</v>
      </c>
      <c r="E226" s="4" t="s">
        <v>9</v>
      </c>
      <c r="F226" s="4" t="s">
        <v>10</v>
      </c>
      <c r="G226" s="4" t="s">
        <v>14</v>
      </c>
      <c r="H226" s="6">
        <v>15500</v>
      </c>
    </row>
    <row r="227" spans="1:8" ht="15.75">
      <c r="A227" s="4">
        <v>226</v>
      </c>
      <c r="B227" s="5">
        <v>44834</v>
      </c>
      <c r="C227" s="4">
        <v>60630</v>
      </c>
      <c r="D227" s="4" t="s">
        <v>41</v>
      </c>
      <c r="E227" s="4" t="s">
        <v>9</v>
      </c>
      <c r="F227" s="4" t="s">
        <v>10</v>
      </c>
      <c r="G227" s="4" t="s">
        <v>14</v>
      </c>
      <c r="H227" s="6">
        <v>2700</v>
      </c>
    </row>
    <row r="228" spans="1:8" ht="15.75">
      <c r="A228" s="4">
        <v>227</v>
      </c>
      <c r="B228" s="5">
        <v>44834</v>
      </c>
      <c r="C228" s="4">
        <v>60810</v>
      </c>
      <c r="D228" s="4" t="s">
        <v>17</v>
      </c>
      <c r="E228" s="4" t="s">
        <v>9</v>
      </c>
      <c r="F228" s="4" t="s">
        <v>10</v>
      </c>
      <c r="G228" s="4" t="s">
        <v>14</v>
      </c>
      <c r="H228" s="6">
        <v>21000</v>
      </c>
    </row>
    <row r="229" spans="1:8" ht="15.75">
      <c r="A229" s="4">
        <v>228</v>
      </c>
      <c r="B229" s="5">
        <v>44834</v>
      </c>
      <c r="C229" s="4">
        <v>60820</v>
      </c>
      <c r="D229" s="4" t="s">
        <v>18</v>
      </c>
      <c r="E229" s="4" t="s">
        <v>9</v>
      </c>
      <c r="F229" s="4" t="s">
        <v>10</v>
      </c>
      <c r="G229" s="4" t="s">
        <v>14</v>
      </c>
      <c r="H229" s="6">
        <v>1680</v>
      </c>
    </row>
    <row r="230" spans="1:8" ht="15.75">
      <c r="A230" s="4">
        <v>229</v>
      </c>
      <c r="B230" s="5">
        <v>44834</v>
      </c>
      <c r="C230" s="4">
        <v>60830</v>
      </c>
      <c r="D230" s="4" t="s">
        <v>19</v>
      </c>
      <c r="E230" s="4" t="s">
        <v>9</v>
      </c>
      <c r="F230" s="4" t="s">
        <v>10</v>
      </c>
      <c r="G230" s="4" t="s">
        <v>14</v>
      </c>
      <c r="H230" s="6">
        <v>2100</v>
      </c>
    </row>
    <row r="231" spans="1:8" ht="15.75">
      <c r="A231" s="4">
        <v>230</v>
      </c>
      <c r="B231" s="5">
        <v>44834</v>
      </c>
      <c r="C231" s="4">
        <v>60840</v>
      </c>
      <c r="D231" s="4" t="s">
        <v>20</v>
      </c>
      <c r="E231" s="4" t="s">
        <v>9</v>
      </c>
      <c r="F231" s="4" t="s">
        <v>10</v>
      </c>
      <c r="G231" s="4" t="s">
        <v>14</v>
      </c>
      <c r="H231" s="6">
        <v>525</v>
      </c>
    </row>
    <row r="232" spans="1:8" ht="15.75">
      <c r="A232" s="4">
        <v>231</v>
      </c>
      <c r="B232" s="5">
        <v>44834</v>
      </c>
      <c r="C232" s="4">
        <v>60850</v>
      </c>
      <c r="D232" s="4" t="s">
        <v>42</v>
      </c>
      <c r="E232" s="4" t="s">
        <v>9</v>
      </c>
      <c r="F232" s="4" t="s">
        <v>10</v>
      </c>
      <c r="G232" s="4" t="s">
        <v>14</v>
      </c>
      <c r="H232" s="6">
        <v>29800</v>
      </c>
    </row>
    <row r="233" spans="1:8" ht="15.75">
      <c r="A233" s="4">
        <v>232</v>
      </c>
      <c r="B233" s="5">
        <v>44834</v>
      </c>
      <c r="C233" s="4">
        <v>60710</v>
      </c>
      <c r="D233" s="4" t="s">
        <v>21</v>
      </c>
      <c r="E233" s="4" t="s">
        <v>9</v>
      </c>
      <c r="F233" s="4" t="s">
        <v>10</v>
      </c>
      <c r="G233" s="4" t="s">
        <v>14</v>
      </c>
      <c r="H233" s="6">
        <v>4650</v>
      </c>
    </row>
    <row r="234" spans="1:8" ht="15.75">
      <c r="A234" s="4">
        <v>233</v>
      </c>
      <c r="B234" s="5">
        <v>44834</v>
      </c>
      <c r="C234" s="4">
        <v>60720</v>
      </c>
      <c r="D234" s="4" t="s">
        <v>22</v>
      </c>
      <c r="E234" s="4" t="s">
        <v>9</v>
      </c>
      <c r="F234" s="4" t="s">
        <v>10</v>
      </c>
      <c r="G234" s="4" t="s">
        <v>14</v>
      </c>
      <c r="H234" s="6">
        <v>8000</v>
      </c>
    </row>
    <row r="235" spans="1:8" ht="15.75">
      <c r="A235" s="4">
        <v>234</v>
      </c>
      <c r="B235" s="5">
        <v>44834</v>
      </c>
      <c r="C235" s="4">
        <v>60730</v>
      </c>
      <c r="D235" s="4" t="s">
        <v>23</v>
      </c>
      <c r="E235" s="4" t="s">
        <v>9</v>
      </c>
      <c r="F235" s="4" t="s">
        <v>10</v>
      </c>
      <c r="G235" s="4" t="s">
        <v>14</v>
      </c>
      <c r="H235" s="6">
        <v>5200</v>
      </c>
    </row>
    <row r="236" spans="1:8" ht="15.75">
      <c r="A236" s="4">
        <v>235</v>
      </c>
      <c r="B236" s="5">
        <v>44834</v>
      </c>
      <c r="C236" s="4">
        <v>60740</v>
      </c>
      <c r="D236" s="4" t="s">
        <v>24</v>
      </c>
      <c r="E236" s="4" t="s">
        <v>9</v>
      </c>
      <c r="F236" s="4" t="s">
        <v>10</v>
      </c>
      <c r="G236" s="4" t="s">
        <v>14</v>
      </c>
      <c r="H236" s="6">
        <v>7800</v>
      </c>
    </row>
    <row r="237" spans="1:8" ht="15.75">
      <c r="A237" s="4">
        <v>236</v>
      </c>
      <c r="B237" s="5">
        <v>44834</v>
      </c>
      <c r="C237" s="4">
        <v>70100</v>
      </c>
      <c r="D237" s="4" t="s">
        <v>26</v>
      </c>
      <c r="E237" s="4" t="s">
        <v>9</v>
      </c>
      <c r="F237" s="4" t="s">
        <v>10</v>
      </c>
      <c r="G237" s="4" t="s">
        <v>11</v>
      </c>
      <c r="H237" s="6">
        <v>1550</v>
      </c>
    </row>
    <row r="238" spans="1:8" ht="15.75">
      <c r="A238" s="4">
        <v>237</v>
      </c>
      <c r="B238" s="5">
        <v>44834</v>
      </c>
      <c r="C238" s="4">
        <v>80100</v>
      </c>
      <c r="D238" s="4" t="s">
        <v>27</v>
      </c>
      <c r="E238" s="4" t="s">
        <v>9</v>
      </c>
      <c r="F238" s="4" t="s">
        <v>10</v>
      </c>
      <c r="G238" s="4" t="s">
        <v>14</v>
      </c>
      <c r="H238" s="6">
        <v>1600</v>
      </c>
    </row>
    <row r="239" spans="1:8" ht="15.75">
      <c r="A239" s="4">
        <v>238</v>
      </c>
      <c r="B239" s="5">
        <v>44834</v>
      </c>
      <c r="C239" s="4">
        <v>80200</v>
      </c>
      <c r="D239" s="4" t="s">
        <v>28</v>
      </c>
      <c r="E239" s="4" t="s">
        <v>9</v>
      </c>
      <c r="F239" s="4" t="s">
        <v>10</v>
      </c>
      <c r="G239" s="4" t="s">
        <v>14</v>
      </c>
      <c r="H239" s="6">
        <v>2600</v>
      </c>
    </row>
    <row r="240" spans="1:8" ht="15.75">
      <c r="A240" s="4">
        <v>239</v>
      </c>
      <c r="B240" s="5">
        <v>44834</v>
      </c>
      <c r="C240" s="4">
        <v>60400</v>
      </c>
      <c r="D240" s="4" t="s">
        <v>29</v>
      </c>
      <c r="E240" s="4" t="s">
        <v>30</v>
      </c>
      <c r="F240" s="4" t="s">
        <v>31</v>
      </c>
      <c r="G240" s="4" t="s">
        <v>14</v>
      </c>
      <c r="H240" s="6">
        <v>1000</v>
      </c>
    </row>
    <row r="241" spans="1:8" ht="15.75">
      <c r="A241" s="4">
        <v>240</v>
      </c>
      <c r="B241" s="5">
        <v>44834</v>
      </c>
      <c r="C241" s="4">
        <v>60810</v>
      </c>
      <c r="D241" s="4" t="s">
        <v>17</v>
      </c>
      <c r="E241" s="4" t="s">
        <v>30</v>
      </c>
      <c r="F241" s="4" t="s">
        <v>31</v>
      </c>
      <c r="G241" s="4" t="s">
        <v>14</v>
      </c>
      <c r="H241" s="6">
        <v>87500</v>
      </c>
    </row>
    <row r="242" spans="1:8" ht="15.75">
      <c r="A242" s="4">
        <v>241</v>
      </c>
      <c r="B242" s="5">
        <v>44834</v>
      </c>
      <c r="C242" s="4">
        <v>60820</v>
      </c>
      <c r="D242" s="4" t="s">
        <v>18</v>
      </c>
      <c r="E242" s="4" t="s">
        <v>30</v>
      </c>
      <c r="F242" s="4" t="s">
        <v>31</v>
      </c>
      <c r="G242" s="4" t="s">
        <v>14</v>
      </c>
      <c r="H242" s="6">
        <v>7000</v>
      </c>
    </row>
    <row r="243" spans="1:8" ht="15.75">
      <c r="A243" s="4">
        <v>242</v>
      </c>
      <c r="B243" s="5">
        <v>44834</v>
      </c>
      <c r="C243" s="4">
        <v>60830</v>
      </c>
      <c r="D243" s="4" t="s">
        <v>19</v>
      </c>
      <c r="E243" s="4" t="s">
        <v>30</v>
      </c>
      <c r="F243" s="4" t="s">
        <v>31</v>
      </c>
      <c r="G243" s="4" t="s">
        <v>14</v>
      </c>
      <c r="H243" s="6">
        <v>8750</v>
      </c>
    </row>
    <row r="244" spans="1:8" ht="15.75">
      <c r="A244" s="4">
        <v>243</v>
      </c>
      <c r="B244" s="5">
        <v>44834</v>
      </c>
      <c r="C244" s="4">
        <v>60840</v>
      </c>
      <c r="D244" s="4" t="s">
        <v>20</v>
      </c>
      <c r="E244" s="4" t="s">
        <v>30</v>
      </c>
      <c r="F244" s="4" t="s">
        <v>31</v>
      </c>
      <c r="G244" s="4" t="s">
        <v>14</v>
      </c>
      <c r="H244" s="6">
        <v>2187.5</v>
      </c>
    </row>
    <row r="245" spans="1:8" ht="15.75">
      <c r="A245" s="4">
        <v>244</v>
      </c>
      <c r="B245" s="5">
        <v>44834</v>
      </c>
      <c r="C245" s="4">
        <v>60100</v>
      </c>
      <c r="D245" s="4" t="s">
        <v>16</v>
      </c>
      <c r="E245" s="4" t="s">
        <v>32</v>
      </c>
      <c r="F245" s="4" t="s">
        <v>33</v>
      </c>
      <c r="G245" s="4" t="s">
        <v>14</v>
      </c>
      <c r="H245" s="6">
        <v>23000</v>
      </c>
    </row>
    <row r="246" spans="1:8" ht="15.75">
      <c r="A246" s="4">
        <v>245</v>
      </c>
      <c r="B246" s="5">
        <v>44834</v>
      </c>
      <c r="C246" s="4">
        <v>60810</v>
      </c>
      <c r="D246" s="4" t="s">
        <v>17</v>
      </c>
      <c r="E246" s="4" t="s">
        <v>32</v>
      </c>
      <c r="F246" s="4" t="s">
        <v>33</v>
      </c>
      <c r="G246" s="4" t="s">
        <v>14</v>
      </c>
      <c r="H246" s="6">
        <v>67000</v>
      </c>
    </row>
    <row r="247" spans="1:8" ht="15.75">
      <c r="A247" s="4">
        <v>246</v>
      </c>
      <c r="B247" s="5">
        <v>44834</v>
      </c>
      <c r="C247" s="4">
        <v>60820</v>
      </c>
      <c r="D247" s="4" t="s">
        <v>18</v>
      </c>
      <c r="E247" s="4" t="s">
        <v>32</v>
      </c>
      <c r="F247" s="4" t="s">
        <v>33</v>
      </c>
      <c r="G247" s="4" t="s">
        <v>14</v>
      </c>
      <c r="H247" s="6">
        <v>5360</v>
      </c>
    </row>
    <row r="248" spans="1:8" ht="15.75">
      <c r="A248" s="4">
        <v>247</v>
      </c>
      <c r="B248" s="5">
        <v>44834</v>
      </c>
      <c r="C248" s="4">
        <v>60830</v>
      </c>
      <c r="D248" s="4" t="s">
        <v>19</v>
      </c>
      <c r="E248" s="4" t="s">
        <v>32</v>
      </c>
      <c r="F248" s="4" t="s">
        <v>33</v>
      </c>
      <c r="G248" s="4" t="s">
        <v>14</v>
      </c>
      <c r="H248" s="6">
        <v>6700</v>
      </c>
    </row>
    <row r="249" spans="1:8" ht="15.75">
      <c r="A249" s="4">
        <v>248</v>
      </c>
      <c r="B249" s="5">
        <v>44834</v>
      </c>
      <c r="C249" s="4">
        <v>60840</v>
      </c>
      <c r="D249" s="4" t="s">
        <v>20</v>
      </c>
      <c r="E249" s="4" t="s">
        <v>32</v>
      </c>
      <c r="F249" s="4" t="s">
        <v>33</v>
      </c>
      <c r="G249" s="4" t="s">
        <v>14</v>
      </c>
      <c r="H249" s="6">
        <v>1675</v>
      </c>
    </row>
    <row r="250" spans="1:8" ht="15.75">
      <c r="A250" s="4">
        <v>249</v>
      </c>
      <c r="B250" s="5">
        <v>44834</v>
      </c>
      <c r="C250" s="4">
        <v>61010</v>
      </c>
      <c r="D250" s="4" t="s">
        <v>25</v>
      </c>
      <c r="E250" s="4" t="s">
        <v>32</v>
      </c>
      <c r="F250" s="4" t="s">
        <v>33</v>
      </c>
      <c r="G250" s="4" t="s">
        <v>14</v>
      </c>
      <c r="H250" s="6">
        <v>2000</v>
      </c>
    </row>
    <row r="251" spans="1:8" ht="15.75">
      <c r="A251" s="4">
        <v>250</v>
      </c>
      <c r="B251" s="5">
        <v>44834</v>
      </c>
      <c r="C251" s="4">
        <v>61020</v>
      </c>
      <c r="D251" s="4" t="s">
        <v>34</v>
      </c>
      <c r="E251" s="4" t="s">
        <v>32</v>
      </c>
      <c r="F251" s="4" t="s">
        <v>33</v>
      </c>
      <c r="G251" s="4" t="s">
        <v>14</v>
      </c>
      <c r="H251" s="6">
        <v>500</v>
      </c>
    </row>
    <row r="252" spans="1:8" ht="15.75">
      <c r="A252" s="4">
        <v>251</v>
      </c>
      <c r="B252" s="5">
        <v>44834</v>
      </c>
      <c r="C252" s="4">
        <v>61030</v>
      </c>
      <c r="D252" s="4" t="s">
        <v>35</v>
      </c>
      <c r="E252" s="4" t="s">
        <v>32</v>
      </c>
      <c r="F252" s="4" t="s">
        <v>33</v>
      </c>
      <c r="G252" s="4" t="s">
        <v>14</v>
      </c>
      <c r="H252" s="6">
        <v>1000</v>
      </c>
    </row>
    <row r="253" spans="1:8" ht="15.75">
      <c r="A253" s="4">
        <v>252</v>
      </c>
      <c r="B253" s="5">
        <v>44865</v>
      </c>
      <c r="C253" s="4">
        <v>60810</v>
      </c>
      <c r="D253" s="4" t="s">
        <v>17</v>
      </c>
      <c r="E253" s="4" t="s">
        <v>36</v>
      </c>
      <c r="F253" s="4" t="s">
        <v>37</v>
      </c>
      <c r="G253" s="4" t="s">
        <v>14</v>
      </c>
      <c r="H253" s="6">
        <v>57500</v>
      </c>
    </row>
    <row r="254" spans="1:8" ht="15.75">
      <c r="A254" s="4">
        <v>253</v>
      </c>
      <c r="B254" s="5">
        <v>44865</v>
      </c>
      <c r="C254" s="4">
        <v>60820</v>
      </c>
      <c r="D254" s="4" t="s">
        <v>18</v>
      </c>
      <c r="E254" s="4" t="s">
        <v>36</v>
      </c>
      <c r="F254" s="4" t="s">
        <v>37</v>
      </c>
      <c r="G254" s="4" t="s">
        <v>14</v>
      </c>
      <c r="H254" s="6">
        <v>4600</v>
      </c>
    </row>
    <row r="255" spans="1:8" ht="15.75">
      <c r="A255" s="4">
        <v>254</v>
      </c>
      <c r="B255" s="5">
        <v>44865</v>
      </c>
      <c r="C255" s="4">
        <v>60830</v>
      </c>
      <c r="D255" s="4" t="s">
        <v>19</v>
      </c>
      <c r="E255" s="4" t="s">
        <v>36</v>
      </c>
      <c r="F255" s="4" t="s">
        <v>37</v>
      </c>
      <c r="G255" s="4" t="s">
        <v>14</v>
      </c>
      <c r="H255" s="6">
        <v>5750</v>
      </c>
    </row>
    <row r="256" spans="1:8" ht="15.75">
      <c r="A256" s="4">
        <v>255</v>
      </c>
      <c r="B256" s="5">
        <v>44865</v>
      </c>
      <c r="C256" s="4">
        <v>60840</v>
      </c>
      <c r="D256" s="4" t="s">
        <v>20</v>
      </c>
      <c r="E256" s="4" t="s">
        <v>36</v>
      </c>
      <c r="F256" s="4" t="s">
        <v>37</v>
      </c>
      <c r="G256" s="4" t="s">
        <v>14</v>
      </c>
      <c r="H256" s="6">
        <v>1437.5</v>
      </c>
    </row>
    <row r="257" spans="1:8" ht="15.75">
      <c r="A257" s="4">
        <v>256</v>
      </c>
      <c r="B257" s="5">
        <v>44865</v>
      </c>
      <c r="C257" s="4">
        <v>40200</v>
      </c>
      <c r="D257" s="4" t="s">
        <v>8</v>
      </c>
      <c r="E257" s="4" t="s">
        <v>9</v>
      </c>
      <c r="F257" s="4" t="s">
        <v>10</v>
      </c>
      <c r="G257" s="4" t="s">
        <v>11</v>
      </c>
      <c r="H257" s="6">
        <v>92500</v>
      </c>
    </row>
    <row r="258" spans="1:8" ht="15.75">
      <c r="A258" s="4">
        <v>257</v>
      </c>
      <c r="B258" s="5">
        <v>44865</v>
      </c>
      <c r="C258" s="4">
        <v>40100</v>
      </c>
      <c r="D258" s="4" t="s">
        <v>12</v>
      </c>
      <c r="E258" s="4" t="s">
        <v>9</v>
      </c>
      <c r="F258" s="4" t="s">
        <v>10</v>
      </c>
      <c r="G258" s="4" t="s">
        <v>11</v>
      </c>
      <c r="H258" s="6">
        <v>250000</v>
      </c>
    </row>
    <row r="259" spans="1:8" ht="15.75">
      <c r="A259" s="4">
        <v>258</v>
      </c>
      <c r="B259" s="5">
        <v>44865</v>
      </c>
      <c r="C259" s="4">
        <v>50210</v>
      </c>
      <c r="D259" s="4" t="s">
        <v>38</v>
      </c>
      <c r="E259" s="4" t="s">
        <v>9</v>
      </c>
      <c r="F259" s="4" t="s">
        <v>10</v>
      </c>
      <c r="G259" s="4" t="s">
        <v>14</v>
      </c>
      <c r="H259" s="6">
        <v>55000</v>
      </c>
    </row>
    <row r="260" spans="1:8" ht="15.75">
      <c r="A260" s="4">
        <v>259</v>
      </c>
      <c r="B260" s="5">
        <v>44865</v>
      </c>
      <c r="C260" s="4">
        <v>50100</v>
      </c>
      <c r="D260" s="4" t="s">
        <v>13</v>
      </c>
      <c r="E260" s="4" t="s">
        <v>9</v>
      </c>
      <c r="F260" s="4" t="s">
        <v>10</v>
      </c>
      <c r="G260" s="4" t="s">
        <v>14</v>
      </c>
      <c r="H260" s="6">
        <v>12500</v>
      </c>
    </row>
    <row r="261" spans="1:8" ht="15.75">
      <c r="A261" s="4">
        <v>260</v>
      </c>
      <c r="B261" s="5">
        <v>44865</v>
      </c>
      <c r="C261" s="4">
        <v>50200</v>
      </c>
      <c r="D261" s="4" t="s">
        <v>15</v>
      </c>
      <c r="E261" s="4" t="s">
        <v>9</v>
      </c>
      <c r="F261" s="4" t="s">
        <v>10</v>
      </c>
      <c r="G261" s="4" t="s">
        <v>14</v>
      </c>
      <c r="H261" s="6">
        <v>13700</v>
      </c>
    </row>
    <row r="262" spans="1:8" ht="15.75">
      <c r="A262" s="4">
        <v>261</v>
      </c>
      <c r="B262" s="5">
        <v>44865</v>
      </c>
      <c r="C262" s="4">
        <v>60100</v>
      </c>
      <c r="D262" s="4" t="s">
        <v>16</v>
      </c>
      <c r="E262" s="4" t="s">
        <v>9</v>
      </c>
      <c r="F262" s="4" t="s">
        <v>10</v>
      </c>
      <c r="G262" s="4" t="s">
        <v>14</v>
      </c>
      <c r="H262" s="6">
        <v>28700</v>
      </c>
    </row>
    <row r="263" spans="1:8" ht="15.75">
      <c r="A263" s="4">
        <v>262</v>
      </c>
      <c r="B263" s="5">
        <v>44865</v>
      </c>
      <c r="C263" s="4">
        <v>60400</v>
      </c>
      <c r="D263" s="4" t="s">
        <v>29</v>
      </c>
      <c r="E263" s="4" t="s">
        <v>9</v>
      </c>
      <c r="F263" s="4" t="s">
        <v>10</v>
      </c>
      <c r="G263" s="4" t="s">
        <v>14</v>
      </c>
      <c r="H263" s="6">
        <v>3700</v>
      </c>
    </row>
    <row r="264" spans="1:8" ht="15.75">
      <c r="A264" s="4">
        <v>263</v>
      </c>
      <c r="B264" s="5">
        <v>44865</v>
      </c>
      <c r="C264" s="4">
        <v>60500</v>
      </c>
      <c r="D264" s="4" t="s">
        <v>39</v>
      </c>
      <c r="E264" s="4" t="s">
        <v>9</v>
      </c>
      <c r="F264" s="4" t="s">
        <v>10</v>
      </c>
      <c r="G264" s="4" t="s">
        <v>14</v>
      </c>
      <c r="H264" s="6">
        <v>4700</v>
      </c>
    </row>
    <row r="265" spans="1:8" ht="15.75">
      <c r="A265" s="4">
        <v>264</v>
      </c>
      <c r="B265" s="5">
        <v>44865</v>
      </c>
      <c r="C265" s="4">
        <v>60620</v>
      </c>
      <c r="D265" s="4" t="s">
        <v>40</v>
      </c>
      <c r="E265" s="4" t="s">
        <v>9</v>
      </c>
      <c r="F265" s="4" t="s">
        <v>10</v>
      </c>
      <c r="G265" s="4" t="s">
        <v>14</v>
      </c>
      <c r="H265" s="6">
        <v>15500</v>
      </c>
    </row>
    <row r="266" spans="1:8" ht="15.75">
      <c r="A266" s="4">
        <v>265</v>
      </c>
      <c r="B266" s="5">
        <v>44865</v>
      </c>
      <c r="C266" s="4">
        <v>60630</v>
      </c>
      <c r="D266" s="4" t="s">
        <v>41</v>
      </c>
      <c r="E266" s="4" t="s">
        <v>9</v>
      </c>
      <c r="F266" s="4" t="s">
        <v>10</v>
      </c>
      <c r="G266" s="4" t="s">
        <v>14</v>
      </c>
      <c r="H266" s="6">
        <v>2800</v>
      </c>
    </row>
    <row r="267" spans="1:8" ht="15.75">
      <c r="A267" s="4">
        <v>266</v>
      </c>
      <c r="B267" s="5">
        <v>44865</v>
      </c>
      <c r="C267" s="4">
        <v>60810</v>
      </c>
      <c r="D267" s="4" t="s">
        <v>17</v>
      </c>
      <c r="E267" s="4" t="s">
        <v>9</v>
      </c>
      <c r="F267" s="4" t="s">
        <v>10</v>
      </c>
      <c r="G267" s="4" t="s">
        <v>14</v>
      </c>
      <c r="H267" s="6">
        <v>26000</v>
      </c>
    </row>
    <row r="268" spans="1:8" ht="15.75">
      <c r="A268" s="4">
        <v>267</v>
      </c>
      <c r="B268" s="5">
        <v>44865</v>
      </c>
      <c r="C268" s="4">
        <v>60820</v>
      </c>
      <c r="D268" s="4" t="s">
        <v>18</v>
      </c>
      <c r="E268" s="4" t="s">
        <v>9</v>
      </c>
      <c r="F268" s="4" t="s">
        <v>10</v>
      </c>
      <c r="G268" s="4" t="s">
        <v>14</v>
      </c>
      <c r="H268" s="6">
        <v>2080</v>
      </c>
    </row>
    <row r="269" spans="1:8" ht="15.75">
      <c r="A269" s="4">
        <v>268</v>
      </c>
      <c r="B269" s="5">
        <v>44865</v>
      </c>
      <c r="C269" s="4">
        <v>60830</v>
      </c>
      <c r="D269" s="4" t="s">
        <v>19</v>
      </c>
      <c r="E269" s="4" t="s">
        <v>9</v>
      </c>
      <c r="F269" s="4" t="s">
        <v>10</v>
      </c>
      <c r="G269" s="4" t="s">
        <v>14</v>
      </c>
      <c r="H269" s="6">
        <v>2600</v>
      </c>
    </row>
    <row r="270" spans="1:8" ht="15.75">
      <c r="A270" s="4">
        <v>269</v>
      </c>
      <c r="B270" s="5">
        <v>44865</v>
      </c>
      <c r="C270" s="4">
        <v>60840</v>
      </c>
      <c r="D270" s="4" t="s">
        <v>20</v>
      </c>
      <c r="E270" s="4" t="s">
        <v>9</v>
      </c>
      <c r="F270" s="4" t="s">
        <v>10</v>
      </c>
      <c r="G270" s="4" t="s">
        <v>14</v>
      </c>
      <c r="H270" s="6">
        <v>650</v>
      </c>
    </row>
    <row r="271" spans="1:8" ht="15.75">
      <c r="A271" s="4">
        <v>270</v>
      </c>
      <c r="B271" s="5">
        <v>44865</v>
      </c>
      <c r="C271" s="4">
        <v>60850</v>
      </c>
      <c r="D271" s="4" t="s">
        <v>42</v>
      </c>
      <c r="E271" s="4" t="s">
        <v>9</v>
      </c>
      <c r="F271" s="4" t="s">
        <v>10</v>
      </c>
      <c r="G271" s="4" t="s">
        <v>14</v>
      </c>
      <c r="H271" s="6">
        <v>31500</v>
      </c>
    </row>
    <row r="272" spans="1:8" ht="15.75">
      <c r="A272" s="4">
        <v>271</v>
      </c>
      <c r="B272" s="5">
        <v>44865</v>
      </c>
      <c r="C272" s="4">
        <v>60710</v>
      </c>
      <c r="D272" s="4" t="s">
        <v>21</v>
      </c>
      <c r="E272" s="4" t="s">
        <v>9</v>
      </c>
      <c r="F272" s="4" t="s">
        <v>10</v>
      </c>
      <c r="G272" s="4" t="s">
        <v>14</v>
      </c>
      <c r="H272" s="6">
        <v>4650</v>
      </c>
    </row>
    <row r="273" spans="1:8" ht="15.75">
      <c r="A273" s="4">
        <v>272</v>
      </c>
      <c r="B273" s="5">
        <v>44865</v>
      </c>
      <c r="C273" s="4">
        <v>60720</v>
      </c>
      <c r="D273" s="4" t="s">
        <v>22</v>
      </c>
      <c r="E273" s="4" t="s">
        <v>9</v>
      </c>
      <c r="F273" s="4" t="s">
        <v>10</v>
      </c>
      <c r="G273" s="4" t="s">
        <v>14</v>
      </c>
      <c r="H273" s="6">
        <v>8000</v>
      </c>
    </row>
    <row r="274" spans="1:8" ht="15.75">
      <c r="A274" s="4">
        <v>273</v>
      </c>
      <c r="B274" s="5">
        <v>44865</v>
      </c>
      <c r="C274" s="4">
        <v>60730</v>
      </c>
      <c r="D274" s="4" t="s">
        <v>23</v>
      </c>
      <c r="E274" s="4" t="s">
        <v>9</v>
      </c>
      <c r="F274" s="4" t="s">
        <v>10</v>
      </c>
      <c r="G274" s="4" t="s">
        <v>14</v>
      </c>
      <c r="H274" s="6">
        <v>5200</v>
      </c>
    </row>
    <row r="275" spans="1:8" ht="15.75">
      <c r="A275" s="4">
        <v>274</v>
      </c>
      <c r="B275" s="5">
        <v>44865</v>
      </c>
      <c r="C275" s="4">
        <v>60740</v>
      </c>
      <c r="D275" s="4" t="s">
        <v>24</v>
      </c>
      <c r="E275" s="4" t="s">
        <v>9</v>
      </c>
      <c r="F275" s="4" t="s">
        <v>10</v>
      </c>
      <c r="G275" s="4" t="s">
        <v>14</v>
      </c>
      <c r="H275" s="6">
        <v>7800</v>
      </c>
    </row>
    <row r="276" spans="1:8" ht="15.75">
      <c r="A276" s="4">
        <v>275</v>
      </c>
      <c r="B276" s="5">
        <v>44865</v>
      </c>
      <c r="C276" s="4">
        <v>70100</v>
      </c>
      <c r="D276" s="4" t="s">
        <v>26</v>
      </c>
      <c r="E276" s="4" t="s">
        <v>9</v>
      </c>
      <c r="F276" s="4" t="s">
        <v>10</v>
      </c>
      <c r="G276" s="4" t="s">
        <v>11</v>
      </c>
      <c r="H276" s="6">
        <v>1600</v>
      </c>
    </row>
    <row r="277" spans="1:8" ht="15.75">
      <c r="A277" s="4">
        <v>276</v>
      </c>
      <c r="B277" s="5">
        <v>44865</v>
      </c>
      <c r="C277" s="4">
        <v>80100</v>
      </c>
      <c r="D277" s="4" t="s">
        <v>27</v>
      </c>
      <c r="E277" s="4" t="s">
        <v>9</v>
      </c>
      <c r="F277" s="4" t="s">
        <v>10</v>
      </c>
      <c r="G277" s="4" t="s">
        <v>14</v>
      </c>
      <c r="H277" s="6">
        <v>1600</v>
      </c>
    </row>
    <row r="278" spans="1:8" ht="15.75">
      <c r="A278" s="4">
        <v>277</v>
      </c>
      <c r="B278" s="5">
        <v>44865</v>
      </c>
      <c r="C278" s="4">
        <v>80200</v>
      </c>
      <c r="D278" s="4" t="s">
        <v>28</v>
      </c>
      <c r="E278" s="4" t="s">
        <v>9</v>
      </c>
      <c r="F278" s="4" t="s">
        <v>10</v>
      </c>
      <c r="G278" s="4" t="s">
        <v>14</v>
      </c>
      <c r="H278" s="6">
        <v>2600</v>
      </c>
    </row>
    <row r="279" spans="1:8" ht="15.75">
      <c r="A279" s="4">
        <v>278</v>
      </c>
      <c r="B279" s="5">
        <v>44865</v>
      </c>
      <c r="C279" s="4">
        <v>60400</v>
      </c>
      <c r="D279" s="4" t="s">
        <v>29</v>
      </c>
      <c r="E279" s="4" t="s">
        <v>30</v>
      </c>
      <c r="F279" s="4" t="s">
        <v>31</v>
      </c>
      <c r="G279" s="4" t="s">
        <v>14</v>
      </c>
      <c r="H279" s="6">
        <v>1000</v>
      </c>
    </row>
    <row r="280" spans="1:8" ht="15.75">
      <c r="A280" s="4">
        <v>279</v>
      </c>
      <c r="B280" s="5">
        <v>44865</v>
      </c>
      <c r="C280" s="4">
        <v>60810</v>
      </c>
      <c r="D280" s="4" t="s">
        <v>17</v>
      </c>
      <c r="E280" s="4" t="s">
        <v>30</v>
      </c>
      <c r="F280" s="4" t="s">
        <v>31</v>
      </c>
      <c r="G280" s="4" t="s">
        <v>14</v>
      </c>
      <c r="H280" s="6">
        <v>87500</v>
      </c>
    </row>
    <row r="281" spans="1:8" ht="15.75">
      <c r="A281" s="4">
        <v>280</v>
      </c>
      <c r="B281" s="5">
        <v>44865</v>
      </c>
      <c r="C281" s="4">
        <v>60820</v>
      </c>
      <c r="D281" s="4" t="s">
        <v>18</v>
      </c>
      <c r="E281" s="4" t="s">
        <v>30</v>
      </c>
      <c r="F281" s="4" t="s">
        <v>31</v>
      </c>
      <c r="G281" s="4" t="s">
        <v>14</v>
      </c>
      <c r="H281" s="6">
        <v>7000</v>
      </c>
    </row>
    <row r="282" spans="1:8" ht="15.75">
      <c r="A282" s="4">
        <v>281</v>
      </c>
      <c r="B282" s="5">
        <v>44865</v>
      </c>
      <c r="C282" s="4">
        <v>60830</v>
      </c>
      <c r="D282" s="4" t="s">
        <v>19</v>
      </c>
      <c r="E282" s="4" t="s">
        <v>30</v>
      </c>
      <c r="F282" s="4" t="s">
        <v>31</v>
      </c>
      <c r="G282" s="4" t="s">
        <v>14</v>
      </c>
      <c r="H282" s="6">
        <v>8750</v>
      </c>
    </row>
    <row r="283" spans="1:8" ht="15.75">
      <c r="A283" s="4">
        <v>282</v>
      </c>
      <c r="B283" s="5">
        <v>44865</v>
      </c>
      <c r="C283" s="4">
        <v>60840</v>
      </c>
      <c r="D283" s="4" t="s">
        <v>20</v>
      </c>
      <c r="E283" s="4" t="s">
        <v>30</v>
      </c>
      <c r="F283" s="4" t="s">
        <v>31</v>
      </c>
      <c r="G283" s="4" t="s">
        <v>14</v>
      </c>
      <c r="H283" s="6">
        <v>2187.5</v>
      </c>
    </row>
    <row r="284" spans="1:8" ht="15.75">
      <c r="A284" s="4">
        <v>283</v>
      </c>
      <c r="B284" s="5">
        <v>44865</v>
      </c>
      <c r="C284" s="4">
        <v>60100</v>
      </c>
      <c r="D284" s="4" t="s">
        <v>16</v>
      </c>
      <c r="E284" s="4" t="s">
        <v>32</v>
      </c>
      <c r="F284" s="4" t="s">
        <v>33</v>
      </c>
      <c r="G284" s="4" t="s">
        <v>14</v>
      </c>
      <c r="H284" s="6">
        <v>24000</v>
      </c>
    </row>
    <row r="285" spans="1:8" ht="15.75">
      <c r="A285" s="4">
        <v>284</v>
      </c>
      <c r="B285" s="5">
        <v>44865</v>
      </c>
      <c r="C285" s="4">
        <v>60810</v>
      </c>
      <c r="D285" s="4" t="s">
        <v>17</v>
      </c>
      <c r="E285" s="4" t="s">
        <v>32</v>
      </c>
      <c r="F285" s="4" t="s">
        <v>33</v>
      </c>
      <c r="G285" s="4" t="s">
        <v>14</v>
      </c>
      <c r="H285" s="6">
        <v>68000</v>
      </c>
    </row>
    <row r="286" spans="1:8" ht="15.75">
      <c r="A286" s="4">
        <v>285</v>
      </c>
      <c r="B286" s="5">
        <v>44865</v>
      </c>
      <c r="C286" s="4">
        <v>60820</v>
      </c>
      <c r="D286" s="4" t="s">
        <v>18</v>
      </c>
      <c r="E286" s="4" t="s">
        <v>32</v>
      </c>
      <c r="F286" s="4" t="s">
        <v>33</v>
      </c>
      <c r="G286" s="4" t="s">
        <v>14</v>
      </c>
      <c r="H286" s="6">
        <v>5440</v>
      </c>
    </row>
    <row r="287" spans="1:8" ht="15.75">
      <c r="A287" s="4">
        <v>286</v>
      </c>
      <c r="B287" s="5">
        <v>44865</v>
      </c>
      <c r="C287" s="4">
        <v>60830</v>
      </c>
      <c r="D287" s="4" t="s">
        <v>19</v>
      </c>
      <c r="E287" s="4" t="s">
        <v>32</v>
      </c>
      <c r="F287" s="4" t="s">
        <v>33</v>
      </c>
      <c r="G287" s="4" t="s">
        <v>14</v>
      </c>
      <c r="H287" s="6">
        <v>6800</v>
      </c>
    </row>
    <row r="288" spans="1:8" ht="15.75">
      <c r="A288" s="4">
        <v>287</v>
      </c>
      <c r="B288" s="5">
        <v>44865</v>
      </c>
      <c r="C288" s="4">
        <v>60840</v>
      </c>
      <c r="D288" s="4" t="s">
        <v>20</v>
      </c>
      <c r="E288" s="4" t="s">
        <v>32</v>
      </c>
      <c r="F288" s="4" t="s">
        <v>33</v>
      </c>
      <c r="G288" s="4" t="s">
        <v>14</v>
      </c>
      <c r="H288" s="6">
        <v>1700</v>
      </c>
    </row>
    <row r="289" spans="1:8" ht="15.75">
      <c r="A289" s="4">
        <v>288</v>
      </c>
      <c r="B289" s="5">
        <v>44865</v>
      </c>
      <c r="C289" s="4">
        <v>61010</v>
      </c>
      <c r="D289" s="4" t="s">
        <v>25</v>
      </c>
      <c r="E289" s="4" t="s">
        <v>32</v>
      </c>
      <c r="F289" s="4" t="s">
        <v>33</v>
      </c>
      <c r="G289" s="4" t="s">
        <v>14</v>
      </c>
      <c r="H289" s="6">
        <v>2000</v>
      </c>
    </row>
    <row r="290" spans="1:8" ht="15.75">
      <c r="A290" s="4">
        <v>289</v>
      </c>
      <c r="B290" s="5">
        <v>44865</v>
      </c>
      <c r="C290" s="4">
        <v>61020</v>
      </c>
      <c r="D290" s="4" t="s">
        <v>34</v>
      </c>
      <c r="E290" s="4" t="s">
        <v>32</v>
      </c>
      <c r="F290" s="4" t="s">
        <v>33</v>
      </c>
      <c r="G290" s="4" t="s">
        <v>14</v>
      </c>
      <c r="H290" s="6">
        <v>500</v>
      </c>
    </row>
    <row r="291" spans="1:8" ht="15.75">
      <c r="A291" s="4">
        <v>290</v>
      </c>
      <c r="B291" s="5">
        <v>44865</v>
      </c>
      <c r="C291" s="4">
        <v>61030</v>
      </c>
      <c r="D291" s="4" t="s">
        <v>35</v>
      </c>
      <c r="E291" s="4" t="s">
        <v>32</v>
      </c>
      <c r="F291" s="4" t="s">
        <v>33</v>
      </c>
      <c r="G291" s="4" t="s">
        <v>14</v>
      </c>
      <c r="H291" s="6">
        <v>1000</v>
      </c>
    </row>
    <row r="292" spans="1:8" ht="15.75">
      <c r="A292" s="4">
        <v>291</v>
      </c>
      <c r="B292" s="5">
        <v>44895</v>
      </c>
      <c r="C292" s="4">
        <v>60810</v>
      </c>
      <c r="D292" s="4" t="s">
        <v>17</v>
      </c>
      <c r="E292" s="4" t="s">
        <v>36</v>
      </c>
      <c r="F292" s="4" t="s">
        <v>37</v>
      </c>
      <c r="G292" s="4" t="s">
        <v>14</v>
      </c>
      <c r="H292" s="6">
        <v>57500</v>
      </c>
    </row>
    <row r="293" spans="1:8" ht="15.75">
      <c r="A293" s="4">
        <v>292</v>
      </c>
      <c r="B293" s="5">
        <v>44895</v>
      </c>
      <c r="C293" s="4">
        <v>60820</v>
      </c>
      <c r="D293" s="4" t="s">
        <v>18</v>
      </c>
      <c r="E293" s="4" t="s">
        <v>36</v>
      </c>
      <c r="F293" s="4" t="s">
        <v>37</v>
      </c>
      <c r="G293" s="4" t="s">
        <v>14</v>
      </c>
      <c r="H293" s="6">
        <v>4600</v>
      </c>
    </row>
    <row r="294" spans="1:8" ht="15.75">
      <c r="A294" s="4">
        <v>293</v>
      </c>
      <c r="B294" s="5">
        <v>44895</v>
      </c>
      <c r="C294" s="4">
        <v>60830</v>
      </c>
      <c r="D294" s="4" t="s">
        <v>19</v>
      </c>
      <c r="E294" s="4" t="s">
        <v>36</v>
      </c>
      <c r="F294" s="4" t="s">
        <v>37</v>
      </c>
      <c r="G294" s="4" t="s">
        <v>14</v>
      </c>
      <c r="H294" s="6">
        <v>5750</v>
      </c>
    </row>
    <row r="295" spans="1:8" ht="15.75">
      <c r="A295" s="4">
        <v>294</v>
      </c>
      <c r="B295" s="5">
        <v>44895</v>
      </c>
      <c r="C295" s="4">
        <v>60840</v>
      </c>
      <c r="D295" s="4" t="s">
        <v>20</v>
      </c>
      <c r="E295" s="4" t="s">
        <v>36</v>
      </c>
      <c r="F295" s="4" t="s">
        <v>37</v>
      </c>
      <c r="G295" s="4" t="s">
        <v>14</v>
      </c>
      <c r="H295" s="6">
        <v>1437.5</v>
      </c>
    </row>
    <row r="296" spans="1:8" ht="15.75">
      <c r="A296" s="4">
        <v>295</v>
      </c>
      <c r="B296" s="5">
        <v>44895</v>
      </c>
      <c r="C296" s="4">
        <v>40200</v>
      </c>
      <c r="D296" s="4" t="s">
        <v>8</v>
      </c>
      <c r="E296" s="4" t="s">
        <v>9</v>
      </c>
      <c r="F296" s="4" t="s">
        <v>10</v>
      </c>
      <c r="G296" s="4" t="s">
        <v>11</v>
      </c>
      <c r="H296" s="6">
        <v>95000</v>
      </c>
    </row>
    <row r="297" spans="1:8" ht="15.75">
      <c r="A297" s="4">
        <v>296</v>
      </c>
      <c r="B297" s="5">
        <v>44895</v>
      </c>
      <c r="C297" s="4">
        <v>40100</v>
      </c>
      <c r="D297" s="4" t="s">
        <v>12</v>
      </c>
      <c r="E297" s="4" t="s">
        <v>9</v>
      </c>
      <c r="F297" s="4" t="s">
        <v>10</v>
      </c>
      <c r="G297" s="4" t="s">
        <v>11</v>
      </c>
      <c r="H297" s="6">
        <v>275000</v>
      </c>
    </row>
    <row r="298" spans="1:8" ht="15.75">
      <c r="A298" s="4">
        <v>297</v>
      </c>
      <c r="B298" s="5">
        <v>44895</v>
      </c>
      <c r="C298" s="4">
        <v>50210</v>
      </c>
      <c r="D298" s="4" t="s">
        <v>38</v>
      </c>
      <c r="E298" s="4" t="s">
        <v>9</v>
      </c>
      <c r="F298" s="4" t="s">
        <v>10</v>
      </c>
      <c r="G298" s="4" t="s">
        <v>14</v>
      </c>
      <c r="H298" s="6">
        <v>55000</v>
      </c>
    </row>
    <row r="299" spans="1:8" ht="15.75">
      <c r="A299" s="4">
        <v>298</v>
      </c>
      <c r="B299" s="5">
        <v>44895</v>
      </c>
      <c r="C299" s="4">
        <v>50100</v>
      </c>
      <c r="D299" s="4" t="s">
        <v>13</v>
      </c>
      <c r="E299" s="4" t="s">
        <v>9</v>
      </c>
      <c r="F299" s="4" t="s">
        <v>10</v>
      </c>
      <c r="G299" s="4" t="s">
        <v>14</v>
      </c>
      <c r="H299" s="6">
        <v>13750</v>
      </c>
    </row>
    <row r="300" spans="1:8" ht="15.75">
      <c r="A300" s="4">
        <v>299</v>
      </c>
      <c r="B300" s="5">
        <v>44895</v>
      </c>
      <c r="C300" s="4">
        <v>50200</v>
      </c>
      <c r="D300" s="4" t="s">
        <v>15</v>
      </c>
      <c r="E300" s="4" t="s">
        <v>9</v>
      </c>
      <c r="F300" s="4" t="s">
        <v>10</v>
      </c>
      <c r="G300" s="4" t="s">
        <v>14</v>
      </c>
      <c r="H300" s="6">
        <v>14800</v>
      </c>
    </row>
    <row r="301" spans="1:8" ht="15.75">
      <c r="A301" s="4">
        <v>300</v>
      </c>
      <c r="B301" s="5">
        <v>44895</v>
      </c>
      <c r="C301" s="4">
        <v>60100</v>
      </c>
      <c r="D301" s="4" t="s">
        <v>16</v>
      </c>
      <c r="E301" s="4" t="s">
        <v>9</v>
      </c>
      <c r="F301" s="4" t="s">
        <v>10</v>
      </c>
      <c r="G301" s="4" t="s">
        <v>14</v>
      </c>
      <c r="H301" s="6">
        <v>33500</v>
      </c>
    </row>
    <row r="302" spans="1:8" ht="15.75">
      <c r="A302" s="4">
        <v>301</v>
      </c>
      <c r="B302" s="5">
        <v>44895</v>
      </c>
      <c r="C302" s="4">
        <v>60400</v>
      </c>
      <c r="D302" s="4" t="s">
        <v>29</v>
      </c>
      <c r="E302" s="4" t="s">
        <v>9</v>
      </c>
      <c r="F302" s="4" t="s">
        <v>10</v>
      </c>
      <c r="G302" s="4" t="s">
        <v>14</v>
      </c>
      <c r="H302" s="6">
        <v>3700</v>
      </c>
    </row>
    <row r="303" spans="1:8" ht="15.75">
      <c r="A303" s="4">
        <v>302</v>
      </c>
      <c r="B303" s="5">
        <v>44895</v>
      </c>
      <c r="C303" s="4">
        <v>60500</v>
      </c>
      <c r="D303" s="4" t="s">
        <v>39</v>
      </c>
      <c r="E303" s="4" t="s">
        <v>9</v>
      </c>
      <c r="F303" s="4" t="s">
        <v>10</v>
      </c>
      <c r="G303" s="4" t="s">
        <v>14</v>
      </c>
      <c r="H303" s="6">
        <v>4700</v>
      </c>
    </row>
    <row r="304" spans="1:8" ht="15.75">
      <c r="A304" s="4">
        <v>303</v>
      </c>
      <c r="B304" s="5">
        <v>44895</v>
      </c>
      <c r="C304" s="4">
        <v>60620</v>
      </c>
      <c r="D304" s="4" t="s">
        <v>40</v>
      </c>
      <c r="E304" s="4" t="s">
        <v>9</v>
      </c>
      <c r="F304" s="4" t="s">
        <v>10</v>
      </c>
      <c r="G304" s="4" t="s">
        <v>14</v>
      </c>
      <c r="H304" s="6">
        <v>15500</v>
      </c>
    </row>
    <row r="305" spans="1:8" ht="15.75">
      <c r="A305" s="4">
        <v>304</v>
      </c>
      <c r="B305" s="5">
        <v>44895</v>
      </c>
      <c r="C305" s="4">
        <v>60630</v>
      </c>
      <c r="D305" s="4" t="s">
        <v>41</v>
      </c>
      <c r="E305" s="4" t="s">
        <v>9</v>
      </c>
      <c r="F305" s="4" t="s">
        <v>10</v>
      </c>
      <c r="G305" s="4" t="s">
        <v>14</v>
      </c>
      <c r="H305" s="6">
        <v>2900</v>
      </c>
    </row>
    <row r="306" spans="1:8" ht="15.75">
      <c r="A306" s="4">
        <v>305</v>
      </c>
      <c r="B306" s="5">
        <v>44895</v>
      </c>
      <c r="C306" s="4">
        <v>60810</v>
      </c>
      <c r="D306" s="4" t="s">
        <v>17</v>
      </c>
      <c r="E306" s="4" t="s">
        <v>9</v>
      </c>
      <c r="F306" s="4" t="s">
        <v>10</v>
      </c>
      <c r="G306" s="4" t="s">
        <v>14</v>
      </c>
      <c r="H306" s="6">
        <v>26000</v>
      </c>
    </row>
    <row r="307" spans="1:8" ht="15.75">
      <c r="A307" s="4">
        <v>306</v>
      </c>
      <c r="B307" s="5">
        <v>44895</v>
      </c>
      <c r="C307" s="4">
        <v>60820</v>
      </c>
      <c r="D307" s="4" t="s">
        <v>18</v>
      </c>
      <c r="E307" s="4" t="s">
        <v>9</v>
      </c>
      <c r="F307" s="4" t="s">
        <v>10</v>
      </c>
      <c r="G307" s="4" t="s">
        <v>14</v>
      </c>
      <c r="H307" s="6">
        <v>2080</v>
      </c>
    </row>
    <row r="308" spans="1:8" ht="15.75">
      <c r="A308" s="4">
        <v>307</v>
      </c>
      <c r="B308" s="5">
        <v>44895</v>
      </c>
      <c r="C308" s="4">
        <v>60830</v>
      </c>
      <c r="D308" s="4" t="s">
        <v>19</v>
      </c>
      <c r="E308" s="4" t="s">
        <v>9</v>
      </c>
      <c r="F308" s="4" t="s">
        <v>10</v>
      </c>
      <c r="G308" s="4" t="s">
        <v>14</v>
      </c>
      <c r="H308" s="6">
        <v>2600</v>
      </c>
    </row>
    <row r="309" spans="1:8" ht="15.75">
      <c r="A309" s="4">
        <v>308</v>
      </c>
      <c r="B309" s="5">
        <v>44895</v>
      </c>
      <c r="C309" s="4">
        <v>60840</v>
      </c>
      <c r="D309" s="4" t="s">
        <v>20</v>
      </c>
      <c r="E309" s="4" t="s">
        <v>9</v>
      </c>
      <c r="F309" s="4" t="s">
        <v>10</v>
      </c>
      <c r="G309" s="4" t="s">
        <v>14</v>
      </c>
      <c r="H309" s="6">
        <v>650</v>
      </c>
    </row>
    <row r="310" spans="1:8" ht="15.75">
      <c r="A310" s="4">
        <v>309</v>
      </c>
      <c r="B310" s="5">
        <v>44895</v>
      </c>
      <c r="C310" s="4">
        <v>60850</v>
      </c>
      <c r="D310" s="4" t="s">
        <v>42</v>
      </c>
      <c r="E310" s="4" t="s">
        <v>9</v>
      </c>
      <c r="F310" s="4" t="s">
        <v>10</v>
      </c>
      <c r="G310" s="4" t="s">
        <v>14</v>
      </c>
      <c r="H310" s="6">
        <v>33500</v>
      </c>
    </row>
    <row r="311" spans="1:8" ht="15.75">
      <c r="A311" s="4">
        <v>310</v>
      </c>
      <c r="B311" s="5">
        <v>44895</v>
      </c>
      <c r="C311" s="4">
        <v>60710</v>
      </c>
      <c r="D311" s="4" t="s">
        <v>21</v>
      </c>
      <c r="E311" s="4" t="s">
        <v>9</v>
      </c>
      <c r="F311" s="4" t="s">
        <v>10</v>
      </c>
      <c r="G311" s="4" t="s">
        <v>14</v>
      </c>
      <c r="H311" s="6">
        <v>4650</v>
      </c>
    </row>
    <row r="312" spans="1:8" ht="15.75">
      <c r="A312" s="4">
        <v>311</v>
      </c>
      <c r="B312" s="5">
        <v>44895</v>
      </c>
      <c r="C312" s="4">
        <v>60720</v>
      </c>
      <c r="D312" s="4" t="s">
        <v>22</v>
      </c>
      <c r="E312" s="4" t="s">
        <v>9</v>
      </c>
      <c r="F312" s="4" t="s">
        <v>10</v>
      </c>
      <c r="G312" s="4" t="s">
        <v>14</v>
      </c>
      <c r="H312" s="6">
        <v>8000</v>
      </c>
    </row>
    <row r="313" spans="1:8" ht="15.75">
      <c r="A313" s="4">
        <v>312</v>
      </c>
      <c r="B313" s="5">
        <v>44895</v>
      </c>
      <c r="C313" s="4">
        <v>60730</v>
      </c>
      <c r="D313" s="4" t="s">
        <v>23</v>
      </c>
      <c r="E313" s="4" t="s">
        <v>9</v>
      </c>
      <c r="F313" s="4" t="s">
        <v>10</v>
      </c>
      <c r="G313" s="4" t="s">
        <v>14</v>
      </c>
      <c r="H313" s="6">
        <v>5200</v>
      </c>
    </row>
    <row r="314" spans="1:8" ht="15.75">
      <c r="A314" s="4">
        <v>313</v>
      </c>
      <c r="B314" s="5">
        <v>44895</v>
      </c>
      <c r="C314" s="4">
        <v>60740</v>
      </c>
      <c r="D314" s="4" t="s">
        <v>24</v>
      </c>
      <c r="E314" s="4" t="s">
        <v>9</v>
      </c>
      <c r="F314" s="4" t="s">
        <v>10</v>
      </c>
      <c r="G314" s="4" t="s">
        <v>14</v>
      </c>
      <c r="H314" s="6">
        <v>7800</v>
      </c>
    </row>
    <row r="315" spans="1:8" ht="15.75">
      <c r="A315" s="4">
        <v>314</v>
      </c>
      <c r="B315" s="5">
        <v>44895</v>
      </c>
      <c r="C315" s="4">
        <v>70100</v>
      </c>
      <c r="D315" s="4" t="s">
        <v>26</v>
      </c>
      <c r="E315" s="4" t="s">
        <v>9</v>
      </c>
      <c r="F315" s="4" t="s">
        <v>10</v>
      </c>
      <c r="G315" s="4" t="s">
        <v>11</v>
      </c>
      <c r="H315" s="6">
        <v>1600</v>
      </c>
    </row>
    <row r="316" spans="1:8" ht="15.75">
      <c r="A316" s="4">
        <v>315</v>
      </c>
      <c r="B316" s="5">
        <v>44895</v>
      </c>
      <c r="C316" s="4">
        <v>80100</v>
      </c>
      <c r="D316" s="4" t="s">
        <v>27</v>
      </c>
      <c r="E316" s="4" t="s">
        <v>9</v>
      </c>
      <c r="F316" s="4" t="s">
        <v>10</v>
      </c>
      <c r="G316" s="4" t="s">
        <v>14</v>
      </c>
      <c r="H316" s="6">
        <v>1700</v>
      </c>
    </row>
    <row r="317" spans="1:8" ht="15.75">
      <c r="A317" s="4">
        <v>316</v>
      </c>
      <c r="B317" s="5">
        <v>44895</v>
      </c>
      <c r="C317" s="4">
        <v>80200</v>
      </c>
      <c r="D317" s="4" t="s">
        <v>28</v>
      </c>
      <c r="E317" s="4" t="s">
        <v>9</v>
      </c>
      <c r="F317" s="4" t="s">
        <v>10</v>
      </c>
      <c r="G317" s="4" t="s">
        <v>14</v>
      </c>
      <c r="H317" s="6">
        <v>2600</v>
      </c>
    </row>
    <row r="318" spans="1:8" ht="15.75">
      <c r="A318" s="4">
        <v>317</v>
      </c>
      <c r="B318" s="5">
        <v>44895</v>
      </c>
      <c r="C318" s="4">
        <v>60400</v>
      </c>
      <c r="D318" s="4" t="s">
        <v>29</v>
      </c>
      <c r="E318" s="4" t="s">
        <v>30</v>
      </c>
      <c r="F318" s="4" t="s">
        <v>31</v>
      </c>
      <c r="G318" s="4" t="s">
        <v>14</v>
      </c>
      <c r="H318" s="6">
        <v>1000</v>
      </c>
    </row>
    <row r="319" spans="1:8" ht="15.75">
      <c r="A319" s="4">
        <v>318</v>
      </c>
      <c r="B319" s="5">
        <v>44895</v>
      </c>
      <c r="C319" s="4">
        <v>60810</v>
      </c>
      <c r="D319" s="4" t="s">
        <v>17</v>
      </c>
      <c r="E319" s="4" t="s">
        <v>30</v>
      </c>
      <c r="F319" s="4" t="s">
        <v>31</v>
      </c>
      <c r="G319" s="4" t="s">
        <v>14</v>
      </c>
      <c r="H319" s="6">
        <v>88500</v>
      </c>
    </row>
    <row r="320" spans="1:8" ht="15.75">
      <c r="A320" s="4">
        <v>319</v>
      </c>
      <c r="B320" s="5">
        <v>44895</v>
      </c>
      <c r="C320" s="4">
        <v>60820</v>
      </c>
      <c r="D320" s="4" t="s">
        <v>18</v>
      </c>
      <c r="E320" s="4" t="s">
        <v>30</v>
      </c>
      <c r="F320" s="4" t="s">
        <v>31</v>
      </c>
      <c r="G320" s="4" t="s">
        <v>14</v>
      </c>
      <c r="H320" s="6">
        <v>7080</v>
      </c>
    </row>
    <row r="321" spans="1:8" ht="15.75">
      <c r="A321" s="4">
        <v>320</v>
      </c>
      <c r="B321" s="5">
        <v>44895</v>
      </c>
      <c r="C321" s="4">
        <v>60830</v>
      </c>
      <c r="D321" s="4" t="s">
        <v>19</v>
      </c>
      <c r="E321" s="4" t="s">
        <v>30</v>
      </c>
      <c r="F321" s="4" t="s">
        <v>31</v>
      </c>
      <c r="G321" s="4" t="s">
        <v>14</v>
      </c>
      <c r="H321" s="6">
        <v>8850</v>
      </c>
    </row>
    <row r="322" spans="1:8" ht="15.75">
      <c r="A322" s="4">
        <v>321</v>
      </c>
      <c r="B322" s="5">
        <v>44895</v>
      </c>
      <c r="C322" s="4">
        <v>60840</v>
      </c>
      <c r="D322" s="4" t="s">
        <v>20</v>
      </c>
      <c r="E322" s="4" t="s">
        <v>30</v>
      </c>
      <c r="F322" s="4" t="s">
        <v>31</v>
      </c>
      <c r="G322" s="4" t="s">
        <v>14</v>
      </c>
      <c r="H322" s="6">
        <v>2212.5</v>
      </c>
    </row>
    <row r="323" spans="1:8" ht="15.75">
      <c r="A323" s="4">
        <v>322</v>
      </c>
      <c r="B323" s="5">
        <v>44895</v>
      </c>
      <c r="C323" s="4">
        <v>60100</v>
      </c>
      <c r="D323" s="4" t="s">
        <v>16</v>
      </c>
      <c r="E323" s="4" t="s">
        <v>32</v>
      </c>
      <c r="F323" s="4" t="s">
        <v>33</v>
      </c>
      <c r="G323" s="4" t="s">
        <v>14</v>
      </c>
      <c r="H323" s="6">
        <v>25000</v>
      </c>
    </row>
    <row r="324" spans="1:8" ht="15.75">
      <c r="A324" s="4">
        <v>323</v>
      </c>
      <c r="B324" s="5">
        <v>44895</v>
      </c>
      <c r="C324" s="4">
        <v>60810</v>
      </c>
      <c r="D324" s="4" t="s">
        <v>17</v>
      </c>
      <c r="E324" s="4" t="s">
        <v>32</v>
      </c>
      <c r="F324" s="4" t="s">
        <v>33</v>
      </c>
      <c r="G324" s="4" t="s">
        <v>14</v>
      </c>
      <c r="H324" s="6">
        <v>68000</v>
      </c>
    </row>
    <row r="325" spans="1:8" ht="15.75">
      <c r="A325" s="4">
        <v>324</v>
      </c>
      <c r="B325" s="5">
        <v>44895</v>
      </c>
      <c r="C325" s="4">
        <v>60820</v>
      </c>
      <c r="D325" s="4" t="s">
        <v>18</v>
      </c>
      <c r="E325" s="4" t="s">
        <v>32</v>
      </c>
      <c r="F325" s="4" t="s">
        <v>33</v>
      </c>
      <c r="G325" s="4" t="s">
        <v>14</v>
      </c>
      <c r="H325" s="6">
        <v>5440</v>
      </c>
    </row>
    <row r="326" spans="1:8" ht="15.75">
      <c r="A326" s="4">
        <v>325</v>
      </c>
      <c r="B326" s="5">
        <v>44895</v>
      </c>
      <c r="C326" s="4">
        <v>60830</v>
      </c>
      <c r="D326" s="4" t="s">
        <v>19</v>
      </c>
      <c r="E326" s="4" t="s">
        <v>32</v>
      </c>
      <c r="F326" s="4" t="s">
        <v>33</v>
      </c>
      <c r="G326" s="4" t="s">
        <v>14</v>
      </c>
      <c r="H326" s="6">
        <v>6800</v>
      </c>
    </row>
    <row r="327" spans="1:8" ht="15.75">
      <c r="A327" s="4">
        <v>326</v>
      </c>
      <c r="B327" s="5">
        <v>44895</v>
      </c>
      <c r="C327" s="4">
        <v>60840</v>
      </c>
      <c r="D327" s="4" t="s">
        <v>20</v>
      </c>
      <c r="E327" s="4" t="s">
        <v>32</v>
      </c>
      <c r="F327" s="4" t="s">
        <v>33</v>
      </c>
      <c r="G327" s="4" t="s">
        <v>14</v>
      </c>
      <c r="H327" s="6">
        <v>1700</v>
      </c>
    </row>
    <row r="328" spans="1:8" ht="15.75">
      <c r="A328" s="4">
        <v>327</v>
      </c>
      <c r="B328" s="5">
        <v>44895</v>
      </c>
      <c r="C328" s="4">
        <v>61010</v>
      </c>
      <c r="D328" s="4" t="s">
        <v>25</v>
      </c>
      <c r="E328" s="4" t="s">
        <v>32</v>
      </c>
      <c r="F328" s="4" t="s">
        <v>33</v>
      </c>
      <c r="G328" s="4" t="s">
        <v>14</v>
      </c>
      <c r="H328" s="6">
        <v>2000</v>
      </c>
    </row>
    <row r="329" spans="1:8" ht="15.75">
      <c r="A329" s="4">
        <v>328</v>
      </c>
      <c r="B329" s="5">
        <v>44895</v>
      </c>
      <c r="C329" s="4">
        <v>61020</v>
      </c>
      <c r="D329" s="4" t="s">
        <v>34</v>
      </c>
      <c r="E329" s="4" t="s">
        <v>32</v>
      </c>
      <c r="F329" s="4" t="s">
        <v>33</v>
      </c>
      <c r="G329" s="4" t="s">
        <v>14</v>
      </c>
      <c r="H329" s="6">
        <v>500</v>
      </c>
    </row>
    <row r="330" spans="1:8" ht="15.75">
      <c r="A330" s="4">
        <v>329</v>
      </c>
      <c r="B330" s="5">
        <v>44895</v>
      </c>
      <c r="C330" s="4">
        <v>61030</v>
      </c>
      <c r="D330" s="4" t="s">
        <v>35</v>
      </c>
      <c r="E330" s="4" t="s">
        <v>32</v>
      </c>
      <c r="F330" s="4" t="s">
        <v>33</v>
      </c>
      <c r="G330" s="4" t="s">
        <v>14</v>
      </c>
      <c r="H330" s="6">
        <v>1000</v>
      </c>
    </row>
    <row r="331" spans="1:8" ht="15.75">
      <c r="A331" s="4">
        <v>330</v>
      </c>
      <c r="B331" s="5">
        <v>44926</v>
      </c>
      <c r="C331" s="4">
        <v>60810</v>
      </c>
      <c r="D331" s="4" t="s">
        <v>17</v>
      </c>
      <c r="E331" s="4" t="s">
        <v>36</v>
      </c>
      <c r="F331" s="4" t="s">
        <v>37</v>
      </c>
      <c r="G331" s="4" t="s">
        <v>14</v>
      </c>
      <c r="H331" s="6">
        <v>57500</v>
      </c>
    </row>
    <row r="332" spans="1:8" ht="15.75">
      <c r="A332" s="4">
        <v>331</v>
      </c>
      <c r="B332" s="5">
        <v>44926</v>
      </c>
      <c r="C332" s="4">
        <v>60820</v>
      </c>
      <c r="D332" s="4" t="s">
        <v>18</v>
      </c>
      <c r="E332" s="4" t="s">
        <v>36</v>
      </c>
      <c r="F332" s="4" t="s">
        <v>37</v>
      </c>
      <c r="G332" s="4" t="s">
        <v>14</v>
      </c>
      <c r="H332" s="6">
        <v>4600</v>
      </c>
    </row>
    <row r="333" spans="1:8" ht="15.75">
      <c r="A333" s="4">
        <v>332</v>
      </c>
      <c r="B333" s="5">
        <v>44926</v>
      </c>
      <c r="C333" s="4">
        <v>60830</v>
      </c>
      <c r="D333" s="4" t="s">
        <v>19</v>
      </c>
      <c r="E333" s="4" t="s">
        <v>36</v>
      </c>
      <c r="F333" s="4" t="s">
        <v>37</v>
      </c>
      <c r="G333" s="4" t="s">
        <v>14</v>
      </c>
      <c r="H333" s="6">
        <v>5750</v>
      </c>
    </row>
    <row r="334" spans="1:8" ht="15.75">
      <c r="A334" s="4">
        <v>333</v>
      </c>
      <c r="B334" s="5">
        <v>44926</v>
      </c>
      <c r="C334" s="4">
        <v>60840</v>
      </c>
      <c r="D334" s="4" t="s">
        <v>20</v>
      </c>
      <c r="E334" s="4" t="s">
        <v>36</v>
      </c>
      <c r="F334" s="4" t="s">
        <v>37</v>
      </c>
      <c r="G334" s="4" t="s">
        <v>14</v>
      </c>
      <c r="H334" s="6">
        <v>1437.5</v>
      </c>
    </row>
    <row r="335" spans="1:8" ht="15.75">
      <c r="A335" s="4">
        <v>334</v>
      </c>
      <c r="B335" s="5">
        <v>44926</v>
      </c>
      <c r="C335" s="4">
        <v>40200</v>
      </c>
      <c r="D335" s="4" t="s">
        <v>8</v>
      </c>
      <c r="E335" s="4" t="s">
        <v>9</v>
      </c>
      <c r="F335" s="4" t="s">
        <v>10</v>
      </c>
      <c r="G335" s="4" t="s">
        <v>11</v>
      </c>
      <c r="H335" s="6">
        <v>97500</v>
      </c>
    </row>
    <row r="336" spans="1:8" ht="15.75">
      <c r="A336" s="4">
        <v>335</v>
      </c>
      <c r="B336" s="5">
        <v>44926</v>
      </c>
      <c r="C336" s="4">
        <v>40100</v>
      </c>
      <c r="D336" s="4" t="s">
        <v>12</v>
      </c>
      <c r="E336" s="4" t="s">
        <v>9</v>
      </c>
      <c r="F336" s="4" t="s">
        <v>10</v>
      </c>
      <c r="G336" s="4" t="s">
        <v>11</v>
      </c>
      <c r="H336" s="6">
        <v>275000</v>
      </c>
    </row>
    <row r="337" spans="1:8" ht="15.75">
      <c r="A337" s="4">
        <v>336</v>
      </c>
      <c r="B337" s="5">
        <v>44926</v>
      </c>
      <c r="C337" s="4">
        <v>50210</v>
      </c>
      <c r="D337" s="4" t="s">
        <v>38</v>
      </c>
      <c r="E337" s="4" t="s">
        <v>9</v>
      </c>
      <c r="F337" s="4" t="s">
        <v>10</v>
      </c>
      <c r="G337" s="4" t="s">
        <v>14</v>
      </c>
      <c r="H337" s="6">
        <v>55000</v>
      </c>
    </row>
    <row r="338" spans="1:8" ht="15.75">
      <c r="A338" s="4">
        <v>337</v>
      </c>
      <c r="B338" s="5">
        <v>44926</v>
      </c>
      <c r="C338" s="4">
        <v>50100</v>
      </c>
      <c r="D338" s="4" t="s">
        <v>13</v>
      </c>
      <c r="E338" s="4" t="s">
        <v>9</v>
      </c>
      <c r="F338" s="4" t="s">
        <v>10</v>
      </c>
      <c r="G338" s="4" t="s">
        <v>14</v>
      </c>
      <c r="H338" s="6">
        <v>13750</v>
      </c>
    </row>
    <row r="339" spans="1:8" ht="15.75">
      <c r="A339" s="4">
        <v>338</v>
      </c>
      <c r="B339" s="5">
        <v>44926</v>
      </c>
      <c r="C339" s="4">
        <v>50200</v>
      </c>
      <c r="D339" s="4" t="s">
        <v>15</v>
      </c>
      <c r="E339" s="4" t="s">
        <v>9</v>
      </c>
      <c r="F339" s="4" t="s">
        <v>10</v>
      </c>
      <c r="G339" s="4" t="s">
        <v>14</v>
      </c>
      <c r="H339" s="6">
        <v>14900</v>
      </c>
    </row>
    <row r="340" spans="1:8" ht="15.75">
      <c r="A340" s="4">
        <v>339</v>
      </c>
      <c r="B340" s="5">
        <v>44926</v>
      </c>
      <c r="C340" s="4">
        <v>60100</v>
      </c>
      <c r="D340" s="4" t="s">
        <v>16</v>
      </c>
      <c r="E340" s="4" t="s">
        <v>9</v>
      </c>
      <c r="F340" s="4" t="s">
        <v>10</v>
      </c>
      <c r="G340" s="4" t="s">
        <v>14</v>
      </c>
      <c r="H340" s="6">
        <v>37800</v>
      </c>
    </row>
    <row r="341" spans="1:8" ht="15.75">
      <c r="A341" s="4">
        <v>340</v>
      </c>
      <c r="B341" s="5">
        <v>44926</v>
      </c>
      <c r="C341" s="4">
        <v>60400</v>
      </c>
      <c r="D341" s="4" t="s">
        <v>29</v>
      </c>
      <c r="E341" s="4" t="s">
        <v>9</v>
      </c>
      <c r="F341" s="4" t="s">
        <v>10</v>
      </c>
      <c r="G341" s="4" t="s">
        <v>14</v>
      </c>
      <c r="H341" s="6">
        <v>3700</v>
      </c>
    </row>
    <row r="342" spans="1:8" ht="15.75">
      <c r="A342" s="4">
        <v>341</v>
      </c>
      <c r="B342" s="5">
        <v>44926</v>
      </c>
      <c r="C342" s="4">
        <v>60500</v>
      </c>
      <c r="D342" s="4" t="s">
        <v>39</v>
      </c>
      <c r="E342" s="4" t="s">
        <v>9</v>
      </c>
      <c r="F342" s="4" t="s">
        <v>10</v>
      </c>
      <c r="G342" s="4" t="s">
        <v>14</v>
      </c>
      <c r="H342" s="6">
        <v>4700</v>
      </c>
    </row>
    <row r="343" spans="1:8" ht="15.75">
      <c r="A343" s="4">
        <v>342</v>
      </c>
      <c r="B343" s="5">
        <v>44926</v>
      </c>
      <c r="C343" s="4">
        <v>60620</v>
      </c>
      <c r="D343" s="4" t="s">
        <v>40</v>
      </c>
      <c r="E343" s="4" t="s">
        <v>9</v>
      </c>
      <c r="F343" s="4" t="s">
        <v>10</v>
      </c>
      <c r="G343" s="4" t="s">
        <v>14</v>
      </c>
      <c r="H343" s="6">
        <v>15500</v>
      </c>
    </row>
    <row r="344" spans="1:8" ht="15.75">
      <c r="A344" s="4">
        <v>343</v>
      </c>
      <c r="B344" s="5">
        <v>44926</v>
      </c>
      <c r="C344" s="4">
        <v>60630</v>
      </c>
      <c r="D344" s="4" t="s">
        <v>41</v>
      </c>
      <c r="E344" s="4" t="s">
        <v>9</v>
      </c>
      <c r="F344" s="4" t="s">
        <v>10</v>
      </c>
      <c r="G344" s="4" t="s">
        <v>14</v>
      </c>
      <c r="H344" s="6">
        <v>3000</v>
      </c>
    </row>
    <row r="345" spans="1:8" ht="15.75">
      <c r="A345" s="4">
        <v>344</v>
      </c>
      <c r="B345" s="5">
        <v>44926</v>
      </c>
      <c r="C345" s="4">
        <v>60810</v>
      </c>
      <c r="D345" s="4" t="s">
        <v>17</v>
      </c>
      <c r="E345" s="4" t="s">
        <v>9</v>
      </c>
      <c r="F345" s="4" t="s">
        <v>10</v>
      </c>
      <c r="G345" s="4" t="s">
        <v>14</v>
      </c>
      <c r="H345" s="6">
        <v>26000</v>
      </c>
    </row>
    <row r="346" spans="1:8" ht="15.75">
      <c r="A346" s="4">
        <v>345</v>
      </c>
      <c r="B346" s="5">
        <v>44926</v>
      </c>
      <c r="C346" s="4">
        <v>60820</v>
      </c>
      <c r="D346" s="4" t="s">
        <v>18</v>
      </c>
      <c r="E346" s="4" t="s">
        <v>9</v>
      </c>
      <c r="F346" s="4" t="s">
        <v>10</v>
      </c>
      <c r="G346" s="4" t="s">
        <v>14</v>
      </c>
      <c r="H346" s="6">
        <v>2080</v>
      </c>
    </row>
    <row r="347" spans="1:8" ht="15.75">
      <c r="A347" s="4">
        <v>346</v>
      </c>
      <c r="B347" s="5">
        <v>44926</v>
      </c>
      <c r="C347" s="4">
        <v>60830</v>
      </c>
      <c r="D347" s="4" t="s">
        <v>19</v>
      </c>
      <c r="E347" s="4" t="s">
        <v>9</v>
      </c>
      <c r="F347" s="4" t="s">
        <v>10</v>
      </c>
      <c r="G347" s="4" t="s">
        <v>14</v>
      </c>
      <c r="H347" s="6">
        <v>2600</v>
      </c>
    </row>
    <row r="348" spans="1:8" ht="15.75">
      <c r="A348" s="4">
        <v>347</v>
      </c>
      <c r="B348" s="5">
        <v>44926</v>
      </c>
      <c r="C348" s="4">
        <v>60840</v>
      </c>
      <c r="D348" s="4" t="s">
        <v>20</v>
      </c>
      <c r="E348" s="4" t="s">
        <v>9</v>
      </c>
      <c r="F348" s="4" t="s">
        <v>10</v>
      </c>
      <c r="G348" s="4" t="s">
        <v>14</v>
      </c>
      <c r="H348" s="6">
        <v>650</v>
      </c>
    </row>
    <row r="349" spans="1:8" ht="15.75">
      <c r="A349" s="4">
        <v>348</v>
      </c>
      <c r="B349" s="5">
        <v>44926</v>
      </c>
      <c r="C349" s="4">
        <v>60850</v>
      </c>
      <c r="D349" s="4" t="s">
        <v>42</v>
      </c>
      <c r="E349" s="4" t="s">
        <v>9</v>
      </c>
      <c r="F349" s="4" t="s">
        <v>10</v>
      </c>
      <c r="G349" s="4" t="s">
        <v>14</v>
      </c>
      <c r="H349" s="6">
        <v>35800</v>
      </c>
    </row>
    <row r="350" spans="1:8" ht="15.75">
      <c r="A350" s="4">
        <v>349</v>
      </c>
      <c r="B350" s="5">
        <v>44926</v>
      </c>
      <c r="C350" s="4">
        <v>60710</v>
      </c>
      <c r="D350" s="4" t="s">
        <v>21</v>
      </c>
      <c r="E350" s="4" t="s">
        <v>9</v>
      </c>
      <c r="F350" s="4" t="s">
        <v>10</v>
      </c>
      <c r="G350" s="4" t="s">
        <v>14</v>
      </c>
      <c r="H350" s="6">
        <v>4650</v>
      </c>
    </row>
    <row r="351" spans="1:8" ht="15.75">
      <c r="A351" s="4">
        <v>350</v>
      </c>
      <c r="B351" s="5">
        <v>44926</v>
      </c>
      <c r="C351" s="4">
        <v>60720</v>
      </c>
      <c r="D351" s="4" t="s">
        <v>22</v>
      </c>
      <c r="E351" s="4" t="s">
        <v>9</v>
      </c>
      <c r="F351" s="4" t="s">
        <v>10</v>
      </c>
      <c r="G351" s="4" t="s">
        <v>14</v>
      </c>
      <c r="H351" s="6">
        <v>8000</v>
      </c>
    </row>
    <row r="352" spans="1:8" ht="15.75">
      <c r="A352" s="4">
        <v>351</v>
      </c>
      <c r="B352" s="5">
        <v>44926</v>
      </c>
      <c r="C352" s="4">
        <v>60730</v>
      </c>
      <c r="D352" s="4" t="s">
        <v>23</v>
      </c>
      <c r="E352" s="4" t="s">
        <v>9</v>
      </c>
      <c r="F352" s="4" t="s">
        <v>10</v>
      </c>
      <c r="G352" s="4" t="s">
        <v>14</v>
      </c>
      <c r="H352" s="6">
        <v>5200</v>
      </c>
    </row>
    <row r="353" spans="1:8" ht="15.75">
      <c r="A353" s="4">
        <v>352</v>
      </c>
      <c r="B353" s="5">
        <v>44926</v>
      </c>
      <c r="C353" s="4">
        <v>60740</v>
      </c>
      <c r="D353" s="4" t="s">
        <v>24</v>
      </c>
      <c r="E353" s="4" t="s">
        <v>9</v>
      </c>
      <c r="F353" s="4" t="s">
        <v>10</v>
      </c>
      <c r="G353" s="4" t="s">
        <v>14</v>
      </c>
      <c r="H353" s="6">
        <v>7800</v>
      </c>
    </row>
    <row r="354" spans="1:8" ht="15.75">
      <c r="A354" s="4">
        <v>353</v>
      </c>
      <c r="B354" s="5">
        <v>44926</v>
      </c>
      <c r="C354" s="4">
        <v>70100</v>
      </c>
      <c r="D354" s="4" t="s">
        <v>26</v>
      </c>
      <c r="E354" s="4" t="s">
        <v>9</v>
      </c>
      <c r="F354" s="4" t="s">
        <v>10</v>
      </c>
      <c r="G354" s="4" t="s">
        <v>11</v>
      </c>
      <c r="H354" s="6">
        <v>1650</v>
      </c>
    </row>
    <row r="355" spans="1:8" ht="15.75">
      <c r="A355" s="4">
        <v>354</v>
      </c>
      <c r="B355" s="5">
        <v>44926</v>
      </c>
      <c r="C355" s="4">
        <v>80100</v>
      </c>
      <c r="D355" s="4" t="s">
        <v>27</v>
      </c>
      <c r="E355" s="4" t="s">
        <v>9</v>
      </c>
      <c r="F355" s="4" t="s">
        <v>10</v>
      </c>
      <c r="G355" s="4" t="s">
        <v>14</v>
      </c>
      <c r="H355" s="6">
        <v>1700</v>
      </c>
    </row>
    <row r="356" spans="1:8" ht="15.75">
      <c r="A356" s="4">
        <v>355</v>
      </c>
      <c r="B356" s="5">
        <v>44926</v>
      </c>
      <c r="C356" s="4">
        <v>80200</v>
      </c>
      <c r="D356" s="4" t="s">
        <v>28</v>
      </c>
      <c r="E356" s="4" t="s">
        <v>9</v>
      </c>
      <c r="F356" s="4" t="s">
        <v>10</v>
      </c>
      <c r="G356" s="4" t="s">
        <v>14</v>
      </c>
      <c r="H356" s="6">
        <v>2600</v>
      </c>
    </row>
    <row r="357" spans="1:8" ht="15.75">
      <c r="A357" s="4">
        <v>356</v>
      </c>
      <c r="B357" s="5">
        <v>44926</v>
      </c>
      <c r="C357" s="4">
        <v>60400</v>
      </c>
      <c r="D357" s="4" t="s">
        <v>29</v>
      </c>
      <c r="E357" s="4" t="s">
        <v>30</v>
      </c>
      <c r="F357" s="4" t="s">
        <v>31</v>
      </c>
      <c r="G357" s="4" t="s">
        <v>14</v>
      </c>
      <c r="H357" s="6">
        <v>1000</v>
      </c>
    </row>
    <row r="358" spans="1:8" ht="15.75">
      <c r="A358" s="4">
        <v>357</v>
      </c>
      <c r="B358" s="5">
        <v>44926</v>
      </c>
      <c r="C358" s="4">
        <v>60810</v>
      </c>
      <c r="D358" s="4" t="s">
        <v>17</v>
      </c>
      <c r="E358" s="4" t="s">
        <v>30</v>
      </c>
      <c r="F358" s="4" t="s">
        <v>31</v>
      </c>
      <c r="G358" s="4" t="s">
        <v>14</v>
      </c>
      <c r="H358" s="6">
        <v>88500</v>
      </c>
    </row>
    <row r="359" spans="1:8" ht="15.75">
      <c r="A359" s="4">
        <v>358</v>
      </c>
      <c r="B359" s="5">
        <v>44926</v>
      </c>
      <c r="C359" s="4">
        <v>60820</v>
      </c>
      <c r="D359" s="4" t="s">
        <v>18</v>
      </c>
      <c r="E359" s="4" t="s">
        <v>30</v>
      </c>
      <c r="F359" s="4" t="s">
        <v>31</v>
      </c>
      <c r="G359" s="4" t="s">
        <v>14</v>
      </c>
      <c r="H359" s="6">
        <v>7080</v>
      </c>
    </row>
    <row r="360" spans="1:8" ht="15.75">
      <c r="A360" s="4">
        <v>359</v>
      </c>
      <c r="B360" s="5">
        <v>44926</v>
      </c>
      <c r="C360" s="4">
        <v>60830</v>
      </c>
      <c r="D360" s="4" t="s">
        <v>19</v>
      </c>
      <c r="E360" s="4" t="s">
        <v>30</v>
      </c>
      <c r="F360" s="4" t="s">
        <v>31</v>
      </c>
      <c r="G360" s="4" t="s">
        <v>14</v>
      </c>
      <c r="H360" s="6">
        <v>8850</v>
      </c>
    </row>
    <row r="361" spans="1:8" ht="15.75">
      <c r="A361" s="4">
        <v>360</v>
      </c>
      <c r="B361" s="5">
        <v>44926</v>
      </c>
      <c r="C361" s="4">
        <v>60840</v>
      </c>
      <c r="D361" s="4" t="s">
        <v>20</v>
      </c>
      <c r="E361" s="4" t="s">
        <v>30</v>
      </c>
      <c r="F361" s="4" t="s">
        <v>31</v>
      </c>
      <c r="G361" s="4" t="s">
        <v>14</v>
      </c>
      <c r="H361" s="6">
        <v>2212.5</v>
      </c>
    </row>
    <row r="362" spans="1:8" ht="15.75">
      <c r="A362" s="4">
        <v>361</v>
      </c>
      <c r="B362" s="5">
        <v>44926</v>
      </c>
      <c r="C362" s="4">
        <v>60100</v>
      </c>
      <c r="D362" s="4" t="s">
        <v>16</v>
      </c>
      <c r="E362" s="4" t="s">
        <v>32</v>
      </c>
      <c r="F362" s="4" t="s">
        <v>33</v>
      </c>
      <c r="G362" s="4" t="s">
        <v>14</v>
      </c>
      <c r="H362" s="6">
        <v>26000</v>
      </c>
    </row>
    <row r="363" spans="1:8" ht="15.75">
      <c r="A363" s="4">
        <v>362</v>
      </c>
      <c r="B363" s="5">
        <v>44926</v>
      </c>
      <c r="C363" s="4">
        <v>60810</v>
      </c>
      <c r="D363" s="4" t="s">
        <v>17</v>
      </c>
      <c r="E363" s="4" t="s">
        <v>32</v>
      </c>
      <c r="F363" s="4" t="s">
        <v>33</v>
      </c>
      <c r="G363" s="4" t="s">
        <v>14</v>
      </c>
      <c r="H363" s="6">
        <v>68000</v>
      </c>
    </row>
    <row r="364" spans="1:8" ht="15.75">
      <c r="A364" s="4">
        <v>363</v>
      </c>
      <c r="B364" s="5">
        <v>44926</v>
      </c>
      <c r="C364" s="4">
        <v>60820</v>
      </c>
      <c r="D364" s="4" t="s">
        <v>18</v>
      </c>
      <c r="E364" s="4" t="s">
        <v>32</v>
      </c>
      <c r="F364" s="4" t="s">
        <v>33</v>
      </c>
      <c r="G364" s="4" t="s">
        <v>14</v>
      </c>
      <c r="H364" s="6">
        <v>5440</v>
      </c>
    </row>
    <row r="365" spans="1:8" ht="15.75">
      <c r="A365" s="4">
        <v>364</v>
      </c>
      <c r="B365" s="5">
        <v>44926</v>
      </c>
      <c r="C365" s="4">
        <v>60830</v>
      </c>
      <c r="D365" s="4" t="s">
        <v>19</v>
      </c>
      <c r="E365" s="4" t="s">
        <v>32</v>
      </c>
      <c r="F365" s="4" t="s">
        <v>33</v>
      </c>
      <c r="G365" s="4" t="s">
        <v>14</v>
      </c>
      <c r="H365" s="6">
        <v>6800</v>
      </c>
    </row>
    <row r="366" spans="1:8" ht="15.75">
      <c r="A366" s="4">
        <v>365</v>
      </c>
      <c r="B366" s="5">
        <v>44926</v>
      </c>
      <c r="C366" s="4">
        <v>60840</v>
      </c>
      <c r="D366" s="4" t="s">
        <v>20</v>
      </c>
      <c r="E366" s="4" t="s">
        <v>32</v>
      </c>
      <c r="F366" s="4" t="s">
        <v>33</v>
      </c>
      <c r="G366" s="4" t="s">
        <v>14</v>
      </c>
      <c r="H366" s="6">
        <v>1700</v>
      </c>
    </row>
    <row r="367" spans="1:8" ht="15.75">
      <c r="A367" s="4">
        <v>366</v>
      </c>
      <c r="B367" s="5">
        <v>44926</v>
      </c>
      <c r="C367" s="4">
        <v>61010</v>
      </c>
      <c r="D367" s="4" t="s">
        <v>25</v>
      </c>
      <c r="E367" s="4" t="s">
        <v>32</v>
      </c>
      <c r="F367" s="4" t="s">
        <v>33</v>
      </c>
      <c r="G367" s="4" t="s">
        <v>14</v>
      </c>
      <c r="H367" s="6">
        <v>2000</v>
      </c>
    </row>
    <row r="368" spans="1:8" ht="15.75">
      <c r="A368" s="4">
        <v>367</v>
      </c>
      <c r="B368" s="5">
        <v>44926</v>
      </c>
      <c r="C368" s="4">
        <v>61020</v>
      </c>
      <c r="D368" s="4" t="s">
        <v>34</v>
      </c>
      <c r="E368" s="4" t="s">
        <v>32</v>
      </c>
      <c r="F368" s="4" t="s">
        <v>33</v>
      </c>
      <c r="G368" s="4" t="s">
        <v>14</v>
      </c>
      <c r="H368" s="6">
        <v>500</v>
      </c>
    </row>
    <row r="369" spans="1:8" ht="15.75">
      <c r="A369" s="4">
        <v>368</v>
      </c>
      <c r="B369" s="5">
        <v>44926</v>
      </c>
      <c r="C369" s="4">
        <v>61030</v>
      </c>
      <c r="D369" s="4" t="s">
        <v>35</v>
      </c>
      <c r="E369" s="4" t="s">
        <v>32</v>
      </c>
      <c r="F369" s="4" t="s">
        <v>33</v>
      </c>
      <c r="G369" s="4" t="s">
        <v>14</v>
      </c>
      <c r="H369" s="6">
        <v>1000</v>
      </c>
    </row>
    <row r="370" spans="1:8" ht="15.75">
      <c r="A370" s="4">
        <v>369</v>
      </c>
      <c r="B370" s="5">
        <v>44957</v>
      </c>
      <c r="C370" s="4">
        <v>60810</v>
      </c>
      <c r="D370" s="4" t="s">
        <v>17</v>
      </c>
      <c r="E370" s="4" t="s">
        <v>36</v>
      </c>
      <c r="F370" s="4" t="s">
        <v>37</v>
      </c>
      <c r="G370" s="4" t="s">
        <v>14</v>
      </c>
      <c r="H370" s="6">
        <v>59000</v>
      </c>
    </row>
    <row r="371" spans="1:8" ht="15.75">
      <c r="A371" s="4">
        <v>370</v>
      </c>
      <c r="B371" s="5">
        <v>44957</v>
      </c>
      <c r="C371" s="4">
        <v>60820</v>
      </c>
      <c r="D371" s="4" t="s">
        <v>18</v>
      </c>
      <c r="E371" s="4" t="s">
        <v>36</v>
      </c>
      <c r="F371" s="4" t="s">
        <v>37</v>
      </c>
      <c r="G371" s="4" t="s">
        <v>14</v>
      </c>
      <c r="H371" s="6">
        <v>4720</v>
      </c>
    </row>
    <row r="372" spans="1:8" ht="15.75">
      <c r="A372" s="4">
        <v>371</v>
      </c>
      <c r="B372" s="5">
        <v>44957</v>
      </c>
      <c r="C372" s="4">
        <v>60830</v>
      </c>
      <c r="D372" s="4" t="s">
        <v>19</v>
      </c>
      <c r="E372" s="4" t="s">
        <v>36</v>
      </c>
      <c r="F372" s="4" t="s">
        <v>37</v>
      </c>
      <c r="G372" s="4" t="s">
        <v>14</v>
      </c>
      <c r="H372" s="6">
        <v>5900</v>
      </c>
    </row>
    <row r="373" spans="1:8" ht="15.75">
      <c r="A373" s="4">
        <v>372</v>
      </c>
      <c r="B373" s="5">
        <v>44957</v>
      </c>
      <c r="C373" s="4">
        <v>60840</v>
      </c>
      <c r="D373" s="4" t="s">
        <v>20</v>
      </c>
      <c r="E373" s="4" t="s">
        <v>36</v>
      </c>
      <c r="F373" s="4" t="s">
        <v>37</v>
      </c>
      <c r="G373" s="4" t="s">
        <v>14</v>
      </c>
      <c r="H373" s="6">
        <v>1475</v>
      </c>
    </row>
    <row r="374" spans="1:8" ht="15.75">
      <c r="A374" s="4">
        <v>373</v>
      </c>
      <c r="B374" s="5">
        <v>44957</v>
      </c>
      <c r="C374" s="4">
        <v>40200</v>
      </c>
      <c r="D374" s="4" t="s">
        <v>8</v>
      </c>
      <c r="E374" s="4" t="s">
        <v>9</v>
      </c>
      <c r="F374" s="4" t="s">
        <v>10</v>
      </c>
      <c r="G374" s="4" t="s">
        <v>11</v>
      </c>
      <c r="H374" s="6">
        <v>100000</v>
      </c>
    </row>
    <row r="375" spans="1:8" ht="15.75">
      <c r="A375" s="4">
        <v>374</v>
      </c>
      <c r="B375" s="5">
        <v>44957</v>
      </c>
      <c r="C375" s="4">
        <v>40100</v>
      </c>
      <c r="D375" s="4" t="s">
        <v>12</v>
      </c>
      <c r="E375" s="4" t="s">
        <v>9</v>
      </c>
      <c r="F375" s="4" t="s">
        <v>10</v>
      </c>
      <c r="G375" s="4" t="s">
        <v>11</v>
      </c>
      <c r="H375" s="6">
        <v>275000</v>
      </c>
    </row>
    <row r="376" spans="1:8" ht="15.75">
      <c r="A376" s="4">
        <v>375</v>
      </c>
      <c r="B376" s="5">
        <v>44957</v>
      </c>
      <c r="C376" s="4">
        <v>50210</v>
      </c>
      <c r="D376" s="4" t="s">
        <v>38</v>
      </c>
      <c r="E376" s="4" t="s">
        <v>9</v>
      </c>
      <c r="F376" s="4" t="s">
        <v>10</v>
      </c>
      <c r="G376" s="4" t="s">
        <v>14</v>
      </c>
      <c r="H376" s="6">
        <v>60000</v>
      </c>
    </row>
    <row r="377" spans="1:8" ht="15.75">
      <c r="A377" s="4">
        <v>376</v>
      </c>
      <c r="B377" s="5">
        <v>44957</v>
      </c>
      <c r="C377" s="4">
        <v>50100</v>
      </c>
      <c r="D377" s="4" t="s">
        <v>13</v>
      </c>
      <c r="E377" s="4" t="s">
        <v>9</v>
      </c>
      <c r="F377" s="4" t="s">
        <v>10</v>
      </c>
      <c r="G377" s="4" t="s">
        <v>14</v>
      </c>
      <c r="H377" s="6">
        <v>13750</v>
      </c>
    </row>
    <row r="378" spans="1:8" ht="15.75">
      <c r="A378" s="4">
        <v>377</v>
      </c>
      <c r="B378" s="5">
        <v>44957</v>
      </c>
      <c r="C378" s="4">
        <v>50200</v>
      </c>
      <c r="D378" s="4" t="s">
        <v>15</v>
      </c>
      <c r="E378" s="4" t="s">
        <v>9</v>
      </c>
      <c r="F378" s="4" t="s">
        <v>10</v>
      </c>
      <c r="G378" s="4" t="s">
        <v>14</v>
      </c>
      <c r="H378" s="6">
        <v>15000</v>
      </c>
    </row>
    <row r="379" spans="1:8" ht="15.75">
      <c r="A379" s="4">
        <v>378</v>
      </c>
      <c r="B379" s="5">
        <v>44957</v>
      </c>
      <c r="C379" s="4">
        <v>60100</v>
      </c>
      <c r="D379" s="4" t="s">
        <v>16</v>
      </c>
      <c r="E379" s="4" t="s">
        <v>9</v>
      </c>
      <c r="F379" s="4" t="s">
        <v>10</v>
      </c>
      <c r="G379" s="4" t="s">
        <v>14</v>
      </c>
      <c r="H379" s="6">
        <v>27800</v>
      </c>
    </row>
    <row r="380" spans="1:8" ht="15.75">
      <c r="A380" s="4">
        <v>379</v>
      </c>
      <c r="B380" s="5">
        <v>44957</v>
      </c>
      <c r="C380" s="4">
        <v>60400</v>
      </c>
      <c r="D380" s="4" t="s">
        <v>29</v>
      </c>
      <c r="E380" s="4" t="s">
        <v>9</v>
      </c>
      <c r="F380" s="4" t="s">
        <v>10</v>
      </c>
      <c r="G380" s="4" t="s">
        <v>14</v>
      </c>
      <c r="H380" s="6">
        <v>3900</v>
      </c>
    </row>
    <row r="381" spans="1:8" ht="15.75">
      <c r="A381" s="4">
        <v>380</v>
      </c>
      <c r="B381" s="5">
        <v>44957</v>
      </c>
      <c r="C381" s="4">
        <v>60500</v>
      </c>
      <c r="D381" s="4" t="s">
        <v>39</v>
      </c>
      <c r="E381" s="4" t="s">
        <v>9</v>
      </c>
      <c r="F381" s="4" t="s">
        <v>10</v>
      </c>
      <c r="G381" s="4" t="s">
        <v>14</v>
      </c>
      <c r="H381" s="6">
        <v>4900</v>
      </c>
    </row>
    <row r="382" spans="1:8" ht="15.75">
      <c r="A382" s="4">
        <v>381</v>
      </c>
      <c r="B382" s="5">
        <v>44957</v>
      </c>
      <c r="C382" s="4">
        <v>60620</v>
      </c>
      <c r="D382" s="4" t="s">
        <v>40</v>
      </c>
      <c r="E382" s="4" t="s">
        <v>9</v>
      </c>
      <c r="F382" s="4" t="s">
        <v>10</v>
      </c>
      <c r="G382" s="4" t="s">
        <v>14</v>
      </c>
      <c r="H382" s="6">
        <v>16000</v>
      </c>
    </row>
    <row r="383" spans="1:8" ht="15.75">
      <c r="A383" s="4">
        <v>382</v>
      </c>
      <c r="B383" s="5">
        <v>44957</v>
      </c>
      <c r="C383" s="4">
        <v>60630</v>
      </c>
      <c r="D383" s="4" t="s">
        <v>41</v>
      </c>
      <c r="E383" s="4" t="s">
        <v>9</v>
      </c>
      <c r="F383" s="4" t="s">
        <v>10</v>
      </c>
      <c r="G383" s="4" t="s">
        <v>14</v>
      </c>
      <c r="H383" s="6">
        <v>3100</v>
      </c>
    </row>
    <row r="384" spans="1:8" ht="15.75">
      <c r="A384" s="4">
        <v>383</v>
      </c>
      <c r="B384" s="5">
        <v>44957</v>
      </c>
      <c r="C384" s="4">
        <v>60810</v>
      </c>
      <c r="D384" s="4" t="s">
        <v>17</v>
      </c>
      <c r="E384" s="4" t="s">
        <v>9</v>
      </c>
      <c r="F384" s="4" t="s">
        <v>10</v>
      </c>
      <c r="G384" s="4" t="s">
        <v>14</v>
      </c>
      <c r="H384" s="6">
        <v>31000</v>
      </c>
    </row>
    <row r="385" spans="1:8" ht="15.75">
      <c r="A385" s="4">
        <v>384</v>
      </c>
      <c r="B385" s="5">
        <v>44957</v>
      </c>
      <c r="C385" s="4">
        <v>60820</v>
      </c>
      <c r="D385" s="4" t="s">
        <v>18</v>
      </c>
      <c r="E385" s="4" t="s">
        <v>9</v>
      </c>
      <c r="F385" s="4" t="s">
        <v>10</v>
      </c>
      <c r="G385" s="4" t="s">
        <v>14</v>
      </c>
      <c r="H385" s="6">
        <v>2480</v>
      </c>
    </row>
    <row r="386" spans="1:8" ht="15.75">
      <c r="A386" s="4">
        <v>385</v>
      </c>
      <c r="B386" s="5">
        <v>44957</v>
      </c>
      <c r="C386" s="4">
        <v>60830</v>
      </c>
      <c r="D386" s="4" t="s">
        <v>19</v>
      </c>
      <c r="E386" s="4" t="s">
        <v>9</v>
      </c>
      <c r="F386" s="4" t="s">
        <v>10</v>
      </c>
      <c r="G386" s="4" t="s">
        <v>14</v>
      </c>
      <c r="H386" s="6">
        <v>3100</v>
      </c>
    </row>
    <row r="387" spans="1:8" ht="15.75">
      <c r="A387" s="4">
        <v>386</v>
      </c>
      <c r="B387" s="5">
        <v>44957</v>
      </c>
      <c r="C387" s="4">
        <v>60840</v>
      </c>
      <c r="D387" s="4" t="s">
        <v>20</v>
      </c>
      <c r="E387" s="4" t="s">
        <v>9</v>
      </c>
      <c r="F387" s="4" t="s">
        <v>10</v>
      </c>
      <c r="G387" s="4" t="s">
        <v>14</v>
      </c>
      <c r="H387" s="6">
        <v>775</v>
      </c>
    </row>
    <row r="388" spans="1:8" ht="15.75">
      <c r="A388" s="4">
        <v>387</v>
      </c>
      <c r="B388" s="5">
        <v>44957</v>
      </c>
      <c r="C388" s="4">
        <v>60850</v>
      </c>
      <c r="D388" s="4" t="s">
        <v>42</v>
      </c>
      <c r="E388" s="4" t="s">
        <v>9</v>
      </c>
      <c r="F388" s="4" t="s">
        <v>10</v>
      </c>
      <c r="G388" s="4" t="s">
        <v>14</v>
      </c>
      <c r="H388" s="6">
        <v>34800</v>
      </c>
    </row>
    <row r="389" spans="1:8" ht="15.75">
      <c r="A389" s="4">
        <v>388</v>
      </c>
      <c r="B389" s="5">
        <v>44957</v>
      </c>
      <c r="C389" s="4">
        <v>60710</v>
      </c>
      <c r="D389" s="4" t="s">
        <v>21</v>
      </c>
      <c r="E389" s="4" t="s">
        <v>9</v>
      </c>
      <c r="F389" s="4" t="s">
        <v>10</v>
      </c>
      <c r="G389" s="4" t="s">
        <v>14</v>
      </c>
      <c r="H389" s="6">
        <v>5400</v>
      </c>
    </row>
    <row r="390" spans="1:8" ht="15.75">
      <c r="A390" s="4">
        <v>389</v>
      </c>
      <c r="B390" s="5">
        <v>44957</v>
      </c>
      <c r="C390" s="4">
        <v>60720</v>
      </c>
      <c r="D390" s="4" t="s">
        <v>22</v>
      </c>
      <c r="E390" s="4" t="s">
        <v>9</v>
      </c>
      <c r="F390" s="4" t="s">
        <v>10</v>
      </c>
      <c r="G390" s="4" t="s">
        <v>14</v>
      </c>
      <c r="H390" s="6">
        <v>8000</v>
      </c>
    </row>
    <row r="391" spans="1:8" ht="15.75">
      <c r="A391" s="4">
        <v>390</v>
      </c>
      <c r="B391" s="5">
        <v>44957</v>
      </c>
      <c r="C391" s="4">
        <v>60730</v>
      </c>
      <c r="D391" s="4" t="s">
        <v>23</v>
      </c>
      <c r="E391" s="4" t="s">
        <v>9</v>
      </c>
      <c r="F391" s="4" t="s">
        <v>10</v>
      </c>
      <c r="G391" s="4" t="s">
        <v>14</v>
      </c>
      <c r="H391" s="6">
        <v>27200</v>
      </c>
    </row>
    <row r="392" spans="1:8" ht="15.75">
      <c r="A392" s="4">
        <v>391</v>
      </c>
      <c r="B392" s="5">
        <v>44957</v>
      </c>
      <c r="C392" s="4">
        <v>61010</v>
      </c>
      <c r="D392" s="4" t="s">
        <v>25</v>
      </c>
      <c r="E392" s="4" t="s">
        <v>9</v>
      </c>
      <c r="F392" s="4" t="s">
        <v>10</v>
      </c>
      <c r="G392" s="4" t="s">
        <v>14</v>
      </c>
      <c r="H392" s="6">
        <v>3200</v>
      </c>
    </row>
    <row r="393" spans="1:8" ht="15.75">
      <c r="A393" s="4">
        <v>392</v>
      </c>
      <c r="B393" s="5">
        <v>44957</v>
      </c>
      <c r="C393" s="4">
        <v>70100</v>
      </c>
      <c r="D393" s="4" t="s">
        <v>26</v>
      </c>
      <c r="E393" s="4" t="s">
        <v>9</v>
      </c>
      <c r="F393" s="4" t="s">
        <v>10</v>
      </c>
      <c r="G393" s="4" t="s">
        <v>11</v>
      </c>
      <c r="H393" s="6">
        <v>1700</v>
      </c>
    </row>
    <row r="394" spans="1:8" ht="15.75">
      <c r="A394" s="4">
        <v>393</v>
      </c>
      <c r="B394" s="5">
        <v>44957</v>
      </c>
      <c r="C394" s="4">
        <v>80100</v>
      </c>
      <c r="D394" s="4" t="s">
        <v>27</v>
      </c>
      <c r="E394" s="4" t="s">
        <v>9</v>
      </c>
      <c r="F394" s="4" t="s">
        <v>10</v>
      </c>
      <c r="G394" s="4" t="s">
        <v>14</v>
      </c>
      <c r="H394" s="6">
        <v>1700</v>
      </c>
    </row>
    <row r="395" spans="1:8" ht="15.75">
      <c r="A395" s="4">
        <v>394</v>
      </c>
      <c r="B395" s="5">
        <v>44957</v>
      </c>
      <c r="C395" s="4">
        <v>80200</v>
      </c>
      <c r="D395" s="4" t="s">
        <v>28</v>
      </c>
      <c r="E395" s="4" t="s">
        <v>9</v>
      </c>
      <c r="F395" s="4" t="s">
        <v>10</v>
      </c>
      <c r="G395" s="4" t="s">
        <v>14</v>
      </c>
      <c r="H395" s="6">
        <v>2700</v>
      </c>
    </row>
    <row r="396" spans="1:8" ht="15.75">
      <c r="A396" s="4">
        <v>395</v>
      </c>
      <c r="B396" s="5">
        <v>44957</v>
      </c>
      <c r="C396" s="4">
        <v>60400</v>
      </c>
      <c r="D396" s="4" t="s">
        <v>29</v>
      </c>
      <c r="E396" s="4" t="s">
        <v>30</v>
      </c>
      <c r="F396" s="4" t="s">
        <v>31</v>
      </c>
      <c r="G396" s="4" t="s">
        <v>14</v>
      </c>
      <c r="H396" s="6">
        <v>2000</v>
      </c>
    </row>
    <row r="397" spans="1:8" ht="15.75">
      <c r="A397" s="4">
        <v>396</v>
      </c>
      <c r="B397" s="5">
        <v>44957</v>
      </c>
      <c r="C397" s="4">
        <v>60810</v>
      </c>
      <c r="D397" s="4" t="s">
        <v>17</v>
      </c>
      <c r="E397" s="4" t="s">
        <v>30</v>
      </c>
      <c r="F397" s="4" t="s">
        <v>31</v>
      </c>
      <c r="G397" s="4" t="s">
        <v>14</v>
      </c>
      <c r="H397" s="6">
        <v>88500</v>
      </c>
    </row>
    <row r="398" spans="1:8" ht="15.75">
      <c r="A398" s="4">
        <v>397</v>
      </c>
      <c r="B398" s="5">
        <v>44957</v>
      </c>
      <c r="C398" s="4">
        <v>60820</v>
      </c>
      <c r="D398" s="4" t="s">
        <v>18</v>
      </c>
      <c r="E398" s="4" t="s">
        <v>30</v>
      </c>
      <c r="F398" s="4" t="s">
        <v>31</v>
      </c>
      <c r="G398" s="4" t="s">
        <v>14</v>
      </c>
      <c r="H398" s="6">
        <v>7080</v>
      </c>
    </row>
    <row r="399" spans="1:8" ht="15.75">
      <c r="A399" s="4">
        <v>398</v>
      </c>
      <c r="B399" s="5">
        <v>44957</v>
      </c>
      <c r="C399" s="4">
        <v>60830</v>
      </c>
      <c r="D399" s="4" t="s">
        <v>19</v>
      </c>
      <c r="E399" s="4" t="s">
        <v>30</v>
      </c>
      <c r="F399" s="4" t="s">
        <v>31</v>
      </c>
      <c r="G399" s="4" t="s">
        <v>14</v>
      </c>
      <c r="H399" s="6">
        <v>8850</v>
      </c>
    </row>
    <row r="400" spans="1:8" ht="15.75">
      <c r="A400" s="4">
        <v>399</v>
      </c>
      <c r="B400" s="5">
        <v>44957</v>
      </c>
      <c r="C400" s="4">
        <v>60840</v>
      </c>
      <c r="D400" s="4" t="s">
        <v>20</v>
      </c>
      <c r="E400" s="4" t="s">
        <v>30</v>
      </c>
      <c r="F400" s="4" t="s">
        <v>31</v>
      </c>
      <c r="G400" s="4" t="s">
        <v>14</v>
      </c>
      <c r="H400" s="6">
        <v>2212.5</v>
      </c>
    </row>
    <row r="401" spans="1:8" ht="15.75">
      <c r="A401" s="4">
        <v>400</v>
      </c>
      <c r="B401" s="5">
        <v>44957</v>
      </c>
      <c r="C401" s="4">
        <v>60100</v>
      </c>
      <c r="D401" s="4" t="s">
        <v>16</v>
      </c>
      <c r="E401" s="4" t="s">
        <v>32</v>
      </c>
      <c r="F401" s="4" t="s">
        <v>33</v>
      </c>
      <c r="G401" s="4" t="s">
        <v>14</v>
      </c>
      <c r="H401" s="6">
        <v>27000</v>
      </c>
    </row>
    <row r="402" spans="1:8" ht="15.75">
      <c r="A402" s="4">
        <v>401</v>
      </c>
      <c r="B402" s="5">
        <v>44957</v>
      </c>
      <c r="C402" s="4">
        <v>60810</v>
      </c>
      <c r="D402" s="4" t="s">
        <v>17</v>
      </c>
      <c r="E402" s="4" t="s">
        <v>32</v>
      </c>
      <c r="F402" s="4" t="s">
        <v>33</v>
      </c>
      <c r="G402" s="4" t="s">
        <v>14</v>
      </c>
      <c r="H402" s="6">
        <v>70000</v>
      </c>
    </row>
    <row r="403" spans="1:8" ht="15.75">
      <c r="A403" s="4">
        <v>402</v>
      </c>
      <c r="B403" s="5">
        <v>44957</v>
      </c>
      <c r="C403" s="4">
        <v>60820</v>
      </c>
      <c r="D403" s="4" t="s">
        <v>18</v>
      </c>
      <c r="E403" s="4" t="s">
        <v>32</v>
      </c>
      <c r="F403" s="4" t="s">
        <v>33</v>
      </c>
      <c r="G403" s="4" t="s">
        <v>14</v>
      </c>
      <c r="H403" s="6">
        <v>5600</v>
      </c>
    </row>
    <row r="404" spans="1:8" ht="15.75">
      <c r="A404" s="4">
        <v>403</v>
      </c>
      <c r="B404" s="5">
        <v>44957</v>
      </c>
      <c r="C404" s="4">
        <v>60830</v>
      </c>
      <c r="D404" s="4" t="s">
        <v>19</v>
      </c>
      <c r="E404" s="4" t="s">
        <v>32</v>
      </c>
      <c r="F404" s="4" t="s">
        <v>33</v>
      </c>
      <c r="G404" s="4" t="s">
        <v>14</v>
      </c>
      <c r="H404" s="6">
        <v>7000</v>
      </c>
    </row>
    <row r="405" spans="1:8" ht="15.75">
      <c r="A405" s="4">
        <v>404</v>
      </c>
      <c r="B405" s="5">
        <v>44957</v>
      </c>
      <c r="C405" s="4">
        <v>60840</v>
      </c>
      <c r="D405" s="4" t="s">
        <v>20</v>
      </c>
      <c r="E405" s="4" t="s">
        <v>32</v>
      </c>
      <c r="F405" s="4" t="s">
        <v>33</v>
      </c>
      <c r="G405" s="4" t="s">
        <v>14</v>
      </c>
      <c r="H405" s="6">
        <v>1750</v>
      </c>
    </row>
    <row r="406" spans="1:8" ht="15.75">
      <c r="A406" s="4">
        <v>405</v>
      </c>
      <c r="B406" s="5">
        <v>44957</v>
      </c>
      <c r="C406" s="4">
        <v>61010</v>
      </c>
      <c r="D406" s="4" t="s">
        <v>25</v>
      </c>
      <c r="E406" s="4" t="s">
        <v>32</v>
      </c>
      <c r="F406" s="4" t="s">
        <v>33</v>
      </c>
      <c r="G406" s="4" t="s">
        <v>14</v>
      </c>
      <c r="H406" s="6">
        <v>4500</v>
      </c>
    </row>
    <row r="407" spans="1:8" ht="15.75">
      <c r="A407" s="4">
        <v>406</v>
      </c>
      <c r="B407" s="5">
        <v>44957</v>
      </c>
      <c r="C407" s="4">
        <v>61020</v>
      </c>
      <c r="D407" s="4" t="s">
        <v>34</v>
      </c>
      <c r="E407" s="4" t="s">
        <v>32</v>
      </c>
      <c r="F407" s="4" t="s">
        <v>33</v>
      </c>
      <c r="G407" s="4" t="s">
        <v>14</v>
      </c>
      <c r="H407" s="6">
        <v>2500</v>
      </c>
    </row>
    <row r="408" spans="1:8" ht="15.75">
      <c r="A408" s="4">
        <v>407</v>
      </c>
      <c r="B408" s="5">
        <v>44957</v>
      </c>
      <c r="C408" s="4">
        <v>61030</v>
      </c>
      <c r="D408" s="4" t="s">
        <v>35</v>
      </c>
      <c r="E408" s="4" t="s">
        <v>32</v>
      </c>
      <c r="F408" s="4" t="s">
        <v>33</v>
      </c>
      <c r="G408" s="4" t="s">
        <v>14</v>
      </c>
      <c r="H408" s="6">
        <v>3500</v>
      </c>
    </row>
    <row r="409" spans="1:8" ht="15.75">
      <c r="A409" s="4">
        <v>408</v>
      </c>
      <c r="B409" s="5">
        <v>44985</v>
      </c>
      <c r="C409" s="4">
        <v>60810</v>
      </c>
      <c r="D409" s="4" t="s">
        <v>17</v>
      </c>
      <c r="E409" s="4" t="s">
        <v>36</v>
      </c>
      <c r="F409" s="4" t="s">
        <v>37</v>
      </c>
      <c r="G409" s="4" t="s">
        <v>14</v>
      </c>
      <c r="H409" s="6">
        <v>59000</v>
      </c>
    </row>
    <row r="410" spans="1:8" ht="15.75">
      <c r="A410" s="4">
        <v>409</v>
      </c>
      <c r="B410" s="5">
        <v>44985</v>
      </c>
      <c r="C410" s="4">
        <v>60820</v>
      </c>
      <c r="D410" s="4" t="s">
        <v>18</v>
      </c>
      <c r="E410" s="4" t="s">
        <v>36</v>
      </c>
      <c r="F410" s="4" t="s">
        <v>37</v>
      </c>
      <c r="G410" s="4" t="s">
        <v>14</v>
      </c>
      <c r="H410" s="6">
        <v>4720</v>
      </c>
    </row>
    <row r="411" spans="1:8" ht="15.75">
      <c r="A411" s="4">
        <v>410</v>
      </c>
      <c r="B411" s="5">
        <v>44985</v>
      </c>
      <c r="C411" s="4">
        <v>60830</v>
      </c>
      <c r="D411" s="4" t="s">
        <v>19</v>
      </c>
      <c r="E411" s="4" t="s">
        <v>36</v>
      </c>
      <c r="F411" s="4" t="s">
        <v>37</v>
      </c>
      <c r="G411" s="4" t="s">
        <v>14</v>
      </c>
      <c r="H411" s="6">
        <v>5900</v>
      </c>
    </row>
    <row r="412" spans="1:8" ht="15.75">
      <c r="A412" s="4">
        <v>411</v>
      </c>
      <c r="B412" s="5">
        <v>44985</v>
      </c>
      <c r="C412" s="4">
        <v>60840</v>
      </c>
      <c r="D412" s="4" t="s">
        <v>20</v>
      </c>
      <c r="E412" s="4" t="s">
        <v>36</v>
      </c>
      <c r="F412" s="4" t="s">
        <v>37</v>
      </c>
      <c r="G412" s="4" t="s">
        <v>14</v>
      </c>
      <c r="H412" s="6">
        <v>1475</v>
      </c>
    </row>
    <row r="413" spans="1:8" ht="15.75">
      <c r="A413" s="4">
        <v>412</v>
      </c>
      <c r="B413" s="5">
        <v>44985</v>
      </c>
      <c r="C413" s="4">
        <v>40200</v>
      </c>
      <c r="D413" s="4" t="s">
        <v>8</v>
      </c>
      <c r="E413" s="4" t="s">
        <v>9</v>
      </c>
      <c r="F413" s="4" t="s">
        <v>10</v>
      </c>
      <c r="G413" s="4" t="s">
        <v>11</v>
      </c>
      <c r="H413" s="6">
        <v>102500</v>
      </c>
    </row>
    <row r="414" spans="1:8" ht="15.75">
      <c r="A414" s="4">
        <v>413</v>
      </c>
      <c r="B414" s="5">
        <v>44985</v>
      </c>
      <c r="C414" s="4">
        <v>40100</v>
      </c>
      <c r="D414" s="4" t="s">
        <v>12</v>
      </c>
      <c r="E414" s="4" t="s">
        <v>9</v>
      </c>
      <c r="F414" s="4" t="s">
        <v>10</v>
      </c>
      <c r="G414" s="4" t="s">
        <v>11</v>
      </c>
      <c r="H414" s="6">
        <v>300000</v>
      </c>
    </row>
    <row r="415" spans="1:8" ht="15.75">
      <c r="A415" s="4">
        <v>414</v>
      </c>
      <c r="B415" s="5">
        <v>44985</v>
      </c>
      <c r="C415" s="4">
        <v>50210</v>
      </c>
      <c r="D415" s="4" t="s">
        <v>38</v>
      </c>
      <c r="E415" s="4" t="s">
        <v>9</v>
      </c>
      <c r="F415" s="4" t="s">
        <v>10</v>
      </c>
      <c r="G415" s="4" t="s">
        <v>14</v>
      </c>
      <c r="H415" s="6">
        <v>60000</v>
      </c>
    </row>
    <row r="416" spans="1:8" ht="15.75">
      <c r="A416" s="4">
        <v>415</v>
      </c>
      <c r="B416" s="5">
        <v>44985</v>
      </c>
      <c r="C416" s="4">
        <v>50100</v>
      </c>
      <c r="D416" s="4" t="s">
        <v>13</v>
      </c>
      <c r="E416" s="4" t="s">
        <v>9</v>
      </c>
      <c r="F416" s="4" t="s">
        <v>10</v>
      </c>
      <c r="G416" s="4" t="s">
        <v>14</v>
      </c>
      <c r="H416" s="6">
        <v>15000</v>
      </c>
    </row>
    <row r="417" spans="1:8" ht="15.75">
      <c r="A417" s="4">
        <v>416</v>
      </c>
      <c r="B417" s="5">
        <v>44985</v>
      </c>
      <c r="C417" s="4">
        <v>50200</v>
      </c>
      <c r="D417" s="4" t="s">
        <v>15</v>
      </c>
      <c r="E417" s="4" t="s">
        <v>9</v>
      </c>
      <c r="F417" s="4" t="s">
        <v>10</v>
      </c>
      <c r="G417" s="4" t="s">
        <v>14</v>
      </c>
      <c r="H417" s="6">
        <v>16100</v>
      </c>
    </row>
    <row r="418" spans="1:8" ht="15.75">
      <c r="A418" s="4">
        <v>417</v>
      </c>
      <c r="B418" s="5">
        <v>44985</v>
      </c>
      <c r="C418" s="4">
        <v>60100</v>
      </c>
      <c r="D418" s="4" t="s">
        <v>16</v>
      </c>
      <c r="E418" s="4" t="s">
        <v>9</v>
      </c>
      <c r="F418" s="4" t="s">
        <v>10</v>
      </c>
      <c r="G418" s="4" t="s">
        <v>14</v>
      </c>
      <c r="H418" s="6">
        <v>28500</v>
      </c>
    </row>
    <row r="419" spans="1:8" ht="15.75">
      <c r="A419" s="4">
        <v>418</v>
      </c>
      <c r="B419" s="5">
        <v>44985</v>
      </c>
      <c r="C419" s="4">
        <v>60400</v>
      </c>
      <c r="D419" s="4" t="s">
        <v>29</v>
      </c>
      <c r="E419" s="4" t="s">
        <v>9</v>
      </c>
      <c r="F419" s="4" t="s">
        <v>10</v>
      </c>
      <c r="G419" s="4" t="s">
        <v>14</v>
      </c>
      <c r="H419" s="6">
        <v>3900</v>
      </c>
    </row>
    <row r="420" spans="1:8" ht="15.75">
      <c r="A420" s="4">
        <v>419</v>
      </c>
      <c r="B420" s="5">
        <v>44985</v>
      </c>
      <c r="C420" s="4">
        <v>60500</v>
      </c>
      <c r="D420" s="4" t="s">
        <v>39</v>
      </c>
      <c r="E420" s="4" t="s">
        <v>9</v>
      </c>
      <c r="F420" s="4" t="s">
        <v>10</v>
      </c>
      <c r="G420" s="4" t="s">
        <v>14</v>
      </c>
      <c r="H420" s="6">
        <v>4900</v>
      </c>
    </row>
    <row r="421" spans="1:8" ht="15.75">
      <c r="A421" s="4">
        <v>420</v>
      </c>
      <c r="B421" s="5">
        <v>44985</v>
      </c>
      <c r="C421" s="4">
        <v>60620</v>
      </c>
      <c r="D421" s="4" t="s">
        <v>40</v>
      </c>
      <c r="E421" s="4" t="s">
        <v>9</v>
      </c>
      <c r="F421" s="4" t="s">
        <v>10</v>
      </c>
      <c r="G421" s="4" t="s">
        <v>14</v>
      </c>
      <c r="H421" s="6">
        <v>16000</v>
      </c>
    </row>
    <row r="422" spans="1:8" ht="15.75">
      <c r="A422" s="4">
        <v>421</v>
      </c>
      <c r="B422" s="5">
        <v>44985</v>
      </c>
      <c r="C422" s="4">
        <v>60630</v>
      </c>
      <c r="D422" s="4" t="s">
        <v>41</v>
      </c>
      <c r="E422" s="4" t="s">
        <v>9</v>
      </c>
      <c r="F422" s="4" t="s">
        <v>10</v>
      </c>
      <c r="G422" s="4" t="s">
        <v>14</v>
      </c>
      <c r="H422" s="6">
        <v>3200</v>
      </c>
    </row>
    <row r="423" spans="1:8" ht="15.75">
      <c r="A423" s="4">
        <v>422</v>
      </c>
      <c r="B423" s="5">
        <v>44985</v>
      </c>
      <c r="C423" s="4">
        <v>60810</v>
      </c>
      <c r="D423" s="4" t="s">
        <v>17</v>
      </c>
      <c r="E423" s="4" t="s">
        <v>9</v>
      </c>
      <c r="F423" s="4" t="s">
        <v>10</v>
      </c>
      <c r="G423" s="4" t="s">
        <v>14</v>
      </c>
      <c r="H423" s="6">
        <v>31000</v>
      </c>
    </row>
    <row r="424" spans="1:8" ht="15.75">
      <c r="A424" s="4">
        <v>423</v>
      </c>
      <c r="B424" s="5">
        <v>44985</v>
      </c>
      <c r="C424" s="4">
        <v>60820</v>
      </c>
      <c r="D424" s="4" t="s">
        <v>18</v>
      </c>
      <c r="E424" s="4" t="s">
        <v>9</v>
      </c>
      <c r="F424" s="4" t="s">
        <v>10</v>
      </c>
      <c r="G424" s="4" t="s">
        <v>14</v>
      </c>
      <c r="H424" s="6">
        <v>2480</v>
      </c>
    </row>
    <row r="425" spans="1:8" ht="15.75">
      <c r="A425" s="4">
        <v>424</v>
      </c>
      <c r="B425" s="5">
        <v>44985</v>
      </c>
      <c r="C425" s="4">
        <v>60830</v>
      </c>
      <c r="D425" s="4" t="s">
        <v>19</v>
      </c>
      <c r="E425" s="4" t="s">
        <v>9</v>
      </c>
      <c r="F425" s="4" t="s">
        <v>10</v>
      </c>
      <c r="G425" s="4" t="s">
        <v>14</v>
      </c>
      <c r="H425" s="6">
        <v>3100</v>
      </c>
    </row>
    <row r="426" spans="1:8" ht="15.75">
      <c r="A426" s="4">
        <v>425</v>
      </c>
      <c r="B426" s="5">
        <v>44985</v>
      </c>
      <c r="C426" s="4">
        <v>60840</v>
      </c>
      <c r="D426" s="4" t="s">
        <v>20</v>
      </c>
      <c r="E426" s="4" t="s">
        <v>9</v>
      </c>
      <c r="F426" s="4" t="s">
        <v>10</v>
      </c>
      <c r="G426" s="4" t="s">
        <v>14</v>
      </c>
      <c r="H426" s="6">
        <v>775</v>
      </c>
    </row>
    <row r="427" spans="1:8" ht="15.75">
      <c r="A427" s="4">
        <v>426</v>
      </c>
      <c r="B427" s="5">
        <v>44985</v>
      </c>
      <c r="C427" s="4">
        <v>60850</v>
      </c>
      <c r="D427" s="4" t="s">
        <v>42</v>
      </c>
      <c r="E427" s="4" t="s">
        <v>9</v>
      </c>
      <c r="F427" s="4" t="s">
        <v>10</v>
      </c>
      <c r="G427" s="4" t="s">
        <v>14</v>
      </c>
      <c r="H427" s="6">
        <v>36500</v>
      </c>
    </row>
    <row r="428" spans="1:8" ht="15.75">
      <c r="A428" s="4">
        <v>427</v>
      </c>
      <c r="B428" s="5">
        <v>44985</v>
      </c>
      <c r="C428" s="4">
        <v>60710</v>
      </c>
      <c r="D428" s="4" t="s">
        <v>21</v>
      </c>
      <c r="E428" s="4" t="s">
        <v>9</v>
      </c>
      <c r="F428" s="4" t="s">
        <v>10</v>
      </c>
      <c r="G428" s="4" t="s">
        <v>14</v>
      </c>
      <c r="H428" s="6">
        <v>5400</v>
      </c>
    </row>
    <row r="429" spans="1:8" ht="15.75">
      <c r="A429" s="4">
        <v>428</v>
      </c>
      <c r="B429" s="5">
        <v>44985</v>
      </c>
      <c r="C429" s="4">
        <v>60720</v>
      </c>
      <c r="D429" s="4" t="s">
        <v>22</v>
      </c>
      <c r="E429" s="4" t="s">
        <v>9</v>
      </c>
      <c r="F429" s="4" t="s">
        <v>10</v>
      </c>
      <c r="G429" s="4" t="s">
        <v>14</v>
      </c>
      <c r="H429" s="6">
        <v>8000</v>
      </c>
    </row>
    <row r="430" spans="1:8" ht="15.75">
      <c r="A430" s="4">
        <v>429</v>
      </c>
      <c r="B430" s="5">
        <v>44985</v>
      </c>
      <c r="C430" s="4">
        <v>60730</v>
      </c>
      <c r="D430" s="4" t="s">
        <v>23</v>
      </c>
      <c r="E430" s="4" t="s">
        <v>9</v>
      </c>
      <c r="F430" s="4" t="s">
        <v>10</v>
      </c>
      <c r="G430" s="4" t="s">
        <v>14</v>
      </c>
      <c r="H430" s="6">
        <v>27200</v>
      </c>
    </row>
    <row r="431" spans="1:8" ht="15.75">
      <c r="A431" s="4">
        <v>430</v>
      </c>
      <c r="B431" s="5">
        <v>44985</v>
      </c>
      <c r="C431" s="4">
        <v>70100</v>
      </c>
      <c r="D431" s="4" t="s">
        <v>26</v>
      </c>
      <c r="E431" s="4" t="s">
        <v>9</v>
      </c>
      <c r="F431" s="4" t="s">
        <v>10</v>
      </c>
      <c r="G431" s="4" t="s">
        <v>11</v>
      </c>
      <c r="H431" s="6">
        <v>1700</v>
      </c>
    </row>
    <row r="432" spans="1:8" ht="15.75">
      <c r="A432" s="4">
        <v>431</v>
      </c>
      <c r="B432" s="5">
        <v>44985</v>
      </c>
      <c r="C432" s="4">
        <v>80100</v>
      </c>
      <c r="D432" s="4" t="s">
        <v>27</v>
      </c>
      <c r="E432" s="4" t="s">
        <v>9</v>
      </c>
      <c r="F432" s="4" t="s">
        <v>10</v>
      </c>
      <c r="G432" s="4" t="s">
        <v>14</v>
      </c>
      <c r="H432" s="6">
        <v>1700</v>
      </c>
    </row>
    <row r="433" spans="1:8" ht="15.75">
      <c r="A433" s="4">
        <v>432</v>
      </c>
      <c r="B433" s="5">
        <v>44985</v>
      </c>
      <c r="C433" s="4">
        <v>80200</v>
      </c>
      <c r="D433" s="4" t="s">
        <v>28</v>
      </c>
      <c r="E433" s="4" t="s">
        <v>9</v>
      </c>
      <c r="F433" s="4" t="s">
        <v>10</v>
      </c>
      <c r="G433" s="4" t="s">
        <v>14</v>
      </c>
      <c r="H433" s="6">
        <v>2700</v>
      </c>
    </row>
    <row r="434" spans="1:8" ht="15.75">
      <c r="A434" s="4">
        <v>433</v>
      </c>
      <c r="B434" s="5">
        <v>44985</v>
      </c>
      <c r="C434" s="4">
        <v>60400</v>
      </c>
      <c r="D434" s="4" t="s">
        <v>29</v>
      </c>
      <c r="E434" s="4" t="s">
        <v>30</v>
      </c>
      <c r="F434" s="4" t="s">
        <v>31</v>
      </c>
      <c r="G434" s="4" t="s">
        <v>14</v>
      </c>
      <c r="H434" s="6">
        <v>2000</v>
      </c>
    </row>
    <row r="435" spans="1:8" ht="15.75">
      <c r="A435" s="4">
        <v>434</v>
      </c>
      <c r="B435" s="5">
        <v>44985</v>
      </c>
      <c r="C435" s="4">
        <v>60810</v>
      </c>
      <c r="D435" s="4" t="s">
        <v>17</v>
      </c>
      <c r="E435" s="4" t="s">
        <v>30</v>
      </c>
      <c r="F435" s="4" t="s">
        <v>31</v>
      </c>
      <c r="G435" s="4" t="s">
        <v>14</v>
      </c>
      <c r="H435" s="6">
        <v>91000</v>
      </c>
    </row>
    <row r="436" spans="1:8" ht="15.75">
      <c r="A436" s="4">
        <v>435</v>
      </c>
      <c r="B436" s="5">
        <v>44985</v>
      </c>
      <c r="C436" s="4">
        <v>60820</v>
      </c>
      <c r="D436" s="4" t="s">
        <v>18</v>
      </c>
      <c r="E436" s="4" t="s">
        <v>30</v>
      </c>
      <c r="F436" s="4" t="s">
        <v>31</v>
      </c>
      <c r="G436" s="4" t="s">
        <v>14</v>
      </c>
      <c r="H436" s="6">
        <v>7280</v>
      </c>
    </row>
    <row r="437" spans="1:8" ht="15.75">
      <c r="A437" s="4">
        <v>436</v>
      </c>
      <c r="B437" s="5">
        <v>44985</v>
      </c>
      <c r="C437" s="4">
        <v>60830</v>
      </c>
      <c r="D437" s="4" t="s">
        <v>19</v>
      </c>
      <c r="E437" s="4" t="s">
        <v>30</v>
      </c>
      <c r="F437" s="4" t="s">
        <v>31</v>
      </c>
      <c r="G437" s="4" t="s">
        <v>14</v>
      </c>
      <c r="H437" s="6">
        <v>9100</v>
      </c>
    </row>
    <row r="438" spans="1:8" ht="15.75">
      <c r="A438" s="4">
        <v>437</v>
      </c>
      <c r="B438" s="5">
        <v>44985</v>
      </c>
      <c r="C438" s="4">
        <v>60840</v>
      </c>
      <c r="D438" s="4" t="s">
        <v>20</v>
      </c>
      <c r="E438" s="4" t="s">
        <v>30</v>
      </c>
      <c r="F438" s="4" t="s">
        <v>31</v>
      </c>
      <c r="G438" s="4" t="s">
        <v>14</v>
      </c>
      <c r="H438" s="6">
        <v>2275</v>
      </c>
    </row>
    <row r="439" spans="1:8" ht="15.75">
      <c r="A439" s="4">
        <v>438</v>
      </c>
      <c r="B439" s="5">
        <v>44985</v>
      </c>
      <c r="C439" s="4">
        <v>60100</v>
      </c>
      <c r="D439" s="4" t="s">
        <v>16</v>
      </c>
      <c r="E439" s="4" t="s">
        <v>32</v>
      </c>
      <c r="F439" s="4" t="s">
        <v>33</v>
      </c>
      <c r="G439" s="4" t="s">
        <v>14</v>
      </c>
      <c r="H439" s="6">
        <v>28000</v>
      </c>
    </row>
    <row r="440" spans="1:8" ht="15.75">
      <c r="A440" s="4">
        <v>439</v>
      </c>
      <c r="B440" s="5">
        <v>44985</v>
      </c>
      <c r="C440" s="4">
        <v>60810</v>
      </c>
      <c r="D440" s="4" t="s">
        <v>17</v>
      </c>
      <c r="E440" s="4" t="s">
        <v>32</v>
      </c>
      <c r="F440" s="4" t="s">
        <v>33</v>
      </c>
      <c r="G440" s="4" t="s">
        <v>14</v>
      </c>
      <c r="H440" s="6">
        <v>70000</v>
      </c>
    </row>
    <row r="441" spans="1:8" ht="15.75">
      <c r="A441" s="4">
        <v>440</v>
      </c>
      <c r="B441" s="5">
        <v>44985</v>
      </c>
      <c r="C441" s="4">
        <v>60820</v>
      </c>
      <c r="D441" s="4" t="s">
        <v>18</v>
      </c>
      <c r="E441" s="4" t="s">
        <v>32</v>
      </c>
      <c r="F441" s="4" t="s">
        <v>33</v>
      </c>
      <c r="G441" s="4" t="s">
        <v>14</v>
      </c>
      <c r="H441" s="6">
        <v>5600</v>
      </c>
    </row>
    <row r="442" spans="1:8" ht="15.75">
      <c r="A442" s="4">
        <v>441</v>
      </c>
      <c r="B442" s="5">
        <v>44985</v>
      </c>
      <c r="C442" s="4">
        <v>60830</v>
      </c>
      <c r="D442" s="4" t="s">
        <v>19</v>
      </c>
      <c r="E442" s="4" t="s">
        <v>32</v>
      </c>
      <c r="F442" s="4" t="s">
        <v>33</v>
      </c>
      <c r="G442" s="4" t="s">
        <v>14</v>
      </c>
      <c r="H442" s="6">
        <v>7000</v>
      </c>
    </row>
    <row r="443" spans="1:8" ht="15.75">
      <c r="A443" s="4">
        <v>442</v>
      </c>
      <c r="B443" s="5">
        <v>44985</v>
      </c>
      <c r="C443" s="4">
        <v>60840</v>
      </c>
      <c r="D443" s="4" t="s">
        <v>20</v>
      </c>
      <c r="E443" s="4" t="s">
        <v>32</v>
      </c>
      <c r="F443" s="4" t="s">
        <v>33</v>
      </c>
      <c r="G443" s="4" t="s">
        <v>14</v>
      </c>
      <c r="H443" s="6">
        <v>1750</v>
      </c>
    </row>
    <row r="444" spans="1:8" ht="15.75">
      <c r="A444" s="4">
        <v>443</v>
      </c>
      <c r="B444" s="5">
        <v>45016</v>
      </c>
      <c r="C444" s="4">
        <v>60810</v>
      </c>
      <c r="D444" s="4" t="s">
        <v>17</v>
      </c>
      <c r="E444" s="4" t="s">
        <v>36</v>
      </c>
      <c r="F444" s="4" t="s">
        <v>37</v>
      </c>
      <c r="G444" s="4" t="s">
        <v>14</v>
      </c>
      <c r="H444" s="6">
        <v>59000</v>
      </c>
    </row>
    <row r="445" spans="1:8" ht="15.75">
      <c r="A445" s="4">
        <v>444</v>
      </c>
      <c r="B445" s="5">
        <v>45016</v>
      </c>
      <c r="C445" s="4">
        <v>60820</v>
      </c>
      <c r="D445" s="4" t="s">
        <v>18</v>
      </c>
      <c r="E445" s="4" t="s">
        <v>36</v>
      </c>
      <c r="F445" s="4" t="s">
        <v>37</v>
      </c>
      <c r="G445" s="4" t="s">
        <v>14</v>
      </c>
      <c r="H445" s="6">
        <v>4720</v>
      </c>
    </row>
    <row r="446" spans="1:8" ht="15.75">
      <c r="A446" s="4">
        <v>445</v>
      </c>
      <c r="B446" s="5">
        <v>45016</v>
      </c>
      <c r="C446" s="4">
        <v>60830</v>
      </c>
      <c r="D446" s="4" t="s">
        <v>19</v>
      </c>
      <c r="E446" s="4" t="s">
        <v>36</v>
      </c>
      <c r="F446" s="4" t="s">
        <v>37</v>
      </c>
      <c r="G446" s="4" t="s">
        <v>14</v>
      </c>
      <c r="H446" s="6">
        <v>5900</v>
      </c>
    </row>
    <row r="447" spans="1:8" ht="15.75">
      <c r="A447" s="4">
        <v>446</v>
      </c>
      <c r="B447" s="5">
        <v>45016</v>
      </c>
      <c r="C447" s="4">
        <v>60840</v>
      </c>
      <c r="D447" s="4" t="s">
        <v>20</v>
      </c>
      <c r="E447" s="4" t="s">
        <v>36</v>
      </c>
      <c r="F447" s="4" t="s">
        <v>37</v>
      </c>
      <c r="G447" s="4" t="s">
        <v>14</v>
      </c>
      <c r="H447" s="6">
        <v>1475</v>
      </c>
    </row>
    <row r="448" spans="1:8" ht="15.75">
      <c r="A448" s="4">
        <v>447</v>
      </c>
      <c r="B448" s="5">
        <v>45016</v>
      </c>
      <c r="C448" s="4">
        <v>40200</v>
      </c>
      <c r="D448" s="4" t="s">
        <v>8</v>
      </c>
      <c r="E448" s="4" t="s">
        <v>9</v>
      </c>
      <c r="F448" s="4" t="s">
        <v>10</v>
      </c>
      <c r="G448" s="4" t="s">
        <v>11</v>
      </c>
      <c r="H448" s="6">
        <v>105000</v>
      </c>
    </row>
    <row r="449" spans="1:8" ht="15.75">
      <c r="A449" s="4">
        <v>448</v>
      </c>
      <c r="B449" s="5">
        <v>45016</v>
      </c>
      <c r="C449" s="4">
        <v>40100</v>
      </c>
      <c r="D449" s="4" t="s">
        <v>12</v>
      </c>
      <c r="E449" s="4" t="s">
        <v>9</v>
      </c>
      <c r="F449" s="4" t="s">
        <v>10</v>
      </c>
      <c r="G449" s="4" t="s">
        <v>11</v>
      </c>
      <c r="H449" s="6">
        <v>300000</v>
      </c>
    </row>
    <row r="450" spans="1:8" ht="15.75">
      <c r="A450" s="4">
        <v>449</v>
      </c>
      <c r="B450" s="5">
        <v>45016</v>
      </c>
      <c r="C450" s="4">
        <v>50210</v>
      </c>
      <c r="D450" s="4" t="s">
        <v>38</v>
      </c>
      <c r="E450" s="4" t="s">
        <v>9</v>
      </c>
      <c r="F450" s="4" t="s">
        <v>10</v>
      </c>
      <c r="G450" s="4" t="s">
        <v>14</v>
      </c>
      <c r="H450" s="6">
        <v>60000</v>
      </c>
    </row>
    <row r="451" spans="1:8" ht="15.75">
      <c r="A451" s="4">
        <v>450</v>
      </c>
      <c r="B451" s="5">
        <v>45016</v>
      </c>
      <c r="C451" s="4">
        <v>50100</v>
      </c>
      <c r="D451" s="4" t="s">
        <v>13</v>
      </c>
      <c r="E451" s="4" t="s">
        <v>9</v>
      </c>
      <c r="F451" s="4" t="s">
        <v>10</v>
      </c>
      <c r="G451" s="4" t="s">
        <v>14</v>
      </c>
      <c r="H451" s="6">
        <v>15000</v>
      </c>
    </row>
    <row r="452" spans="1:8" ht="15.75">
      <c r="A452" s="4">
        <v>451</v>
      </c>
      <c r="B452" s="5">
        <v>45016</v>
      </c>
      <c r="C452" s="4">
        <v>50200</v>
      </c>
      <c r="D452" s="4" t="s">
        <v>15</v>
      </c>
      <c r="E452" s="4" t="s">
        <v>9</v>
      </c>
      <c r="F452" s="4" t="s">
        <v>10</v>
      </c>
      <c r="G452" s="4" t="s">
        <v>14</v>
      </c>
      <c r="H452" s="6">
        <v>16200</v>
      </c>
    </row>
    <row r="453" spans="1:8" ht="15.75">
      <c r="A453" s="4">
        <v>452</v>
      </c>
      <c r="B453" s="5">
        <v>45016</v>
      </c>
      <c r="C453" s="4">
        <v>60100</v>
      </c>
      <c r="D453" s="4" t="s">
        <v>16</v>
      </c>
      <c r="E453" s="4" t="s">
        <v>9</v>
      </c>
      <c r="F453" s="4" t="s">
        <v>10</v>
      </c>
      <c r="G453" s="4" t="s">
        <v>14</v>
      </c>
      <c r="H453" s="6">
        <v>29200</v>
      </c>
    </row>
    <row r="454" spans="1:8" ht="15.75">
      <c r="A454" s="4">
        <v>453</v>
      </c>
      <c r="B454" s="5">
        <v>45016</v>
      </c>
      <c r="C454" s="4">
        <v>60400</v>
      </c>
      <c r="D454" s="4" t="s">
        <v>29</v>
      </c>
      <c r="E454" s="4" t="s">
        <v>9</v>
      </c>
      <c r="F454" s="4" t="s">
        <v>10</v>
      </c>
      <c r="G454" s="4" t="s">
        <v>14</v>
      </c>
      <c r="H454" s="6">
        <v>3900</v>
      </c>
    </row>
    <row r="455" spans="1:8" ht="15.75">
      <c r="A455" s="4">
        <v>454</v>
      </c>
      <c r="B455" s="5">
        <v>45016</v>
      </c>
      <c r="C455" s="4">
        <v>60500</v>
      </c>
      <c r="D455" s="4" t="s">
        <v>39</v>
      </c>
      <c r="E455" s="4" t="s">
        <v>9</v>
      </c>
      <c r="F455" s="4" t="s">
        <v>10</v>
      </c>
      <c r="G455" s="4" t="s">
        <v>14</v>
      </c>
      <c r="H455" s="6">
        <v>4900</v>
      </c>
    </row>
    <row r="456" spans="1:8" ht="15.75">
      <c r="A456" s="4">
        <v>455</v>
      </c>
      <c r="B456" s="5">
        <v>45016</v>
      </c>
      <c r="C456" s="4">
        <v>60620</v>
      </c>
      <c r="D456" s="4" t="s">
        <v>40</v>
      </c>
      <c r="E456" s="4" t="s">
        <v>9</v>
      </c>
      <c r="F456" s="4" t="s">
        <v>10</v>
      </c>
      <c r="G456" s="4" t="s">
        <v>14</v>
      </c>
      <c r="H456" s="6">
        <v>16000</v>
      </c>
    </row>
    <row r="457" spans="1:8" ht="15.75">
      <c r="A457" s="4">
        <v>456</v>
      </c>
      <c r="B457" s="5">
        <v>45016</v>
      </c>
      <c r="C457" s="4">
        <v>60630</v>
      </c>
      <c r="D457" s="4" t="s">
        <v>41</v>
      </c>
      <c r="E457" s="4" t="s">
        <v>9</v>
      </c>
      <c r="F457" s="4" t="s">
        <v>10</v>
      </c>
      <c r="G457" s="4" t="s">
        <v>14</v>
      </c>
      <c r="H457" s="6">
        <v>3300</v>
      </c>
    </row>
    <row r="458" spans="1:8" ht="15.75">
      <c r="A458" s="4">
        <v>457</v>
      </c>
      <c r="B458" s="5">
        <v>45016</v>
      </c>
      <c r="C458" s="4">
        <v>60810</v>
      </c>
      <c r="D458" s="4" t="s">
        <v>17</v>
      </c>
      <c r="E458" s="4" t="s">
        <v>9</v>
      </c>
      <c r="F458" s="4" t="s">
        <v>10</v>
      </c>
      <c r="G458" s="4" t="s">
        <v>14</v>
      </c>
      <c r="H458" s="6">
        <v>31000</v>
      </c>
    </row>
    <row r="459" spans="1:8" ht="15.75">
      <c r="A459" s="4">
        <v>458</v>
      </c>
      <c r="B459" s="5">
        <v>45016</v>
      </c>
      <c r="C459" s="4">
        <v>60820</v>
      </c>
      <c r="D459" s="4" t="s">
        <v>18</v>
      </c>
      <c r="E459" s="4" t="s">
        <v>9</v>
      </c>
      <c r="F459" s="4" t="s">
        <v>10</v>
      </c>
      <c r="G459" s="4" t="s">
        <v>14</v>
      </c>
      <c r="H459" s="6">
        <v>2480</v>
      </c>
    </row>
    <row r="460" spans="1:8" ht="15.75">
      <c r="A460" s="4">
        <v>459</v>
      </c>
      <c r="B460" s="5">
        <v>45016</v>
      </c>
      <c r="C460" s="4">
        <v>60830</v>
      </c>
      <c r="D460" s="4" t="s">
        <v>19</v>
      </c>
      <c r="E460" s="4" t="s">
        <v>9</v>
      </c>
      <c r="F460" s="4" t="s">
        <v>10</v>
      </c>
      <c r="G460" s="4" t="s">
        <v>14</v>
      </c>
      <c r="H460" s="6">
        <v>3100</v>
      </c>
    </row>
    <row r="461" spans="1:8" ht="15.75">
      <c r="A461" s="4">
        <v>460</v>
      </c>
      <c r="B461" s="5">
        <v>45016</v>
      </c>
      <c r="C461" s="4">
        <v>60840</v>
      </c>
      <c r="D461" s="4" t="s">
        <v>20</v>
      </c>
      <c r="E461" s="4" t="s">
        <v>9</v>
      </c>
      <c r="F461" s="4" t="s">
        <v>10</v>
      </c>
      <c r="G461" s="4" t="s">
        <v>14</v>
      </c>
      <c r="H461" s="6">
        <v>775</v>
      </c>
    </row>
    <row r="462" spans="1:8" ht="15.75">
      <c r="A462" s="4">
        <v>461</v>
      </c>
      <c r="B462" s="5">
        <v>45016</v>
      </c>
      <c r="C462" s="4">
        <v>60850</v>
      </c>
      <c r="D462" s="4" t="s">
        <v>42</v>
      </c>
      <c r="E462" s="4" t="s">
        <v>9</v>
      </c>
      <c r="F462" s="4" t="s">
        <v>10</v>
      </c>
      <c r="G462" s="4" t="s">
        <v>14</v>
      </c>
      <c r="H462" s="6">
        <v>38500</v>
      </c>
    </row>
    <row r="463" spans="1:8" ht="15.75">
      <c r="A463" s="4">
        <v>462</v>
      </c>
      <c r="B463" s="5">
        <v>45016</v>
      </c>
      <c r="C463" s="4">
        <v>60710</v>
      </c>
      <c r="D463" s="4" t="s">
        <v>21</v>
      </c>
      <c r="E463" s="4" t="s">
        <v>9</v>
      </c>
      <c r="F463" s="4" t="s">
        <v>10</v>
      </c>
      <c r="G463" s="4" t="s">
        <v>14</v>
      </c>
      <c r="H463" s="6">
        <v>5400</v>
      </c>
    </row>
    <row r="464" spans="1:8" ht="15.75">
      <c r="A464" s="4">
        <v>463</v>
      </c>
      <c r="B464" s="5">
        <v>45016</v>
      </c>
      <c r="C464" s="4">
        <v>60720</v>
      </c>
      <c r="D464" s="4" t="s">
        <v>22</v>
      </c>
      <c r="E464" s="4" t="s">
        <v>9</v>
      </c>
      <c r="F464" s="4" t="s">
        <v>10</v>
      </c>
      <c r="G464" s="4" t="s">
        <v>14</v>
      </c>
      <c r="H464" s="6">
        <v>8000</v>
      </c>
    </row>
    <row r="465" spans="1:8" ht="15.75">
      <c r="A465" s="4">
        <v>464</v>
      </c>
      <c r="B465" s="5">
        <v>45016</v>
      </c>
      <c r="C465" s="4">
        <v>60730</v>
      </c>
      <c r="D465" s="4" t="s">
        <v>23</v>
      </c>
      <c r="E465" s="4" t="s">
        <v>9</v>
      </c>
      <c r="F465" s="4" t="s">
        <v>10</v>
      </c>
      <c r="G465" s="4" t="s">
        <v>14</v>
      </c>
      <c r="H465" s="6">
        <v>27200</v>
      </c>
    </row>
    <row r="466" spans="1:8" ht="15.75">
      <c r="A466" s="4">
        <v>465</v>
      </c>
      <c r="B466" s="5">
        <v>45016</v>
      </c>
      <c r="C466" s="4">
        <v>61010</v>
      </c>
      <c r="D466" s="4" t="s">
        <v>25</v>
      </c>
      <c r="E466" s="4" t="s">
        <v>9</v>
      </c>
      <c r="F466" s="4" t="s">
        <v>10</v>
      </c>
      <c r="G466" s="4" t="s">
        <v>14</v>
      </c>
      <c r="H466" s="6">
        <v>3100</v>
      </c>
    </row>
    <row r="467" spans="1:8" ht="15.75">
      <c r="A467" s="4">
        <v>466</v>
      </c>
      <c r="B467" s="5">
        <v>45016</v>
      </c>
      <c r="C467" s="4">
        <v>70100</v>
      </c>
      <c r="D467" s="4" t="s">
        <v>26</v>
      </c>
      <c r="E467" s="4" t="s">
        <v>9</v>
      </c>
      <c r="F467" s="4" t="s">
        <v>10</v>
      </c>
      <c r="G467" s="4" t="s">
        <v>11</v>
      </c>
      <c r="H467" s="6">
        <v>1750</v>
      </c>
    </row>
    <row r="468" spans="1:8" ht="15.75">
      <c r="A468" s="4">
        <v>467</v>
      </c>
      <c r="B468" s="5">
        <v>45016</v>
      </c>
      <c r="C468" s="4">
        <v>80100</v>
      </c>
      <c r="D468" s="4" t="s">
        <v>27</v>
      </c>
      <c r="E468" s="4" t="s">
        <v>9</v>
      </c>
      <c r="F468" s="4" t="s">
        <v>10</v>
      </c>
      <c r="G468" s="4" t="s">
        <v>14</v>
      </c>
      <c r="H468" s="6">
        <v>1700</v>
      </c>
    </row>
    <row r="469" spans="1:8" ht="15.75">
      <c r="A469" s="4">
        <v>468</v>
      </c>
      <c r="B469" s="5">
        <v>45016</v>
      </c>
      <c r="C469" s="4">
        <v>80200</v>
      </c>
      <c r="D469" s="4" t="s">
        <v>28</v>
      </c>
      <c r="E469" s="4" t="s">
        <v>9</v>
      </c>
      <c r="F469" s="4" t="s">
        <v>10</v>
      </c>
      <c r="G469" s="4" t="s">
        <v>14</v>
      </c>
      <c r="H469" s="6">
        <v>2700</v>
      </c>
    </row>
    <row r="470" spans="1:8" ht="15.75">
      <c r="A470" s="4">
        <v>469</v>
      </c>
      <c r="B470" s="5">
        <v>45016</v>
      </c>
      <c r="C470" s="4">
        <v>60400</v>
      </c>
      <c r="D470" s="4" t="s">
        <v>29</v>
      </c>
      <c r="E470" s="4" t="s">
        <v>30</v>
      </c>
      <c r="F470" s="4" t="s">
        <v>31</v>
      </c>
      <c r="G470" s="4" t="s">
        <v>14</v>
      </c>
      <c r="H470" s="6">
        <v>2000</v>
      </c>
    </row>
    <row r="471" spans="1:8" ht="15.75">
      <c r="A471" s="4">
        <v>470</v>
      </c>
      <c r="B471" s="5">
        <v>45016</v>
      </c>
      <c r="C471" s="4">
        <v>60810</v>
      </c>
      <c r="D471" s="4" t="s">
        <v>17</v>
      </c>
      <c r="E471" s="4" t="s">
        <v>30</v>
      </c>
      <c r="F471" s="4" t="s">
        <v>31</v>
      </c>
      <c r="G471" s="4" t="s">
        <v>14</v>
      </c>
      <c r="H471" s="6">
        <v>91000</v>
      </c>
    </row>
    <row r="472" spans="1:8" ht="15.75">
      <c r="A472" s="4">
        <v>471</v>
      </c>
      <c r="B472" s="5">
        <v>45016</v>
      </c>
      <c r="C472" s="4">
        <v>60820</v>
      </c>
      <c r="D472" s="4" t="s">
        <v>18</v>
      </c>
      <c r="E472" s="4" t="s">
        <v>30</v>
      </c>
      <c r="F472" s="4" t="s">
        <v>31</v>
      </c>
      <c r="G472" s="4" t="s">
        <v>14</v>
      </c>
      <c r="H472" s="6">
        <v>7280</v>
      </c>
    </row>
    <row r="473" spans="1:8" ht="15.75">
      <c r="A473" s="4">
        <v>472</v>
      </c>
      <c r="B473" s="5">
        <v>45016</v>
      </c>
      <c r="C473" s="4">
        <v>60830</v>
      </c>
      <c r="D473" s="4" t="s">
        <v>19</v>
      </c>
      <c r="E473" s="4" t="s">
        <v>30</v>
      </c>
      <c r="F473" s="4" t="s">
        <v>31</v>
      </c>
      <c r="G473" s="4" t="s">
        <v>14</v>
      </c>
      <c r="H473" s="6">
        <v>9100</v>
      </c>
    </row>
    <row r="474" spans="1:8" ht="15.75">
      <c r="A474" s="4">
        <v>473</v>
      </c>
      <c r="B474" s="5">
        <v>45016</v>
      </c>
      <c r="C474" s="4">
        <v>60840</v>
      </c>
      <c r="D474" s="4" t="s">
        <v>20</v>
      </c>
      <c r="E474" s="4" t="s">
        <v>30</v>
      </c>
      <c r="F474" s="4" t="s">
        <v>31</v>
      </c>
      <c r="G474" s="4" t="s">
        <v>14</v>
      </c>
      <c r="H474" s="6">
        <v>2275</v>
      </c>
    </row>
    <row r="475" spans="1:8" ht="15.75">
      <c r="A475" s="4">
        <v>474</v>
      </c>
      <c r="B475" s="5">
        <v>45016</v>
      </c>
      <c r="C475" s="4">
        <v>60100</v>
      </c>
      <c r="D475" s="4" t="s">
        <v>16</v>
      </c>
      <c r="E475" s="4" t="s">
        <v>32</v>
      </c>
      <c r="F475" s="4" t="s">
        <v>33</v>
      </c>
      <c r="G475" s="4" t="s">
        <v>14</v>
      </c>
      <c r="H475" s="6">
        <v>29000</v>
      </c>
    </row>
    <row r="476" spans="1:8" ht="15.75">
      <c r="A476" s="4">
        <v>475</v>
      </c>
      <c r="B476" s="5">
        <v>45016</v>
      </c>
      <c r="C476" s="4">
        <v>60810</v>
      </c>
      <c r="D476" s="4" t="s">
        <v>17</v>
      </c>
      <c r="E476" s="4" t="s">
        <v>32</v>
      </c>
      <c r="F476" s="4" t="s">
        <v>33</v>
      </c>
      <c r="G476" s="4" t="s">
        <v>14</v>
      </c>
      <c r="H476" s="6">
        <v>70000</v>
      </c>
    </row>
    <row r="477" spans="1:8" ht="15.75">
      <c r="A477" s="4">
        <v>476</v>
      </c>
      <c r="B477" s="5">
        <v>45016</v>
      </c>
      <c r="C477" s="4">
        <v>60820</v>
      </c>
      <c r="D477" s="4" t="s">
        <v>18</v>
      </c>
      <c r="E477" s="4" t="s">
        <v>32</v>
      </c>
      <c r="F477" s="4" t="s">
        <v>33</v>
      </c>
      <c r="G477" s="4" t="s">
        <v>14</v>
      </c>
      <c r="H477" s="6">
        <v>5600</v>
      </c>
    </row>
    <row r="478" spans="1:8" ht="15.75">
      <c r="A478" s="4">
        <v>477</v>
      </c>
      <c r="B478" s="5">
        <v>45016</v>
      </c>
      <c r="C478" s="4">
        <v>60830</v>
      </c>
      <c r="D478" s="4" t="s">
        <v>19</v>
      </c>
      <c r="E478" s="4" t="s">
        <v>32</v>
      </c>
      <c r="F478" s="4" t="s">
        <v>33</v>
      </c>
      <c r="G478" s="4" t="s">
        <v>14</v>
      </c>
      <c r="H478" s="6">
        <v>7000</v>
      </c>
    </row>
    <row r="479" spans="1:8" ht="15.75">
      <c r="A479" s="4">
        <v>478</v>
      </c>
      <c r="B479" s="5">
        <v>45016</v>
      </c>
      <c r="C479" s="4">
        <v>60840</v>
      </c>
      <c r="D479" s="4" t="s">
        <v>20</v>
      </c>
      <c r="E479" s="4" t="s">
        <v>32</v>
      </c>
      <c r="F479" s="4" t="s">
        <v>33</v>
      </c>
      <c r="G479" s="4" t="s">
        <v>14</v>
      </c>
      <c r="H479" s="6">
        <v>1750</v>
      </c>
    </row>
    <row r="480" spans="1:8" ht="15.75">
      <c r="A480" s="4">
        <v>479</v>
      </c>
      <c r="B480" s="5">
        <v>45016</v>
      </c>
      <c r="C480" s="4">
        <v>61010</v>
      </c>
      <c r="D480" s="4" t="s">
        <v>25</v>
      </c>
      <c r="E480" s="4" t="s">
        <v>32</v>
      </c>
      <c r="F480" s="4" t="s">
        <v>33</v>
      </c>
      <c r="G480" s="4" t="s">
        <v>14</v>
      </c>
      <c r="H480" s="6">
        <v>4500</v>
      </c>
    </row>
    <row r="481" spans="1:8" ht="15.75">
      <c r="A481" s="4">
        <v>480</v>
      </c>
      <c r="B481" s="5">
        <v>45016</v>
      </c>
      <c r="C481" s="4">
        <v>61020</v>
      </c>
      <c r="D481" s="4" t="s">
        <v>34</v>
      </c>
      <c r="E481" s="4" t="s">
        <v>32</v>
      </c>
      <c r="F481" s="4" t="s">
        <v>33</v>
      </c>
      <c r="G481" s="4" t="s">
        <v>14</v>
      </c>
      <c r="H481" s="6">
        <v>2500</v>
      </c>
    </row>
    <row r="482" spans="1:8" ht="15.75">
      <c r="A482" s="4">
        <v>481</v>
      </c>
      <c r="B482" s="5">
        <v>45016</v>
      </c>
      <c r="C482" s="4">
        <v>61030</v>
      </c>
      <c r="D482" s="4" t="s">
        <v>35</v>
      </c>
      <c r="E482" s="4" t="s">
        <v>32</v>
      </c>
      <c r="F482" s="4" t="s">
        <v>33</v>
      </c>
      <c r="G482" s="4" t="s">
        <v>14</v>
      </c>
      <c r="H482" s="6">
        <v>3500</v>
      </c>
    </row>
    <row r="483" spans="1:8" ht="15.75">
      <c r="A483" s="4">
        <v>482</v>
      </c>
      <c r="B483" s="5">
        <v>45046</v>
      </c>
      <c r="C483" s="4">
        <v>60810</v>
      </c>
      <c r="D483" s="4" t="s">
        <v>17</v>
      </c>
      <c r="E483" s="4" t="s">
        <v>36</v>
      </c>
      <c r="F483" s="4" t="s">
        <v>37</v>
      </c>
      <c r="G483" s="4" t="s">
        <v>14</v>
      </c>
      <c r="H483" s="6">
        <v>60500</v>
      </c>
    </row>
    <row r="484" spans="1:8" ht="15.75">
      <c r="A484" s="4">
        <v>483</v>
      </c>
      <c r="B484" s="5">
        <v>45046</v>
      </c>
      <c r="C484" s="4">
        <v>60820</v>
      </c>
      <c r="D484" s="4" t="s">
        <v>18</v>
      </c>
      <c r="E484" s="4" t="s">
        <v>36</v>
      </c>
      <c r="F484" s="4" t="s">
        <v>37</v>
      </c>
      <c r="G484" s="4" t="s">
        <v>14</v>
      </c>
      <c r="H484" s="6">
        <v>4840</v>
      </c>
    </row>
    <row r="485" spans="1:8" ht="15.75">
      <c r="A485" s="4">
        <v>484</v>
      </c>
      <c r="B485" s="5">
        <v>45046</v>
      </c>
      <c r="C485" s="4">
        <v>60830</v>
      </c>
      <c r="D485" s="4" t="s">
        <v>19</v>
      </c>
      <c r="E485" s="4" t="s">
        <v>36</v>
      </c>
      <c r="F485" s="4" t="s">
        <v>37</v>
      </c>
      <c r="G485" s="4" t="s">
        <v>14</v>
      </c>
      <c r="H485" s="6">
        <v>6050</v>
      </c>
    </row>
    <row r="486" spans="1:8" ht="15.75">
      <c r="A486" s="4">
        <v>485</v>
      </c>
      <c r="B486" s="5">
        <v>45046</v>
      </c>
      <c r="C486" s="4">
        <v>60840</v>
      </c>
      <c r="D486" s="4" t="s">
        <v>20</v>
      </c>
      <c r="E486" s="4" t="s">
        <v>36</v>
      </c>
      <c r="F486" s="4" t="s">
        <v>37</v>
      </c>
      <c r="G486" s="4" t="s">
        <v>14</v>
      </c>
      <c r="H486" s="6">
        <v>1512.5</v>
      </c>
    </row>
    <row r="487" spans="1:8" ht="15.75">
      <c r="A487" s="4">
        <v>486</v>
      </c>
      <c r="B487" s="5">
        <v>45046</v>
      </c>
      <c r="C487" s="4">
        <v>40200</v>
      </c>
      <c r="D487" s="4" t="s">
        <v>8</v>
      </c>
      <c r="E487" s="4" t="s">
        <v>9</v>
      </c>
      <c r="F487" s="4" t="s">
        <v>10</v>
      </c>
      <c r="G487" s="4" t="s">
        <v>11</v>
      </c>
      <c r="H487" s="6">
        <v>107500</v>
      </c>
    </row>
    <row r="488" spans="1:8" ht="15.75">
      <c r="A488" s="4">
        <v>487</v>
      </c>
      <c r="B488" s="5">
        <v>45046</v>
      </c>
      <c r="C488" s="4">
        <v>40100</v>
      </c>
      <c r="D488" s="4" t="s">
        <v>12</v>
      </c>
      <c r="E488" s="4" t="s">
        <v>9</v>
      </c>
      <c r="F488" s="4" t="s">
        <v>10</v>
      </c>
      <c r="G488" s="4" t="s">
        <v>11</v>
      </c>
      <c r="H488" s="6">
        <v>300000</v>
      </c>
    </row>
    <row r="489" spans="1:8" ht="15.75">
      <c r="A489" s="4">
        <v>488</v>
      </c>
      <c r="B489" s="5">
        <v>45046</v>
      </c>
      <c r="C489" s="4">
        <v>50210</v>
      </c>
      <c r="D489" s="4" t="s">
        <v>38</v>
      </c>
      <c r="E489" s="4" t="s">
        <v>9</v>
      </c>
      <c r="F489" s="4" t="s">
        <v>10</v>
      </c>
      <c r="G489" s="4" t="s">
        <v>14</v>
      </c>
      <c r="H489" s="6">
        <v>65000</v>
      </c>
    </row>
    <row r="490" spans="1:8" ht="15.75">
      <c r="A490" s="4">
        <v>489</v>
      </c>
      <c r="B490" s="5">
        <v>45046</v>
      </c>
      <c r="C490" s="4">
        <v>50100</v>
      </c>
      <c r="D490" s="4" t="s">
        <v>13</v>
      </c>
      <c r="E490" s="4" t="s">
        <v>9</v>
      </c>
      <c r="F490" s="4" t="s">
        <v>10</v>
      </c>
      <c r="G490" s="4" t="s">
        <v>14</v>
      </c>
      <c r="H490" s="6">
        <v>15000</v>
      </c>
    </row>
    <row r="491" spans="1:8" ht="15.75">
      <c r="A491" s="4">
        <v>490</v>
      </c>
      <c r="B491" s="5">
        <v>45046</v>
      </c>
      <c r="C491" s="4">
        <v>50200</v>
      </c>
      <c r="D491" s="4" t="s">
        <v>15</v>
      </c>
      <c r="E491" s="4" t="s">
        <v>9</v>
      </c>
      <c r="F491" s="4" t="s">
        <v>10</v>
      </c>
      <c r="G491" s="4" t="s">
        <v>14</v>
      </c>
      <c r="H491" s="6">
        <v>16300</v>
      </c>
    </row>
    <row r="492" spans="1:8" ht="15.75">
      <c r="A492" s="4">
        <v>491</v>
      </c>
      <c r="B492" s="5">
        <v>45046</v>
      </c>
      <c r="C492" s="4">
        <v>60100</v>
      </c>
      <c r="D492" s="4" t="s">
        <v>16</v>
      </c>
      <c r="E492" s="4" t="s">
        <v>9</v>
      </c>
      <c r="F492" s="4" t="s">
        <v>10</v>
      </c>
      <c r="G492" s="4" t="s">
        <v>14</v>
      </c>
      <c r="H492" s="6">
        <v>30000</v>
      </c>
    </row>
    <row r="493" spans="1:8" ht="15.75">
      <c r="A493" s="4">
        <v>492</v>
      </c>
      <c r="B493" s="5">
        <v>45046</v>
      </c>
      <c r="C493" s="4">
        <v>60400</v>
      </c>
      <c r="D493" s="4" t="s">
        <v>29</v>
      </c>
      <c r="E493" s="4" t="s">
        <v>9</v>
      </c>
      <c r="F493" s="4" t="s">
        <v>10</v>
      </c>
      <c r="G493" s="4" t="s">
        <v>14</v>
      </c>
      <c r="H493" s="6">
        <v>3900</v>
      </c>
    </row>
    <row r="494" spans="1:8" ht="15.75">
      <c r="A494" s="4">
        <v>493</v>
      </c>
      <c r="B494" s="5">
        <v>45046</v>
      </c>
      <c r="C494" s="4">
        <v>60500</v>
      </c>
      <c r="D494" s="4" t="s">
        <v>39</v>
      </c>
      <c r="E494" s="4" t="s">
        <v>9</v>
      </c>
      <c r="F494" s="4" t="s">
        <v>10</v>
      </c>
      <c r="G494" s="4" t="s">
        <v>14</v>
      </c>
      <c r="H494" s="6">
        <v>4900</v>
      </c>
    </row>
    <row r="495" spans="1:8" ht="15.75">
      <c r="A495" s="4">
        <v>494</v>
      </c>
      <c r="B495" s="5">
        <v>45046</v>
      </c>
      <c r="C495" s="4">
        <v>60620</v>
      </c>
      <c r="D495" s="4" t="s">
        <v>40</v>
      </c>
      <c r="E495" s="4" t="s">
        <v>9</v>
      </c>
      <c r="F495" s="4" t="s">
        <v>10</v>
      </c>
      <c r="G495" s="4" t="s">
        <v>14</v>
      </c>
      <c r="H495" s="6">
        <v>16000</v>
      </c>
    </row>
    <row r="496" spans="1:8" ht="15.75">
      <c r="A496" s="4">
        <v>495</v>
      </c>
      <c r="B496" s="5">
        <v>45046</v>
      </c>
      <c r="C496" s="4">
        <v>60630</v>
      </c>
      <c r="D496" s="4" t="s">
        <v>41</v>
      </c>
      <c r="E496" s="4" t="s">
        <v>9</v>
      </c>
      <c r="F496" s="4" t="s">
        <v>10</v>
      </c>
      <c r="G496" s="4" t="s">
        <v>14</v>
      </c>
      <c r="H496" s="6">
        <v>3300</v>
      </c>
    </row>
    <row r="497" spans="1:8" ht="15.75">
      <c r="A497" s="4">
        <v>496</v>
      </c>
      <c r="B497" s="5">
        <v>45046</v>
      </c>
      <c r="C497" s="4">
        <v>60810</v>
      </c>
      <c r="D497" s="4" t="s">
        <v>17</v>
      </c>
      <c r="E497" s="4" t="s">
        <v>9</v>
      </c>
      <c r="F497" s="4" t="s">
        <v>10</v>
      </c>
      <c r="G497" s="4" t="s">
        <v>14</v>
      </c>
      <c r="H497" s="6">
        <v>36000</v>
      </c>
    </row>
    <row r="498" spans="1:8" ht="15.75">
      <c r="A498" s="4">
        <v>497</v>
      </c>
      <c r="B498" s="5">
        <v>45046</v>
      </c>
      <c r="C498" s="4">
        <v>60820</v>
      </c>
      <c r="D498" s="4" t="s">
        <v>18</v>
      </c>
      <c r="E498" s="4" t="s">
        <v>9</v>
      </c>
      <c r="F498" s="4" t="s">
        <v>10</v>
      </c>
      <c r="G498" s="4" t="s">
        <v>14</v>
      </c>
      <c r="H498" s="6">
        <v>2880</v>
      </c>
    </row>
    <row r="499" spans="1:8" ht="15.75">
      <c r="A499" s="4">
        <v>498</v>
      </c>
      <c r="B499" s="5">
        <v>45046</v>
      </c>
      <c r="C499" s="4">
        <v>60830</v>
      </c>
      <c r="D499" s="4" t="s">
        <v>19</v>
      </c>
      <c r="E499" s="4" t="s">
        <v>9</v>
      </c>
      <c r="F499" s="4" t="s">
        <v>10</v>
      </c>
      <c r="G499" s="4" t="s">
        <v>14</v>
      </c>
      <c r="H499" s="6">
        <v>3600</v>
      </c>
    </row>
    <row r="500" spans="1:8" ht="15.75">
      <c r="A500" s="4">
        <v>499</v>
      </c>
      <c r="B500" s="5">
        <v>45046</v>
      </c>
      <c r="C500" s="4">
        <v>60840</v>
      </c>
      <c r="D500" s="4" t="s">
        <v>20</v>
      </c>
      <c r="E500" s="4" t="s">
        <v>9</v>
      </c>
      <c r="F500" s="4" t="s">
        <v>10</v>
      </c>
      <c r="G500" s="4" t="s">
        <v>14</v>
      </c>
      <c r="H500" s="6">
        <v>900</v>
      </c>
    </row>
    <row r="501" spans="1:8" ht="15.75">
      <c r="A501" s="4">
        <v>500</v>
      </c>
      <c r="B501" s="5">
        <v>45046</v>
      </c>
      <c r="C501" s="4">
        <v>60850</v>
      </c>
      <c r="D501" s="4" t="s">
        <v>42</v>
      </c>
      <c r="E501" s="4" t="s">
        <v>9</v>
      </c>
      <c r="F501" s="4" t="s">
        <v>10</v>
      </c>
      <c r="G501" s="4" t="s">
        <v>14</v>
      </c>
      <c r="H501" s="6">
        <v>40800</v>
      </c>
    </row>
    <row r="502" spans="1:8" ht="15.75">
      <c r="A502" s="4">
        <v>501</v>
      </c>
      <c r="B502" s="5">
        <v>45046</v>
      </c>
      <c r="C502" s="4">
        <v>60710</v>
      </c>
      <c r="D502" s="4" t="s">
        <v>21</v>
      </c>
      <c r="E502" s="4" t="s">
        <v>9</v>
      </c>
      <c r="F502" s="4" t="s">
        <v>10</v>
      </c>
      <c r="G502" s="4" t="s">
        <v>14</v>
      </c>
      <c r="H502" s="6">
        <v>5400</v>
      </c>
    </row>
    <row r="503" spans="1:8" ht="15.75">
      <c r="A503" s="4">
        <v>502</v>
      </c>
      <c r="B503" s="5">
        <v>45046</v>
      </c>
      <c r="C503" s="4">
        <v>60720</v>
      </c>
      <c r="D503" s="4" t="s">
        <v>22</v>
      </c>
      <c r="E503" s="4" t="s">
        <v>9</v>
      </c>
      <c r="F503" s="4" t="s">
        <v>10</v>
      </c>
      <c r="G503" s="4" t="s">
        <v>14</v>
      </c>
      <c r="H503" s="6">
        <v>8000</v>
      </c>
    </row>
    <row r="504" spans="1:8" ht="15.75">
      <c r="A504" s="4">
        <v>503</v>
      </c>
      <c r="B504" s="5">
        <v>45046</v>
      </c>
      <c r="C504" s="4">
        <v>60730</v>
      </c>
      <c r="D504" s="4" t="s">
        <v>23</v>
      </c>
      <c r="E504" s="4" t="s">
        <v>9</v>
      </c>
      <c r="F504" s="4" t="s">
        <v>10</v>
      </c>
      <c r="G504" s="4" t="s">
        <v>14</v>
      </c>
      <c r="H504" s="6">
        <v>27200</v>
      </c>
    </row>
    <row r="505" spans="1:8" ht="15.75">
      <c r="A505" s="4">
        <v>504</v>
      </c>
      <c r="B505" s="5">
        <v>45046</v>
      </c>
      <c r="C505" s="4">
        <v>70100</v>
      </c>
      <c r="D505" s="4" t="s">
        <v>26</v>
      </c>
      <c r="E505" s="4" t="s">
        <v>9</v>
      </c>
      <c r="F505" s="4" t="s">
        <v>10</v>
      </c>
      <c r="G505" s="4" t="s">
        <v>11</v>
      </c>
      <c r="H505" s="6">
        <v>1750</v>
      </c>
    </row>
    <row r="506" spans="1:8" ht="15.75">
      <c r="A506" s="4">
        <v>505</v>
      </c>
      <c r="B506" s="5">
        <v>45046</v>
      </c>
      <c r="C506" s="4">
        <v>80100</v>
      </c>
      <c r="D506" s="4" t="s">
        <v>27</v>
      </c>
      <c r="E506" s="4" t="s">
        <v>9</v>
      </c>
      <c r="F506" s="4" t="s">
        <v>10</v>
      </c>
      <c r="G506" s="4" t="s">
        <v>14</v>
      </c>
      <c r="H506" s="6">
        <v>1800</v>
      </c>
    </row>
    <row r="507" spans="1:8" ht="15.75">
      <c r="A507" s="4">
        <v>506</v>
      </c>
      <c r="B507" s="5">
        <v>45046</v>
      </c>
      <c r="C507" s="4">
        <v>80200</v>
      </c>
      <c r="D507" s="4" t="s">
        <v>28</v>
      </c>
      <c r="E507" s="4" t="s">
        <v>9</v>
      </c>
      <c r="F507" s="4" t="s">
        <v>10</v>
      </c>
      <c r="G507" s="4" t="s">
        <v>14</v>
      </c>
      <c r="H507" s="6">
        <v>2700</v>
      </c>
    </row>
    <row r="508" spans="1:8" ht="15.75">
      <c r="A508" s="4">
        <v>507</v>
      </c>
      <c r="B508" s="5">
        <v>45046</v>
      </c>
      <c r="C508" s="4">
        <v>60400</v>
      </c>
      <c r="D508" s="4" t="s">
        <v>29</v>
      </c>
      <c r="E508" s="4" t="s">
        <v>30</v>
      </c>
      <c r="F508" s="4" t="s">
        <v>31</v>
      </c>
      <c r="G508" s="4" t="s">
        <v>14</v>
      </c>
      <c r="H508" s="6">
        <v>2000</v>
      </c>
    </row>
    <row r="509" spans="1:8" ht="15.75">
      <c r="A509" s="4">
        <v>508</v>
      </c>
      <c r="B509" s="5">
        <v>45046</v>
      </c>
      <c r="C509" s="4">
        <v>60810</v>
      </c>
      <c r="D509" s="4" t="s">
        <v>17</v>
      </c>
      <c r="E509" s="4" t="s">
        <v>30</v>
      </c>
      <c r="F509" s="4" t="s">
        <v>31</v>
      </c>
      <c r="G509" s="4" t="s">
        <v>14</v>
      </c>
      <c r="H509" s="6">
        <v>91000</v>
      </c>
    </row>
    <row r="510" spans="1:8" ht="15.75">
      <c r="A510" s="4">
        <v>509</v>
      </c>
      <c r="B510" s="5">
        <v>45046</v>
      </c>
      <c r="C510" s="4">
        <v>60820</v>
      </c>
      <c r="D510" s="4" t="s">
        <v>18</v>
      </c>
      <c r="E510" s="4" t="s">
        <v>30</v>
      </c>
      <c r="F510" s="4" t="s">
        <v>31</v>
      </c>
      <c r="G510" s="4" t="s">
        <v>14</v>
      </c>
      <c r="H510" s="6">
        <v>7280</v>
      </c>
    </row>
    <row r="511" spans="1:8" ht="15.75">
      <c r="A511" s="4">
        <v>510</v>
      </c>
      <c r="B511" s="5">
        <v>45046</v>
      </c>
      <c r="C511" s="4">
        <v>60830</v>
      </c>
      <c r="D511" s="4" t="s">
        <v>19</v>
      </c>
      <c r="E511" s="4" t="s">
        <v>30</v>
      </c>
      <c r="F511" s="4" t="s">
        <v>31</v>
      </c>
      <c r="G511" s="4" t="s">
        <v>14</v>
      </c>
      <c r="H511" s="6">
        <v>9100</v>
      </c>
    </row>
    <row r="512" spans="1:8" ht="15.75">
      <c r="A512" s="4">
        <v>511</v>
      </c>
      <c r="B512" s="5">
        <v>45046</v>
      </c>
      <c r="C512" s="4">
        <v>60840</v>
      </c>
      <c r="D512" s="4" t="s">
        <v>20</v>
      </c>
      <c r="E512" s="4" t="s">
        <v>30</v>
      </c>
      <c r="F512" s="4" t="s">
        <v>31</v>
      </c>
      <c r="G512" s="4" t="s">
        <v>14</v>
      </c>
      <c r="H512" s="6">
        <v>2275</v>
      </c>
    </row>
    <row r="513" spans="1:8" ht="15.75">
      <c r="A513" s="4">
        <v>512</v>
      </c>
      <c r="B513" s="5">
        <v>45046</v>
      </c>
      <c r="C513" s="4">
        <v>60100</v>
      </c>
      <c r="D513" s="4" t="s">
        <v>16</v>
      </c>
      <c r="E513" s="4" t="s">
        <v>32</v>
      </c>
      <c r="F513" s="4" t="s">
        <v>33</v>
      </c>
      <c r="G513" s="4" t="s">
        <v>14</v>
      </c>
      <c r="H513" s="6">
        <v>30000</v>
      </c>
    </row>
    <row r="514" spans="1:8" ht="15.75">
      <c r="A514" s="4">
        <v>513</v>
      </c>
      <c r="B514" s="5">
        <v>45046</v>
      </c>
      <c r="C514" s="4">
        <v>60810</v>
      </c>
      <c r="D514" s="4" t="s">
        <v>17</v>
      </c>
      <c r="E514" s="4" t="s">
        <v>32</v>
      </c>
      <c r="F514" s="4" t="s">
        <v>33</v>
      </c>
      <c r="G514" s="4" t="s">
        <v>14</v>
      </c>
      <c r="H514" s="6">
        <v>71500</v>
      </c>
    </row>
    <row r="515" spans="1:8" ht="15.75">
      <c r="A515" s="4">
        <v>514</v>
      </c>
      <c r="B515" s="5">
        <v>45046</v>
      </c>
      <c r="C515" s="4">
        <v>60820</v>
      </c>
      <c r="D515" s="4" t="s">
        <v>18</v>
      </c>
      <c r="E515" s="4" t="s">
        <v>32</v>
      </c>
      <c r="F515" s="4" t="s">
        <v>33</v>
      </c>
      <c r="G515" s="4" t="s">
        <v>14</v>
      </c>
      <c r="H515" s="6">
        <v>5720</v>
      </c>
    </row>
    <row r="516" spans="1:8" ht="15.75">
      <c r="A516" s="4">
        <v>515</v>
      </c>
      <c r="B516" s="5">
        <v>45046</v>
      </c>
      <c r="C516" s="4">
        <v>60830</v>
      </c>
      <c r="D516" s="4" t="s">
        <v>19</v>
      </c>
      <c r="E516" s="4" t="s">
        <v>32</v>
      </c>
      <c r="F516" s="4" t="s">
        <v>33</v>
      </c>
      <c r="G516" s="4" t="s">
        <v>14</v>
      </c>
      <c r="H516" s="6">
        <v>7150</v>
      </c>
    </row>
    <row r="517" spans="1:8" ht="15.75">
      <c r="A517" s="4">
        <v>516</v>
      </c>
      <c r="B517" s="5">
        <v>45046</v>
      </c>
      <c r="C517" s="4">
        <v>60840</v>
      </c>
      <c r="D517" s="4" t="s">
        <v>20</v>
      </c>
      <c r="E517" s="4" t="s">
        <v>32</v>
      </c>
      <c r="F517" s="4" t="s">
        <v>33</v>
      </c>
      <c r="G517" s="4" t="s">
        <v>14</v>
      </c>
      <c r="H517" s="6">
        <v>1787.5</v>
      </c>
    </row>
    <row r="518" spans="1:8" ht="15.75">
      <c r="A518" s="4">
        <v>517</v>
      </c>
      <c r="B518" s="5">
        <v>45077</v>
      </c>
      <c r="C518" s="4">
        <v>60810</v>
      </c>
      <c r="D518" s="4" t="s">
        <v>17</v>
      </c>
      <c r="E518" s="4" t="s">
        <v>36</v>
      </c>
      <c r="F518" s="4" t="s">
        <v>37</v>
      </c>
      <c r="G518" s="4" t="s">
        <v>14</v>
      </c>
      <c r="H518" s="6">
        <v>60500</v>
      </c>
    </row>
    <row r="519" spans="1:8" ht="15.75">
      <c r="A519" s="4">
        <v>518</v>
      </c>
      <c r="B519" s="5">
        <v>45077</v>
      </c>
      <c r="C519" s="4">
        <v>60820</v>
      </c>
      <c r="D519" s="4" t="s">
        <v>18</v>
      </c>
      <c r="E519" s="4" t="s">
        <v>36</v>
      </c>
      <c r="F519" s="4" t="s">
        <v>37</v>
      </c>
      <c r="G519" s="4" t="s">
        <v>14</v>
      </c>
      <c r="H519" s="6">
        <v>4840</v>
      </c>
    </row>
    <row r="520" spans="1:8" ht="15.75">
      <c r="A520" s="4">
        <v>519</v>
      </c>
      <c r="B520" s="5">
        <v>45077</v>
      </c>
      <c r="C520" s="4">
        <v>60830</v>
      </c>
      <c r="D520" s="4" t="s">
        <v>19</v>
      </c>
      <c r="E520" s="4" t="s">
        <v>36</v>
      </c>
      <c r="F520" s="4" t="s">
        <v>37</v>
      </c>
      <c r="G520" s="4" t="s">
        <v>14</v>
      </c>
      <c r="H520" s="6">
        <v>6050</v>
      </c>
    </row>
    <row r="521" spans="1:8" ht="15.75">
      <c r="A521" s="4">
        <v>520</v>
      </c>
      <c r="B521" s="5">
        <v>45077</v>
      </c>
      <c r="C521" s="4">
        <v>60840</v>
      </c>
      <c r="D521" s="4" t="s">
        <v>20</v>
      </c>
      <c r="E521" s="4" t="s">
        <v>36</v>
      </c>
      <c r="F521" s="4" t="s">
        <v>37</v>
      </c>
      <c r="G521" s="4" t="s">
        <v>14</v>
      </c>
      <c r="H521" s="6">
        <v>1512.5</v>
      </c>
    </row>
    <row r="522" spans="1:8" ht="15.75">
      <c r="A522" s="4">
        <v>521</v>
      </c>
      <c r="B522" s="5">
        <v>45077</v>
      </c>
      <c r="C522" s="4">
        <v>40200</v>
      </c>
      <c r="D522" s="4" t="s">
        <v>8</v>
      </c>
      <c r="E522" s="4" t="s">
        <v>9</v>
      </c>
      <c r="F522" s="4" t="s">
        <v>10</v>
      </c>
      <c r="G522" s="4" t="s">
        <v>11</v>
      </c>
      <c r="H522" s="6">
        <v>110000</v>
      </c>
    </row>
    <row r="523" spans="1:8" ht="15.75">
      <c r="A523" s="4">
        <v>522</v>
      </c>
      <c r="B523" s="5">
        <v>45077</v>
      </c>
      <c r="C523" s="4">
        <v>40100</v>
      </c>
      <c r="D523" s="4" t="s">
        <v>12</v>
      </c>
      <c r="E523" s="4" t="s">
        <v>9</v>
      </c>
      <c r="F523" s="4" t="s">
        <v>10</v>
      </c>
      <c r="G523" s="4" t="s">
        <v>11</v>
      </c>
      <c r="H523" s="6">
        <v>350000</v>
      </c>
    </row>
    <row r="524" spans="1:8" ht="15.75">
      <c r="A524" s="4">
        <v>523</v>
      </c>
      <c r="B524" s="5">
        <v>45077</v>
      </c>
      <c r="C524" s="4">
        <v>50210</v>
      </c>
      <c r="D524" s="4" t="s">
        <v>38</v>
      </c>
      <c r="E524" s="4" t="s">
        <v>9</v>
      </c>
      <c r="F524" s="4" t="s">
        <v>10</v>
      </c>
      <c r="G524" s="4" t="s">
        <v>14</v>
      </c>
      <c r="H524" s="6">
        <v>65000</v>
      </c>
    </row>
    <row r="525" spans="1:8" ht="15.75">
      <c r="A525" s="4">
        <v>524</v>
      </c>
      <c r="B525" s="5">
        <v>45077</v>
      </c>
      <c r="C525" s="4">
        <v>50100</v>
      </c>
      <c r="D525" s="4" t="s">
        <v>13</v>
      </c>
      <c r="E525" s="4" t="s">
        <v>9</v>
      </c>
      <c r="F525" s="4" t="s">
        <v>10</v>
      </c>
      <c r="G525" s="4" t="s">
        <v>14</v>
      </c>
      <c r="H525" s="6">
        <v>17500</v>
      </c>
    </row>
    <row r="526" spans="1:8" ht="15.75">
      <c r="A526" s="4">
        <v>525</v>
      </c>
      <c r="B526" s="5">
        <v>45077</v>
      </c>
      <c r="C526" s="4">
        <v>50200</v>
      </c>
      <c r="D526" s="4" t="s">
        <v>15</v>
      </c>
      <c r="E526" s="4" t="s">
        <v>9</v>
      </c>
      <c r="F526" s="4" t="s">
        <v>10</v>
      </c>
      <c r="G526" s="4" t="s">
        <v>14</v>
      </c>
      <c r="H526" s="6">
        <v>18400</v>
      </c>
    </row>
    <row r="527" spans="1:8" ht="15.75">
      <c r="A527" s="4">
        <v>526</v>
      </c>
      <c r="B527" s="5">
        <v>45077</v>
      </c>
      <c r="C527" s="4">
        <v>60100</v>
      </c>
      <c r="D527" s="4" t="s">
        <v>16</v>
      </c>
      <c r="E527" s="4" t="s">
        <v>9</v>
      </c>
      <c r="F527" s="4" t="s">
        <v>10</v>
      </c>
      <c r="G527" s="4" t="s">
        <v>14</v>
      </c>
      <c r="H527" s="6">
        <v>30800</v>
      </c>
    </row>
    <row r="528" spans="1:8" ht="15.75">
      <c r="A528" s="4">
        <v>527</v>
      </c>
      <c r="B528" s="5">
        <v>45077</v>
      </c>
      <c r="C528" s="4">
        <v>60400</v>
      </c>
      <c r="D528" s="4" t="s">
        <v>29</v>
      </c>
      <c r="E528" s="4" t="s">
        <v>9</v>
      </c>
      <c r="F528" s="4" t="s">
        <v>10</v>
      </c>
      <c r="G528" s="4" t="s">
        <v>14</v>
      </c>
      <c r="H528" s="6">
        <v>3900</v>
      </c>
    </row>
    <row r="529" spans="1:8" ht="15.75">
      <c r="A529" s="4">
        <v>528</v>
      </c>
      <c r="B529" s="5">
        <v>45077</v>
      </c>
      <c r="C529" s="4">
        <v>60500</v>
      </c>
      <c r="D529" s="4" t="s">
        <v>39</v>
      </c>
      <c r="E529" s="4" t="s">
        <v>9</v>
      </c>
      <c r="F529" s="4" t="s">
        <v>10</v>
      </c>
      <c r="G529" s="4" t="s">
        <v>14</v>
      </c>
      <c r="H529" s="6">
        <v>4900</v>
      </c>
    </row>
    <row r="530" spans="1:8" ht="15.75">
      <c r="A530" s="4">
        <v>529</v>
      </c>
      <c r="B530" s="5">
        <v>45077</v>
      </c>
      <c r="C530" s="4">
        <v>60620</v>
      </c>
      <c r="D530" s="4" t="s">
        <v>40</v>
      </c>
      <c r="E530" s="4" t="s">
        <v>9</v>
      </c>
      <c r="F530" s="4" t="s">
        <v>10</v>
      </c>
      <c r="G530" s="4" t="s">
        <v>14</v>
      </c>
      <c r="H530" s="6">
        <v>16000</v>
      </c>
    </row>
    <row r="531" spans="1:8" ht="15.75">
      <c r="A531" s="4">
        <v>530</v>
      </c>
      <c r="B531" s="5">
        <v>45077</v>
      </c>
      <c r="C531" s="4">
        <v>60630</v>
      </c>
      <c r="D531" s="4" t="s">
        <v>41</v>
      </c>
      <c r="E531" s="4" t="s">
        <v>9</v>
      </c>
      <c r="F531" s="4" t="s">
        <v>10</v>
      </c>
      <c r="G531" s="4" t="s">
        <v>14</v>
      </c>
      <c r="H531" s="6">
        <v>3400</v>
      </c>
    </row>
    <row r="532" spans="1:8" ht="15.75">
      <c r="A532" s="4">
        <v>531</v>
      </c>
      <c r="B532" s="5">
        <v>45077</v>
      </c>
      <c r="C532" s="4">
        <v>60810</v>
      </c>
      <c r="D532" s="4" t="s">
        <v>17</v>
      </c>
      <c r="E532" s="4" t="s">
        <v>9</v>
      </c>
      <c r="F532" s="4" t="s">
        <v>10</v>
      </c>
      <c r="G532" s="4" t="s">
        <v>14</v>
      </c>
      <c r="H532" s="6">
        <v>36000</v>
      </c>
    </row>
    <row r="533" spans="1:8" ht="15.75">
      <c r="A533" s="4">
        <v>532</v>
      </c>
      <c r="B533" s="5">
        <v>45077</v>
      </c>
      <c r="C533" s="4">
        <v>60820</v>
      </c>
      <c r="D533" s="4" t="s">
        <v>18</v>
      </c>
      <c r="E533" s="4" t="s">
        <v>9</v>
      </c>
      <c r="F533" s="4" t="s">
        <v>10</v>
      </c>
      <c r="G533" s="4" t="s">
        <v>14</v>
      </c>
      <c r="H533" s="6">
        <v>2880</v>
      </c>
    </row>
    <row r="534" spans="1:8" ht="15.75">
      <c r="A534" s="4">
        <v>533</v>
      </c>
      <c r="B534" s="5">
        <v>45077</v>
      </c>
      <c r="C534" s="4">
        <v>60830</v>
      </c>
      <c r="D534" s="4" t="s">
        <v>19</v>
      </c>
      <c r="E534" s="4" t="s">
        <v>9</v>
      </c>
      <c r="F534" s="4" t="s">
        <v>10</v>
      </c>
      <c r="G534" s="4" t="s">
        <v>14</v>
      </c>
      <c r="H534" s="6">
        <v>3600</v>
      </c>
    </row>
    <row r="535" spans="1:8" ht="15.75">
      <c r="A535" s="4">
        <v>534</v>
      </c>
      <c r="B535" s="5">
        <v>45077</v>
      </c>
      <c r="C535" s="4">
        <v>60840</v>
      </c>
      <c r="D535" s="4" t="s">
        <v>20</v>
      </c>
      <c r="E535" s="4" t="s">
        <v>9</v>
      </c>
      <c r="F535" s="4" t="s">
        <v>10</v>
      </c>
      <c r="G535" s="4" t="s">
        <v>14</v>
      </c>
      <c r="H535" s="6">
        <v>900</v>
      </c>
    </row>
    <row r="536" spans="1:8" ht="15.75">
      <c r="A536" s="4">
        <v>535</v>
      </c>
      <c r="B536" s="5">
        <v>45077</v>
      </c>
      <c r="C536" s="4">
        <v>60850</v>
      </c>
      <c r="D536" s="4" t="s">
        <v>42</v>
      </c>
      <c r="E536" s="4" t="s">
        <v>9</v>
      </c>
      <c r="F536" s="4" t="s">
        <v>10</v>
      </c>
      <c r="G536" s="4" t="s">
        <v>14</v>
      </c>
      <c r="H536" s="6">
        <v>39800</v>
      </c>
    </row>
    <row r="537" spans="1:8" ht="15.75">
      <c r="A537" s="4">
        <v>536</v>
      </c>
      <c r="B537" s="5">
        <v>45077</v>
      </c>
      <c r="C537" s="4">
        <v>60710</v>
      </c>
      <c r="D537" s="4" t="s">
        <v>21</v>
      </c>
      <c r="E537" s="4" t="s">
        <v>9</v>
      </c>
      <c r="F537" s="4" t="s">
        <v>10</v>
      </c>
      <c r="G537" s="4" t="s">
        <v>14</v>
      </c>
      <c r="H537" s="6">
        <v>5400</v>
      </c>
    </row>
    <row r="538" spans="1:8" ht="15.75">
      <c r="A538" s="4">
        <v>537</v>
      </c>
      <c r="B538" s="5">
        <v>45077</v>
      </c>
      <c r="C538" s="4">
        <v>60720</v>
      </c>
      <c r="D538" s="4" t="s">
        <v>22</v>
      </c>
      <c r="E538" s="4" t="s">
        <v>9</v>
      </c>
      <c r="F538" s="4" t="s">
        <v>10</v>
      </c>
      <c r="G538" s="4" t="s">
        <v>14</v>
      </c>
      <c r="H538" s="6">
        <v>8000</v>
      </c>
    </row>
    <row r="539" spans="1:8" ht="15.75">
      <c r="A539" s="4">
        <v>538</v>
      </c>
      <c r="B539" s="5">
        <v>45077</v>
      </c>
      <c r="C539" s="4">
        <v>60730</v>
      </c>
      <c r="D539" s="4" t="s">
        <v>23</v>
      </c>
      <c r="E539" s="4" t="s">
        <v>9</v>
      </c>
      <c r="F539" s="4" t="s">
        <v>10</v>
      </c>
      <c r="G539" s="4" t="s">
        <v>14</v>
      </c>
      <c r="H539" s="6">
        <v>27200</v>
      </c>
    </row>
    <row r="540" spans="1:8" ht="15.75">
      <c r="A540" s="4">
        <v>539</v>
      </c>
      <c r="B540" s="5">
        <v>45077</v>
      </c>
      <c r="C540" s="4">
        <v>70100</v>
      </c>
      <c r="D540" s="4" t="s">
        <v>26</v>
      </c>
      <c r="E540" s="4" t="s">
        <v>9</v>
      </c>
      <c r="F540" s="4" t="s">
        <v>10</v>
      </c>
      <c r="G540" s="4" t="s">
        <v>11</v>
      </c>
      <c r="H540" s="6">
        <v>1800</v>
      </c>
    </row>
    <row r="541" spans="1:8" ht="15.75">
      <c r="A541" s="4">
        <v>540</v>
      </c>
      <c r="B541" s="5">
        <v>45077</v>
      </c>
      <c r="C541" s="4">
        <v>80100</v>
      </c>
      <c r="D541" s="4" t="s">
        <v>27</v>
      </c>
      <c r="E541" s="4" t="s">
        <v>9</v>
      </c>
      <c r="F541" s="4" t="s">
        <v>10</v>
      </c>
      <c r="G541" s="4" t="s">
        <v>14</v>
      </c>
      <c r="H541" s="6">
        <v>1800</v>
      </c>
    </row>
    <row r="542" spans="1:8" ht="15.75">
      <c r="A542" s="4">
        <v>541</v>
      </c>
      <c r="B542" s="5">
        <v>45077</v>
      </c>
      <c r="C542" s="4">
        <v>80200</v>
      </c>
      <c r="D542" s="4" t="s">
        <v>28</v>
      </c>
      <c r="E542" s="4" t="s">
        <v>9</v>
      </c>
      <c r="F542" s="4" t="s">
        <v>10</v>
      </c>
      <c r="G542" s="4" t="s">
        <v>14</v>
      </c>
      <c r="H542" s="6">
        <v>2700</v>
      </c>
    </row>
    <row r="543" spans="1:8" ht="15.75">
      <c r="A543" s="4">
        <v>542</v>
      </c>
      <c r="B543" s="5">
        <v>45077</v>
      </c>
      <c r="C543" s="4">
        <v>60400</v>
      </c>
      <c r="D543" s="4" t="s">
        <v>29</v>
      </c>
      <c r="E543" s="4" t="s">
        <v>30</v>
      </c>
      <c r="F543" s="4" t="s">
        <v>31</v>
      </c>
      <c r="G543" s="4" t="s">
        <v>14</v>
      </c>
      <c r="H543" s="6">
        <v>2000</v>
      </c>
    </row>
    <row r="544" spans="1:8" ht="15.75">
      <c r="A544" s="4">
        <v>543</v>
      </c>
      <c r="B544" s="5">
        <v>45077</v>
      </c>
      <c r="C544" s="4">
        <v>60810</v>
      </c>
      <c r="D544" s="4" t="s">
        <v>17</v>
      </c>
      <c r="E544" s="4" t="s">
        <v>30</v>
      </c>
      <c r="F544" s="4" t="s">
        <v>31</v>
      </c>
      <c r="G544" s="4" t="s">
        <v>14</v>
      </c>
      <c r="H544" s="6">
        <v>93000</v>
      </c>
    </row>
    <row r="545" spans="1:8" ht="15.75">
      <c r="A545" s="4">
        <v>544</v>
      </c>
      <c r="B545" s="5">
        <v>45077</v>
      </c>
      <c r="C545" s="4">
        <v>60820</v>
      </c>
      <c r="D545" s="4" t="s">
        <v>18</v>
      </c>
      <c r="E545" s="4" t="s">
        <v>30</v>
      </c>
      <c r="F545" s="4" t="s">
        <v>31</v>
      </c>
      <c r="G545" s="4" t="s">
        <v>14</v>
      </c>
      <c r="H545" s="6">
        <v>7440</v>
      </c>
    </row>
    <row r="546" spans="1:8" ht="15.75">
      <c r="A546" s="4">
        <v>545</v>
      </c>
      <c r="B546" s="5">
        <v>45077</v>
      </c>
      <c r="C546" s="4">
        <v>60830</v>
      </c>
      <c r="D546" s="4" t="s">
        <v>19</v>
      </c>
      <c r="E546" s="4" t="s">
        <v>30</v>
      </c>
      <c r="F546" s="4" t="s">
        <v>31</v>
      </c>
      <c r="G546" s="4" t="s">
        <v>14</v>
      </c>
      <c r="H546" s="6">
        <v>9300</v>
      </c>
    </row>
    <row r="547" spans="1:8" ht="15.75">
      <c r="A547" s="4">
        <v>546</v>
      </c>
      <c r="B547" s="5">
        <v>45077</v>
      </c>
      <c r="C547" s="4">
        <v>60840</v>
      </c>
      <c r="D547" s="4" t="s">
        <v>20</v>
      </c>
      <c r="E547" s="4" t="s">
        <v>30</v>
      </c>
      <c r="F547" s="4" t="s">
        <v>31</v>
      </c>
      <c r="G547" s="4" t="s">
        <v>14</v>
      </c>
      <c r="H547" s="6">
        <v>2325</v>
      </c>
    </row>
    <row r="548" spans="1:8" ht="15.75">
      <c r="A548" s="4">
        <v>547</v>
      </c>
      <c r="B548" s="5">
        <v>45077</v>
      </c>
      <c r="C548" s="4">
        <v>60100</v>
      </c>
      <c r="D548" s="4" t="s">
        <v>16</v>
      </c>
      <c r="E548" s="4" t="s">
        <v>32</v>
      </c>
      <c r="F548" s="4" t="s">
        <v>33</v>
      </c>
      <c r="G548" s="4" t="s">
        <v>14</v>
      </c>
      <c r="H548" s="6">
        <v>31000</v>
      </c>
    </row>
    <row r="549" spans="1:8" ht="15.75">
      <c r="A549" s="4">
        <v>548</v>
      </c>
      <c r="B549" s="5">
        <v>45077</v>
      </c>
      <c r="C549" s="4">
        <v>60810</v>
      </c>
      <c r="D549" s="4" t="s">
        <v>17</v>
      </c>
      <c r="E549" s="4" t="s">
        <v>32</v>
      </c>
      <c r="F549" s="4" t="s">
        <v>33</v>
      </c>
      <c r="G549" s="4" t="s">
        <v>14</v>
      </c>
      <c r="H549" s="6">
        <v>71500</v>
      </c>
    </row>
    <row r="550" spans="1:8" ht="15.75">
      <c r="A550" s="4">
        <v>549</v>
      </c>
      <c r="B550" s="5">
        <v>45077</v>
      </c>
      <c r="C550" s="4">
        <v>60820</v>
      </c>
      <c r="D550" s="4" t="s">
        <v>18</v>
      </c>
      <c r="E550" s="4" t="s">
        <v>32</v>
      </c>
      <c r="F550" s="4" t="s">
        <v>33</v>
      </c>
      <c r="G550" s="4" t="s">
        <v>14</v>
      </c>
      <c r="H550" s="6">
        <v>5720</v>
      </c>
    </row>
    <row r="551" spans="1:8" ht="15.75">
      <c r="A551" s="4">
        <v>550</v>
      </c>
      <c r="B551" s="5">
        <v>45077</v>
      </c>
      <c r="C551" s="4">
        <v>60830</v>
      </c>
      <c r="D551" s="4" t="s">
        <v>19</v>
      </c>
      <c r="E551" s="4" t="s">
        <v>32</v>
      </c>
      <c r="F551" s="4" t="s">
        <v>33</v>
      </c>
      <c r="G551" s="4" t="s">
        <v>14</v>
      </c>
      <c r="H551" s="6">
        <v>7150</v>
      </c>
    </row>
    <row r="552" spans="1:8" ht="15.75">
      <c r="A552" s="4">
        <v>551</v>
      </c>
      <c r="B552" s="5">
        <v>45077</v>
      </c>
      <c r="C552" s="4">
        <v>60840</v>
      </c>
      <c r="D552" s="4" t="s">
        <v>20</v>
      </c>
      <c r="E552" s="4" t="s">
        <v>32</v>
      </c>
      <c r="F552" s="4" t="s">
        <v>33</v>
      </c>
      <c r="G552" s="4" t="s">
        <v>14</v>
      </c>
      <c r="H552" s="6">
        <v>1787.5</v>
      </c>
    </row>
    <row r="553" spans="1:8" ht="15.75">
      <c r="A553" s="4">
        <v>552</v>
      </c>
      <c r="B553" s="5">
        <v>45107</v>
      </c>
      <c r="C553" s="4">
        <v>60810</v>
      </c>
      <c r="D553" s="4" t="s">
        <v>17</v>
      </c>
      <c r="E553" s="4" t="s">
        <v>36</v>
      </c>
      <c r="F553" s="4" t="s">
        <v>37</v>
      </c>
      <c r="G553" s="4" t="s">
        <v>14</v>
      </c>
      <c r="H553" s="6">
        <v>62000</v>
      </c>
    </row>
    <row r="554" spans="1:8" ht="15.75">
      <c r="A554" s="4">
        <v>553</v>
      </c>
      <c r="B554" s="5">
        <v>45107</v>
      </c>
      <c r="C554" s="4">
        <v>60820</v>
      </c>
      <c r="D554" s="4" t="s">
        <v>18</v>
      </c>
      <c r="E554" s="4" t="s">
        <v>36</v>
      </c>
      <c r="F554" s="4" t="s">
        <v>37</v>
      </c>
      <c r="G554" s="4" t="s">
        <v>14</v>
      </c>
      <c r="H554" s="6">
        <v>4960</v>
      </c>
    </row>
    <row r="555" spans="1:8" ht="15.75">
      <c r="A555" s="4">
        <v>554</v>
      </c>
      <c r="B555" s="5">
        <v>45107</v>
      </c>
      <c r="C555" s="4">
        <v>60830</v>
      </c>
      <c r="D555" s="4" t="s">
        <v>19</v>
      </c>
      <c r="E555" s="4" t="s">
        <v>36</v>
      </c>
      <c r="F555" s="4" t="s">
        <v>37</v>
      </c>
      <c r="G555" s="4" t="s">
        <v>14</v>
      </c>
      <c r="H555" s="6">
        <v>6200</v>
      </c>
    </row>
    <row r="556" spans="1:8" ht="15.75">
      <c r="A556" s="4">
        <v>555</v>
      </c>
      <c r="B556" s="5">
        <v>45107</v>
      </c>
      <c r="C556" s="4">
        <v>60840</v>
      </c>
      <c r="D556" s="4" t="s">
        <v>20</v>
      </c>
      <c r="E556" s="4" t="s">
        <v>36</v>
      </c>
      <c r="F556" s="4" t="s">
        <v>37</v>
      </c>
      <c r="G556" s="4" t="s">
        <v>14</v>
      </c>
      <c r="H556" s="6">
        <v>1550</v>
      </c>
    </row>
    <row r="557" spans="1:8" ht="15.75">
      <c r="A557" s="4">
        <v>556</v>
      </c>
      <c r="B557" s="5">
        <v>45107</v>
      </c>
      <c r="C557" s="4">
        <v>40200</v>
      </c>
      <c r="D557" s="4" t="s">
        <v>8</v>
      </c>
      <c r="E557" s="4" t="s">
        <v>9</v>
      </c>
      <c r="F557" s="4" t="s">
        <v>10</v>
      </c>
      <c r="G557" s="4" t="s">
        <v>11</v>
      </c>
      <c r="H557" s="6">
        <v>112500</v>
      </c>
    </row>
    <row r="558" spans="1:8" ht="15.75">
      <c r="A558" s="4">
        <v>557</v>
      </c>
      <c r="B558" s="5">
        <v>45107</v>
      </c>
      <c r="C558" s="4">
        <v>40100</v>
      </c>
      <c r="D558" s="4" t="s">
        <v>12</v>
      </c>
      <c r="E558" s="4" t="s">
        <v>9</v>
      </c>
      <c r="F558" s="4" t="s">
        <v>10</v>
      </c>
      <c r="G558" s="4" t="s">
        <v>11</v>
      </c>
      <c r="H558" s="6">
        <v>350000</v>
      </c>
    </row>
    <row r="559" spans="1:8" ht="15.75">
      <c r="A559" s="4">
        <v>558</v>
      </c>
      <c r="B559" s="5">
        <v>45107</v>
      </c>
      <c r="C559" s="4">
        <v>50210</v>
      </c>
      <c r="D559" s="4" t="s">
        <v>38</v>
      </c>
      <c r="E559" s="4" t="s">
        <v>9</v>
      </c>
      <c r="F559" s="4" t="s">
        <v>10</v>
      </c>
      <c r="G559" s="4" t="s">
        <v>14</v>
      </c>
      <c r="H559" s="6">
        <v>65000</v>
      </c>
    </row>
    <row r="560" spans="1:8" ht="15.75">
      <c r="A560" s="4">
        <v>559</v>
      </c>
      <c r="B560" s="5">
        <v>45107</v>
      </c>
      <c r="C560" s="4">
        <v>50100</v>
      </c>
      <c r="D560" s="4" t="s">
        <v>13</v>
      </c>
      <c r="E560" s="4" t="s">
        <v>9</v>
      </c>
      <c r="F560" s="4" t="s">
        <v>10</v>
      </c>
      <c r="G560" s="4" t="s">
        <v>14</v>
      </c>
      <c r="H560" s="6">
        <v>17500</v>
      </c>
    </row>
    <row r="561" spans="1:8" ht="15.75">
      <c r="A561" s="4">
        <v>560</v>
      </c>
      <c r="B561" s="5">
        <v>45107</v>
      </c>
      <c r="C561" s="4">
        <v>50200</v>
      </c>
      <c r="D561" s="4" t="s">
        <v>15</v>
      </c>
      <c r="E561" s="4" t="s">
        <v>9</v>
      </c>
      <c r="F561" s="4" t="s">
        <v>10</v>
      </c>
      <c r="G561" s="4" t="s">
        <v>14</v>
      </c>
      <c r="H561" s="6">
        <v>18500</v>
      </c>
    </row>
    <row r="562" spans="1:8" ht="15.75">
      <c r="A562" s="4">
        <v>561</v>
      </c>
      <c r="B562" s="5">
        <v>45107</v>
      </c>
      <c r="C562" s="4">
        <v>60100</v>
      </c>
      <c r="D562" s="4" t="s">
        <v>16</v>
      </c>
      <c r="E562" s="4" t="s">
        <v>9</v>
      </c>
      <c r="F562" s="4" t="s">
        <v>10</v>
      </c>
      <c r="G562" s="4" t="s">
        <v>14</v>
      </c>
      <c r="H562" s="6">
        <v>31500</v>
      </c>
    </row>
    <row r="563" spans="1:8" ht="15.75">
      <c r="A563" s="4">
        <v>562</v>
      </c>
      <c r="B563" s="5">
        <v>45107</v>
      </c>
      <c r="C563" s="4">
        <v>60400</v>
      </c>
      <c r="D563" s="4" t="s">
        <v>29</v>
      </c>
      <c r="E563" s="4" t="s">
        <v>9</v>
      </c>
      <c r="F563" s="4" t="s">
        <v>10</v>
      </c>
      <c r="G563" s="4" t="s">
        <v>14</v>
      </c>
      <c r="H563" s="6">
        <v>3900</v>
      </c>
    </row>
    <row r="564" spans="1:8" ht="15.75">
      <c r="A564" s="4">
        <v>563</v>
      </c>
      <c r="B564" s="5">
        <v>45107</v>
      </c>
      <c r="C564" s="4">
        <v>60500</v>
      </c>
      <c r="D564" s="4" t="s">
        <v>39</v>
      </c>
      <c r="E564" s="4" t="s">
        <v>9</v>
      </c>
      <c r="F564" s="4" t="s">
        <v>10</v>
      </c>
      <c r="G564" s="4" t="s">
        <v>14</v>
      </c>
      <c r="H564" s="6">
        <v>4900</v>
      </c>
    </row>
    <row r="565" spans="1:8" ht="15.75">
      <c r="A565" s="4">
        <v>564</v>
      </c>
      <c r="B565" s="5">
        <v>45107</v>
      </c>
      <c r="C565" s="4">
        <v>60620</v>
      </c>
      <c r="D565" s="4" t="s">
        <v>40</v>
      </c>
      <c r="E565" s="4" t="s">
        <v>9</v>
      </c>
      <c r="F565" s="4" t="s">
        <v>10</v>
      </c>
      <c r="G565" s="4" t="s">
        <v>14</v>
      </c>
      <c r="H565" s="6">
        <v>16000</v>
      </c>
    </row>
    <row r="566" spans="1:8" ht="15.75">
      <c r="A566" s="4">
        <v>565</v>
      </c>
      <c r="B566" s="5">
        <v>45107</v>
      </c>
      <c r="C566" s="4">
        <v>60630</v>
      </c>
      <c r="D566" s="4" t="s">
        <v>41</v>
      </c>
      <c r="E566" s="4" t="s">
        <v>9</v>
      </c>
      <c r="F566" s="4" t="s">
        <v>10</v>
      </c>
      <c r="G566" s="4" t="s">
        <v>14</v>
      </c>
      <c r="H566" s="6">
        <v>3500</v>
      </c>
    </row>
    <row r="567" spans="1:8" ht="15.75">
      <c r="A567" s="4">
        <v>566</v>
      </c>
      <c r="B567" s="5">
        <v>45107</v>
      </c>
      <c r="C567" s="4">
        <v>60810</v>
      </c>
      <c r="D567" s="4" t="s">
        <v>17</v>
      </c>
      <c r="E567" s="4" t="s">
        <v>9</v>
      </c>
      <c r="F567" s="4" t="s">
        <v>10</v>
      </c>
      <c r="G567" s="4" t="s">
        <v>14</v>
      </c>
      <c r="H567" s="6">
        <v>36000</v>
      </c>
    </row>
    <row r="568" spans="1:8" ht="15.75">
      <c r="A568" s="4">
        <v>567</v>
      </c>
      <c r="B568" s="5">
        <v>45107</v>
      </c>
      <c r="C568" s="4">
        <v>60820</v>
      </c>
      <c r="D568" s="4" t="s">
        <v>18</v>
      </c>
      <c r="E568" s="4" t="s">
        <v>9</v>
      </c>
      <c r="F568" s="4" t="s">
        <v>10</v>
      </c>
      <c r="G568" s="4" t="s">
        <v>14</v>
      </c>
      <c r="H568" s="6">
        <v>2880</v>
      </c>
    </row>
    <row r="569" spans="1:8" ht="15.75">
      <c r="A569" s="4">
        <v>568</v>
      </c>
      <c r="B569" s="5">
        <v>45107</v>
      </c>
      <c r="C569" s="4">
        <v>60830</v>
      </c>
      <c r="D569" s="4" t="s">
        <v>19</v>
      </c>
      <c r="E569" s="4" t="s">
        <v>9</v>
      </c>
      <c r="F569" s="4" t="s">
        <v>10</v>
      </c>
      <c r="G569" s="4" t="s">
        <v>14</v>
      </c>
      <c r="H569" s="6">
        <v>3600</v>
      </c>
    </row>
    <row r="570" spans="1:8" ht="15.75">
      <c r="A570" s="4">
        <v>569</v>
      </c>
      <c r="B570" s="5">
        <v>45107</v>
      </c>
      <c r="C570" s="4">
        <v>60840</v>
      </c>
      <c r="D570" s="4" t="s">
        <v>20</v>
      </c>
      <c r="E570" s="4" t="s">
        <v>9</v>
      </c>
      <c r="F570" s="4" t="s">
        <v>10</v>
      </c>
      <c r="G570" s="4" t="s">
        <v>14</v>
      </c>
      <c r="H570" s="6">
        <v>900</v>
      </c>
    </row>
    <row r="571" spans="1:8" ht="15.75">
      <c r="A571" s="4">
        <v>570</v>
      </c>
      <c r="B571" s="5">
        <v>45107</v>
      </c>
      <c r="C571" s="4">
        <v>60850</v>
      </c>
      <c r="D571" s="4" t="s">
        <v>42</v>
      </c>
      <c r="E571" s="4" t="s">
        <v>9</v>
      </c>
      <c r="F571" s="4" t="s">
        <v>10</v>
      </c>
      <c r="G571" s="4" t="s">
        <v>14</v>
      </c>
      <c r="H571" s="6">
        <v>41500</v>
      </c>
    </row>
    <row r="572" spans="1:8" ht="15.75">
      <c r="A572" s="4">
        <v>571</v>
      </c>
      <c r="B572" s="5">
        <v>45107</v>
      </c>
      <c r="C572" s="4">
        <v>60710</v>
      </c>
      <c r="D572" s="4" t="s">
        <v>21</v>
      </c>
      <c r="E572" s="4" t="s">
        <v>9</v>
      </c>
      <c r="F572" s="4" t="s">
        <v>10</v>
      </c>
      <c r="G572" s="4" t="s">
        <v>14</v>
      </c>
      <c r="H572" s="6">
        <v>5400</v>
      </c>
    </row>
    <row r="573" spans="1:8" ht="15.75">
      <c r="A573" s="4">
        <v>572</v>
      </c>
      <c r="B573" s="5">
        <v>45107</v>
      </c>
      <c r="C573" s="4">
        <v>60720</v>
      </c>
      <c r="D573" s="4" t="s">
        <v>22</v>
      </c>
      <c r="E573" s="4" t="s">
        <v>9</v>
      </c>
      <c r="F573" s="4" t="s">
        <v>10</v>
      </c>
      <c r="G573" s="4" t="s">
        <v>14</v>
      </c>
      <c r="H573" s="6">
        <v>8000</v>
      </c>
    </row>
    <row r="574" spans="1:8" ht="15.75">
      <c r="A574" s="4">
        <v>573</v>
      </c>
      <c r="B574" s="5">
        <v>45107</v>
      </c>
      <c r="C574" s="4">
        <v>60730</v>
      </c>
      <c r="D574" s="4" t="s">
        <v>23</v>
      </c>
      <c r="E574" s="4" t="s">
        <v>9</v>
      </c>
      <c r="F574" s="4" t="s">
        <v>10</v>
      </c>
      <c r="G574" s="4" t="s">
        <v>14</v>
      </c>
      <c r="H574" s="6">
        <v>27200</v>
      </c>
    </row>
    <row r="575" spans="1:8" ht="15.75">
      <c r="A575" s="4">
        <v>574</v>
      </c>
      <c r="B575" s="5">
        <v>45107</v>
      </c>
      <c r="C575" s="4">
        <v>61010</v>
      </c>
      <c r="D575" s="4" t="s">
        <v>25</v>
      </c>
      <c r="E575" s="4" t="s">
        <v>9</v>
      </c>
      <c r="F575" s="4" t="s">
        <v>10</v>
      </c>
      <c r="G575" s="4" t="s">
        <v>14</v>
      </c>
      <c r="H575" s="6">
        <v>3300</v>
      </c>
    </row>
    <row r="576" spans="1:8" ht="15.75">
      <c r="A576" s="4">
        <v>575</v>
      </c>
      <c r="B576" s="5">
        <v>45107</v>
      </c>
      <c r="C576" s="4">
        <v>70100</v>
      </c>
      <c r="D576" s="4" t="s">
        <v>26</v>
      </c>
      <c r="E576" s="4" t="s">
        <v>9</v>
      </c>
      <c r="F576" s="4" t="s">
        <v>10</v>
      </c>
      <c r="G576" s="4" t="s">
        <v>11</v>
      </c>
      <c r="H576" s="6">
        <v>1800</v>
      </c>
    </row>
    <row r="577" spans="1:8" ht="15.75">
      <c r="A577" s="4">
        <v>576</v>
      </c>
      <c r="B577" s="5">
        <v>45107</v>
      </c>
      <c r="C577" s="4">
        <v>80100</v>
      </c>
      <c r="D577" s="4" t="s">
        <v>27</v>
      </c>
      <c r="E577" s="4" t="s">
        <v>9</v>
      </c>
      <c r="F577" s="4" t="s">
        <v>10</v>
      </c>
      <c r="G577" s="4" t="s">
        <v>14</v>
      </c>
      <c r="H577" s="6">
        <v>1800</v>
      </c>
    </row>
    <row r="578" spans="1:8" ht="15.75">
      <c r="A578" s="4">
        <v>577</v>
      </c>
      <c r="B578" s="5">
        <v>45107</v>
      </c>
      <c r="C578" s="4">
        <v>80200</v>
      </c>
      <c r="D578" s="4" t="s">
        <v>28</v>
      </c>
      <c r="E578" s="4" t="s">
        <v>9</v>
      </c>
      <c r="F578" s="4" t="s">
        <v>10</v>
      </c>
      <c r="G578" s="4" t="s">
        <v>14</v>
      </c>
      <c r="H578" s="6">
        <v>2700</v>
      </c>
    </row>
    <row r="579" spans="1:8" ht="15.75">
      <c r="A579" s="4">
        <v>578</v>
      </c>
      <c r="B579" s="5">
        <v>45107</v>
      </c>
      <c r="C579" s="4">
        <v>60400</v>
      </c>
      <c r="D579" s="4" t="s">
        <v>29</v>
      </c>
      <c r="E579" s="4" t="s">
        <v>30</v>
      </c>
      <c r="F579" s="4" t="s">
        <v>31</v>
      </c>
      <c r="G579" s="4" t="s">
        <v>14</v>
      </c>
      <c r="H579" s="6">
        <v>2000</v>
      </c>
    </row>
    <row r="580" spans="1:8" ht="15.75">
      <c r="A580" s="4">
        <v>579</v>
      </c>
      <c r="B580" s="5">
        <v>45107</v>
      </c>
      <c r="C580" s="4">
        <v>60810</v>
      </c>
      <c r="D580" s="4" t="s">
        <v>17</v>
      </c>
      <c r="E580" s="4" t="s">
        <v>30</v>
      </c>
      <c r="F580" s="4" t="s">
        <v>31</v>
      </c>
      <c r="G580" s="4" t="s">
        <v>14</v>
      </c>
      <c r="H580" s="6">
        <v>93000</v>
      </c>
    </row>
    <row r="581" spans="1:8" ht="15.75">
      <c r="A581" s="4">
        <v>580</v>
      </c>
      <c r="B581" s="5">
        <v>45107</v>
      </c>
      <c r="C581" s="4">
        <v>60820</v>
      </c>
      <c r="D581" s="4" t="s">
        <v>18</v>
      </c>
      <c r="E581" s="4" t="s">
        <v>30</v>
      </c>
      <c r="F581" s="4" t="s">
        <v>31</v>
      </c>
      <c r="G581" s="4" t="s">
        <v>14</v>
      </c>
      <c r="H581" s="6">
        <v>7440</v>
      </c>
    </row>
    <row r="582" spans="1:8" ht="15.75">
      <c r="A582" s="4">
        <v>581</v>
      </c>
      <c r="B582" s="5">
        <v>45107</v>
      </c>
      <c r="C582" s="4">
        <v>60830</v>
      </c>
      <c r="D582" s="4" t="s">
        <v>19</v>
      </c>
      <c r="E582" s="4" t="s">
        <v>30</v>
      </c>
      <c r="F582" s="4" t="s">
        <v>31</v>
      </c>
      <c r="G582" s="4" t="s">
        <v>14</v>
      </c>
      <c r="H582" s="6">
        <v>9300</v>
      </c>
    </row>
    <row r="583" spans="1:8" ht="15.75">
      <c r="A583" s="4">
        <v>582</v>
      </c>
      <c r="B583" s="5">
        <v>45107</v>
      </c>
      <c r="C583" s="4">
        <v>60840</v>
      </c>
      <c r="D583" s="4" t="s">
        <v>20</v>
      </c>
      <c r="E583" s="4" t="s">
        <v>30</v>
      </c>
      <c r="F583" s="4" t="s">
        <v>31</v>
      </c>
      <c r="G583" s="4" t="s">
        <v>14</v>
      </c>
      <c r="H583" s="6">
        <v>2325</v>
      </c>
    </row>
    <row r="584" spans="1:8" ht="15.75">
      <c r="A584" s="4">
        <v>583</v>
      </c>
      <c r="B584" s="5">
        <v>45107</v>
      </c>
      <c r="C584" s="4">
        <v>60100</v>
      </c>
      <c r="D584" s="4" t="s">
        <v>16</v>
      </c>
      <c r="E584" s="4" t="s">
        <v>32</v>
      </c>
      <c r="F584" s="4" t="s">
        <v>33</v>
      </c>
      <c r="G584" s="4" t="s">
        <v>14</v>
      </c>
      <c r="H584" s="6">
        <v>32000</v>
      </c>
    </row>
    <row r="585" spans="1:8" ht="15.75">
      <c r="A585" s="4">
        <v>584</v>
      </c>
      <c r="B585" s="5">
        <v>45107</v>
      </c>
      <c r="C585" s="4">
        <v>60810</v>
      </c>
      <c r="D585" s="4" t="s">
        <v>17</v>
      </c>
      <c r="E585" s="4" t="s">
        <v>32</v>
      </c>
      <c r="F585" s="4" t="s">
        <v>33</v>
      </c>
      <c r="G585" s="4" t="s">
        <v>14</v>
      </c>
      <c r="H585" s="6">
        <v>73000</v>
      </c>
    </row>
    <row r="586" spans="1:8" ht="15.75">
      <c r="A586" s="4">
        <v>585</v>
      </c>
      <c r="B586" s="5">
        <v>45107</v>
      </c>
      <c r="C586" s="4">
        <v>60820</v>
      </c>
      <c r="D586" s="4" t="s">
        <v>18</v>
      </c>
      <c r="E586" s="4" t="s">
        <v>32</v>
      </c>
      <c r="F586" s="4" t="s">
        <v>33</v>
      </c>
      <c r="G586" s="4" t="s">
        <v>14</v>
      </c>
      <c r="H586" s="6">
        <v>5840</v>
      </c>
    </row>
    <row r="587" spans="1:8" ht="15.75">
      <c r="A587" s="4">
        <v>586</v>
      </c>
      <c r="B587" s="5">
        <v>45107</v>
      </c>
      <c r="C587" s="4">
        <v>60830</v>
      </c>
      <c r="D587" s="4" t="s">
        <v>19</v>
      </c>
      <c r="E587" s="4" t="s">
        <v>32</v>
      </c>
      <c r="F587" s="4" t="s">
        <v>33</v>
      </c>
      <c r="G587" s="4" t="s">
        <v>14</v>
      </c>
      <c r="H587" s="6">
        <v>7300</v>
      </c>
    </row>
    <row r="588" spans="1:8" ht="15.75">
      <c r="A588" s="4">
        <v>587</v>
      </c>
      <c r="B588" s="5">
        <v>45107</v>
      </c>
      <c r="C588" s="4">
        <v>60840</v>
      </c>
      <c r="D588" s="4" t="s">
        <v>20</v>
      </c>
      <c r="E588" s="4" t="s">
        <v>32</v>
      </c>
      <c r="F588" s="4" t="s">
        <v>33</v>
      </c>
      <c r="G588" s="4" t="s">
        <v>14</v>
      </c>
      <c r="H588" s="6">
        <v>1825</v>
      </c>
    </row>
    <row r="589" spans="1:8" ht="15.75">
      <c r="A589" s="4">
        <v>588</v>
      </c>
      <c r="B589" s="5">
        <v>45107</v>
      </c>
      <c r="C589" s="4">
        <v>61010</v>
      </c>
      <c r="D589" s="4" t="s">
        <v>25</v>
      </c>
      <c r="E589" s="4" t="s">
        <v>32</v>
      </c>
      <c r="F589" s="4" t="s">
        <v>33</v>
      </c>
      <c r="G589" s="4" t="s">
        <v>14</v>
      </c>
      <c r="H589" s="6">
        <v>4500</v>
      </c>
    </row>
    <row r="590" spans="1:8" ht="15.75">
      <c r="A590" s="4">
        <v>589</v>
      </c>
      <c r="B590" s="5">
        <v>45107</v>
      </c>
      <c r="C590" s="4">
        <v>61020</v>
      </c>
      <c r="D590" s="4" t="s">
        <v>34</v>
      </c>
      <c r="E590" s="4" t="s">
        <v>32</v>
      </c>
      <c r="F590" s="4" t="s">
        <v>33</v>
      </c>
      <c r="G590" s="4" t="s">
        <v>14</v>
      </c>
      <c r="H590" s="6">
        <v>2500</v>
      </c>
    </row>
    <row r="591" spans="1:8" ht="15.75">
      <c r="A591" s="4">
        <v>590</v>
      </c>
      <c r="B591" s="5">
        <v>45107</v>
      </c>
      <c r="C591" s="4">
        <v>61030</v>
      </c>
      <c r="D591" s="4" t="s">
        <v>35</v>
      </c>
      <c r="E591" s="4" t="s">
        <v>32</v>
      </c>
      <c r="F591" s="4" t="s">
        <v>33</v>
      </c>
      <c r="G591" s="4" t="s">
        <v>14</v>
      </c>
      <c r="H591" s="6">
        <v>3500</v>
      </c>
    </row>
    <row r="592" spans="1:8" ht="15.75">
      <c r="A592" s="4">
        <v>591</v>
      </c>
      <c r="B592" s="5">
        <v>45138</v>
      </c>
      <c r="C592" s="4">
        <v>60810</v>
      </c>
      <c r="D592" s="4" t="s">
        <v>17</v>
      </c>
      <c r="E592" s="4" t="s">
        <v>36</v>
      </c>
      <c r="F592" s="4" t="s">
        <v>37</v>
      </c>
      <c r="G592" s="4" t="s">
        <v>14</v>
      </c>
      <c r="H592" s="6">
        <v>62000</v>
      </c>
    </row>
    <row r="593" spans="1:8" ht="15.75">
      <c r="A593" s="4">
        <v>592</v>
      </c>
      <c r="B593" s="5">
        <v>45138</v>
      </c>
      <c r="C593" s="4">
        <v>60820</v>
      </c>
      <c r="D593" s="4" t="s">
        <v>18</v>
      </c>
      <c r="E593" s="4" t="s">
        <v>36</v>
      </c>
      <c r="F593" s="4" t="s">
        <v>37</v>
      </c>
      <c r="G593" s="4" t="s">
        <v>14</v>
      </c>
      <c r="H593" s="6">
        <v>4960</v>
      </c>
    </row>
    <row r="594" spans="1:8" ht="15.75">
      <c r="A594" s="4">
        <v>593</v>
      </c>
      <c r="B594" s="5">
        <v>45138</v>
      </c>
      <c r="C594" s="4">
        <v>60830</v>
      </c>
      <c r="D594" s="4" t="s">
        <v>19</v>
      </c>
      <c r="E594" s="4" t="s">
        <v>36</v>
      </c>
      <c r="F594" s="4" t="s">
        <v>37</v>
      </c>
      <c r="G594" s="4" t="s">
        <v>14</v>
      </c>
      <c r="H594" s="6">
        <v>6200</v>
      </c>
    </row>
    <row r="595" spans="1:8" ht="15.75">
      <c r="A595" s="4">
        <v>594</v>
      </c>
      <c r="B595" s="5">
        <v>45138</v>
      </c>
      <c r="C595" s="4">
        <v>60840</v>
      </c>
      <c r="D595" s="4" t="s">
        <v>20</v>
      </c>
      <c r="E595" s="4" t="s">
        <v>36</v>
      </c>
      <c r="F595" s="4" t="s">
        <v>37</v>
      </c>
      <c r="G595" s="4" t="s">
        <v>14</v>
      </c>
      <c r="H595" s="6">
        <v>1550</v>
      </c>
    </row>
    <row r="596" spans="1:8" ht="15.75">
      <c r="A596" s="4">
        <v>595</v>
      </c>
      <c r="B596" s="5">
        <v>45138</v>
      </c>
      <c r="C596" s="4">
        <v>40200</v>
      </c>
      <c r="D596" s="4" t="s">
        <v>8</v>
      </c>
      <c r="E596" s="4" t="s">
        <v>9</v>
      </c>
      <c r="F596" s="4" t="s">
        <v>10</v>
      </c>
      <c r="G596" s="4" t="s">
        <v>11</v>
      </c>
      <c r="H596" s="6">
        <v>115000</v>
      </c>
    </row>
    <row r="597" spans="1:8" ht="15.75">
      <c r="A597" s="4">
        <v>596</v>
      </c>
      <c r="B597" s="5">
        <v>45138</v>
      </c>
      <c r="C597" s="4">
        <v>40100</v>
      </c>
      <c r="D597" s="4" t="s">
        <v>12</v>
      </c>
      <c r="E597" s="4" t="s">
        <v>9</v>
      </c>
      <c r="F597" s="4" t="s">
        <v>10</v>
      </c>
      <c r="G597" s="4" t="s">
        <v>11</v>
      </c>
      <c r="H597" s="6">
        <v>350000</v>
      </c>
    </row>
    <row r="598" spans="1:8" ht="15.75">
      <c r="A598" s="4">
        <v>597</v>
      </c>
      <c r="B598" s="5">
        <v>45138</v>
      </c>
      <c r="C598" s="4">
        <v>50210</v>
      </c>
      <c r="D598" s="4" t="s">
        <v>38</v>
      </c>
      <c r="E598" s="4" t="s">
        <v>9</v>
      </c>
      <c r="F598" s="4" t="s">
        <v>10</v>
      </c>
      <c r="G598" s="4" t="s">
        <v>14</v>
      </c>
      <c r="H598" s="6">
        <v>70000</v>
      </c>
    </row>
    <row r="599" spans="1:8" ht="15.75">
      <c r="A599" s="4">
        <v>598</v>
      </c>
      <c r="B599" s="5">
        <v>45138</v>
      </c>
      <c r="C599" s="4">
        <v>50100</v>
      </c>
      <c r="D599" s="4" t="s">
        <v>13</v>
      </c>
      <c r="E599" s="4" t="s">
        <v>9</v>
      </c>
      <c r="F599" s="4" t="s">
        <v>10</v>
      </c>
      <c r="G599" s="4" t="s">
        <v>14</v>
      </c>
      <c r="H599" s="6">
        <v>17500</v>
      </c>
    </row>
    <row r="600" spans="1:8" ht="15.75">
      <c r="A600" s="4">
        <v>599</v>
      </c>
      <c r="B600" s="5">
        <v>45138</v>
      </c>
      <c r="C600" s="4">
        <v>50200</v>
      </c>
      <c r="D600" s="4" t="s">
        <v>15</v>
      </c>
      <c r="E600" s="4" t="s">
        <v>9</v>
      </c>
      <c r="F600" s="4" t="s">
        <v>10</v>
      </c>
      <c r="G600" s="4" t="s">
        <v>14</v>
      </c>
      <c r="H600" s="6">
        <v>18600</v>
      </c>
    </row>
    <row r="601" spans="1:8" ht="15.75">
      <c r="A601" s="4">
        <v>600</v>
      </c>
      <c r="B601" s="5">
        <v>45138</v>
      </c>
      <c r="C601" s="4">
        <v>60100</v>
      </c>
      <c r="D601" s="4" t="s">
        <v>16</v>
      </c>
      <c r="E601" s="4" t="s">
        <v>9</v>
      </c>
      <c r="F601" s="4" t="s">
        <v>10</v>
      </c>
      <c r="G601" s="4" t="s">
        <v>14</v>
      </c>
      <c r="H601" s="6">
        <v>32200</v>
      </c>
    </row>
    <row r="602" spans="1:8" ht="15.75">
      <c r="A602" s="4">
        <v>601</v>
      </c>
      <c r="B602" s="5">
        <v>45138</v>
      </c>
      <c r="C602" s="4">
        <v>60400</v>
      </c>
      <c r="D602" s="4" t="s">
        <v>29</v>
      </c>
      <c r="E602" s="4" t="s">
        <v>9</v>
      </c>
      <c r="F602" s="4" t="s">
        <v>10</v>
      </c>
      <c r="G602" s="4" t="s">
        <v>14</v>
      </c>
      <c r="H602" s="6">
        <v>4100</v>
      </c>
    </row>
    <row r="603" spans="1:8" ht="15.75">
      <c r="A603" s="4">
        <v>602</v>
      </c>
      <c r="B603" s="5">
        <v>45138</v>
      </c>
      <c r="C603" s="4">
        <v>60500</v>
      </c>
      <c r="D603" s="4" t="s">
        <v>39</v>
      </c>
      <c r="E603" s="4" t="s">
        <v>9</v>
      </c>
      <c r="F603" s="4" t="s">
        <v>10</v>
      </c>
      <c r="G603" s="4" t="s">
        <v>14</v>
      </c>
      <c r="H603" s="6">
        <v>5100</v>
      </c>
    </row>
    <row r="604" spans="1:8" ht="15.75">
      <c r="A604" s="4">
        <v>603</v>
      </c>
      <c r="B604" s="5">
        <v>45138</v>
      </c>
      <c r="C604" s="4">
        <v>60620</v>
      </c>
      <c r="D604" s="4" t="s">
        <v>40</v>
      </c>
      <c r="E604" s="4" t="s">
        <v>9</v>
      </c>
      <c r="F604" s="4" t="s">
        <v>10</v>
      </c>
      <c r="G604" s="4" t="s">
        <v>14</v>
      </c>
      <c r="H604" s="6">
        <v>16500</v>
      </c>
    </row>
    <row r="605" spans="1:8" ht="15.75">
      <c r="A605" s="4">
        <v>604</v>
      </c>
      <c r="B605" s="5">
        <v>45138</v>
      </c>
      <c r="C605" s="4">
        <v>60630</v>
      </c>
      <c r="D605" s="4" t="s">
        <v>41</v>
      </c>
      <c r="E605" s="4" t="s">
        <v>9</v>
      </c>
      <c r="F605" s="4" t="s">
        <v>10</v>
      </c>
      <c r="G605" s="4" t="s">
        <v>14</v>
      </c>
      <c r="H605" s="6">
        <v>3600</v>
      </c>
    </row>
    <row r="606" spans="1:8" ht="15.75">
      <c r="A606" s="4">
        <v>605</v>
      </c>
      <c r="B606" s="5">
        <v>45138</v>
      </c>
      <c r="C606" s="4">
        <v>60810</v>
      </c>
      <c r="D606" s="4" t="s">
        <v>17</v>
      </c>
      <c r="E606" s="4" t="s">
        <v>9</v>
      </c>
      <c r="F606" s="4" t="s">
        <v>10</v>
      </c>
      <c r="G606" s="4" t="s">
        <v>14</v>
      </c>
      <c r="H606" s="6">
        <v>41000</v>
      </c>
    </row>
    <row r="607" spans="1:8" ht="15.75">
      <c r="A607" s="4">
        <v>606</v>
      </c>
      <c r="B607" s="5">
        <v>45138</v>
      </c>
      <c r="C607" s="4">
        <v>60820</v>
      </c>
      <c r="D607" s="4" t="s">
        <v>18</v>
      </c>
      <c r="E607" s="4" t="s">
        <v>9</v>
      </c>
      <c r="F607" s="4" t="s">
        <v>10</v>
      </c>
      <c r="G607" s="4" t="s">
        <v>14</v>
      </c>
      <c r="H607" s="6">
        <v>3280</v>
      </c>
    </row>
    <row r="608" spans="1:8" ht="15.75">
      <c r="A608" s="4">
        <v>607</v>
      </c>
      <c r="B608" s="5">
        <v>45138</v>
      </c>
      <c r="C608" s="4">
        <v>60830</v>
      </c>
      <c r="D608" s="4" t="s">
        <v>19</v>
      </c>
      <c r="E608" s="4" t="s">
        <v>9</v>
      </c>
      <c r="F608" s="4" t="s">
        <v>10</v>
      </c>
      <c r="G608" s="4" t="s">
        <v>14</v>
      </c>
      <c r="H608" s="6">
        <v>4100</v>
      </c>
    </row>
    <row r="609" spans="1:8" ht="15.75">
      <c r="A609" s="4">
        <v>608</v>
      </c>
      <c r="B609" s="5">
        <v>45138</v>
      </c>
      <c r="C609" s="4">
        <v>60840</v>
      </c>
      <c r="D609" s="4" t="s">
        <v>20</v>
      </c>
      <c r="E609" s="4" t="s">
        <v>9</v>
      </c>
      <c r="F609" s="4" t="s">
        <v>10</v>
      </c>
      <c r="G609" s="4" t="s">
        <v>14</v>
      </c>
      <c r="H609" s="6">
        <v>1025</v>
      </c>
    </row>
    <row r="610" spans="1:8" ht="15.75">
      <c r="A610" s="4">
        <v>609</v>
      </c>
      <c r="B610" s="5">
        <v>45138</v>
      </c>
      <c r="C610" s="4">
        <v>60850</v>
      </c>
      <c r="D610" s="4" t="s">
        <v>42</v>
      </c>
      <c r="E610" s="4" t="s">
        <v>9</v>
      </c>
      <c r="F610" s="4" t="s">
        <v>10</v>
      </c>
      <c r="G610" s="4" t="s">
        <v>14</v>
      </c>
      <c r="H610" s="6">
        <v>43500</v>
      </c>
    </row>
    <row r="611" spans="1:8" ht="15.75">
      <c r="A611" s="4">
        <v>610</v>
      </c>
      <c r="B611" s="5">
        <v>45138</v>
      </c>
      <c r="C611" s="4">
        <v>60710</v>
      </c>
      <c r="D611" s="4" t="s">
        <v>21</v>
      </c>
      <c r="E611" s="4" t="s">
        <v>9</v>
      </c>
      <c r="F611" s="4" t="s">
        <v>10</v>
      </c>
      <c r="G611" s="4" t="s">
        <v>14</v>
      </c>
      <c r="H611" s="6">
        <v>5500</v>
      </c>
    </row>
    <row r="612" spans="1:8" ht="15.75">
      <c r="A612" s="4">
        <v>611</v>
      </c>
      <c r="B612" s="5">
        <v>45138</v>
      </c>
      <c r="C612" s="4">
        <v>60720</v>
      </c>
      <c r="D612" s="4" t="s">
        <v>22</v>
      </c>
      <c r="E612" s="4" t="s">
        <v>9</v>
      </c>
      <c r="F612" s="4" t="s">
        <v>10</v>
      </c>
      <c r="G612" s="4" t="s">
        <v>14</v>
      </c>
      <c r="H612" s="6">
        <v>8200</v>
      </c>
    </row>
    <row r="613" spans="1:8" ht="15.75">
      <c r="A613" s="4">
        <v>612</v>
      </c>
      <c r="B613" s="5">
        <v>45138</v>
      </c>
      <c r="C613" s="4">
        <v>60730</v>
      </c>
      <c r="D613" s="4" t="s">
        <v>23</v>
      </c>
      <c r="E613" s="4" t="s">
        <v>9</v>
      </c>
      <c r="F613" s="4" t="s">
        <v>10</v>
      </c>
      <c r="G613" s="4" t="s">
        <v>14</v>
      </c>
      <c r="H613" s="6">
        <v>27800</v>
      </c>
    </row>
    <row r="614" spans="1:8" ht="15.75">
      <c r="A614" s="4">
        <v>613</v>
      </c>
      <c r="B614" s="5">
        <v>45138</v>
      </c>
      <c r="C614" s="4">
        <v>70100</v>
      </c>
      <c r="D614" s="4" t="s">
        <v>26</v>
      </c>
      <c r="E614" s="4" t="s">
        <v>9</v>
      </c>
      <c r="F614" s="4" t="s">
        <v>10</v>
      </c>
      <c r="G614" s="4" t="s">
        <v>11</v>
      </c>
      <c r="H614" s="6">
        <v>1850</v>
      </c>
    </row>
    <row r="615" spans="1:8" ht="15.75">
      <c r="A615" s="4">
        <v>614</v>
      </c>
      <c r="B615" s="5">
        <v>45138</v>
      </c>
      <c r="C615" s="4">
        <v>80100</v>
      </c>
      <c r="D615" s="4" t="s">
        <v>27</v>
      </c>
      <c r="E615" s="4" t="s">
        <v>9</v>
      </c>
      <c r="F615" s="4" t="s">
        <v>10</v>
      </c>
      <c r="G615" s="4" t="s">
        <v>14</v>
      </c>
      <c r="H615" s="6">
        <v>1800</v>
      </c>
    </row>
    <row r="616" spans="1:8" ht="15.75">
      <c r="A616" s="4">
        <v>615</v>
      </c>
      <c r="B616" s="5">
        <v>45138</v>
      </c>
      <c r="C616" s="4">
        <v>80200</v>
      </c>
      <c r="D616" s="4" t="s">
        <v>28</v>
      </c>
      <c r="E616" s="4" t="s">
        <v>9</v>
      </c>
      <c r="F616" s="4" t="s">
        <v>10</v>
      </c>
      <c r="G616" s="4" t="s">
        <v>14</v>
      </c>
      <c r="H616" s="6">
        <v>2800</v>
      </c>
    </row>
    <row r="617" spans="1:8" ht="15.75">
      <c r="A617" s="4">
        <v>616</v>
      </c>
      <c r="B617" s="5">
        <v>45138</v>
      </c>
      <c r="C617" s="4">
        <v>60400</v>
      </c>
      <c r="D617" s="4" t="s">
        <v>29</v>
      </c>
      <c r="E617" s="4" t="s">
        <v>30</v>
      </c>
      <c r="F617" s="4" t="s">
        <v>31</v>
      </c>
      <c r="G617" s="4" t="s">
        <v>14</v>
      </c>
      <c r="H617" s="6">
        <v>2000</v>
      </c>
    </row>
    <row r="618" spans="1:8" ht="15.75">
      <c r="A618" s="4">
        <v>617</v>
      </c>
      <c r="B618" s="5">
        <v>45138</v>
      </c>
      <c r="C618" s="4">
        <v>60810</v>
      </c>
      <c r="D618" s="4" t="s">
        <v>17</v>
      </c>
      <c r="E618" s="4" t="s">
        <v>30</v>
      </c>
      <c r="F618" s="4" t="s">
        <v>31</v>
      </c>
      <c r="G618" s="4" t="s">
        <v>14</v>
      </c>
      <c r="H618" s="6">
        <v>95000</v>
      </c>
    </row>
    <row r="619" spans="1:8" ht="15.75">
      <c r="A619" s="4">
        <v>618</v>
      </c>
      <c r="B619" s="5">
        <v>45138</v>
      </c>
      <c r="C619" s="4">
        <v>60820</v>
      </c>
      <c r="D619" s="4" t="s">
        <v>18</v>
      </c>
      <c r="E619" s="4" t="s">
        <v>30</v>
      </c>
      <c r="F619" s="4" t="s">
        <v>31</v>
      </c>
      <c r="G619" s="4" t="s">
        <v>14</v>
      </c>
      <c r="H619" s="6">
        <v>7600</v>
      </c>
    </row>
    <row r="620" spans="1:8" ht="15.75">
      <c r="A620" s="4">
        <v>619</v>
      </c>
      <c r="B620" s="5">
        <v>45138</v>
      </c>
      <c r="C620" s="4">
        <v>60830</v>
      </c>
      <c r="D620" s="4" t="s">
        <v>19</v>
      </c>
      <c r="E620" s="4" t="s">
        <v>30</v>
      </c>
      <c r="F620" s="4" t="s">
        <v>31</v>
      </c>
      <c r="G620" s="4" t="s">
        <v>14</v>
      </c>
      <c r="H620" s="6">
        <v>9500</v>
      </c>
    </row>
    <row r="621" spans="1:8" ht="15.75">
      <c r="A621" s="4">
        <v>620</v>
      </c>
      <c r="B621" s="5">
        <v>45138</v>
      </c>
      <c r="C621" s="4">
        <v>60840</v>
      </c>
      <c r="D621" s="4" t="s">
        <v>20</v>
      </c>
      <c r="E621" s="4" t="s">
        <v>30</v>
      </c>
      <c r="F621" s="4" t="s">
        <v>31</v>
      </c>
      <c r="G621" s="4" t="s">
        <v>14</v>
      </c>
      <c r="H621" s="6">
        <v>2375</v>
      </c>
    </row>
    <row r="622" spans="1:8" ht="15.75">
      <c r="A622" s="4">
        <v>621</v>
      </c>
      <c r="B622" s="5">
        <v>45138</v>
      </c>
      <c r="C622" s="4">
        <v>60100</v>
      </c>
      <c r="D622" s="4" t="s">
        <v>16</v>
      </c>
      <c r="E622" s="4" t="s">
        <v>32</v>
      </c>
      <c r="F622" s="4" t="s">
        <v>33</v>
      </c>
      <c r="G622" s="4" t="s">
        <v>14</v>
      </c>
      <c r="H622" s="6">
        <v>33000</v>
      </c>
    </row>
    <row r="623" spans="1:8" ht="15.75">
      <c r="A623" s="4">
        <v>622</v>
      </c>
      <c r="B623" s="5">
        <v>45138</v>
      </c>
      <c r="C623" s="4">
        <v>60810</v>
      </c>
      <c r="D623" s="4" t="s">
        <v>17</v>
      </c>
      <c r="E623" s="4" t="s">
        <v>32</v>
      </c>
      <c r="F623" s="4" t="s">
        <v>33</v>
      </c>
      <c r="G623" s="4" t="s">
        <v>14</v>
      </c>
      <c r="H623" s="6">
        <v>73000</v>
      </c>
    </row>
    <row r="624" spans="1:8" ht="15.75">
      <c r="A624" s="4">
        <v>623</v>
      </c>
      <c r="B624" s="5">
        <v>45138</v>
      </c>
      <c r="C624" s="4">
        <v>60820</v>
      </c>
      <c r="D624" s="4" t="s">
        <v>18</v>
      </c>
      <c r="E624" s="4" t="s">
        <v>32</v>
      </c>
      <c r="F624" s="4" t="s">
        <v>33</v>
      </c>
      <c r="G624" s="4" t="s">
        <v>14</v>
      </c>
      <c r="H624" s="6">
        <v>5840</v>
      </c>
    </row>
    <row r="625" spans="1:8" ht="15.75">
      <c r="A625" s="4">
        <v>624</v>
      </c>
      <c r="B625" s="5">
        <v>45138</v>
      </c>
      <c r="C625" s="4">
        <v>60830</v>
      </c>
      <c r="D625" s="4" t="s">
        <v>19</v>
      </c>
      <c r="E625" s="4" t="s">
        <v>32</v>
      </c>
      <c r="F625" s="4" t="s">
        <v>33</v>
      </c>
      <c r="G625" s="4" t="s">
        <v>14</v>
      </c>
      <c r="H625" s="6">
        <v>7300</v>
      </c>
    </row>
    <row r="626" spans="1:8" ht="15.75">
      <c r="A626" s="4">
        <v>625</v>
      </c>
      <c r="B626" s="5">
        <v>45138</v>
      </c>
      <c r="C626" s="4">
        <v>60840</v>
      </c>
      <c r="D626" s="4" t="s">
        <v>20</v>
      </c>
      <c r="E626" s="4" t="s">
        <v>32</v>
      </c>
      <c r="F626" s="4" t="s">
        <v>33</v>
      </c>
      <c r="G626" s="4" t="s">
        <v>14</v>
      </c>
      <c r="H626" s="6">
        <v>1825</v>
      </c>
    </row>
    <row r="627" spans="1:8" ht="15.75">
      <c r="A627" s="4">
        <v>626</v>
      </c>
      <c r="B627" s="5">
        <v>45169</v>
      </c>
      <c r="C627" s="4">
        <v>60810</v>
      </c>
      <c r="D627" s="4" t="s">
        <v>17</v>
      </c>
      <c r="E627" s="4" t="s">
        <v>36</v>
      </c>
      <c r="F627" s="4" t="s">
        <v>37</v>
      </c>
      <c r="G627" s="4" t="s">
        <v>14</v>
      </c>
      <c r="H627" s="6">
        <v>63500</v>
      </c>
    </row>
    <row r="628" spans="1:8" ht="15.75">
      <c r="A628" s="4">
        <v>627</v>
      </c>
      <c r="B628" s="5">
        <v>45169</v>
      </c>
      <c r="C628" s="4">
        <v>60820</v>
      </c>
      <c r="D628" s="4" t="s">
        <v>18</v>
      </c>
      <c r="E628" s="4" t="s">
        <v>36</v>
      </c>
      <c r="F628" s="4" t="s">
        <v>37</v>
      </c>
      <c r="G628" s="4" t="s">
        <v>14</v>
      </c>
      <c r="H628" s="6">
        <v>5080</v>
      </c>
    </row>
    <row r="629" spans="1:8" ht="15.75">
      <c r="A629" s="4">
        <v>628</v>
      </c>
      <c r="B629" s="5">
        <v>45169</v>
      </c>
      <c r="C629" s="4">
        <v>60830</v>
      </c>
      <c r="D629" s="4" t="s">
        <v>19</v>
      </c>
      <c r="E629" s="4" t="s">
        <v>36</v>
      </c>
      <c r="F629" s="4" t="s">
        <v>37</v>
      </c>
      <c r="G629" s="4" t="s">
        <v>14</v>
      </c>
      <c r="H629" s="6">
        <v>6350</v>
      </c>
    </row>
    <row r="630" spans="1:8" ht="15.75">
      <c r="A630" s="4">
        <v>629</v>
      </c>
      <c r="B630" s="5">
        <v>45169</v>
      </c>
      <c r="C630" s="4">
        <v>60840</v>
      </c>
      <c r="D630" s="4" t="s">
        <v>20</v>
      </c>
      <c r="E630" s="4" t="s">
        <v>36</v>
      </c>
      <c r="F630" s="4" t="s">
        <v>37</v>
      </c>
      <c r="G630" s="4" t="s">
        <v>14</v>
      </c>
      <c r="H630" s="6">
        <v>1587.5</v>
      </c>
    </row>
    <row r="631" spans="1:8" ht="15.75">
      <c r="A631" s="4">
        <v>630</v>
      </c>
      <c r="B631" s="5">
        <v>45169</v>
      </c>
      <c r="C631" s="4">
        <v>40200</v>
      </c>
      <c r="D631" s="4" t="s">
        <v>8</v>
      </c>
      <c r="E631" s="4" t="s">
        <v>9</v>
      </c>
      <c r="F631" s="4" t="s">
        <v>10</v>
      </c>
      <c r="G631" s="4" t="s">
        <v>11</v>
      </c>
      <c r="H631" s="6">
        <v>117500</v>
      </c>
    </row>
    <row r="632" spans="1:8" ht="15.75">
      <c r="A632" s="4">
        <v>631</v>
      </c>
      <c r="B632" s="5">
        <v>45169</v>
      </c>
      <c r="C632" s="4">
        <v>40100</v>
      </c>
      <c r="D632" s="4" t="s">
        <v>12</v>
      </c>
      <c r="E632" s="4" t="s">
        <v>9</v>
      </c>
      <c r="F632" s="4" t="s">
        <v>10</v>
      </c>
      <c r="G632" s="4" t="s">
        <v>11</v>
      </c>
      <c r="H632" s="6">
        <v>400000</v>
      </c>
    </row>
    <row r="633" spans="1:8" ht="15.75">
      <c r="A633" s="4">
        <v>632</v>
      </c>
      <c r="B633" s="5">
        <v>45169</v>
      </c>
      <c r="C633" s="4">
        <v>50210</v>
      </c>
      <c r="D633" s="4" t="s">
        <v>38</v>
      </c>
      <c r="E633" s="4" t="s">
        <v>9</v>
      </c>
      <c r="F633" s="4" t="s">
        <v>10</v>
      </c>
      <c r="G633" s="4" t="s">
        <v>14</v>
      </c>
      <c r="H633" s="6">
        <v>70000</v>
      </c>
    </row>
    <row r="634" spans="1:8" ht="15.75">
      <c r="A634" s="4">
        <v>633</v>
      </c>
      <c r="B634" s="5">
        <v>45169</v>
      </c>
      <c r="C634" s="4">
        <v>50100</v>
      </c>
      <c r="D634" s="4" t="s">
        <v>13</v>
      </c>
      <c r="E634" s="4" t="s">
        <v>9</v>
      </c>
      <c r="F634" s="4" t="s">
        <v>10</v>
      </c>
      <c r="G634" s="4" t="s">
        <v>14</v>
      </c>
      <c r="H634" s="6">
        <v>20000</v>
      </c>
    </row>
    <row r="635" spans="1:8" ht="15.75">
      <c r="A635" s="4">
        <v>634</v>
      </c>
      <c r="B635" s="5">
        <v>45169</v>
      </c>
      <c r="C635" s="4">
        <v>50200</v>
      </c>
      <c r="D635" s="4" t="s">
        <v>15</v>
      </c>
      <c r="E635" s="4" t="s">
        <v>9</v>
      </c>
      <c r="F635" s="4" t="s">
        <v>10</v>
      </c>
      <c r="G635" s="4" t="s">
        <v>14</v>
      </c>
      <c r="H635" s="6">
        <v>20700</v>
      </c>
    </row>
    <row r="636" spans="1:8" ht="15.75">
      <c r="A636" s="4">
        <v>635</v>
      </c>
      <c r="B636" s="5">
        <v>45169</v>
      </c>
      <c r="C636" s="4">
        <v>60100</v>
      </c>
      <c r="D636" s="4" t="s">
        <v>16</v>
      </c>
      <c r="E636" s="4" t="s">
        <v>9</v>
      </c>
      <c r="F636" s="4" t="s">
        <v>10</v>
      </c>
      <c r="G636" s="4" t="s">
        <v>14</v>
      </c>
      <c r="H636" s="6">
        <v>33000</v>
      </c>
    </row>
    <row r="637" spans="1:8" ht="15.75">
      <c r="A637" s="4">
        <v>636</v>
      </c>
      <c r="B637" s="5">
        <v>45169</v>
      </c>
      <c r="C637" s="4">
        <v>60400</v>
      </c>
      <c r="D637" s="4" t="s">
        <v>29</v>
      </c>
      <c r="E637" s="4" t="s">
        <v>9</v>
      </c>
      <c r="F637" s="4" t="s">
        <v>10</v>
      </c>
      <c r="G637" s="4" t="s">
        <v>14</v>
      </c>
      <c r="H637" s="6">
        <v>4100</v>
      </c>
    </row>
    <row r="638" spans="1:8" ht="15.75">
      <c r="A638" s="4">
        <v>637</v>
      </c>
      <c r="B638" s="5">
        <v>45169</v>
      </c>
      <c r="C638" s="4">
        <v>60500</v>
      </c>
      <c r="D638" s="4" t="s">
        <v>39</v>
      </c>
      <c r="E638" s="4" t="s">
        <v>9</v>
      </c>
      <c r="F638" s="4" t="s">
        <v>10</v>
      </c>
      <c r="G638" s="4" t="s">
        <v>14</v>
      </c>
      <c r="H638" s="6">
        <v>5100</v>
      </c>
    </row>
    <row r="639" spans="1:8" ht="15.75">
      <c r="A639" s="4">
        <v>638</v>
      </c>
      <c r="B639" s="5">
        <v>45169</v>
      </c>
      <c r="C639" s="4">
        <v>60620</v>
      </c>
      <c r="D639" s="4" t="s">
        <v>40</v>
      </c>
      <c r="E639" s="4" t="s">
        <v>9</v>
      </c>
      <c r="F639" s="4" t="s">
        <v>10</v>
      </c>
      <c r="G639" s="4" t="s">
        <v>14</v>
      </c>
      <c r="H639" s="6">
        <v>16500</v>
      </c>
    </row>
    <row r="640" spans="1:8" ht="15.75">
      <c r="A640" s="4">
        <v>639</v>
      </c>
      <c r="B640" s="5">
        <v>45169</v>
      </c>
      <c r="C640" s="4">
        <v>60630</v>
      </c>
      <c r="D640" s="4" t="s">
        <v>41</v>
      </c>
      <c r="E640" s="4" t="s">
        <v>9</v>
      </c>
      <c r="F640" s="4" t="s">
        <v>10</v>
      </c>
      <c r="G640" s="4" t="s">
        <v>14</v>
      </c>
      <c r="H640" s="6">
        <v>3700</v>
      </c>
    </row>
    <row r="641" spans="1:8" ht="15.75">
      <c r="A641" s="4">
        <v>640</v>
      </c>
      <c r="B641" s="5">
        <v>45169</v>
      </c>
      <c r="C641" s="4">
        <v>60810</v>
      </c>
      <c r="D641" s="4" t="s">
        <v>17</v>
      </c>
      <c r="E641" s="4" t="s">
        <v>9</v>
      </c>
      <c r="F641" s="4" t="s">
        <v>10</v>
      </c>
      <c r="G641" s="4" t="s">
        <v>14</v>
      </c>
      <c r="H641" s="6">
        <v>41000</v>
      </c>
    </row>
    <row r="642" spans="1:8" ht="15.75">
      <c r="A642" s="4">
        <v>641</v>
      </c>
      <c r="B642" s="5">
        <v>45169</v>
      </c>
      <c r="C642" s="4">
        <v>60820</v>
      </c>
      <c r="D642" s="4" t="s">
        <v>18</v>
      </c>
      <c r="E642" s="4" t="s">
        <v>9</v>
      </c>
      <c r="F642" s="4" t="s">
        <v>10</v>
      </c>
      <c r="G642" s="4" t="s">
        <v>14</v>
      </c>
      <c r="H642" s="6">
        <v>3280</v>
      </c>
    </row>
    <row r="643" spans="1:8" ht="15.75">
      <c r="A643" s="4">
        <v>642</v>
      </c>
      <c r="B643" s="5">
        <v>45169</v>
      </c>
      <c r="C643" s="4">
        <v>60830</v>
      </c>
      <c r="D643" s="4" t="s">
        <v>19</v>
      </c>
      <c r="E643" s="4" t="s">
        <v>9</v>
      </c>
      <c r="F643" s="4" t="s">
        <v>10</v>
      </c>
      <c r="G643" s="4" t="s">
        <v>14</v>
      </c>
      <c r="H643" s="6">
        <v>4100</v>
      </c>
    </row>
    <row r="644" spans="1:8" ht="15.75">
      <c r="A644" s="4">
        <v>643</v>
      </c>
      <c r="B644" s="5">
        <v>45169</v>
      </c>
      <c r="C644" s="4">
        <v>60840</v>
      </c>
      <c r="D644" s="4" t="s">
        <v>20</v>
      </c>
      <c r="E644" s="4" t="s">
        <v>9</v>
      </c>
      <c r="F644" s="4" t="s">
        <v>10</v>
      </c>
      <c r="G644" s="4" t="s">
        <v>14</v>
      </c>
      <c r="H644" s="6">
        <v>1025</v>
      </c>
    </row>
    <row r="645" spans="1:8" ht="15.75">
      <c r="A645" s="4">
        <v>644</v>
      </c>
      <c r="B645" s="5">
        <v>45169</v>
      </c>
      <c r="C645" s="4">
        <v>60850</v>
      </c>
      <c r="D645" s="4" t="s">
        <v>42</v>
      </c>
      <c r="E645" s="4" t="s">
        <v>9</v>
      </c>
      <c r="F645" s="4" t="s">
        <v>10</v>
      </c>
      <c r="G645" s="4" t="s">
        <v>14</v>
      </c>
      <c r="H645" s="6">
        <v>45800</v>
      </c>
    </row>
    <row r="646" spans="1:8" ht="15.75">
      <c r="A646" s="4">
        <v>645</v>
      </c>
      <c r="B646" s="5">
        <v>45169</v>
      </c>
      <c r="C646" s="4">
        <v>60710</v>
      </c>
      <c r="D646" s="4" t="s">
        <v>21</v>
      </c>
      <c r="E646" s="4" t="s">
        <v>9</v>
      </c>
      <c r="F646" s="4" t="s">
        <v>10</v>
      </c>
      <c r="G646" s="4" t="s">
        <v>14</v>
      </c>
      <c r="H646" s="6">
        <v>5500</v>
      </c>
    </row>
    <row r="647" spans="1:8" ht="15.75">
      <c r="A647" s="4">
        <v>646</v>
      </c>
      <c r="B647" s="5">
        <v>45169</v>
      </c>
      <c r="C647" s="4">
        <v>60720</v>
      </c>
      <c r="D647" s="4" t="s">
        <v>22</v>
      </c>
      <c r="E647" s="4" t="s">
        <v>9</v>
      </c>
      <c r="F647" s="4" t="s">
        <v>10</v>
      </c>
      <c r="G647" s="4" t="s">
        <v>14</v>
      </c>
      <c r="H647" s="6">
        <v>8200</v>
      </c>
    </row>
    <row r="648" spans="1:8" ht="15.75">
      <c r="A648" s="4">
        <v>647</v>
      </c>
      <c r="B648" s="5">
        <v>45169</v>
      </c>
      <c r="C648" s="4">
        <v>60730</v>
      </c>
      <c r="D648" s="4" t="s">
        <v>23</v>
      </c>
      <c r="E648" s="4" t="s">
        <v>9</v>
      </c>
      <c r="F648" s="4" t="s">
        <v>10</v>
      </c>
      <c r="G648" s="4" t="s">
        <v>14</v>
      </c>
      <c r="H648" s="6">
        <v>27800</v>
      </c>
    </row>
    <row r="649" spans="1:8" ht="15.75">
      <c r="A649" s="4">
        <v>648</v>
      </c>
      <c r="B649" s="5">
        <v>45169</v>
      </c>
      <c r="C649" s="4">
        <v>70100</v>
      </c>
      <c r="D649" s="4" t="s">
        <v>26</v>
      </c>
      <c r="E649" s="4" t="s">
        <v>9</v>
      </c>
      <c r="F649" s="4" t="s">
        <v>10</v>
      </c>
      <c r="G649" s="4" t="s">
        <v>11</v>
      </c>
      <c r="H649" s="6">
        <v>1850</v>
      </c>
    </row>
    <row r="650" spans="1:8" ht="15.75">
      <c r="A650" s="4">
        <v>649</v>
      </c>
      <c r="B650" s="5">
        <v>45169</v>
      </c>
      <c r="C650" s="4">
        <v>80100</v>
      </c>
      <c r="D650" s="4" t="s">
        <v>27</v>
      </c>
      <c r="E650" s="4" t="s">
        <v>9</v>
      </c>
      <c r="F650" s="4" t="s">
        <v>10</v>
      </c>
      <c r="G650" s="4" t="s">
        <v>14</v>
      </c>
      <c r="H650" s="6">
        <v>1800</v>
      </c>
    </row>
    <row r="651" spans="1:8" ht="15.75">
      <c r="A651" s="4">
        <v>650</v>
      </c>
      <c r="B651" s="5">
        <v>45169</v>
      </c>
      <c r="C651" s="4">
        <v>80200</v>
      </c>
      <c r="D651" s="4" t="s">
        <v>28</v>
      </c>
      <c r="E651" s="4" t="s">
        <v>9</v>
      </c>
      <c r="F651" s="4" t="s">
        <v>10</v>
      </c>
      <c r="G651" s="4" t="s">
        <v>14</v>
      </c>
      <c r="H651" s="6">
        <v>2800</v>
      </c>
    </row>
    <row r="652" spans="1:8" ht="15.75">
      <c r="A652" s="4">
        <v>651</v>
      </c>
      <c r="B652" s="5">
        <v>45169</v>
      </c>
      <c r="C652" s="4">
        <v>60400</v>
      </c>
      <c r="D652" s="4" t="s">
        <v>29</v>
      </c>
      <c r="E652" s="4" t="s">
        <v>30</v>
      </c>
      <c r="F652" s="4" t="s">
        <v>31</v>
      </c>
      <c r="G652" s="4" t="s">
        <v>14</v>
      </c>
      <c r="H652" s="6">
        <v>2000</v>
      </c>
    </row>
    <row r="653" spans="1:8" ht="15.75">
      <c r="A653" s="4">
        <v>652</v>
      </c>
      <c r="B653" s="5">
        <v>45169</v>
      </c>
      <c r="C653" s="4">
        <v>60810</v>
      </c>
      <c r="D653" s="4" t="s">
        <v>17</v>
      </c>
      <c r="E653" s="4" t="s">
        <v>30</v>
      </c>
      <c r="F653" s="4" t="s">
        <v>31</v>
      </c>
      <c r="G653" s="4" t="s">
        <v>14</v>
      </c>
      <c r="H653" s="6">
        <v>95000</v>
      </c>
    </row>
    <row r="654" spans="1:8" ht="15.75">
      <c r="A654" s="4">
        <v>653</v>
      </c>
      <c r="B654" s="5">
        <v>45169</v>
      </c>
      <c r="C654" s="4">
        <v>60820</v>
      </c>
      <c r="D654" s="4" t="s">
        <v>18</v>
      </c>
      <c r="E654" s="4" t="s">
        <v>30</v>
      </c>
      <c r="F654" s="4" t="s">
        <v>31</v>
      </c>
      <c r="G654" s="4" t="s">
        <v>14</v>
      </c>
      <c r="H654" s="6">
        <v>7600</v>
      </c>
    </row>
    <row r="655" spans="1:8" ht="15.75">
      <c r="A655" s="4">
        <v>654</v>
      </c>
      <c r="B655" s="5">
        <v>45169</v>
      </c>
      <c r="C655" s="4">
        <v>60830</v>
      </c>
      <c r="D655" s="4" t="s">
        <v>19</v>
      </c>
      <c r="E655" s="4" t="s">
        <v>30</v>
      </c>
      <c r="F655" s="4" t="s">
        <v>31</v>
      </c>
      <c r="G655" s="4" t="s">
        <v>14</v>
      </c>
      <c r="H655" s="6">
        <v>9500</v>
      </c>
    </row>
    <row r="656" spans="1:8" ht="15.75">
      <c r="A656" s="4">
        <v>655</v>
      </c>
      <c r="B656" s="5">
        <v>45169</v>
      </c>
      <c r="C656" s="4">
        <v>60840</v>
      </c>
      <c r="D656" s="4" t="s">
        <v>20</v>
      </c>
      <c r="E656" s="4" t="s">
        <v>30</v>
      </c>
      <c r="F656" s="4" t="s">
        <v>31</v>
      </c>
      <c r="G656" s="4" t="s">
        <v>14</v>
      </c>
      <c r="H656" s="6">
        <v>2375</v>
      </c>
    </row>
    <row r="657" spans="1:8" ht="15.75">
      <c r="A657" s="4">
        <v>656</v>
      </c>
      <c r="B657" s="5">
        <v>45169</v>
      </c>
      <c r="C657" s="4">
        <v>60100</v>
      </c>
      <c r="D657" s="4" t="s">
        <v>16</v>
      </c>
      <c r="E657" s="4" t="s">
        <v>32</v>
      </c>
      <c r="F657" s="4" t="s">
        <v>33</v>
      </c>
      <c r="G657" s="4" t="s">
        <v>14</v>
      </c>
      <c r="H657" s="6">
        <v>34000</v>
      </c>
    </row>
    <row r="658" spans="1:8" ht="15.75">
      <c r="A658" s="4">
        <v>657</v>
      </c>
      <c r="B658" s="5">
        <v>45169</v>
      </c>
      <c r="C658" s="4">
        <v>60810</v>
      </c>
      <c r="D658" s="4" t="s">
        <v>17</v>
      </c>
      <c r="E658" s="4" t="s">
        <v>32</v>
      </c>
      <c r="F658" s="4" t="s">
        <v>33</v>
      </c>
      <c r="G658" s="4" t="s">
        <v>14</v>
      </c>
      <c r="H658" s="6">
        <v>74500</v>
      </c>
    </row>
    <row r="659" spans="1:8" ht="15.75">
      <c r="A659" s="4">
        <v>658</v>
      </c>
      <c r="B659" s="5">
        <v>45169</v>
      </c>
      <c r="C659" s="4">
        <v>60820</v>
      </c>
      <c r="D659" s="4" t="s">
        <v>18</v>
      </c>
      <c r="E659" s="4" t="s">
        <v>32</v>
      </c>
      <c r="F659" s="4" t="s">
        <v>33</v>
      </c>
      <c r="G659" s="4" t="s">
        <v>14</v>
      </c>
      <c r="H659" s="6">
        <v>5960</v>
      </c>
    </row>
    <row r="660" spans="1:8" ht="15.75">
      <c r="A660" s="4">
        <v>659</v>
      </c>
      <c r="B660" s="5">
        <v>45169</v>
      </c>
      <c r="C660" s="4">
        <v>60830</v>
      </c>
      <c r="D660" s="4" t="s">
        <v>19</v>
      </c>
      <c r="E660" s="4" t="s">
        <v>32</v>
      </c>
      <c r="F660" s="4" t="s">
        <v>33</v>
      </c>
      <c r="G660" s="4" t="s">
        <v>14</v>
      </c>
      <c r="H660" s="6">
        <v>7450</v>
      </c>
    </row>
    <row r="661" spans="1:8" ht="15.75">
      <c r="A661" s="4">
        <v>660</v>
      </c>
      <c r="B661" s="5">
        <v>45169</v>
      </c>
      <c r="C661" s="4">
        <v>60840</v>
      </c>
      <c r="D661" s="4" t="s">
        <v>20</v>
      </c>
      <c r="E661" s="4" t="s">
        <v>32</v>
      </c>
      <c r="F661" s="4" t="s">
        <v>33</v>
      </c>
      <c r="G661" s="4" t="s">
        <v>14</v>
      </c>
      <c r="H661" s="6">
        <v>1862.5</v>
      </c>
    </row>
    <row r="662" spans="1:8" ht="15.75">
      <c r="A662" s="4">
        <v>661</v>
      </c>
      <c r="B662" s="5">
        <v>45199</v>
      </c>
      <c r="C662" s="4">
        <v>60810</v>
      </c>
      <c r="D662" s="4" t="s">
        <v>17</v>
      </c>
      <c r="E662" s="4" t="s">
        <v>36</v>
      </c>
      <c r="F662" s="4" t="s">
        <v>37</v>
      </c>
      <c r="G662" s="4" t="s">
        <v>14</v>
      </c>
      <c r="H662" s="6">
        <v>63500</v>
      </c>
    </row>
    <row r="663" spans="1:8" ht="15.75">
      <c r="A663" s="4">
        <v>662</v>
      </c>
      <c r="B663" s="5">
        <v>45199</v>
      </c>
      <c r="C663" s="4">
        <v>60820</v>
      </c>
      <c r="D663" s="4" t="s">
        <v>18</v>
      </c>
      <c r="E663" s="4" t="s">
        <v>36</v>
      </c>
      <c r="F663" s="4" t="s">
        <v>37</v>
      </c>
      <c r="G663" s="4" t="s">
        <v>14</v>
      </c>
      <c r="H663" s="6">
        <v>5080</v>
      </c>
    </row>
    <row r="664" spans="1:8" ht="15.75">
      <c r="A664" s="4">
        <v>663</v>
      </c>
      <c r="B664" s="5">
        <v>45199</v>
      </c>
      <c r="C664" s="4">
        <v>60830</v>
      </c>
      <c r="D664" s="4" t="s">
        <v>19</v>
      </c>
      <c r="E664" s="4" t="s">
        <v>36</v>
      </c>
      <c r="F664" s="4" t="s">
        <v>37</v>
      </c>
      <c r="G664" s="4" t="s">
        <v>14</v>
      </c>
      <c r="H664" s="6">
        <v>6350</v>
      </c>
    </row>
    <row r="665" spans="1:8" ht="15.75">
      <c r="A665" s="4">
        <v>664</v>
      </c>
      <c r="B665" s="5">
        <v>45199</v>
      </c>
      <c r="C665" s="4">
        <v>60840</v>
      </c>
      <c r="D665" s="4" t="s">
        <v>20</v>
      </c>
      <c r="E665" s="4" t="s">
        <v>36</v>
      </c>
      <c r="F665" s="4" t="s">
        <v>37</v>
      </c>
      <c r="G665" s="4" t="s">
        <v>14</v>
      </c>
      <c r="H665" s="6">
        <v>1587.5</v>
      </c>
    </row>
    <row r="666" spans="1:8" ht="15.75">
      <c r="A666" s="4">
        <v>665</v>
      </c>
      <c r="B666" s="5">
        <v>45199</v>
      </c>
      <c r="C666" s="4">
        <v>40200</v>
      </c>
      <c r="D666" s="4" t="s">
        <v>8</v>
      </c>
      <c r="E666" s="4" t="s">
        <v>9</v>
      </c>
      <c r="F666" s="4" t="s">
        <v>10</v>
      </c>
      <c r="G666" s="4" t="s">
        <v>11</v>
      </c>
      <c r="H666" s="6">
        <v>120000</v>
      </c>
    </row>
    <row r="667" spans="1:8" ht="15.75">
      <c r="A667" s="4">
        <v>666</v>
      </c>
      <c r="B667" s="5">
        <v>45199</v>
      </c>
      <c r="C667" s="4">
        <v>40100</v>
      </c>
      <c r="D667" s="4" t="s">
        <v>12</v>
      </c>
      <c r="E667" s="4" t="s">
        <v>9</v>
      </c>
      <c r="F667" s="4" t="s">
        <v>10</v>
      </c>
      <c r="G667" s="4" t="s">
        <v>11</v>
      </c>
      <c r="H667" s="6">
        <v>400000</v>
      </c>
    </row>
    <row r="668" spans="1:8" ht="15.75">
      <c r="A668" s="4">
        <v>667</v>
      </c>
      <c r="B668" s="5">
        <v>45199</v>
      </c>
      <c r="C668" s="4">
        <v>50210</v>
      </c>
      <c r="D668" s="4" t="s">
        <v>38</v>
      </c>
      <c r="E668" s="4" t="s">
        <v>9</v>
      </c>
      <c r="F668" s="4" t="s">
        <v>10</v>
      </c>
      <c r="G668" s="4" t="s">
        <v>14</v>
      </c>
      <c r="H668" s="6">
        <v>70000</v>
      </c>
    </row>
    <row r="669" spans="1:8" ht="15.75">
      <c r="A669" s="4">
        <v>668</v>
      </c>
      <c r="B669" s="5">
        <v>45199</v>
      </c>
      <c r="C669" s="4">
        <v>50100</v>
      </c>
      <c r="D669" s="4" t="s">
        <v>13</v>
      </c>
      <c r="E669" s="4" t="s">
        <v>9</v>
      </c>
      <c r="F669" s="4" t="s">
        <v>10</v>
      </c>
      <c r="G669" s="4" t="s">
        <v>14</v>
      </c>
      <c r="H669" s="6">
        <v>20000</v>
      </c>
    </row>
    <row r="670" spans="1:8" ht="15.75">
      <c r="A670" s="4">
        <v>669</v>
      </c>
      <c r="B670" s="5">
        <v>45199</v>
      </c>
      <c r="C670" s="4">
        <v>50200</v>
      </c>
      <c r="D670" s="4" t="s">
        <v>15</v>
      </c>
      <c r="E670" s="4" t="s">
        <v>9</v>
      </c>
      <c r="F670" s="4" t="s">
        <v>10</v>
      </c>
      <c r="G670" s="4" t="s">
        <v>14</v>
      </c>
      <c r="H670" s="6">
        <v>20800</v>
      </c>
    </row>
    <row r="671" spans="1:8" ht="15.75">
      <c r="A671" s="4">
        <v>670</v>
      </c>
      <c r="B671" s="5">
        <v>45199</v>
      </c>
      <c r="C671" s="4">
        <v>60100</v>
      </c>
      <c r="D671" s="4" t="s">
        <v>16</v>
      </c>
      <c r="E671" s="4" t="s">
        <v>9</v>
      </c>
      <c r="F671" s="4" t="s">
        <v>10</v>
      </c>
      <c r="G671" s="4" t="s">
        <v>14</v>
      </c>
      <c r="H671" s="6">
        <v>33800</v>
      </c>
    </row>
    <row r="672" spans="1:8" ht="15.75">
      <c r="A672" s="4">
        <v>671</v>
      </c>
      <c r="B672" s="5">
        <v>45199</v>
      </c>
      <c r="C672" s="4">
        <v>60400</v>
      </c>
      <c r="D672" s="4" t="s">
        <v>29</v>
      </c>
      <c r="E672" s="4" t="s">
        <v>9</v>
      </c>
      <c r="F672" s="4" t="s">
        <v>10</v>
      </c>
      <c r="G672" s="4" t="s">
        <v>14</v>
      </c>
      <c r="H672" s="6">
        <v>4100</v>
      </c>
    </row>
    <row r="673" spans="1:8" ht="15.75">
      <c r="A673" s="4">
        <v>672</v>
      </c>
      <c r="B673" s="5">
        <v>45199</v>
      </c>
      <c r="C673" s="4">
        <v>60500</v>
      </c>
      <c r="D673" s="4" t="s">
        <v>39</v>
      </c>
      <c r="E673" s="4" t="s">
        <v>9</v>
      </c>
      <c r="F673" s="4" t="s">
        <v>10</v>
      </c>
      <c r="G673" s="4" t="s">
        <v>14</v>
      </c>
      <c r="H673" s="6">
        <v>5100</v>
      </c>
    </row>
    <row r="674" spans="1:8" ht="15.75">
      <c r="A674" s="4">
        <v>673</v>
      </c>
      <c r="B674" s="5">
        <v>45199</v>
      </c>
      <c r="C674" s="4">
        <v>60620</v>
      </c>
      <c r="D674" s="4" t="s">
        <v>40</v>
      </c>
      <c r="E674" s="4" t="s">
        <v>9</v>
      </c>
      <c r="F674" s="4" t="s">
        <v>10</v>
      </c>
      <c r="G674" s="4" t="s">
        <v>14</v>
      </c>
      <c r="H674" s="6">
        <v>16500</v>
      </c>
    </row>
    <row r="675" spans="1:8" ht="15.75">
      <c r="A675" s="4">
        <v>674</v>
      </c>
      <c r="B675" s="5">
        <v>45199</v>
      </c>
      <c r="C675" s="4">
        <v>60630</v>
      </c>
      <c r="D675" s="4" t="s">
        <v>41</v>
      </c>
      <c r="E675" s="4" t="s">
        <v>9</v>
      </c>
      <c r="F675" s="4" t="s">
        <v>10</v>
      </c>
      <c r="G675" s="4" t="s">
        <v>14</v>
      </c>
      <c r="H675" s="6">
        <v>3800</v>
      </c>
    </row>
    <row r="676" spans="1:8" ht="15.75">
      <c r="A676" s="4">
        <v>675</v>
      </c>
      <c r="B676" s="5">
        <v>45199</v>
      </c>
      <c r="C676" s="4">
        <v>60810</v>
      </c>
      <c r="D676" s="4" t="s">
        <v>17</v>
      </c>
      <c r="E676" s="4" t="s">
        <v>9</v>
      </c>
      <c r="F676" s="4" t="s">
        <v>10</v>
      </c>
      <c r="G676" s="4" t="s">
        <v>14</v>
      </c>
      <c r="H676" s="6">
        <v>41000</v>
      </c>
    </row>
    <row r="677" spans="1:8" ht="15.75">
      <c r="A677" s="4">
        <v>676</v>
      </c>
      <c r="B677" s="5">
        <v>45199</v>
      </c>
      <c r="C677" s="4">
        <v>60820</v>
      </c>
      <c r="D677" s="4" t="s">
        <v>18</v>
      </c>
      <c r="E677" s="4" t="s">
        <v>9</v>
      </c>
      <c r="F677" s="4" t="s">
        <v>10</v>
      </c>
      <c r="G677" s="4" t="s">
        <v>14</v>
      </c>
      <c r="H677" s="6">
        <v>3280</v>
      </c>
    </row>
    <row r="678" spans="1:8" ht="15.75">
      <c r="A678" s="4">
        <v>677</v>
      </c>
      <c r="B678" s="5">
        <v>45199</v>
      </c>
      <c r="C678" s="4">
        <v>60830</v>
      </c>
      <c r="D678" s="4" t="s">
        <v>19</v>
      </c>
      <c r="E678" s="4" t="s">
        <v>9</v>
      </c>
      <c r="F678" s="4" t="s">
        <v>10</v>
      </c>
      <c r="G678" s="4" t="s">
        <v>14</v>
      </c>
      <c r="H678" s="6">
        <v>4100</v>
      </c>
    </row>
    <row r="679" spans="1:8" ht="15.75">
      <c r="A679" s="4">
        <v>678</v>
      </c>
      <c r="B679" s="5">
        <v>45199</v>
      </c>
      <c r="C679" s="4">
        <v>60840</v>
      </c>
      <c r="D679" s="4" t="s">
        <v>20</v>
      </c>
      <c r="E679" s="4" t="s">
        <v>9</v>
      </c>
      <c r="F679" s="4" t="s">
        <v>10</v>
      </c>
      <c r="G679" s="4" t="s">
        <v>14</v>
      </c>
      <c r="H679" s="6">
        <v>1025</v>
      </c>
    </row>
    <row r="680" spans="1:8" ht="15.75">
      <c r="A680" s="4">
        <v>679</v>
      </c>
      <c r="B680" s="5">
        <v>45199</v>
      </c>
      <c r="C680" s="4">
        <v>60850</v>
      </c>
      <c r="D680" s="4" t="s">
        <v>42</v>
      </c>
      <c r="E680" s="4" t="s">
        <v>9</v>
      </c>
      <c r="F680" s="4" t="s">
        <v>10</v>
      </c>
      <c r="G680" s="4" t="s">
        <v>14</v>
      </c>
      <c r="H680" s="6">
        <v>44800</v>
      </c>
    </row>
    <row r="681" spans="1:8" ht="15.75">
      <c r="A681" s="4">
        <v>680</v>
      </c>
      <c r="B681" s="5">
        <v>45199</v>
      </c>
      <c r="C681" s="4">
        <v>60710</v>
      </c>
      <c r="D681" s="4" t="s">
        <v>21</v>
      </c>
      <c r="E681" s="4" t="s">
        <v>9</v>
      </c>
      <c r="F681" s="4" t="s">
        <v>10</v>
      </c>
      <c r="G681" s="4" t="s">
        <v>14</v>
      </c>
      <c r="H681" s="6">
        <v>5500</v>
      </c>
    </row>
    <row r="682" spans="1:8" ht="15.75">
      <c r="A682" s="4">
        <v>681</v>
      </c>
      <c r="B682" s="5">
        <v>45199</v>
      </c>
      <c r="C682" s="4">
        <v>60720</v>
      </c>
      <c r="D682" s="4" t="s">
        <v>22</v>
      </c>
      <c r="E682" s="4" t="s">
        <v>9</v>
      </c>
      <c r="F682" s="4" t="s">
        <v>10</v>
      </c>
      <c r="G682" s="4" t="s">
        <v>14</v>
      </c>
      <c r="H682" s="6">
        <v>8200</v>
      </c>
    </row>
    <row r="683" spans="1:8" ht="15.75">
      <c r="A683" s="4">
        <v>682</v>
      </c>
      <c r="B683" s="5">
        <v>45199</v>
      </c>
      <c r="C683" s="4">
        <v>60730</v>
      </c>
      <c r="D683" s="4" t="s">
        <v>23</v>
      </c>
      <c r="E683" s="4" t="s">
        <v>9</v>
      </c>
      <c r="F683" s="4" t="s">
        <v>10</v>
      </c>
      <c r="G683" s="4" t="s">
        <v>14</v>
      </c>
      <c r="H683" s="6">
        <v>27800</v>
      </c>
    </row>
    <row r="684" spans="1:8" ht="15.75">
      <c r="A684" s="4">
        <v>683</v>
      </c>
      <c r="B684" s="5">
        <v>45199</v>
      </c>
      <c r="C684" s="4">
        <v>61010</v>
      </c>
      <c r="D684" s="4" t="s">
        <v>25</v>
      </c>
      <c r="E684" s="4" t="s">
        <v>9</v>
      </c>
      <c r="F684" s="4" t="s">
        <v>10</v>
      </c>
      <c r="G684" s="4" t="s">
        <v>14</v>
      </c>
      <c r="H684" s="6">
        <v>3200</v>
      </c>
    </row>
    <row r="685" spans="1:8" ht="15.75">
      <c r="A685" s="4">
        <v>684</v>
      </c>
      <c r="B685" s="5">
        <v>45199</v>
      </c>
      <c r="C685" s="4">
        <v>70100</v>
      </c>
      <c r="D685" s="4" t="s">
        <v>26</v>
      </c>
      <c r="E685" s="4" t="s">
        <v>9</v>
      </c>
      <c r="F685" s="4" t="s">
        <v>10</v>
      </c>
      <c r="G685" s="4" t="s">
        <v>11</v>
      </c>
      <c r="H685" s="6">
        <v>1900</v>
      </c>
    </row>
    <row r="686" spans="1:8" ht="15.75">
      <c r="A686" s="4">
        <v>685</v>
      </c>
      <c r="B686" s="5">
        <v>45199</v>
      </c>
      <c r="C686" s="4">
        <v>80100</v>
      </c>
      <c r="D686" s="4" t="s">
        <v>27</v>
      </c>
      <c r="E686" s="4" t="s">
        <v>9</v>
      </c>
      <c r="F686" s="4" t="s">
        <v>10</v>
      </c>
      <c r="G686" s="4" t="s">
        <v>14</v>
      </c>
      <c r="H686" s="6">
        <v>1900</v>
      </c>
    </row>
    <row r="687" spans="1:8" ht="15.75">
      <c r="A687" s="4">
        <v>686</v>
      </c>
      <c r="B687" s="5">
        <v>45199</v>
      </c>
      <c r="C687" s="4">
        <v>80200</v>
      </c>
      <c r="D687" s="4" t="s">
        <v>28</v>
      </c>
      <c r="E687" s="4" t="s">
        <v>9</v>
      </c>
      <c r="F687" s="4" t="s">
        <v>10</v>
      </c>
      <c r="G687" s="4" t="s">
        <v>14</v>
      </c>
      <c r="H687" s="6">
        <v>2800</v>
      </c>
    </row>
    <row r="688" spans="1:8" ht="15.75">
      <c r="A688" s="4">
        <v>687</v>
      </c>
      <c r="B688" s="5">
        <v>45199</v>
      </c>
      <c r="C688" s="4">
        <v>60400</v>
      </c>
      <c r="D688" s="4" t="s">
        <v>29</v>
      </c>
      <c r="E688" s="4" t="s">
        <v>30</v>
      </c>
      <c r="F688" s="4" t="s">
        <v>31</v>
      </c>
      <c r="G688" s="4" t="s">
        <v>14</v>
      </c>
      <c r="H688" s="6">
        <v>2000</v>
      </c>
    </row>
    <row r="689" spans="1:8" ht="15.75">
      <c r="A689" s="4">
        <v>688</v>
      </c>
      <c r="B689" s="5">
        <v>45199</v>
      </c>
      <c r="C689" s="4">
        <v>60810</v>
      </c>
      <c r="D689" s="4" t="s">
        <v>17</v>
      </c>
      <c r="E689" s="4" t="s">
        <v>30</v>
      </c>
      <c r="F689" s="4" t="s">
        <v>31</v>
      </c>
      <c r="G689" s="4" t="s">
        <v>14</v>
      </c>
      <c r="H689" s="6">
        <v>97000</v>
      </c>
    </row>
    <row r="690" spans="1:8" ht="15.75">
      <c r="A690" s="4">
        <v>689</v>
      </c>
      <c r="B690" s="5">
        <v>45199</v>
      </c>
      <c r="C690" s="4">
        <v>60820</v>
      </c>
      <c r="D690" s="4" t="s">
        <v>18</v>
      </c>
      <c r="E690" s="4" t="s">
        <v>30</v>
      </c>
      <c r="F690" s="4" t="s">
        <v>31</v>
      </c>
      <c r="G690" s="4" t="s">
        <v>14</v>
      </c>
      <c r="H690" s="6">
        <v>7760</v>
      </c>
    </row>
    <row r="691" spans="1:8" ht="15.75">
      <c r="A691" s="4">
        <v>690</v>
      </c>
      <c r="B691" s="5">
        <v>45199</v>
      </c>
      <c r="C691" s="4">
        <v>60830</v>
      </c>
      <c r="D691" s="4" t="s">
        <v>19</v>
      </c>
      <c r="E691" s="4" t="s">
        <v>30</v>
      </c>
      <c r="F691" s="4" t="s">
        <v>31</v>
      </c>
      <c r="G691" s="4" t="s">
        <v>14</v>
      </c>
      <c r="H691" s="6">
        <v>9700</v>
      </c>
    </row>
    <row r="692" spans="1:8" ht="15.75">
      <c r="A692" s="4">
        <v>691</v>
      </c>
      <c r="B692" s="5">
        <v>45199</v>
      </c>
      <c r="C692" s="4">
        <v>60840</v>
      </c>
      <c r="D692" s="4" t="s">
        <v>20</v>
      </c>
      <c r="E692" s="4" t="s">
        <v>30</v>
      </c>
      <c r="F692" s="4" t="s">
        <v>31</v>
      </c>
      <c r="G692" s="4" t="s">
        <v>14</v>
      </c>
      <c r="H692" s="6">
        <v>2425</v>
      </c>
    </row>
    <row r="693" spans="1:8" ht="15.75">
      <c r="A693" s="4">
        <v>692</v>
      </c>
      <c r="B693" s="5">
        <v>45199</v>
      </c>
      <c r="C693" s="4">
        <v>60100</v>
      </c>
      <c r="D693" s="4" t="s">
        <v>16</v>
      </c>
      <c r="E693" s="4" t="s">
        <v>32</v>
      </c>
      <c r="F693" s="4" t="s">
        <v>33</v>
      </c>
      <c r="G693" s="4" t="s">
        <v>14</v>
      </c>
      <c r="H693" s="6">
        <v>35000</v>
      </c>
    </row>
    <row r="694" spans="1:8" ht="15.75">
      <c r="A694" s="4">
        <v>693</v>
      </c>
      <c r="B694" s="5">
        <v>45199</v>
      </c>
      <c r="C694" s="4">
        <v>60810</v>
      </c>
      <c r="D694" s="4" t="s">
        <v>17</v>
      </c>
      <c r="E694" s="4" t="s">
        <v>32</v>
      </c>
      <c r="F694" s="4" t="s">
        <v>33</v>
      </c>
      <c r="G694" s="4" t="s">
        <v>14</v>
      </c>
      <c r="H694" s="6">
        <v>74500</v>
      </c>
    </row>
    <row r="695" spans="1:8" ht="15.75">
      <c r="A695" s="4">
        <v>694</v>
      </c>
      <c r="B695" s="5">
        <v>45199</v>
      </c>
      <c r="C695" s="4">
        <v>60820</v>
      </c>
      <c r="D695" s="4" t="s">
        <v>18</v>
      </c>
      <c r="E695" s="4" t="s">
        <v>32</v>
      </c>
      <c r="F695" s="4" t="s">
        <v>33</v>
      </c>
      <c r="G695" s="4" t="s">
        <v>14</v>
      </c>
      <c r="H695" s="6">
        <v>5960</v>
      </c>
    </row>
    <row r="696" spans="1:8" ht="15.75">
      <c r="A696" s="4">
        <v>695</v>
      </c>
      <c r="B696" s="5">
        <v>45199</v>
      </c>
      <c r="C696" s="4">
        <v>60830</v>
      </c>
      <c r="D696" s="4" t="s">
        <v>19</v>
      </c>
      <c r="E696" s="4" t="s">
        <v>32</v>
      </c>
      <c r="F696" s="4" t="s">
        <v>33</v>
      </c>
      <c r="G696" s="4" t="s">
        <v>14</v>
      </c>
      <c r="H696" s="6">
        <v>7450</v>
      </c>
    </row>
    <row r="697" spans="1:8" ht="15.75">
      <c r="A697" s="4">
        <v>696</v>
      </c>
      <c r="B697" s="5">
        <v>45199</v>
      </c>
      <c r="C697" s="4">
        <v>60840</v>
      </c>
      <c r="D697" s="4" t="s">
        <v>20</v>
      </c>
      <c r="E697" s="4" t="s">
        <v>32</v>
      </c>
      <c r="F697" s="4" t="s">
        <v>33</v>
      </c>
      <c r="G697" s="4" t="s">
        <v>14</v>
      </c>
      <c r="H697" s="6">
        <v>1862.5</v>
      </c>
    </row>
    <row r="698" spans="1:8" ht="15.75">
      <c r="A698" s="4">
        <v>697</v>
      </c>
      <c r="B698" s="5">
        <v>45199</v>
      </c>
      <c r="C698" s="4">
        <v>61010</v>
      </c>
      <c r="D698" s="4" t="s">
        <v>25</v>
      </c>
      <c r="E698" s="4" t="s">
        <v>32</v>
      </c>
      <c r="F698" s="4" t="s">
        <v>33</v>
      </c>
      <c r="G698" s="4" t="s">
        <v>14</v>
      </c>
      <c r="H698" s="6">
        <v>4500</v>
      </c>
    </row>
    <row r="699" spans="1:8" ht="15.75">
      <c r="A699" s="4">
        <v>698</v>
      </c>
      <c r="B699" s="5">
        <v>45199</v>
      </c>
      <c r="C699" s="4">
        <v>61020</v>
      </c>
      <c r="D699" s="4" t="s">
        <v>34</v>
      </c>
      <c r="E699" s="4" t="s">
        <v>32</v>
      </c>
      <c r="F699" s="4" t="s">
        <v>33</v>
      </c>
      <c r="G699" s="4" t="s">
        <v>14</v>
      </c>
      <c r="H699" s="6">
        <v>2500</v>
      </c>
    </row>
    <row r="700" spans="1:8" ht="15.75">
      <c r="A700" s="4">
        <v>699</v>
      </c>
      <c r="B700" s="5">
        <v>45199</v>
      </c>
      <c r="C700" s="4">
        <v>61030</v>
      </c>
      <c r="D700" s="4" t="s">
        <v>35</v>
      </c>
      <c r="E700" s="4" t="s">
        <v>32</v>
      </c>
      <c r="F700" s="4" t="s">
        <v>33</v>
      </c>
      <c r="G700" s="4" t="s">
        <v>14</v>
      </c>
      <c r="H700" s="6">
        <v>3500</v>
      </c>
    </row>
    <row r="701" spans="1:8" ht="15.75">
      <c r="A701" s="4">
        <v>700</v>
      </c>
      <c r="B701" s="5">
        <v>45230</v>
      </c>
      <c r="C701" s="4">
        <v>60810</v>
      </c>
      <c r="D701" s="4" t="s">
        <v>17</v>
      </c>
      <c r="E701" s="4" t="s">
        <v>36</v>
      </c>
      <c r="F701" s="4" t="s">
        <v>37</v>
      </c>
      <c r="G701" s="4" t="s">
        <v>14</v>
      </c>
      <c r="H701" s="6">
        <v>65000</v>
      </c>
    </row>
    <row r="702" spans="1:8" ht="15.75">
      <c r="A702" s="4">
        <v>701</v>
      </c>
      <c r="B702" s="5">
        <v>45230</v>
      </c>
      <c r="C702" s="4">
        <v>60820</v>
      </c>
      <c r="D702" s="4" t="s">
        <v>18</v>
      </c>
      <c r="E702" s="4" t="s">
        <v>36</v>
      </c>
      <c r="F702" s="4" t="s">
        <v>37</v>
      </c>
      <c r="G702" s="4" t="s">
        <v>14</v>
      </c>
      <c r="H702" s="6">
        <v>5200</v>
      </c>
    </row>
    <row r="703" spans="1:8" ht="15.75">
      <c r="A703" s="4">
        <v>702</v>
      </c>
      <c r="B703" s="5">
        <v>45230</v>
      </c>
      <c r="C703" s="4">
        <v>60830</v>
      </c>
      <c r="D703" s="4" t="s">
        <v>19</v>
      </c>
      <c r="E703" s="4" t="s">
        <v>36</v>
      </c>
      <c r="F703" s="4" t="s">
        <v>37</v>
      </c>
      <c r="G703" s="4" t="s">
        <v>14</v>
      </c>
      <c r="H703" s="6">
        <v>6500</v>
      </c>
    </row>
    <row r="704" spans="1:8" ht="15.75">
      <c r="A704" s="4">
        <v>703</v>
      </c>
      <c r="B704" s="5">
        <v>45230</v>
      </c>
      <c r="C704" s="4">
        <v>60840</v>
      </c>
      <c r="D704" s="4" t="s">
        <v>20</v>
      </c>
      <c r="E704" s="4" t="s">
        <v>36</v>
      </c>
      <c r="F704" s="4" t="s">
        <v>37</v>
      </c>
      <c r="G704" s="4" t="s">
        <v>14</v>
      </c>
      <c r="H704" s="6">
        <v>1625</v>
      </c>
    </row>
    <row r="705" spans="1:8" ht="15.75">
      <c r="A705" s="4">
        <v>704</v>
      </c>
      <c r="B705" s="5">
        <v>45230</v>
      </c>
      <c r="C705" s="4">
        <v>40200</v>
      </c>
      <c r="D705" s="4" t="s">
        <v>8</v>
      </c>
      <c r="E705" s="4" t="s">
        <v>9</v>
      </c>
      <c r="F705" s="4" t="s">
        <v>10</v>
      </c>
      <c r="G705" s="4" t="s">
        <v>11</v>
      </c>
      <c r="H705" s="6">
        <v>122500</v>
      </c>
    </row>
    <row r="706" spans="1:8" ht="15.75">
      <c r="A706" s="4">
        <v>705</v>
      </c>
      <c r="B706" s="5">
        <v>45230</v>
      </c>
      <c r="C706" s="4">
        <v>40100</v>
      </c>
      <c r="D706" s="4" t="s">
        <v>12</v>
      </c>
      <c r="E706" s="4" t="s">
        <v>9</v>
      </c>
      <c r="F706" s="4" t="s">
        <v>10</v>
      </c>
      <c r="G706" s="4" t="s">
        <v>11</v>
      </c>
      <c r="H706" s="6">
        <v>400000</v>
      </c>
    </row>
    <row r="707" spans="1:8" ht="15.75">
      <c r="A707" s="4">
        <v>706</v>
      </c>
      <c r="B707" s="5">
        <v>45230</v>
      </c>
      <c r="C707" s="4">
        <v>50210</v>
      </c>
      <c r="D707" s="4" t="s">
        <v>38</v>
      </c>
      <c r="E707" s="4" t="s">
        <v>9</v>
      </c>
      <c r="F707" s="4" t="s">
        <v>10</v>
      </c>
      <c r="G707" s="4" t="s">
        <v>14</v>
      </c>
      <c r="H707" s="6">
        <v>75000</v>
      </c>
    </row>
    <row r="708" spans="1:8" ht="15.75">
      <c r="A708" s="4">
        <v>707</v>
      </c>
      <c r="B708" s="5">
        <v>45230</v>
      </c>
      <c r="C708" s="4">
        <v>50100</v>
      </c>
      <c r="D708" s="4" t="s">
        <v>13</v>
      </c>
      <c r="E708" s="4" t="s">
        <v>9</v>
      </c>
      <c r="F708" s="4" t="s">
        <v>10</v>
      </c>
      <c r="G708" s="4" t="s">
        <v>14</v>
      </c>
      <c r="H708" s="6">
        <v>20000</v>
      </c>
    </row>
    <row r="709" spans="1:8" ht="15.75">
      <c r="A709" s="4">
        <v>708</v>
      </c>
      <c r="B709" s="5">
        <v>45230</v>
      </c>
      <c r="C709" s="4">
        <v>50200</v>
      </c>
      <c r="D709" s="4" t="s">
        <v>15</v>
      </c>
      <c r="E709" s="4" t="s">
        <v>9</v>
      </c>
      <c r="F709" s="4" t="s">
        <v>10</v>
      </c>
      <c r="G709" s="4" t="s">
        <v>14</v>
      </c>
      <c r="H709" s="6">
        <v>20900</v>
      </c>
    </row>
    <row r="710" spans="1:8" ht="15.75">
      <c r="A710" s="4">
        <v>709</v>
      </c>
      <c r="B710" s="5">
        <v>45230</v>
      </c>
      <c r="C710" s="4">
        <v>60100</v>
      </c>
      <c r="D710" s="4" t="s">
        <v>16</v>
      </c>
      <c r="E710" s="4" t="s">
        <v>9</v>
      </c>
      <c r="F710" s="4" t="s">
        <v>10</v>
      </c>
      <c r="G710" s="4" t="s">
        <v>14</v>
      </c>
      <c r="H710" s="6">
        <v>37500</v>
      </c>
    </row>
    <row r="711" spans="1:8" ht="15.75">
      <c r="A711" s="4">
        <v>710</v>
      </c>
      <c r="B711" s="5">
        <v>45230</v>
      </c>
      <c r="C711" s="4">
        <v>60400</v>
      </c>
      <c r="D711" s="4" t="s">
        <v>29</v>
      </c>
      <c r="E711" s="4" t="s">
        <v>9</v>
      </c>
      <c r="F711" s="4" t="s">
        <v>10</v>
      </c>
      <c r="G711" s="4" t="s">
        <v>14</v>
      </c>
      <c r="H711" s="6">
        <v>4100</v>
      </c>
    </row>
    <row r="712" spans="1:8" ht="15.75">
      <c r="A712" s="4">
        <v>711</v>
      </c>
      <c r="B712" s="5">
        <v>45230</v>
      </c>
      <c r="C712" s="4">
        <v>60500</v>
      </c>
      <c r="D712" s="4" t="s">
        <v>39</v>
      </c>
      <c r="E712" s="4" t="s">
        <v>9</v>
      </c>
      <c r="F712" s="4" t="s">
        <v>10</v>
      </c>
      <c r="G712" s="4" t="s">
        <v>14</v>
      </c>
      <c r="H712" s="6">
        <v>5100</v>
      </c>
    </row>
    <row r="713" spans="1:8" ht="15.75">
      <c r="A713" s="4">
        <v>712</v>
      </c>
      <c r="B713" s="5">
        <v>45230</v>
      </c>
      <c r="C713" s="4">
        <v>60620</v>
      </c>
      <c r="D713" s="4" t="s">
        <v>40</v>
      </c>
      <c r="E713" s="4" t="s">
        <v>9</v>
      </c>
      <c r="F713" s="4" t="s">
        <v>10</v>
      </c>
      <c r="G713" s="4" t="s">
        <v>14</v>
      </c>
      <c r="H713" s="6">
        <v>16500</v>
      </c>
    </row>
    <row r="714" spans="1:8" ht="15.75">
      <c r="A714" s="4">
        <v>713</v>
      </c>
      <c r="B714" s="5">
        <v>45230</v>
      </c>
      <c r="C714" s="4">
        <v>60630</v>
      </c>
      <c r="D714" s="4" t="s">
        <v>41</v>
      </c>
      <c r="E714" s="4" t="s">
        <v>9</v>
      </c>
      <c r="F714" s="4" t="s">
        <v>10</v>
      </c>
      <c r="G714" s="4" t="s">
        <v>14</v>
      </c>
      <c r="H714" s="6">
        <v>3900</v>
      </c>
    </row>
    <row r="715" spans="1:8" ht="15.75">
      <c r="A715" s="4">
        <v>714</v>
      </c>
      <c r="B715" s="5">
        <v>45230</v>
      </c>
      <c r="C715" s="4">
        <v>60810</v>
      </c>
      <c r="D715" s="4" t="s">
        <v>17</v>
      </c>
      <c r="E715" s="4" t="s">
        <v>9</v>
      </c>
      <c r="F715" s="4" t="s">
        <v>10</v>
      </c>
      <c r="G715" s="4" t="s">
        <v>14</v>
      </c>
      <c r="H715" s="6">
        <v>46000</v>
      </c>
    </row>
    <row r="716" spans="1:8" ht="15.75">
      <c r="A716" s="4">
        <v>715</v>
      </c>
      <c r="B716" s="5">
        <v>45230</v>
      </c>
      <c r="C716" s="4">
        <v>60820</v>
      </c>
      <c r="D716" s="4" t="s">
        <v>18</v>
      </c>
      <c r="E716" s="4" t="s">
        <v>9</v>
      </c>
      <c r="F716" s="4" t="s">
        <v>10</v>
      </c>
      <c r="G716" s="4" t="s">
        <v>14</v>
      </c>
      <c r="H716" s="6">
        <v>3680</v>
      </c>
    </row>
    <row r="717" spans="1:8" ht="15.75">
      <c r="A717" s="4">
        <v>716</v>
      </c>
      <c r="B717" s="5">
        <v>45230</v>
      </c>
      <c r="C717" s="4">
        <v>60830</v>
      </c>
      <c r="D717" s="4" t="s">
        <v>19</v>
      </c>
      <c r="E717" s="4" t="s">
        <v>9</v>
      </c>
      <c r="F717" s="4" t="s">
        <v>10</v>
      </c>
      <c r="G717" s="4" t="s">
        <v>14</v>
      </c>
      <c r="H717" s="6">
        <v>4600</v>
      </c>
    </row>
    <row r="718" spans="1:8" ht="15.75">
      <c r="A718" s="4">
        <v>717</v>
      </c>
      <c r="B718" s="5">
        <v>45230</v>
      </c>
      <c r="C718" s="4">
        <v>60840</v>
      </c>
      <c r="D718" s="4" t="s">
        <v>20</v>
      </c>
      <c r="E718" s="4" t="s">
        <v>9</v>
      </c>
      <c r="F718" s="4" t="s">
        <v>10</v>
      </c>
      <c r="G718" s="4" t="s">
        <v>14</v>
      </c>
      <c r="H718" s="6">
        <v>1150</v>
      </c>
    </row>
    <row r="719" spans="1:8" ht="15.75">
      <c r="A719" s="4">
        <v>718</v>
      </c>
      <c r="B719" s="5">
        <v>45230</v>
      </c>
      <c r="C719" s="4">
        <v>60850</v>
      </c>
      <c r="D719" s="4" t="s">
        <v>42</v>
      </c>
      <c r="E719" s="4" t="s">
        <v>9</v>
      </c>
      <c r="F719" s="4" t="s">
        <v>10</v>
      </c>
      <c r="G719" s="4" t="s">
        <v>14</v>
      </c>
      <c r="H719" s="6">
        <v>46500</v>
      </c>
    </row>
    <row r="720" spans="1:8" ht="15.75">
      <c r="A720" s="4">
        <v>719</v>
      </c>
      <c r="B720" s="5">
        <v>45230</v>
      </c>
      <c r="C720" s="4">
        <v>60710</v>
      </c>
      <c r="D720" s="4" t="s">
        <v>21</v>
      </c>
      <c r="E720" s="4" t="s">
        <v>9</v>
      </c>
      <c r="F720" s="4" t="s">
        <v>10</v>
      </c>
      <c r="G720" s="4" t="s">
        <v>14</v>
      </c>
      <c r="H720" s="6">
        <v>5500</v>
      </c>
    </row>
    <row r="721" spans="1:8" ht="15.75">
      <c r="A721" s="4">
        <v>720</v>
      </c>
      <c r="B721" s="5">
        <v>45230</v>
      </c>
      <c r="C721" s="4">
        <v>60720</v>
      </c>
      <c r="D721" s="4" t="s">
        <v>22</v>
      </c>
      <c r="E721" s="4" t="s">
        <v>9</v>
      </c>
      <c r="F721" s="4" t="s">
        <v>10</v>
      </c>
      <c r="G721" s="4" t="s">
        <v>14</v>
      </c>
      <c r="H721" s="6">
        <v>8200</v>
      </c>
    </row>
    <row r="722" spans="1:8" ht="15.75">
      <c r="A722" s="4">
        <v>721</v>
      </c>
      <c r="B722" s="5">
        <v>45230</v>
      </c>
      <c r="C722" s="4">
        <v>60730</v>
      </c>
      <c r="D722" s="4" t="s">
        <v>23</v>
      </c>
      <c r="E722" s="4" t="s">
        <v>9</v>
      </c>
      <c r="F722" s="4" t="s">
        <v>10</v>
      </c>
      <c r="G722" s="4" t="s">
        <v>14</v>
      </c>
      <c r="H722" s="6">
        <v>27800</v>
      </c>
    </row>
    <row r="723" spans="1:8" ht="15.75">
      <c r="A723" s="4">
        <v>722</v>
      </c>
      <c r="B723" s="5">
        <v>45230</v>
      </c>
      <c r="C723" s="4">
        <v>70100</v>
      </c>
      <c r="D723" s="4" t="s">
        <v>26</v>
      </c>
      <c r="E723" s="4" t="s">
        <v>9</v>
      </c>
      <c r="F723" s="4" t="s">
        <v>10</v>
      </c>
      <c r="G723" s="4" t="s">
        <v>11</v>
      </c>
      <c r="H723" s="6">
        <v>1900</v>
      </c>
    </row>
    <row r="724" spans="1:8" ht="15.75">
      <c r="A724" s="4">
        <v>723</v>
      </c>
      <c r="B724" s="5">
        <v>45230</v>
      </c>
      <c r="C724" s="4">
        <v>80100</v>
      </c>
      <c r="D724" s="4" t="s">
        <v>27</v>
      </c>
      <c r="E724" s="4" t="s">
        <v>9</v>
      </c>
      <c r="F724" s="4" t="s">
        <v>10</v>
      </c>
      <c r="G724" s="4" t="s">
        <v>14</v>
      </c>
      <c r="H724" s="6">
        <v>1900</v>
      </c>
    </row>
    <row r="725" spans="1:8" ht="15.75">
      <c r="A725" s="4">
        <v>724</v>
      </c>
      <c r="B725" s="5">
        <v>45230</v>
      </c>
      <c r="C725" s="4">
        <v>80200</v>
      </c>
      <c r="D725" s="4" t="s">
        <v>28</v>
      </c>
      <c r="E725" s="4" t="s">
        <v>9</v>
      </c>
      <c r="F725" s="4" t="s">
        <v>10</v>
      </c>
      <c r="G725" s="4" t="s">
        <v>14</v>
      </c>
      <c r="H725" s="6">
        <v>2800</v>
      </c>
    </row>
    <row r="726" spans="1:8" ht="15.75">
      <c r="A726" s="4">
        <v>725</v>
      </c>
      <c r="B726" s="5">
        <v>45230</v>
      </c>
      <c r="C726" s="4">
        <v>60400</v>
      </c>
      <c r="D726" s="4" t="s">
        <v>29</v>
      </c>
      <c r="E726" s="4" t="s">
        <v>30</v>
      </c>
      <c r="F726" s="4" t="s">
        <v>31</v>
      </c>
      <c r="G726" s="4" t="s">
        <v>14</v>
      </c>
      <c r="H726" s="6">
        <v>2000</v>
      </c>
    </row>
    <row r="727" spans="1:8" ht="15.75">
      <c r="A727" s="4">
        <v>726</v>
      </c>
      <c r="B727" s="5">
        <v>45230</v>
      </c>
      <c r="C727" s="4">
        <v>60810</v>
      </c>
      <c r="D727" s="4" t="s">
        <v>17</v>
      </c>
      <c r="E727" s="4" t="s">
        <v>30</v>
      </c>
      <c r="F727" s="4" t="s">
        <v>31</v>
      </c>
      <c r="G727" s="4" t="s">
        <v>14</v>
      </c>
      <c r="H727" s="6">
        <v>97000</v>
      </c>
    </row>
    <row r="728" spans="1:8" ht="15.75">
      <c r="A728" s="4">
        <v>727</v>
      </c>
      <c r="B728" s="5">
        <v>45230</v>
      </c>
      <c r="C728" s="4">
        <v>60820</v>
      </c>
      <c r="D728" s="4" t="s">
        <v>18</v>
      </c>
      <c r="E728" s="4" t="s">
        <v>30</v>
      </c>
      <c r="F728" s="4" t="s">
        <v>31</v>
      </c>
      <c r="G728" s="4" t="s">
        <v>14</v>
      </c>
      <c r="H728" s="6">
        <v>7760</v>
      </c>
    </row>
    <row r="729" spans="1:8" ht="15.75">
      <c r="A729" s="4">
        <v>728</v>
      </c>
      <c r="B729" s="5">
        <v>45230</v>
      </c>
      <c r="C729" s="4">
        <v>60830</v>
      </c>
      <c r="D729" s="4" t="s">
        <v>19</v>
      </c>
      <c r="E729" s="4" t="s">
        <v>30</v>
      </c>
      <c r="F729" s="4" t="s">
        <v>31</v>
      </c>
      <c r="G729" s="4" t="s">
        <v>14</v>
      </c>
      <c r="H729" s="6">
        <v>9700</v>
      </c>
    </row>
    <row r="730" spans="1:8" ht="15.75">
      <c r="A730" s="4">
        <v>729</v>
      </c>
      <c r="B730" s="5">
        <v>45230</v>
      </c>
      <c r="C730" s="4">
        <v>60840</v>
      </c>
      <c r="D730" s="4" t="s">
        <v>20</v>
      </c>
      <c r="E730" s="4" t="s">
        <v>30</v>
      </c>
      <c r="F730" s="4" t="s">
        <v>31</v>
      </c>
      <c r="G730" s="4" t="s">
        <v>14</v>
      </c>
      <c r="H730" s="6">
        <v>2425</v>
      </c>
    </row>
    <row r="731" spans="1:8" ht="15.75">
      <c r="A731" s="4">
        <v>730</v>
      </c>
      <c r="B731" s="5">
        <v>45230</v>
      </c>
      <c r="C731" s="4">
        <v>60100</v>
      </c>
      <c r="D731" s="4" t="s">
        <v>16</v>
      </c>
      <c r="E731" s="4" t="s">
        <v>32</v>
      </c>
      <c r="F731" s="4" t="s">
        <v>33</v>
      </c>
      <c r="G731" s="4" t="s">
        <v>14</v>
      </c>
      <c r="H731" s="6">
        <v>36000</v>
      </c>
    </row>
    <row r="732" spans="1:8" ht="15.75">
      <c r="A732" s="4">
        <v>731</v>
      </c>
      <c r="B732" s="5">
        <v>45230</v>
      </c>
      <c r="C732" s="4">
        <v>60810</v>
      </c>
      <c r="D732" s="4" t="s">
        <v>17</v>
      </c>
      <c r="E732" s="4" t="s">
        <v>32</v>
      </c>
      <c r="F732" s="4" t="s">
        <v>33</v>
      </c>
      <c r="G732" s="4" t="s">
        <v>14</v>
      </c>
      <c r="H732" s="6">
        <v>76000</v>
      </c>
    </row>
    <row r="733" spans="1:8" ht="15.75">
      <c r="A733" s="4">
        <v>732</v>
      </c>
      <c r="B733" s="5">
        <v>45230</v>
      </c>
      <c r="C733" s="4">
        <v>60820</v>
      </c>
      <c r="D733" s="4" t="s">
        <v>18</v>
      </c>
      <c r="E733" s="4" t="s">
        <v>32</v>
      </c>
      <c r="F733" s="4" t="s">
        <v>33</v>
      </c>
      <c r="G733" s="4" t="s">
        <v>14</v>
      </c>
      <c r="H733" s="6">
        <v>6080</v>
      </c>
    </row>
    <row r="734" spans="1:8" ht="15.75">
      <c r="A734" s="4">
        <v>733</v>
      </c>
      <c r="B734" s="5">
        <v>45230</v>
      </c>
      <c r="C734" s="4">
        <v>60830</v>
      </c>
      <c r="D734" s="4" t="s">
        <v>19</v>
      </c>
      <c r="E734" s="4" t="s">
        <v>32</v>
      </c>
      <c r="F734" s="4" t="s">
        <v>33</v>
      </c>
      <c r="G734" s="4" t="s">
        <v>14</v>
      </c>
      <c r="H734" s="6">
        <v>7600</v>
      </c>
    </row>
    <row r="735" spans="1:8" ht="15.75">
      <c r="A735" s="4">
        <v>734</v>
      </c>
      <c r="B735" s="5">
        <v>45230</v>
      </c>
      <c r="C735" s="4">
        <v>60840</v>
      </c>
      <c r="D735" s="4" t="s">
        <v>20</v>
      </c>
      <c r="E735" s="4" t="s">
        <v>32</v>
      </c>
      <c r="F735" s="4" t="s">
        <v>33</v>
      </c>
      <c r="G735" s="4" t="s">
        <v>14</v>
      </c>
      <c r="H735" s="6">
        <v>1900</v>
      </c>
    </row>
    <row r="736" spans="1:8" ht="15.75">
      <c r="A736" s="4">
        <v>735</v>
      </c>
      <c r="B736" s="5">
        <v>45260</v>
      </c>
      <c r="C736" s="4">
        <v>60810</v>
      </c>
      <c r="D736" s="4" t="s">
        <v>17</v>
      </c>
      <c r="E736" s="4" t="s">
        <v>36</v>
      </c>
      <c r="F736" s="4" t="s">
        <v>37</v>
      </c>
      <c r="G736" s="4" t="s">
        <v>14</v>
      </c>
      <c r="H736" s="6">
        <v>65000</v>
      </c>
    </row>
    <row r="737" spans="1:8" ht="15.75">
      <c r="A737" s="4">
        <v>736</v>
      </c>
      <c r="B737" s="5">
        <v>45260</v>
      </c>
      <c r="C737" s="4">
        <v>60820</v>
      </c>
      <c r="D737" s="4" t="s">
        <v>18</v>
      </c>
      <c r="E737" s="4" t="s">
        <v>36</v>
      </c>
      <c r="F737" s="4" t="s">
        <v>37</v>
      </c>
      <c r="G737" s="4" t="s">
        <v>14</v>
      </c>
      <c r="H737" s="6">
        <v>5200</v>
      </c>
    </row>
    <row r="738" spans="1:8" ht="15.75">
      <c r="A738" s="4">
        <v>737</v>
      </c>
      <c r="B738" s="5">
        <v>45260</v>
      </c>
      <c r="C738" s="4">
        <v>60830</v>
      </c>
      <c r="D738" s="4" t="s">
        <v>19</v>
      </c>
      <c r="E738" s="4" t="s">
        <v>36</v>
      </c>
      <c r="F738" s="4" t="s">
        <v>37</v>
      </c>
      <c r="G738" s="4" t="s">
        <v>14</v>
      </c>
      <c r="H738" s="6">
        <v>6500</v>
      </c>
    </row>
    <row r="739" spans="1:8" ht="15.75">
      <c r="A739" s="4">
        <v>738</v>
      </c>
      <c r="B739" s="5">
        <v>45260</v>
      </c>
      <c r="C739" s="4">
        <v>60840</v>
      </c>
      <c r="D739" s="4" t="s">
        <v>20</v>
      </c>
      <c r="E739" s="4" t="s">
        <v>36</v>
      </c>
      <c r="F739" s="4" t="s">
        <v>37</v>
      </c>
      <c r="G739" s="4" t="s">
        <v>14</v>
      </c>
      <c r="H739" s="6">
        <v>1625</v>
      </c>
    </row>
    <row r="740" spans="1:8" ht="15.75">
      <c r="A740" s="4">
        <v>739</v>
      </c>
      <c r="B740" s="5">
        <v>45260</v>
      </c>
      <c r="C740" s="4">
        <v>40200</v>
      </c>
      <c r="D740" s="4" t="s">
        <v>8</v>
      </c>
      <c r="E740" s="4" t="s">
        <v>9</v>
      </c>
      <c r="F740" s="4" t="s">
        <v>10</v>
      </c>
      <c r="G740" s="4" t="s">
        <v>11</v>
      </c>
      <c r="H740" s="6">
        <v>125000</v>
      </c>
    </row>
    <row r="741" spans="1:8" ht="15.75">
      <c r="A741" s="4">
        <v>740</v>
      </c>
      <c r="B741" s="5">
        <v>45260</v>
      </c>
      <c r="C741" s="4">
        <v>40100</v>
      </c>
      <c r="D741" s="4" t="s">
        <v>12</v>
      </c>
      <c r="E741" s="4" t="s">
        <v>9</v>
      </c>
      <c r="F741" s="4" t="s">
        <v>10</v>
      </c>
      <c r="G741" s="4" t="s">
        <v>11</v>
      </c>
      <c r="H741" s="6">
        <v>450000</v>
      </c>
    </row>
    <row r="742" spans="1:8" ht="15.75">
      <c r="A742" s="4">
        <v>741</v>
      </c>
      <c r="B742" s="5">
        <v>45260</v>
      </c>
      <c r="C742" s="4">
        <v>50210</v>
      </c>
      <c r="D742" s="4" t="s">
        <v>38</v>
      </c>
      <c r="E742" s="4" t="s">
        <v>9</v>
      </c>
      <c r="F742" s="4" t="s">
        <v>10</v>
      </c>
      <c r="G742" s="4" t="s">
        <v>14</v>
      </c>
      <c r="H742" s="6">
        <v>75000</v>
      </c>
    </row>
    <row r="743" spans="1:8" ht="15.75">
      <c r="A743" s="4">
        <v>742</v>
      </c>
      <c r="B743" s="5">
        <v>45260</v>
      </c>
      <c r="C743" s="4">
        <v>50100</v>
      </c>
      <c r="D743" s="4" t="s">
        <v>13</v>
      </c>
      <c r="E743" s="4" t="s">
        <v>9</v>
      </c>
      <c r="F743" s="4" t="s">
        <v>10</v>
      </c>
      <c r="G743" s="4" t="s">
        <v>14</v>
      </c>
      <c r="H743" s="6">
        <v>22500</v>
      </c>
    </row>
    <row r="744" spans="1:8" ht="15.75">
      <c r="A744" s="4">
        <v>743</v>
      </c>
      <c r="B744" s="5">
        <v>45260</v>
      </c>
      <c r="C744" s="4">
        <v>50200</v>
      </c>
      <c r="D744" s="4" t="s">
        <v>15</v>
      </c>
      <c r="E744" s="4" t="s">
        <v>9</v>
      </c>
      <c r="F744" s="4" t="s">
        <v>10</v>
      </c>
      <c r="G744" s="4" t="s">
        <v>14</v>
      </c>
      <c r="H744" s="6">
        <v>23000</v>
      </c>
    </row>
    <row r="745" spans="1:8" ht="15.75">
      <c r="A745" s="4">
        <v>744</v>
      </c>
      <c r="B745" s="5">
        <v>45260</v>
      </c>
      <c r="C745" s="4">
        <v>60100</v>
      </c>
      <c r="D745" s="4" t="s">
        <v>16</v>
      </c>
      <c r="E745" s="4" t="s">
        <v>9</v>
      </c>
      <c r="F745" s="4" t="s">
        <v>10</v>
      </c>
      <c r="G745" s="4" t="s">
        <v>14</v>
      </c>
      <c r="H745" s="6">
        <v>41500</v>
      </c>
    </row>
    <row r="746" spans="1:8" ht="15.75">
      <c r="A746" s="4">
        <v>745</v>
      </c>
      <c r="B746" s="5">
        <v>45260</v>
      </c>
      <c r="C746" s="4">
        <v>60400</v>
      </c>
      <c r="D746" s="4" t="s">
        <v>29</v>
      </c>
      <c r="E746" s="4" t="s">
        <v>9</v>
      </c>
      <c r="F746" s="4" t="s">
        <v>10</v>
      </c>
      <c r="G746" s="4" t="s">
        <v>14</v>
      </c>
      <c r="H746" s="6">
        <v>4100</v>
      </c>
    </row>
    <row r="747" spans="1:8" ht="15.75">
      <c r="A747" s="4">
        <v>746</v>
      </c>
      <c r="B747" s="5">
        <v>45260</v>
      </c>
      <c r="C747" s="4">
        <v>60500</v>
      </c>
      <c r="D747" s="4" t="s">
        <v>39</v>
      </c>
      <c r="E747" s="4" t="s">
        <v>9</v>
      </c>
      <c r="F747" s="4" t="s">
        <v>10</v>
      </c>
      <c r="G747" s="4" t="s">
        <v>14</v>
      </c>
      <c r="H747" s="6">
        <v>5100</v>
      </c>
    </row>
    <row r="748" spans="1:8" ht="15.75">
      <c r="A748" s="4">
        <v>747</v>
      </c>
      <c r="B748" s="5">
        <v>45260</v>
      </c>
      <c r="C748" s="4">
        <v>60620</v>
      </c>
      <c r="D748" s="4" t="s">
        <v>40</v>
      </c>
      <c r="E748" s="4" t="s">
        <v>9</v>
      </c>
      <c r="F748" s="4" t="s">
        <v>10</v>
      </c>
      <c r="G748" s="4" t="s">
        <v>14</v>
      </c>
      <c r="H748" s="6">
        <v>16500</v>
      </c>
    </row>
    <row r="749" spans="1:8" ht="15.75">
      <c r="A749" s="4">
        <v>748</v>
      </c>
      <c r="B749" s="5">
        <v>45260</v>
      </c>
      <c r="C749" s="4">
        <v>60630</v>
      </c>
      <c r="D749" s="4" t="s">
        <v>41</v>
      </c>
      <c r="E749" s="4" t="s">
        <v>9</v>
      </c>
      <c r="F749" s="4" t="s">
        <v>10</v>
      </c>
      <c r="G749" s="4" t="s">
        <v>14</v>
      </c>
      <c r="H749" s="6">
        <v>4000</v>
      </c>
    </row>
    <row r="750" spans="1:8" ht="15.75">
      <c r="A750" s="4">
        <v>749</v>
      </c>
      <c r="B750" s="5">
        <v>45260</v>
      </c>
      <c r="C750" s="4">
        <v>60810</v>
      </c>
      <c r="D750" s="4" t="s">
        <v>17</v>
      </c>
      <c r="E750" s="4" t="s">
        <v>9</v>
      </c>
      <c r="F750" s="4" t="s">
        <v>10</v>
      </c>
      <c r="G750" s="4" t="s">
        <v>14</v>
      </c>
      <c r="H750" s="6">
        <v>46000</v>
      </c>
    </row>
    <row r="751" spans="1:8" ht="15.75">
      <c r="A751" s="4">
        <v>750</v>
      </c>
      <c r="B751" s="5">
        <v>45260</v>
      </c>
      <c r="C751" s="4">
        <v>60820</v>
      </c>
      <c r="D751" s="4" t="s">
        <v>18</v>
      </c>
      <c r="E751" s="4" t="s">
        <v>9</v>
      </c>
      <c r="F751" s="4" t="s">
        <v>10</v>
      </c>
      <c r="G751" s="4" t="s">
        <v>14</v>
      </c>
      <c r="H751" s="6">
        <v>3680</v>
      </c>
    </row>
    <row r="752" spans="1:8" ht="15.75">
      <c r="A752" s="4">
        <v>751</v>
      </c>
      <c r="B752" s="5">
        <v>45260</v>
      </c>
      <c r="C752" s="4">
        <v>60830</v>
      </c>
      <c r="D752" s="4" t="s">
        <v>19</v>
      </c>
      <c r="E752" s="4" t="s">
        <v>9</v>
      </c>
      <c r="F752" s="4" t="s">
        <v>10</v>
      </c>
      <c r="G752" s="4" t="s">
        <v>14</v>
      </c>
      <c r="H752" s="6">
        <v>4600</v>
      </c>
    </row>
    <row r="753" spans="1:8" ht="15.75">
      <c r="A753" s="4">
        <v>752</v>
      </c>
      <c r="B753" s="5">
        <v>45260</v>
      </c>
      <c r="C753" s="4">
        <v>60840</v>
      </c>
      <c r="D753" s="4" t="s">
        <v>20</v>
      </c>
      <c r="E753" s="4" t="s">
        <v>9</v>
      </c>
      <c r="F753" s="4" t="s">
        <v>10</v>
      </c>
      <c r="G753" s="4" t="s">
        <v>14</v>
      </c>
      <c r="H753" s="6">
        <v>1150</v>
      </c>
    </row>
    <row r="754" spans="1:8" ht="15.75">
      <c r="A754" s="4">
        <v>753</v>
      </c>
      <c r="B754" s="5">
        <v>45260</v>
      </c>
      <c r="C754" s="4">
        <v>60850</v>
      </c>
      <c r="D754" s="4" t="s">
        <v>42</v>
      </c>
      <c r="E754" s="4" t="s">
        <v>9</v>
      </c>
      <c r="F754" s="4" t="s">
        <v>10</v>
      </c>
      <c r="G754" s="4" t="s">
        <v>14</v>
      </c>
      <c r="H754" s="6">
        <v>48500</v>
      </c>
    </row>
    <row r="755" spans="1:8" ht="15.75">
      <c r="A755" s="4">
        <v>754</v>
      </c>
      <c r="B755" s="5">
        <v>45260</v>
      </c>
      <c r="C755" s="4">
        <v>60710</v>
      </c>
      <c r="D755" s="4" t="s">
        <v>21</v>
      </c>
      <c r="E755" s="4" t="s">
        <v>9</v>
      </c>
      <c r="F755" s="4" t="s">
        <v>10</v>
      </c>
      <c r="G755" s="4" t="s">
        <v>14</v>
      </c>
      <c r="H755" s="6">
        <v>5500</v>
      </c>
    </row>
    <row r="756" spans="1:8" ht="15.75">
      <c r="A756" s="4">
        <v>755</v>
      </c>
      <c r="B756" s="5">
        <v>45260</v>
      </c>
      <c r="C756" s="4">
        <v>60720</v>
      </c>
      <c r="D756" s="4" t="s">
        <v>22</v>
      </c>
      <c r="E756" s="4" t="s">
        <v>9</v>
      </c>
      <c r="F756" s="4" t="s">
        <v>10</v>
      </c>
      <c r="G756" s="4" t="s">
        <v>14</v>
      </c>
      <c r="H756" s="6">
        <v>8200</v>
      </c>
    </row>
    <row r="757" spans="1:8" ht="15.75">
      <c r="A757" s="4">
        <v>756</v>
      </c>
      <c r="B757" s="5">
        <v>45260</v>
      </c>
      <c r="C757" s="4">
        <v>60730</v>
      </c>
      <c r="D757" s="4" t="s">
        <v>23</v>
      </c>
      <c r="E757" s="4" t="s">
        <v>9</v>
      </c>
      <c r="F757" s="4" t="s">
        <v>10</v>
      </c>
      <c r="G757" s="4" t="s">
        <v>14</v>
      </c>
      <c r="H757" s="6">
        <v>27800</v>
      </c>
    </row>
    <row r="758" spans="1:8" ht="15.75">
      <c r="A758" s="4">
        <v>757</v>
      </c>
      <c r="B758" s="5">
        <v>45260</v>
      </c>
      <c r="C758" s="4">
        <v>61010</v>
      </c>
      <c r="D758" s="4" t="s">
        <v>25</v>
      </c>
      <c r="E758" s="4" t="s">
        <v>9</v>
      </c>
      <c r="F758" s="4" t="s">
        <v>10</v>
      </c>
      <c r="G758" s="4" t="s">
        <v>14</v>
      </c>
      <c r="H758" s="6">
        <v>3400</v>
      </c>
    </row>
    <row r="759" spans="1:8" ht="15.75">
      <c r="A759" s="4">
        <v>758</v>
      </c>
      <c r="B759" s="5">
        <v>45260</v>
      </c>
      <c r="C759" s="4">
        <v>70100</v>
      </c>
      <c r="D759" s="4" t="s">
        <v>26</v>
      </c>
      <c r="E759" s="4" t="s">
        <v>9</v>
      </c>
      <c r="F759" s="4" t="s">
        <v>10</v>
      </c>
      <c r="G759" s="4" t="s">
        <v>11</v>
      </c>
      <c r="H759" s="6">
        <v>1950</v>
      </c>
    </row>
    <row r="760" spans="1:8" ht="15.75">
      <c r="A760" s="4">
        <v>759</v>
      </c>
      <c r="B760" s="5">
        <v>45260</v>
      </c>
      <c r="C760" s="4">
        <v>80100</v>
      </c>
      <c r="D760" s="4" t="s">
        <v>27</v>
      </c>
      <c r="E760" s="4" t="s">
        <v>9</v>
      </c>
      <c r="F760" s="4" t="s">
        <v>10</v>
      </c>
      <c r="G760" s="4" t="s">
        <v>14</v>
      </c>
      <c r="H760" s="6">
        <v>1900</v>
      </c>
    </row>
    <row r="761" spans="1:8" ht="15.75">
      <c r="A761" s="4">
        <v>760</v>
      </c>
      <c r="B761" s="5">
        <v>45260</v>
      </c>
      <c r="C761" s="4">
        <v>80200</v>
      </c>
      <c r="D761" s="4" t="s">
        <v>28</v>
      </c>
      <c r="E761" s="4" t="s">
        <v>9</v>
      </c>
      <c r="F761" s="4" t="s">
        <v>10</v>
      </c>
      <c r="G761" s="4" t="s">
        <v>14</v>
      </c>
      <c r="H761" s="6">
        <v>2800</v>
      </c>
    </row>
    <row r="762" spans="1:8" ht="15.75">
      <c r="A762" s="4">
        <v>761</v>
      </c>
      <c r="B762" s="5">
        <v>45260</v>
      </c>
      <c r="C762" s="4">
        <v>60400</v>
      </c>
      <c r="D762" s="4" t="s">
        <v>29</v>
      </c>
      <c r="E762" s="4" t="s">
        <v>30</v>
      </c>
      <c r="F762" s="4" t="s">
        <v>31</v>
      </c>
      <c r="G762" s="4" t="s">
        <v>14</v>
      </c>
      <c r="H762" s="6">
        <v>2000</v>
      </c>
    </row>
    <row r="763" spans="1:8" ht="15.75">
      <c r="A763" s="4">
        <v>762</v>
      </c>
      <c r="B763" s="5">
        <v>45260</v>
      </c>
      <c r="C763" s="4">
        <v>60810</v>
      </c>
      <c r="D763" s="4" t="s">
        <v>17</v>
      </c>
      <c r="E763" s="4" t="s">
        <v>30</v>
      </c>
      <c r="F763" s="4" t="s">
        <v>31</v>
      </c>
      <c r="G763" s="4" t="s">
        <v>14</v>
      </c>
      <c r="H763" s="6">
        <v>99000</v>
      </c>
    </row>
    <row r="764" spans="1:8" ht="15.75">
      <c r="A764" s="4">
        <v>763</v>
      </c>
      <c r="B764" s="5">
        <v>45260</v>
      </c>
      <c r="C764" s="4">
        <v>60820</v>
      </c>
      <c r="D764" s="4" t="s">
        <v>18</v>
      </c>
      <c r="E764" s="4" t="s">
        <v>30</v>
      </c>
      <c r="F764" s="4" t="s">
        <v>31</v>
      </c>
      <c r="G764" s="4" t="s">
        <v>14</v>
      </c>
      <c r="H764" s="6">
        <v>7920</v>
      </c>
    </row>
    <row r="765" spans="1:8" ht="15.75">
      <c r="A765" s="4">
        <v>764</v>
      </c>
      <c r="B765" s="5">
        <v>45260</v>
      </c>
      <c r="C765" s="4">
        <v>60830</v>
      </c>
      <c r="D765" s="4" t="s">
        <v>19</v>
      </c>
      <c r="E765" s="4" t="s">
        <v>30</v>
      </c>
      <c r="F765" s="4" t="s">
        <v>31</v>
      </c>
      <c r="G765" s="4" t="s">
        <v>14</v>
      </c>
      <c r="H765" s="6">
        <v>9900</v>
      </c>
    </row>
    <row r="766" spans="1:8" ht="15.75">
      <c r="A766" s="4">
        <v>765</v>
      </c>
      <c r="B766" s="5">
        <v>45260</v>
      </c>
      <c r="C766" s="4">
        <v>60840</v>
      </c>
      <c r="D766" s="4" t="s">
        <v>20</v>
      </c>
      <c r="E766" s="4" t="s">
        <v>30</v>
      </c>
      <c r="F766" s="4" t="s">
        <v>31</v>
      </c>
      <c r="G766" s="4" t="s">
        <v>14</v>
      </c>
      <c r="H766" s="6">
        <v>2475</v>
      </c>
    </row>
    <row r="767" spans="1:8" ht="15.75">
      <c r="A767" s="4">
        <v>766</v>
      </c>
      <c r="B767" s="5">
        <v>45260</v>
      </c>
      <c r="C767" s="4">
        <v>60100</v>
      </c>
      <c r="D767" s="4" t="s">
        <v>16</v>
      </c>
      <c r="E767" s="4" t="s">
        <v>32</v>
      </c>
      <c r="F767" s="4" t="s">
        <v>33</v>
      </c>
      <c r="G767" s="4" t="s">
        <v>14</v>
      </c>
      <c r="H767" s="6">
        <v>37000</v>
      </c>
    </row>
    <row r="768" spans="1:8" ht="15.75">
      <c r="A768" s="4">
        <v>767</v>
      </c>
      <c r="B768" s="5">
        <v>45260</v>
      </c>
      <c r="C768" s="4">
        <v>60810</v>
      </c>
      <c r="D768" s="4" t="s">
        <v>17</v>
      </c>
      <c r="E768" s="4" t="s">
        <v>32</v>
      </c>
      <c r="F768" s="4" t="s">
        <v>33</v>
      </c>
      <c r="G768" s="4" t="s">
        <v>14</v>
      </c>
      <c r="H768" s="6">
        <v>76000</v>
      </c>
    </row>
    <row r="769" spans="1:8" ht="15.75">
      <c r="A769" s="4">
        <v>768</v>
      </c>
      <c r="B769" s="5">
        <v>45260</v>
      </c>
      <c r="C769" s="4">
        <v>60820</v>
      </c>
      <c r="D769" s="4" t="s">
        <v>18</v>
      </c>
      <c r="E769" s="4" t="s">
        <v>32</v>
      </c>
      <c r="F769" s="4" t="s">
        <v>33</v>
      </c>
      <c r="G769" s="4" t="s">
        <v>14</v>
      </c>
      <c r="H769" s="6">
        <v>6080</v>
      </c>
    </row>
    <row r="770" spans="1:8" ht="15.75">
      <c r="A770" s="4">
        <v>769</v>
      </c>
      <c r="B770" s="5">
        <v>45260</v>
      </c>
      <c r="C770" s="4">
        <v>60830</v>
      </c>
      <c r="D770" s="4" t="s">
        <v>19</v>
      </c>
      <c r="E770" s="4" t="s">
        <v>32</v>
      </c>
      <c r="F770" s="4" t="s">
        <v>33</v>
      </c>
      <c r="G770" s="4" t="s">
        <v>14</v>
      </c>
      <c r="H770" s="6">
        <v>7600</v>
      </c>
    </row>
    <row r="771" spans="1:8" ht="15.75">
      <c r="A771" s="4">
        <v>770</v>
      </c>
      <c r="B771" s="5">
        <v>45260</v>
      </c>
      <c r="C771" s="4">
        <v>60840</v>
      </c>
      <c r="D771" s="4" t="s">
        <v>20</v>
      </c>
      <c r="E771" s="4" t="s">
        <v>32</v>
      </c>
      <c r="F771" s="4" t="s">
        <v>33</v>
      </c>
      <c r="G771" s="4" t="s">
        <v>14</v>
      </c>
      <c r="H771" s="6">
        <v>1900</v>
      </c>
    </row>
    <row r="772" spans="1:8" ht="15.75">
      <c r="A772" s="4">
        <v>771</v>
      </c>
      <c r="B772" s="5">
        <v>45260</v>
      </c>
      <c r="C772" s="4">
        <v>61010</v>
      </c>
      <c r="D772" s="4" t="s">
        <v>25</v>
      </c>
      <c r="E772" s="4" t="s">
        <v>32</v>
      </c>
      <c r="F772" s="4" t="s">
        <v>33</v>
      </c>
      <c r="G772" s="4" t="s">
        <v>14</v>
      </c>
      <c r="H772" s="6">
        <v>4500</v>
      </c>
    </row>
    <row r="773" spans="1:8" ht="15.75">
      <c r="A773" s="4">
        <v>772</v>
      </c>
      <c r="B773" s="5">
        <v>45260</v>
      </c>
      <c r="C773" s="4">
        <v>61020</v>
      </c>
      <c r="D773" s="4" t="s">
        <v>34</v>
      </c>
      <c r="E773" s="4" t="s">
        <v>32</v>
      </c>
      <c r="F773" s="4" t="s">
        <v>33</v>
      </c>
      <c r="G773" s="4" t="s">
        <v>14</v>
      </c>
      <c r="H773" s="6">
        <v>2500</v>
      </c>
    </row>
    <row r="774" spans="1:8" ht="15.75">
      <c r="A774" s="4">
        <v>773</v>
      </c>
      <c r="B774" s="5">
        <v>45260</v>
      </c>
      <c r="C774" s="4">
        <v>61030</v>
      </c>
      <c r="D774" s="4" t="s">
        <v>35</v>
      </c>
      <c r="E774" s="4" t="s">
        <v>32</v>
      </c>
      <c r="F774" s="4" t="s">
        <v>33</v>
      </c>
      <c r="G774" s="4" t="s">
        <v>14</v>
      </c>
      <c r="H774" s="6">
        <v>3500</v>
      </c>
    </row>
    <row r="775" spans="1:8" ht="15.75">
      <c r="A775" s="4">
        <v>774</v>
      </c>
      <c r="B775" s="5">
        <v>45291</v>
      </c>
      <c r="C775" s="4">
        <v>60810</v>
      </c>
      <c r="D775" s="4" t="s">
        <v>17</v>
      </c>
      <c r="E775" s="4" t="s">
        <v>36</v>
      </c>
      <c r="F775" s="4" t="s">
        <v>37</v>
      </c>
      <c r="G775" s="4" t="s">
        <v>14</v>
      </c>
      <c r="H775" s="6">
        <v>65000</v>
      </c>
    </row>
    <row r="776" spans="1:8" ht="15.75">
      <c r="A776" s="4">
        <v>775</v>
      </c>
      <c r="B776" s="5">
        <v>45291</v>
      </c>
      <c r="C776" s="4">
        <v>60820</v>
      </c>
      <c r="D776" s="4" t="s">
        <v>18</v>
      </c>
      <c r="E776" s="4" t="s">
        <v>36</v>
      </c>
      <c r="F776" s="4" t="s">
        <v>37</v>
      </c>
      <c r="G776" s="4" t="s">
        <v>14</v>
      </c>
      <c r="H776" s="6">
        <v>5200</v>
      </c>
    </row>
    <row r="777" spans="1:8" ht="15.75">
      <c r="A777" s="4">
        <v>776</v>
      </c>
      <c r="B777" s="5">
        <v>45291</v>
      </c>
      <c r="C777" s="4">
        <v>60830</v>
      </c>
      <c r="D777" s="4" t="s">
        <v>19</v>
      </c>
      <c r="E777" s="4" t="s">
        <v>36</v>
      </c>
      <c r="F777" s="4" t="s">
        <v>37</v>
      </c>
      <c r="G777" s="4" t="s">
        <v>14</v>
      </c>
      <c r="H777" s="6">
        <v>6500</v>
      </c>
    </row>
    <row r="778" spans="1:8" ht="15.75">
      <c r="A778" s="4">
        <v>777</v>
      </c>
      <c r="B778" s="5">
        <v>45291</v>
      </c>
      <c r="C778" s="4">
        <v>60840</v>
      </c>
      <c r="D778" s="4" t="s">
        <v>20</v>
      </c>
      <c r="E778" s="4" t="s">
        <v>36</v>
      </c>
      <c r="F778" s="4" t="s">
        <v>37</v>
      </c>
      <c r="G778" s="4" t="s">
        <v>14</v>
      </c>
      <c r="H778" s="6">
        <v>1625</v>
      </c>
    </row>
    <row r="779" spans="1:8" ht="15.75">
      <c r="A779" s="4">
        <v>778</v>
      </c>
      <c r="B779" s="5">
        <v>45291</v>
      </c>
      <c r="C779" s="4">
        <v>40200</v>
      </c>
      <c r="D779" s="4" t="s">
        <v>8</v>
      </c>
      <c r="E779" s="4" t="s">
        <v>9</v>
      </c>
      <c r="F779" s="4" t="s">
        <v>10</v>
      </c>
      <c r="G779" s="4" t="s">
        <v>11</v>
      </c>
      <c r="H779" s="6">
        <v>127500</v>
      </c>
    </row>
    <row r="780" spans="1:8" ht="15.75">
      <c r="A780" s="4">
        <v>779</v>
      </c>
      <c r="B780" s="5">
        <v>45291</v>
      </c>
      <c r="C780" s="4">
        <v>40100</v>
      </c>
      <c r="D780" s="4" t="s">
        <v>12</v>
      </c>
      <c r="E780" s="4" t="s">
        <v>9</v>
      </c>
      <c r="F780" s="4" t="s">
        <v>10</v>
      </c>
      <c r="G780" s="4" t="s">
        <v>11</v>
      </c>
      <c r="H780" s="6">
        <v>450000</v>
      </c>
    </row>
    <row r="781" spans="1:8" ht="15.75">
      <c r="A781" s="4">
        <v>780</v>
      </c>
      <c r="B781" s="5">
        <v>45291</v>
      </c>
      <c r="C781" s="4">
        <v>50210</v>
      </c>
      <c r="D781" s="4" t="s">
        <v>38</v>
      </c>
      <c r="E781" s="4" t="s">
        <v>9</v>
      </c>
      <c r="F781" s="4" t="s">
        <v>10</v>
      </c>
      <c r="G781" s="4" t="s">
        <v>14</v>
      </c>
      <c r="H781" s="6">
        <v>75000</v>
      </c>
    </row>
    <row r="782" spans="1:8" ht="15.75">
      <c r="A782" s="4">
        <v>781</v>
      </c>
      <c r="B782" s="5">
        <v>45291</v>
      </c>
      <c r="C782" s="4">
        <v>50100</v>
      </c>
      <c r="D782" s="4" t="s">
        <v>13</v>
      </c>
      <c r="E782" s="4" t="s">
        <v>9</v>
      </c>
      <c r="F782" s="4" t="s">
        <v>10</v>
      </c>
      <c r="G782" s="4" t="s">
        <v>14</v>
      </c>
      <c r="H782" s="6">
        <v>22500</v>
      </c>
    </row>
    <row r="783" spans="1:8" ht="15.75">
      <c r="A783" s="4">
        <v>782</v>
      </c>
      <c r="B783" s="5">
        <v>45291</v>
      </c>
      <c r="C783" s="4">
        <v>50200</v>
      </c>
      <c r="D783" s="4" t="s">
        <v>15</v>
      </c>
      <c r="E783" s="4" t="s">
        <v>9</v>
      </c>
      <c r="F783" s="4" t="s">
        <v>10</v>
      </c>
      <c r="G783" s="4" t="s">
        <v>14</v>
      </c>
      <c r="H783" s="6">
        <v>23100</v>
      </c>
    </row>
    <row r="784" spans="1:8" ht="15.75">
      <c r="A784" s="4">
        <v>783</v>
      </c>
      <c r="B784" s="5">
        <v>45291</v>
      </c>
      <c r="C784" s="4">
        <v>60100</v>
      </c>
      <c r="D784" s="4" t="s">
        <v>16</v>
      </c>
      <c r="E784" s="4" t="s">
        <v>9</v>
      </c>
      <c r="F784" s="4" t="s">
        <v>10</v>
      </c>
      <c r="G784" s="4" t="s">
        <v>14</v>
      </c>
      <c r="H784" s="6">
        <v>46500</v>
      </c>
    </row>
    <row r="785" spans="1:8" ht="15.75">
      <c r="A785" s="4">
        <v>784</v>
      </c>
      <c r="B785" s="5">
        <v>45291</v>
      </c>
      <c r="C785" s="4">
        <v>60400</v>
      </c>
      <c r="D785" s="4" t="s">
        <v>29</v>
      </c>
      <c r="E785" s="4" t="s">
        <v>9</v>
      </c>
      <c r="F785" s="4" t="s">
        <v>10</v>
      </c>
      <c r="G785" s="4" t="s">
        <v>14</v>
      </c>
      <c r="H785" s="6">
        <v>4100</v>
      </c>
    </row>
    <row r="786" spans="1:8" ht="15.75">
      <c r="A786" s="4">
        <v>785</v>
      </c>
      <c r="B786" s="5">
        <v>45291</v>
      </c>
      <c r="C786" s="4">
        <v>60500</v>
      </c>
      <c r="D786" s="4" t="s">
        <v>39</v>
      </c>
      <c r="E786" s="4" t="s">
        <v>9</v>
      </c>
      <c r="F786" s="4" t="s">
        <v>10</v>
      </c>
      <c r="G786" s="4" t="s">
        <v>14</v>
      </c>
      <c r="H786" s="6">
        <v>5100</v>
      </c>
    </row>
    <row r="787" spans="1:8" ht="15.75">
      <c r="A787" s="4">
        <v>786</v>
      </c>
      <c r="B787" s="5">
        <v>45291</v>
      </c>
      <c r="C787" s="4">
        <v>60620</v>
      </c>
      <c r="D787" s="4" t="s">
        <v>40</v>
      </c>
      <c r="E787" s="4" t="s">
        <v>9</v>
      </c>
      <c r="F787" s="4" t="s">
        <v>10</v>
      </c>
      <c r="G787" s="4" t="s">
        <v>14</v>
      </c>
      <c r="H787" s="6">
        <v>16500</v>
      </c>
    </row>
    <row r="788" spans="1:8" ht="15.75">
      <c r="A788" s="4">
        <v>787</v>
      </c>
      <c r="B788" s="5">
        <v>45291</v>
      </c>
      <c r="C788" s="4">
        <v>60630</v>
      </c>
      <c r="D788" s="4" t="s">
        <v>41</v>
      </c>
      <c r="E788" s="4" t="s">
        <v>9</v>
      </c>
      <c r="F788" s="4" t="s">
        <v>10</v>
      </c>
      <c r="G788" s="4" t="s">
        <v>14</v>
      </c>
      <c r="H788" s="6">
        <v>4100</v>
      </c>
    </row>
    <row r="789" spans="1:8" ht="15.75">
      <c r="A789" s="4">
        <v>788</v>
      </c>
      <c r="B789" s="5">
        <v>45291</v>
      </c>
      <c r="C789" s="4">
        <v>60810</v>
      </c>
      <c r="D789" s="4" t="s">
        <v>17</v>
      </c>
      <c r="E789" s="4" t="s">
        <v>9</v>
      </c>
      <c r="F789" s="4" t="s">
        <v>10</v>
      </c>
      <c r="G789" s="4" t="s">
        <v>14</v>
      </c>
      <c r="H789" s="6">
        <v>46000</v>
      </c>
    </row>
    <row r="790" spans="1:8" ht="15.75">
      <c r="A790" s="4">
        <v>789</v>
      </c>
      <c r="B790" s="5">
        <v>45291</v>
      </c>
      <c r="C790" s="4">
        <v>60820</v>
      </c>
      <c r="D790" s="4" t="s">
        <v>18</v>
      </c>
      <c r="E790" s="4" t="s">
        <v>9</v>
      </c>
      <c r="F790" s="4" t="s">
        <v>10</v>
      </c>
      <c r="G790" s="4" t="s">
        <v>14</v>
      </c>
      <c r="H790" s="6">
        <v>3680</v>
      </c>
    </row>
    <row r="791" spans="1:8" ht="15.75">
      <c r="A791" s="4">
        <v>790</v>
      </c>
      <c r="B791" s="5">
        <v>45291</v>
      </c>
      <c r="C791" s="4">
        <v>60830</v>
      </c>
      <c r="D791" s="4" t="s">
        <v>19</v>
      </c>
      <c r="E791" s="4" t="s">
        <v>9</v>
      </c>
      <c r="F791" s="4" t="s">
        <v>10</v>
      </c>
      <c r="G791" s="4" t="s">
        <v>14</v>
      </c>
      <c r="H791" s="6">
        <v>4600</v>
      </c>
    </row>
    <row r="792" spans="1:8" ht="15.75">
      <c r="A792" s="4">
        <v>791</v>
      </c>
      <c r="B792" s="5">
        <v>45291</v>
      </c>
      <c r="C792" s="4">
        <v>60840</v>
      </c>
      <c r="D792" s="4" t="s">
        <v>20</v>
      </c>
      <c r="E792" s="4" t="s">
        <v>9</v>
      </c>
      <c r="F792" s="4" t="s">
        <v>10</v>
      </c>
      <c r="G792" s="4" t="s">
        <v>14</v>
      </c>
      <c r="H792" s="6">
        <v>1150</v>
      </c>
    </row>
    <row r="793" spans="1:8" ht="15.75">
      <c r="A793" s="4">
        <v>792</v>
      </c>
      <c r="B793" s="5">
        <v>45291</v>
      </c>
      <c r="C793" s="4">
        <v>60850</v>
      </c>
      <c r="D793" s="4" t="s">
        <v>42</v>
      </c>
      <c r="E793" s="4" t="s">
        <v>9</v>
      </c>
      <c r="F793" s="4" t="s">
        <v>10</v>
      </c>
      <c r="G793" s="4" t="s">
        <v>14</v>
      </c>
      <c r="H793" s="6">
        <v>50800</v>
      </c>
    </row>
    <row r="794" spans="1:8" ht="15.75">
      <c r="A794" s="4">
        <v>793</v>
      </c>
      <c r="B794" s="5">
        <v>45291</v>
      </c>
      <c r="C794" s="4">
        <v>60710</v>
      </c>
      <c r="D794" s="4" t="s">
        <v>21</v>
      </c>
      <c r="E794" s="4" t="s">
        <v>9</v>
      </c>
      <c r="F794" s="4" t="s">
        <v>10</v>
      </c>
      <c r="G794" s="4" t="s">
        <v>14</v>
      </c>
      <c r="H794" s="6">
        <v>5500</v>
      </c>
    </row>
    <row r="795" spans="1:8" ht="15.75">
      <c r="A795" s="4">
        <v>794</v>
      </c>
      <c r="B795" s="5">
        <v>45291</v>
      </c>
      <c r="C795" s="4">
        <v>60720</v>
      </c>
      <c r="D795" s="4" t="s">
        <v>22</v>
      </c>
      <c r="E795" s="4" t="s">
        <v>9</v>
      </c>
      <c r="F795" s="4" t="s">
        <v>10</v>
      </c>
      <c r="G795" s="4" t="s">
        <v>14</v>
      </c>
      <c r="H795" s="6">
        <v>8200</v>
      </c>
    </row>
    <row r="796" spans="1:8" ht="15.75">
      <c r="A796" s="4">
        <v>795</v>
      </c>
      <c r="B796" s="5">
        <v>45291</v>
      </c>
      <c r="C796" s="4">
        <v>60730</v>
      </c>
      <c r="D796" s="4" t="s">
        <v>23</v>
      </c>
      <c r="E796" s="4" t="s">
        <v>9</v>
      </c>
      <c r="F796" s="4" t="s">
        <v>10</v>
      </c>
      <c r="G796" s="4" t="s">
        <v>14</v>
      </c>
      <c r="H796" s="6">
        <v>27800</v>
      </c>
    </row>
    <row r="797" spans="1:8" ht="15.75">
      <c r="A797" s="4">
        <v>796</v>
      </c>
      <c r="B797" s="5">
        <v>45291</v>
      </c>
      <c r="C797" s="4">
        <v>70100</v>
      </c>
      <c r="D797" s="4" t="s">
        <v>26</v>
      </c>
      <c r="E797" s="4" t="s">
        <v>9</v>
      </c>
      <c r="F797" s="4" t="s">
        <v>10</v>
      </c>
      <c r="G797" s="4" t="s">
        <v>11</v>
      </c>
      <c r="H797" s="6">
        <v>1950</v>
      </c>
    </row>
    <row r="798" spans="1:8" ht="15.75">
      <c r="A798" s="4">
        <v>797</v>
      </c>
      <c r="B798" s="5">
        <v>45291</v>
      </c>
      <c r="C798" s="4">
        <v>80100</v>
      </c>
      <c r="D798" s="4" t="s">
        <v>27</v>
      </c>
      <c r="E798" s="4" t="s">
        <v>9</v>
      </c>
      <c r="F798" s="4" t="s">
        <v>10</v>
      </c>
      <c r="G798" s="4" t="s">
        <v>14</v>
      </c>
      <c r="H798" s="6">
        <v>1900</v>
      </c>
    </row>
    <row r="799" spans="1:8" ht="15.75">
      <c r="A799" s="4">
        <v>798</v>
      </c>
      <c r="B799" s="5">
        <v>45291</v>
      </c>
      <c r="C799" s="4">
        <v>80200</v>
      </c>
      <c r="D799" s="4" t="s">
        <v>28</v>
      </c>
      <c r="E799" s="4" t="s">
        <v>9</v>
      </c>
      <c r="F799" s="4" t="s">
        <v>10</v>
      </c>
      <c r="G799" s="4" t="s">
        <v>14</v>
      </c>
      <c r="H799" s="6">
        <v>2800</v>
      </c>
    </row>
    <row r="800" spans="1:8" ht="15.75">
      <c r="A800" s="4">
        <v>799</v>
      </c>
      <c r="B800" s="5">
        <v>45291</v>
      </c>
      <c r="C800" s="4">
        <v>60400</v>
      </c>
      <c r="D800" s="4" t="s">
        <v>29</v>
      </c>
      <c r="E800" s="4" t="s">
        <v>30</v>
      </c>
      <c r="F800" s="4" t="s">
        <v>31</v>
      </c>
      <c r="G800" s="4" t="s">
        <v>14</v>
      </c>
      <c r="H800" s="6">
        <v>2000</v>
      </c>
    </row>
    <row r="801" spans="1:8" ht="15.75">
      <c r="A801" s="4">
        <v>800</v>
      </c>
      <c r="B801" s="5">
        <v>45291</v>
      </c>
      <c r="C801" s="4">
        <v>60810</v>
      </c>
      <c r="D801" s="4" t="s">
        <v>17</v>
      </c>
      <c r="E801" s="4" t="s">
        <v>30</v>
      </c>
      <c r="F801" s="4" t="s">
        <v>31</v>
      </c>
      <c r="G801" s="4" t="s">
        <v>14</v>
      </c>
      <c r="H801" s="6">
        <v>99000</v>
      </c>
    </row>
    <row r="802" spans="1:8" ht="15.75">
      <c r="A802" s="4">
        <v>801</v>
      </c>
      <c r="B802" s="5">
        <v>45291</v>
      </c>
      <c r="C802" s="4">
        <v>60820</v>
      </c>
      <c r="D802" s="4" t="s">
        <v>18</v>
      </c>
      <c r="E802" s="4" t="s">
        <v>30</v>
      </c>
      <c r="F802" s="4" t="s">
        <v>31</v>
      </c>
      <c r="G802" s="4" t="s">
        <v>14</v>
      </c>
      <c r="H802" s="6">
        <v>7920</v>
      </c>
    </row>
    <row r="803" spans="1:8" ht="15.75">
      <c r="A803" s="4">
        <v>802</v>
      </c>
      <c r="B803" s="5">
        <v>45291</v>
      </c>
      <c r="C803" s="4">
        <v>60830</v>
      </c>
      <c r="D803" s="4" t="s">
        <v>19</v>
      </c>
      <c r="E803" s="4" t="s">
        <v>30</v>
      </c>
      <c r="F803" s="4" t="s">
        <v>31</v>
      </c>
      <c r="G803" s="4" t="s">
        <v>14</v>
      </c>
      <c r="H803" s="6">
        <v>9900</v>
      </c>
    </row>
    <row r="804" spans="1:8" ht="15.75">
      <c r="A804" s="4">
        <v>803</v>
      </c>
      <c r="B804" s="5">
        <v>45291</v>
      </c>
      <c r="C804" s="4">
        <v>60840</v>
      </c>
      <c r="D804" s="4" t="s">
        <v>20</v>
      </c>
      <c r="E804" s="4" t="s">
        <v>30</v>
      </c>
      <c r="F804" s="4" t="s">
        <v>31</v>
      </c>
      <c r="G804" s="4" t="s">
        <v>14</v>
      </c>
      <c r="H804" s="6">
        <v>2475</v>
      </c>
    </row>
    <row r="805" spans="1:8" ht="15.75">
      <c r="A805" s="4">
        <v>804</v>
      </c>
      <c r="B805" s="5">
        <v>45291</v>
      </c>
      <c r="C805" s="4">
        <v>60100</v>
      </c>
      <c r="D805" s="4" t="s">
        <v>16</v>
      </c>
      <c r="E805" s="4" t="s">
        <v>32</v>
      </c>
      <c r="F805" s="4" t="s">
        <v>33</v>
      </c>
      <c r="G805" s="4" t="s">
        <v>14</v>
      </c>
      <c r="H805" s="6">
        <v>38000</v>
      </c>
    </row>
    <row r="806" spans="1:8" ht="15.75">
      <c r="A806" s="4">
        <v>805</v>
      </c>
      <c r="B806" s="5">
        <v>45291</v>
      </c>
      <c r="C806" s="4">
        <v>60810</v>
      </c>
      <c r="D806" s="4" t="s">
        <v>17</v>
      </c>
      <c r="E806" s="4" t="s">
        <v>32</v>
      </c>
      <c r="F806" s="4" t="s">
        <v>33</v>
      </c>
      <c r="G806" s="4" t="s">
        <v>14</v>
      </c>
      <c r="H806" s="6">
        <v>76000</v>
      </c>
    </row>
    <row r="807" spans="1:8" ht="15.75">
      <c r="A807" s="4">
        <v>806</v>
      </c>
      <c r="B807" s="5">
        <v>45291</v>
      </c>
      <c r="C807" s="4">
        <v>60820</v>
      </c>
      <c r="D807" s="4" t="s">
        <v>18</v>
      </c>
      <c r="E807" s="4" t="s">
        <v>32</v>
      </c>
      <c r="F807" s="4" t="s">
        <v>33</v>
      </c>
      <c r="G807" s="4" t="s">
        <v>14</v>
      </c>
      <c r="H807" s="6">
        <v>6080</v>
      </c>
    </row>
    <row r="808" spans="1:8" ht="15.75">
      <c r="A808" s="4">
        <v>807</v>
      </c>
      <c r="B808" s="5">
        <v>45291</v>
      </c>
      <c r="C808" s="4">
        <v>60830</v>
      </c>
      <c r="D808" s="4" t="s">
        <v>19</v>
      </c>
      <c r="E808" s="4" t="s">
        <v>32</v>
      </c>
      <c r="F808" s="4" t="s">
        <v>33</v>
      </c>
      <c r="G808" s="4" t="s">
        <v>14</v>
      </c>
      <c r="H808" s="6">
        <v>7600</v>
      </c>
    </row>
    <row r="809" spans="1:8" ht="15.75">
      <c r="A809" s="4">
        <v>808</v>
      </c>
      <c r="B809" s="5">
        <v>45291</v>
      </c>
      <c r="C809" s="4">
        <v>60840</v>
      </c>
      <c r="D809" s="4" t="s">
        <v>20</v>
      </c>
      <c r="E809" s="4" t="s">
        <v>32</v>
      </c>
      <c r="F809" s="4" t="s">
        <v>33</v>
      </c>
      <c r="G809" s="4" t="s">
        <v>14</v>
      </c>
      <c r="H809" s="6">
        <v>1900</v>
      </c>
    </row>
    <row r="810" spans="1:8" ht="15.75">
      <c r="A810" s="4">
        <v>809</v>
      </c>
      <c r="B810" s="5">
        <v>45322</v>
      </c>
      <c r="C810" s="4">
        <v>60810</v>
      </c>
      <c r="D810" s="4" t="s">
        <v>17</v>
      </c>
      <c r="E810" s="4" t="s">
        <v>36</v>
      </c>
      <c r="F810" s="4" t="s">
        <v>37</v>
      </c>
      <c r="G810" s="4" t="s">
        <v>14</v>
      </c>
      <c r="H810" s="6">
        <v>65000</v>
      </c>
    </row>
    <row r="811" spans="1:8" ht="15.75">
      <c r="A811" s="4">
        <v>810</v>
      </c>
      <c r="B811" s="5">
        <v>45322</v>
      </c>
      <c r="C811" s="4">
        <v>60820</v>
      </c>
      <c r="D811" s="4" t="s">
        <v>18</v>
      </c>
      <c r="E811" s="4" t="s">
        <v>36</v>
      </c>
      <c r="F811" s="4" t="s">
        <v>37</v>
      </c>
      <c r="G811" s="4" t="s">
        <v>14</v>
      </c>
      <c r="H811" s="6">
        <v>5200</v>
      </c>
    </row>
    <row r="812" spans="1:8" ht="15.75">
      <c r="A812" s="4">
        <v>811</v>
      </c>
      <c r="B812" s="5">
        <v>45322</v>
      </c>
      <c r="C812" s="4">
        <v>60830</v>
      </c>
      <c r="D812" s="4" t="s">
        <v>19</v>
      </c>
      <c r="E812" s="4" t="s">
        <v>36</v>
      </c>
      <c r="F812" s="4" t="s">
        <v>37</v>
      </c>
      <c r="G812" s="4" t="s">
        <v>14</v>
      </c>
      <c r="H812" s="6">
        <v>6500</v>
      </c>
    </row>
    <row r="813" spans="1:8" ht="15.75">
      <c r="A813" s="4">
        <v>812</v>
      </c>
      <c r="B813" s="5">
        <v>45322</v>
      </c>
      <c r="C813" s="4">
        <v>60840</v>
      </c>
      <c r="D813" s="4" t="s">
        <v>20</v>
      </c>
      <c r="E813" s="4" t="s">
        <v>36</v>
      </c>
      <c r="F813" s="4" t="s">
        <v>37</v>
      </c>
      <c r="G813" s="4" t="s">
        <v>14</v>
      </c>
      <c r="H813" s="6">
        <v>1625</v>
      </c>
    </row>
    <row r="814" spans="1:8" ht="15.75">
      <c r="A814" s="4">
        <v>813</v>
      </c>
      <c r="B814" s="5">
        <v>45322</v>
      </c>
      <c r="C814" s="4">
        <v>40200</v>
      </c>
      <c r="D814" s="4" t="s">
        <v>8</v>
      </c>
      <c r="E814" s="4" t="s">
        <v>9</v>
      </c>
      <c r="F814" s="4" t="s">
        <v>10</v>
      </c>
      <c r="G814" s="4" t="s">
        <v>11</v>
      </c>
      <c r="H814" s="6">
        <v>130000</v>
      </c>
    </row>
    <row r="815" spans="1:8" ht="15.75">
      <c r="A815" s="4">
        <v>814</v>
      </c>
      <c r="B815" s="5">
        <v>45322</v>
      </c>
      <c r="C815" s="4">
        <v>40100</v>
      </c>
      <c r="D815" s="4" t="s">
        <v>12</v>
      </c>
      <c r="E815" s="4" t="s">
        <v>9</v>
      </c>
      <c r="F815" s="4" t="s">
        <v>10</v>
      </c>
      <c r="G815" s="4" t="s">
        <v>11</v>
      </c>
      <c r="H815" s="6">
        <v>450000</v>
      </c>
    </row>
    <row r="816" spans="1:8" ht="15.75">
      <c r="A816" s="4">
        <v>815</v>
      </c>
      <c r="B816" s="5">
        <v>45322</v>
      </c>
      <c r="C816" s="4">
        <v>50210</v>
      </c>
      <c r="D816" s="4" t="s">
        <v>38</v>
      </c>
      <c r="E816" s="4" t="s">
        <v>9</v>
      </c>
      <c r="F816" s="4" t="s">
        <v>10</v>
      </c>
      <c r="G816" s="4" t="s">
        <v>14</v>
      </c>
      <c r="H816" s="6">
        <v>80000</v>
      </c>
    </row>
    <row r="817" spans="1:8" ht="15.75">
      <c r="A817" s="4">
        <v>816</v>
      </c>
      <c r="B817" s="5">
        <v>45322</v>
      </c>
      <c r="C817" s="4">
        <v>50100</v>
      </c>
      <c r="D817" s="4" t="s">
        <v>13</v>
      </c>
      <c r="E817" s="4" t="s">
        <v>9</v>
      </c>
      <c r="F817" s="4" t="s">
        <v>10</v>
      </c>
      <c r="G817" s="4" t="s">
        <v>14</v>
      </c>
      <c r="H817" s="6">
        <v>22500</v>
      </c>
    </row>
    <row r="818" spans="1:8" ht="15.75">
      <c r="A818" s="4">
        <v>817</v>
      </c>
      <c r="B818" s="5">
        <v>45322</v>
      </c>
      <c r="C818" s="4">
        <v>50200</v>
      </c>
      <c r="D818" s="4" t="s">
        <v>15</v>
      </c>
      <c r="E818" s="4" t="s">
        <v>9</v>
      </c>
      <c r="F818" s="4" t="s">
        <v>10</v>
      </c>
      <c r="G818" s="4" t="s">
        <v>14</v>
      </c>
      <c r="H818" s="6">
        <v>23200</v>
      </c>
    </row>
    <row r="819" spans="1:8" ht="15.75">
      <c r="A819" s="4">
        <v>818</v>
      </c>
      <c r="B819" s="5">
        <v>45322</v>
      </c>
      <c r="C819" s="4">
        <v>60100</v>
      </c>
      <c r="D819" s="4" t="s">
        <v>16</v>
      </c>
      <c r="E819" s="4" t="s">
        <v>9</v>
      </c>
      <c r="F819" s="4" t="s">
        <v>10</v>
      </c>
      <c r="G819" s="4" t="s">
        <v>14</v>
      </c>
      <c r="H819" s="6">
        <v>37000</v>
      </c>
    </row>
    <row r="820" spans="1:8" ht="15.75">
      <c r="A820" s="4">
        <v>819</v>
      </c>
      <c r="B820" s="5">
        <v>45322</v>
      </c>
      <c r="C820" s="4">
        <v>60500</v>
      </c>
      <c r="D820" s="4" t="s">
        <v>39</v>
      </c>
      <c r="E820" s="4" t="s">
        <v>9</v>
      </c>
      <c r="F820" s="4" t="s">
        <v>10</v>
      </c>
      <c r="G820" s="4" t="s">
        <v>14</v>
      </c>
      <c r="H820" s="6">
        <v>4100</v>
      </c>
    </row>
    <row r="821" spans="1:8" ht="15.75">
      <c r="A821" s="4">
        <v>820</v>
      </c>
      <c r="B821" s="5">
        <v>45322</v>
      </c>
      <c r="C821" s="4">
        <v>60620</v>
      </c>
      <c r="D821" s="4" t="s">
        <v>40</v>
      </c>
      <c r="E821" s="4" t="s">
        <v>9</v>
      </c>
      <c r="F821" s="4" t="s">
        <v>10</v>
      </c>
      <c r="G821" s="4" t="s">
        <v>14</v>
      </c>
      <c r="H821" s="6">
        <v>5100</v>
      </c>
    </row>
    <row r="822" spans="1:8" ht="15.75">
      <c r="A822" s="4">
        <v>821</v>
      </c>
      <c r="B822" s="5">
        <v>45322</v>
      </c>
      <c r="C822" s="4">
        <v>60630</v>
      </c>
      <c r="D822" s="4" t="s">
        <v>41</v>
      </c>
      <c r="E822" s="4" t="s">
        <v>9</v>
      </c>
      <c r="F822" s="4" t="s">
        <v>10</v>
      </c>
      <c r="G822" s="4" t="s">
        <v>14</v>
      </c>
      <c r="H822" s="6">
        <v>16500</v>
      </c>
    </row>
    <row r="823" spans="1:8" ht="15.75">
      <c r="A823" s="4">
        <v>822</v>
      </c>
      <c r="B823" s="5">
        <v>45322</v>
      </c>
      <c r="C823" s="4">
        <v>60810</v>
      </c>
      <c r="D823" s="4" t="s">
        <v>17</v>
      </c>
      <c r="E823" s="4" t="s">
        <v>9</v>
      </c>
      <c r="F823" s="4" t="s">
        <v>10</v>
      </c>
      <c r="G823" s="4" t="s">
        <v>14</v>
      </c>
      <c r="H823" s="6">
        <v>51000</v>
      </c>
    </row>
    <row r="824" spans="1:8" ht="15.75">
      <c r="A824" s="4">
        <v>823</v>
      </c>
      <c r="B824" s="5">
        <v>45322</v>
      </c>
      <c r="C824" s="4">
        <v>60820</v>
      </c>
      <c r="D824" s="4" t="s">
        <v>18</v>
      </c>
      <c r="E824" s="4" t="s">
        <v>9</v>
      </c>
      <c r="F824" s="4" t="s">
        <v>10</v>
      </c>
      <c r="G824" s="4" t="s">
        <v>14</v>
      </c>
      <c r="H824" s="6">
        <v>4080</v>
      </c>
    </row>
    <row r="825" spans="1:8" ht="15.75">
      <c r="A825" s="4">
        <v>824</v>
      </c>
      <c r="B825" s="5">
        <v>45322</v>
      </c>
      <c r="C825" s="4">
        <v>60830</v>
      </c>
      <c r="D825" s="4" t="s">
        <v>19</v>
      </c>
      <c r="E825" s="4" t="s">
        <v>9</v>
      </c>
      <c r="F825" s="4" t="s">
        <v>10</v>
      </c>
      <c r="G825" s="4" t="s">
        <v>14</v>
      </c>
      <c r="H825" s="6">
        <v>5100</v>
      </c>
    </row>
    <row r="826" spans="1:8" ht="15.75">
      <c r="A826" s="4">
        <v>825</v>
      </c>
      <c r="B826" s="5">
        <v>45322</v>
      </c>
      <c r="C826" s="4">
        <v>60840</v>
      </c>
      <c r="D826" s="4" t="s">
        <v>20</v>
      </c>
      <c r="E826" s="4" t="s">
        <v>9</v>
      </c>
      <c r="F826" s="4" t="s">
        <v>10</v>
      </c>
      <c r="G826" s="4" t="s">
        <v>14</v>
      </c>
      <c r="H826" s="6">
        <v>1275</v>
      </c>
    </row>
    <row r="827" spans="1:8" ht="15.75">
      <c r="A827" s="4">
        <v>826</v>
      </c>
      <c r="B827" s="5">
        <v>45322</v>
      </c>
      <c r="C827" s="4">
        <v>60850</v>
      </c>
      <c r="D827" s="4" t="s">
        <v>42</v>
      </c>
      <c r="E827" s="4" t="s">
        <v>9</v>
      </c>
      <c r="F827" s="4" t="s">
        <v>10</v>
      </c>
      <c r="G827" s="4" t="s">
        <v>14</v>
      </c>
      <c r="H827" s="6">
        <v>49800</v>
      </c>
    </row>
    <row r="828" spans="1:8" ht="15.75">
      <c r="A828" s="4">
        <v>827</v>
      </c>
      <c r="B828" s="5">
        <v>45322</v>
      </c>
      <c r="C828" s="4">
        <v>60710</v>
      </c>
      <c r="D828" s="4" t="s">
        <v>21</v>
      </c>
      <c r="E828" s="4" t="s">
        <v>9</v>
      </c>
      <c r="F828" s="4" t="s">
        <v>10</v>
      </c>
      <c r="G828" s="4" t="s">
        <v>14</v>
      </c>
      <c r="H828" s="6">
        <v>9200</v>
      </c>
    </row>
    <row r="829" spans="1:8" ht="15.75">
      <c r="A829" s="4">
        <v>828</v>
      </c>
      <c r="B829" s="5">
        <v>45322</v>
      </c>
      <c r="C829" s="4">
        <v>60720</v>
      </c>
      <c r="D829" s="4" t="s">
        <v>22</v>
      </c>
      <c r="E829" s="4" t="s">
        <v>9</v>
      </c>
      <c r="F829" s="4" t="s">
        <v>10</v>
      </c>
      <c r="G829" s="4" t="s">
        <v>14</v>
      </c>
      <c r="H829" s="6">
        <v>5500</v>
      </c>
    </row>
    <row r="830" spans="1:8" ht="15.75">
      <c r="A830" s="4">
        <v>829</v>
      </c>
      <c r="B830" s="5">
        <v>45322</v>
      </c>
      <c r="C830" s="4">
        <v>60730</v>
      </c>
      <c r="D830" s="4" t="s">
        <v>23</v>
      </c>
      <c r="E830" s="4" t="s">
        <v>9</v>
      </c>
      <c r="F830" s="4" t="s">
        <v>10</v>
      </c>
      <c r="G830" s="4" t="s">
        <v>14</v>
      </c>
      <c r="H830" s="6">
        <v>8200</v>
      </c>
    </row>
    <row r="831" spans="1:8" ht="15.75">
      <c r="A831" s="4">
        <v>830</v>
      </c>
      <c r="B831" s="5">
        <v>45322</v>
      </c>
      <c r="C831" s="4">
        <v>60740</v>
      </c>
      <c r="D831" s="4" t="s">
        <v>24</v>
      </c>
      <c r="E831" s="4" t="s">
        <v>9</v>
      </c>
      <c r="F831" s="4" t="s">
        <v>10</v>
      </c>
      <c r="G831" s="4" t="s">
        <v>14</v>
      </c>
      <c r="H831" s="6">
        <v>27800</v>
      </c>
    </row>
    <row r="832" spans="1:8" ht="15.75">
      <c r="A832" s="4">
        <v>831</v>
      </c>
      <c r="B832" s="5">
        <v>45322</v>
      </c>
      <c r="C832" s="4">
        <v>61010</v>
      </c>
      <c r="D832" s="4" t="s">
        <v>25</v>
      </c>
      <c r="E832" s="4" t="s">
        <v>9</v>
      </c>
      <c r="F832" s="4" t="s">
        <v>10</v>
      </c>
      <c r="G832" s="4" t="s">
        <v>14</v>
      </c>
      <c r="H832" s="6">
        <v>2500</v>
      </c>
    </row>
    <row r="833" spans="1:8" ht="15.75">
      <c r="A833" s="4">
        <v>832</v>
      </c>
      <c r="B833" s="5">
        <v>45322</v>
      </c>
      <c r="C833" s="4">
        <v>80100</v>
      </c>
      <c r="D833" s="4" t="s">
        <v>27</v>
      </c>
      <c r="E833" s="4" t="s">
        <v>9</v>
      </c>
      <c r="F833" s="4" t="s">
        <v>10</v>
      </c>
      <c r="G833" s="4" t="s">
        <v>14</v>
      </c>
      <c r="H833" s="6">
        <v>1900</v>
      </c>
    </row>
    <row r="834" spans="1:8" ht="15.75">
      <c r="A834" s="4">
        <v>833</v>
      </c>
      <c r="B834" s="5">
        <v>45322</v>
      </c>
      <c r="C834" s="4">
        <v>80200</v>
      </c>
      <c r="D834" s="4" t="s">
        <v>28</v>
      </c>
      <c r="E834" s="4" t="s">
        <v>9</v>
      </c>
      <c r="F834" s="4" t="s">
        <v>10</v>
      </c>
      <c r="G834" s="4" t="s">
        <v>14</v>
      </c>
      <c r="H834" s="6">
        <v>2900</v>
      </c>
    </row>
    <row r="835" spans="1:8" ht="15.75">
      <c r="A835" s="4">
        <v>834</v>
      </c>
      <c r="B835" s="5">
        <v>45322</v>
      </c>
      <c r="C835" s="4">
        <v>60400</v>
      </c>
      <c r="D835" s="4" t="s">
        <v>29</v>
      </c>
      <c r="E835" s="4" t="s">
        <v>30</v>
      </c>
      <c r="F835" s="4" t="s">
        <v>31</v>
      </c>
      <c r="G835" s="4" t="s">
        <v>14</v>
      </c>
      <c r="H835" s="6">
        <v>3000</v>
      </c>
    </row>
    <row r="836" spans="1:8" ht="15.75">
      <c r="A836" s="4">
        <v>835</v>
      </c>
      <c r="B836" s="5">
        <v>45322</v>
      </c>
      <c r="C836" s="4">
        <v>60810</v>
      </c>
      <c r="D836" s="4" t="s">
        <v>17</v>
      </c>
      <c r="E836" s="4" t="s">
        <v>30</v>
      </c>
      <c r="F836" s="4" t="s">
        <v>31</v>
      </c>
      <c r="G836" s="4" t="s">
        <v>14</v>
      </c>
      <c r="H836" s="6">
        <v>99000</v>
      </c>
    </row>
    <row r="837" spans="1:8" ht="15.75">
      <c r="A837" s="4">
        <v>836</v>
      </c>
      <c r="B837" s="5">
        <v>45322</v>
      </c>
      <c r="C837" s="4">
        <v>60820</v>
      </c>
      <c r="D837" s="4" t="s">
        <v>18</v>
      </c>
      <c r="E837" s="4" t="s">
        <v>30</v>
      </c>
      <c r="F837" s="4" t="s">
        <v>31</v>
      </c>
      <c r="G837" s="4" t="s">
        <v>14</v>
      </c>
      <c r="H837" s="6">
        <v>7920</v>
      </c>
    </row>
    <row r="838" spans="1:8" ht="15.75">
      <c r="A838" s="4">
        <v>837</v>
      </c>
      <c r="B838" s="5">
        <v>45322</v>
      </c>
      <c r="C838" s="4">
        <v>60830</v>
      </c>
      <c r="D838" s="4" t="s">
        <v>19</v>
      </c>
      <c r="E838" s="4" t="s">
        <v>30</v>
      </c>
      <c r="F838" s="4" t="s">
        <v>31</v>
      </c>
      <c r="G838" s="4" t="s">
        <v>14</v>
      </c>
      <c r="H838" s="6">
        <v>9900</v>
      </c>
    </row>
    <row r="839" spans="1:8" ht="15.75">
      <c r="A839" s="4">
        <v>838</v>
      </c>
      <c r="B839" s="5">
        <v>45322</v>
      </c>
      <c r="C839" s="4">
        <v>60840</v>
      </c>
      <c r="D839" s="4" t="s">
        <v>20</v>
      </c>
      <c r="E839" s="4" t="s">
        <v>30</v>
      </c>
      <c r="F839" s="4" t="s">
        <v>31</v>
      </c>
      <c r="G839" s="4" t="s">
        <v>14</v>
      </c>
      <c r="H839" s="6">
        <v>2475</v>
      </c>
    </row>
    <row r="840" spans="1:8" ht="15.75">
      <c r="A840" s="4">
        <v>839</v>
      </c>
      <c r="B840" s="5">
        <v>45322</v>
      </c>
      <c r="C840" s="4">
        <v>60100</v>
      </c>
      <c r="D840" s="4" t="s">
        <v>16</v>
      </c>
      <c r="E840" s="4" t="s">
        <v>32</v>
      </c>
      <c r="F840" s="4" t="s">
        <v>33</v>
      </c>
      <c r="G840" s="4" t="s">
        <v>14</v>
      </c>
      <c r="H840" s="6">
        <v>39000</v>
      </c>
    </row>
    <row r="841" spans="1:8" ht="15.75">
      <c r="A841" s="4">
        <v>840</v>
      </c>
      <c r="B841" s="5">
        <v>45322</v>
      </c>
      <c r="C841" s="4">
        <v>60810</v>
      </c>
      <c r="D841" s="4" t="s">
        <v>17</v>
      </c>
      <c r="E841" s="4" t="s">
        <v>32</v>
      </c>
      <c r="F841" s="4" t="s">
        <v>33</v>
      </c>
      <c r="G841" s="4" t="s">
        <v>14</v>
      </c>
      <c r="H841" s="6">
        <v>76000</v>
      </c>
    </row>
    <row r="842" spans="1:8" ht="15.75">
      <c r="A842" s="4">
        <v>841</v>
      </c>
      <c r="B842" s="5">
        <v>45322</v>
      </c>
      <c r="C842" s="4">
        <v>60820</v>
      </c>
      <c r="D842" s="4" t="s">
        <v>18</v>
      </c>
      <c r="E842" s="4" t="s">
        <v>32</v>
      </c>
      <c r="F842" s="4" t="s">
        <v>33</v>
      </c>
      <c r="G842" s="4" t="s">
        <v>14</v>
      </c>
      <c r="H842" s="6">
        <v>6080</v>
      </c>
    </row>
    <row r="843" spans="1:8" ht="15.75">
      <c r="A843" s="4">
        <v>842</v>
      </c>
      <c r="B843" s="5">
        <v>45322</v>
      </c>
      <c r="C843" s="4">
        <v>60830</v>
      </c>
      <c r="D843" s="4" t="s">
        <v>19</v>
      </c>
      <c r="E843" s="4" t="s">
        <v>32</v>
      </c>
      <c r="F843" s="4" t="s">
        <v>33</v>
      </c>
      <c r="G843" s="4" t="s">
        <v>14</v>
      </c>
      <c r="H843" s="6">
        <v>7600</v>
      </c>
    </row>
    <row r="844" spans="1:8" ht="15.75">
      <c r="A844" s="4">
        <v>843</v>
      </c>
      <c r="B844" s="5">
        <v>45322</v>
      </c>
      <c r="C844" s="4">
        <v>60840</v>
      </c>
      <c r="D844" s="4" t="s">
        <v>20</v>
      </c>
      <c r="E844" s="4" t="s">
        <v>32</v>
      </c>
      <c r="F844" s="4" t="s">
        <v>33</v>
      </c>
      <c r="G844" s="4" t="s">
        <v>14</v>
      </c>
      <c r="H844" s="6">
        <v>1900</v>
      </c>
    </row>
    <row r="845" spans="1:8" ht="15.75">
      <c r="A845" s="4">
        <v>844</v>
      </c>
      <c r="B845" s="5">
        <v>45322</v>
      </c>
      <c r="C845" s="4">
        <v>61010</v>
      </c>
      <c r="D845" s="4" t="s">
        <v>25</v>
      </c>
      <c r="E845" s="4" t="s">
        <v>32</v>
      </c>
      <c r="F845" s="4" t="s">
        <v>33</v>
      </c>
      <c r="G845" s="4" t="s">
        <v>14</v>
      </c>
      <c r="H845" s="6">
        <v>5000</v>
      </c>
    </row>
    <row r="846" spans="1:8" ht="15.75">
      <c r="A846" s="4">
        <v>845</v>
      </c>
      <c r="B846" s="5">
        <v>45322</v>
      </c>
      <c r="C846" s="4">
        <v>61020</v>
      </c>
      <c r="D846" s="4" t="s">
        <v>34</v>
      </c>
      <c r="E846" s="4" t="s">
        <v>32</v>
      </c>
      <c r="F846" s="4" t="s">
        <v>33</v>
      </c>
      <c r="G846" s="4" t="s">
        <v>14</v>
      </c>
      <c r="H846" s="6">
        <v>7500</v>
      </c>
    </row>
    <row r="847" spans="1:8" ht="15.75">
      <c r="A847" s="4">
        <v>846</v>
      </c>
      <c r="B847" s="5">
        <v>45322</v>
      </c>
      <c r="C847" s="4">
        <v>61030</v>
      </c>
      <c r="D847" s="4" t="s">
        <v>35</v>
      </c>
      <c r="E847" s="4" t="s">
        <v>32</v>
      </c>
      <c r="F847" s="4" t="s">
        <v>33</v>
      </c>
      <c r="G847" s="4" t="s">
        <v>14</v>
      </c>
      <c r="H847" s="6">
        <v>10000</v>
      </c>
    </row>
    <row r="848" spans="1:8" ht="15.75">
      <c r="A848" s="4">
        <v>847</v>
      </c>
      <c r="B848" s="5">
        <v>45351</v>
      </c>
      <c r="C848" s="4">
        <v>60810</v>
      </c>
      <c r="D848" s="4" t="s">
        <v>17</v>
      </c>
      <c r="E848" s="4" t="s">
        <v>36</v>
      </c>
      <c r="F848" s="4" t="s">
        <v>37</v>
      </c>
      <c r="G848" s="4" t="s">
        <v>14</v>
      </c>
      <c r="H848" s="6">
        <v>65000</v>
      </c>
    </row>
    <row r="849" spans="1:8" ht="15.75">
      <c r="A849" s="4">
        <v>848</v>
      </c>
      <c r="B849" s="5">
        <v>45351</v>
      </c>
      <c r="C849" s="4">
        <v>60820</v>
      </c>
      <c r="D849" s="4" t="s">
        <v>18</v>
      </c>
      <c r="E849" s="4" t="s">
        <v>36</v>
      </c>
      <c r="F849" s="4" t="s">
        <v>37</v>
      </c>
      <c r="G849" s="4" t="s">
        <v>14</v>
      </c>
      <c r="H849" s="6">
        <v>5200</v>
      </c>
    </row>
    <row r="850" spans="1:8" ht="15.75">
      <c r="A850" s="4">
        <v>849</v>
      </c>
      <c r="B850" s="5">
        <v>45351</v>
      </c>
      <c r="C850" s="4">
        <v>60830</v>
      </c>
      <c r="D850" s="4" t="s">
        <v>19</v>
      </c>
      <c r="E850" s="4" t="s">
        <v>36</v>
      </c>
      <c r="F850" s="4" t="s">
        <v>37</v>
      </c>
      <c r="G850" s="4" t="s">
        <v>14</v>
      </c>
      <c r="H850" s="6">
        <v>6500</v>
      </c>
    </row>
    <row r="851" spans="1:8" ht="15.75">
      <c r="A851" s="4">
        <v>850</v>
      </c>
      <c r="B851" s="5">
        <v>45351</v>
      </c>
      <c r="C851" s="4">
        <v>60840</v>
      </c>
      <c r="D851" s="4" t="s">
        <v>20</v>
      </c>
      <c r="E851" s="4" t="s">
        <v>36</v>
      </c>
      <c r="F851" s="4" t="s">
        <v>37</v>
      </c>
      <c r="G851" s="4" t="s">
        <v>14</v>
      </c>
      <c r="H851" s="6">
        <v>1625</v>
      </c>
    </row>
    <row r="852" spans="1:8" ht="15.75">
      <c r="A852" s="4">
        <v>851</v>
      </c>
      <c r="B852" s="5">
        <v>45351</v>
      </c>
      <c r="C852" s="4">
        <v>40200</v>
      </c>
      <c r="D852" s="4" t="s">
        <v>8</v>
      </c>
      <c r="E852" s="4" t="s">
        <v>9</v>
      </c>
      <c r="F852" s="4" t="s">
        <v>10</v>
      </c>
      <c r="G852" s="4" t="s">
        <v>11</v>
      </c>
      <c r="H852" s="6">
        <v>132500</v>
      </c>
    </row>
    <row r="853" spans="1:8" ht="15.75">
      <c r="A853" s="4">
        <v>852</v>
      </c>
      <c r="B853" s="5">
        <v>45351</v>
      </c>
      <c r="C853" s="4">
        <v>40100</v>
      </c>
      <c r="D853" s="4" t="s">
        <v>12</v>
      </c>
      <c r="E853" s="4" t="s">
        <v>9</v>
      </c>
      <c r="F853" s="4" t="s">
        <v>10</v>
      </c>
      <c r="G853" s="4" t="s">
        <v>11</v>
      </c>
      <c r="H853" s="6">
        <v>475000</v>
      </c>
    </row>
    <row r="854" spans="1:8" ht="15.75">
      <c r="A854" s="4">
        <v>853</v>
      </c>
      <c r="B854" s="5">
        <v>45351</v>
      </c>
      <c r="C854" s="4">
        <v>50210</v>
      </c>
      <c r="D854" s="4" t="s">
        <v>38</v>
      </c>
      <c r="E854" s="4" t="s">
        <v>9</v>
      </c>
      <c r="F854" s="4" t="s">
        <v>10</v>
      </c>
      <c r="G854" s="4" t="s">
        <v>14</v>
      </c>
      <c r="H854" s="6">
        <v>80000</v>
      </c>
    </row>
    <row r="855" spans="1:8" ht="15.75">
      <c r="A855" s="4">
        <v>854</v>
      </c>
      <c r="B855" s="5">
        <v>45351</v>
      </c>
      <c r="C855" s="4">
        <v>50100</v>
      </c>
      <c r="D855" s="4" t="s">
        <v>13</v>
      </c>
      <c r="E855" s="4" t="s">
        <v>9</v>
      </c>
      <c r="F855" s="4" t="s">
        <v>10</v>
      </c>
      <c r="G855" s="4" t="s">
        <v>14</v>
      </c>
      <c r="H855" s="6">
        <v>23750</v>
      </c>
    </row>
    <row r="856" spans="1:8" ht="15.75">
      <c r="A856" s="4">
        <v>855</v>
      </c>
      <c r="B856" s="5">
        <v>45351</v>
      </c>
      <c r="C856" s="4">
        <v>50200</v>
      </c>
      <c r="D856" s="4" t="s">
        <v>15</v>
      </c>
      <c r="E856" s="4" t="s">
        <v>9</v>
      </c>
      <c r="F856" s="4" t="s">
        <v>10</v>
      </c>
      <c r="G856" s="4" t="s">
        <v>14</v>
      </c>
      <c r="H856" s="6">
        <v>24300</v>
      </c>
    </row>
    <row r="857" spans="1:8" ht="15.75">
      <c r="A857" s="4">
        <v>856</v>
      </c>
      <c r="B857" s="5">
        <v>45351</v>
      </c>
      <c r="C857" s="4">
        <v>60100</v>
      </c>
      <c r="D857" s="4" t="s">
        <v>16</v>
      </c>
      <c r="E857" s="4" t="s">
        <v>9</v>
      </c>
      <c r="F857" s="4" t="s">
        <v>10</v>
      </c>
      <c r="G857" s="4" t="s">
        <v>14</v>
      </c>
      <c r="H857" s="6">
        <v>35800</v>
      </c>
    </row>
    <row r="858" spans="1:8" ht="15.75">
      <c r="A858" s="4">
        <v>857</v>
      </c>
      <c r="B858" s="5">
        <v>45351</v>
      </c>
      <c r="C858" s="4">
        <v>60500</v>
      </c>
      <c r="D858" s="4" t="s">
        <v>39</v>
      </c>
      <c r="E858" s="4" t="s">
        <v>9</v>
      </c>
      <c r="F858" s="4" t="s">
        <v>10</v>
      </c>
      <c r="G858" s="4" t="s">
        <v>14</v>
      </c>
      <c r="H858" s="6">
        <v>4100</v>
      </c>
    </row>
    <row r="859" spans="1:8" ht="15.75">
      <c r="A859" s="4">
        <v>858</v>
      </c>
      <c r="B859" s="5">
        <v>45351</v>
      </c>
      <c r="C859" s="4">
        <v>60620</v>
      </c>
      <c r="D859" s="4" t="s">
        <v>40</v>
      </c>
      <c r="E859" s="4" t="s">
        <v>9</v>
      </c>
      <c r="F859" s="4" t="s">
        <v>10</v>
      </c>
      <c r="G859" s="4" t="s">
        <v>14</v>
      </c>
      <c r="H859" s="6">
        <v>5100</v>
      </c>
    </row>
    <row r="860" spans="1:8" ht="15.75">
      <c r="A860" s="4">
        <v>859</v>
      </c>
      <c r="B860" s="5">
        <v>45351</v>
      </c>
      <c r="C860" s="4">
        <v>60630</v>
      </c>
      <c r="D860" s="4" t="s">
        <v>41</v>
      </c>
      <c r="E860" s="4" t="s">
        <v>9</v>
      </c>
      <c r="F860" s="4" t="s">
        <v>10</v>
      </c>
      <c r="G860" s="4" t="s">
        <v>14</v>
      </c>
      <c r="H860" s="6">
        <v>16500</v>
      </c>
    </row>
    <row r="861" spans="1:8" ht="15.75">
      <c r="A861" s="4">
        <v>860</v>
      </c>
      <c r="B861" s="5">
        <v>45351</v>
      </c>
      <c r="C861" s="4">
        <v>60810</v>
      </c>
      <c r="D861" s="4" t="s">
        <v>17</v>
      </c>
      <c r="E861" s="4" t="s">
        <v>9</v>
      </c>
      <c r="F861" s="4" t="s">
        <v>10</v>
      </c>
      <c r="G861" s="4" t="s">
        <v>14</v>
      </c>
      <c r="H861" s="6">
        <v>51000</v>
      </c>
    </row>
    <row r="862" spans="1:8" ht="15.75">
      <c r="A862" s="4">
        <v>861</v>
      </c>
      <c r="B862" s="5">
        <v>45351</v>
      </c>
      <c r="C862" s="4">
        <v>60820</v>
      </c>
      <c r="D862" s="4" t="s">
        <v>18</v>
      </c>
      <c r="E862" s="4" t="s">
        <v>9</v>
      </c>
      <c r="F862" s="4" t="s">
        <v>10</v>
      </c>
      <c r="G862" s="4" t="s">
        <v>14</v>
      </c>
      <c r="H862" s="6">
        <v>4080</v>
      </c>
    </row>
    <row r="863" spans="1:8" ht="15.75">
      <c r="A863" s="4">
        <v>862</v>
      </c>
      <c r="B863" s="5">
        <v>45351</v>
      </c>
      <c r="C863" s="4">
        <v>60830</v>
      </c>
      <c r="D863" s="4" t="s">
        <v>19</v>
      </c>
      <c r="E863" s="4" t="s">
        <v>9</v>
      </c>
      <c r="F863" s="4" t="s">
        <v>10</v>
      </c>
      <c r="G863" s="4" t="s">
        <v>14</v>
      </c>
      <c r="H863" s="6">
        <v>5100</v>
      </c>
    </row>
    <row r="864" spans="1:8" ht="15.75">
      <c r="A864" s="4">
        <v>863</v>
      </c>
      <c r="B864" s="5">
        <v>45351</v>
      </c>
      <c r="C864" s="4">
        <v>60840</v>
      </c>
      <c r="D864" s="4" t="s">
        <v>20</v>
      </c>
      <c r="E864" s="4" t="s">
        <v>9</v>
      </c>
      <c r="F864" s="4" t="s">
        <v>10</v>
      </c>
      <c r="G864" s="4" t="s">
        <v>14</v>
      </c>
      <c r="H864" s="6">
        <v>1275</v>
      </c>
    </row>
    <row r="865" spans="1:8" ht="15.75">
      <c r="A865" s="4">
        <v>864</v>
      </c>
      <c r="B865" s="5">
        <v>45351</v>
      </c>
      <c r="C865" s="4">
        <v>60850</v>
      </c>
      <c r="D865" s="4" t="s">
        <v>42</v>
      </c>
      <c r="E865" s="4" t="s">
        <v>9</v>
      </c>
      <c r="F865" s="4" t="s">
        <v>10</v>
      </c>
      <c r="G865" s="4" t="s">
        <v>14</v>
      </c>
      <c r="H865" s="6">
        <v>51500</v>
      </c>
    </row>
    <row r="866" spans="1:8" ht="15.75">
      <c r="A866" s="4">
        <v>865</v>
      </c>
      <c r="B866" s="5">
        <v>45351</v>
      </c>
      <c r="C866" s="4">
        <v>60710</v>
      </c>
      <c r="D866" s="4" t="s">
        <v>21</v>
      </c>
      <c r="E866" s="4" t="s">
        <v>9</v>
      </c>
      <c r="F866" s="4" t="s">
        <v>10</v>
      </c>
      <c r="G866" s="4" t="s">
        <v>14</v>
      </c>
      <c r="H866" s="6">
        <v>9200</v>
      </c>
    </row>
    <row r="867" spans="1:8" ht="15.75">
      <c r="A867" s="4">
        <v>866</v>
      </c>
      <c r="B867" s="5">
        <v>45351</v>
      </c>
      <c r="C867" s="4">
        <v>60720</v>
      </c>
      <c r="D867" s="4" t="s">
        <v>22</v>
      </c>
      <c r="E867" s="4" t="s">
        <v>9</v>
      </c>
      <c r="F867" s="4" t="s">
        <v>10</v>
      </c>
      <c r="G867" s="4" t="s">
        <v>14</v>
      </c>
      <c r="H867" s="6">
        <v>5500</v>
      </c>
    </row>
    <row r="868" spans="1:8" ht="15.75">
      <c r="A868" s="4">
        <v>867</v>
      </c>
      <c r="B868" s="5">
        <v>45351</v>
      </c>
      <c r="C868" s="4">
        <v>60730</v>
      </c>
      <c r="D868" s="4" t="s">
        <v>23</v>
      </c>
      <c r="E868" s="4" t="s">
        <v>9</v>
      </c>
      <c r="F868" s="4" t="s">
        <v>10</v>
      </c>
      <c r="G868" s="4" t="s">
        <v>14</v>
      </c>
      <c r="H868" s="6">
        <v>8200</v>
      </c>
    </row>
    <row r="869" spans="1:8" ht="15.75">
      <c r="A869" s="4">
        <v>868</v>
      </c>
      <c r="B869" s="5">
        <v>45351</v>
      </c>
      <c r="C869" s="4">
        <v>60740</v>
      </c>
      <c r="D869" s="4" t="s">
        <v>24</v>
      </c>
      <c r="E869" s="4" t="s">
        <v>9</v>
      </c>
      <c r="F869" s="4" t="s">
        <v>10</v>
      </c>
      <c r="G869" s="4" t="s">
        <v>14</v>
      </c>
      <c r="H869" s="6">
        <v>27800</v>
      </c>
    </row>
    <row r="870" spans="1:8" ht="15.75">
      <c r="A870" s="4">
        <v>869</v>
      </c>
      <c r="B870" s="5">
        <v>45351</v>
      </c>
      <c r="C870" s="4">
        <v>80100</v>
      </c>
      <c r="D870" s="4" t="s">
        <v>27</v>
      </c>
      <c r="E870" s="4" t="s">
        <v>9</v>
      </c>
      <c r="F870" s="4" t="s">
        <v>10</v>
      </c>
      <c r="G870" s="4" t="s">
        <v>14</v>
      </c>
      <c r="H870" s="6">
        <v>2000</v>
      </c>
    </row>
    <row r="871" spans="1:8" ht="15.75">
      <c r="A871" s="4">
        <v>870</v>
      </c>
      <c r="B871" s="5">
        <v>45351</v>
      </c>
      <c r="C871" s="4">
        <v>80200</v>
      </c>
      <c r="D871" s="4" t="s">
        <v>28</v>
      </c>
      <c r="E871" s="4" t="s">
        <v>9</v>
      </c>
      <c r="F871" s="4" t="s">
        <v>10</v>
      </c>
      <c r="G871" s="4" t="s">
        <v>14</v>
      </c>
      <c r="H871" s="6">
        <v>2900</v>
      </c>
    </row>
    <row r="872" spans="1:8" ht="15.75">
      <c r="A872" s="4">
        <v>871</v>
      </c>
      <c r="B872" s="5">
        <v>45351</v>
      </c>
      <c r="C872" s="4">
        <v>60400</v>
      </c>
      <c r="D872" s="4" t="s">
        <v>29</v>
      </c>
      <c r="E872" s="4" t="s">
        <v>30</v>
      </c>
      <c r="F872" s="4" t="s">
        <v>31</v>
      </c>
      <c r="G872" s="4" t="s">
        <v>14</v>
      </c>
      <c r="H872" s="6">
        <v>3000</v>
      </c>
    </row>
    <row r="873" spans="1:8" ht="15.75">
      <c r="A873" s="4">
        <v>872</v>
      </c>
      <c r="B873" s="5">
        <v>45351</v>
      </c>
      <c r="C873" s="4">
        <v>60810</v>
      </c>
      <c r="D873" s="4" t="s">
        <v>17</v>
      </c>
      <c r="E873" s="4" t="s">
        <v>30</v>
      </c>
      <c r="F873" s="4" t="s">
        <v>31</v>
      </c>
      <c r="G873" s="4" t="s">
        <v>14</v>
      </c>
      <c r="H873" s="6">
        <v>99000</v>
      </c>
    </row>
    <row r="874" spans="1:8" ht="15.75">
      <c r="A874" s="4">
        <v>873</v>
      </c>
      <c r="B874" s="5">
        <v>45351</v>
      </c>
      <c r="C874" s="4">
        <v>60820</v>
      </c>
      <c r="D874" s="4" t="s">
        <v>18</v>
      </c>
      <c r="E874" s="4" t="s">
        <v>30</v>
      </c>
      <c r="F874" s="4" t="s">
        <v>31</v>
      </c>
      <c r="G874" s="4" t="s">
        <v>14</v>
      </c>
      <c r="H874" s="6">
        <v>7920</v>
      </c>
    </row>
    <row r="875" spans="1:8" ht="15.75">
      <c r="A875" s="4">
        <v>874</v>
      </c>
      <c r="B875" s="5">
        <v>45351</v>
      </c>
      <c r="C875" s="4">
        <v>60830</v>
      </c>
      <c r="D875" s="4" t="s">
        <v>19</v>
      </c>
      <c r="E875" s="4" t="s">
        <v>30</v>
      </c>
      <c r="F875" s="4" t="s">
        <v>31</v>
      </c>
      <c r="G875" s="4" t="s">
        <v>14</v>
      </c>
      <c r="H875" s="6">
        <v>9900</v>
      </c>
    </row>
    <row r="876" spans="1:8" ht="15.75">
      <c r="A876" s="4">
        <v>875</v>
      </c>
      <c r="B876" s="5">
        <v>45351</v>
      </c>
      <c r="C876" s="4">
        <v>60840</v>
      </c>
      <c r="D876" s="4" t="s">
        <v>20</v>
      </c>
      <c r="E876" s="4" t="s">
        <v>30</v>
      </c>
      <c r="F876" s="4" t="s">
        <v>31</v>
      </c>
      <c r="G876" s="4" t="s">
        <v>14</v>
      </c>
      <c r="H876" s="6">
        <v>2475</v>
      </c>
    </row>
    <row r="877" spans="1:8" ht="15.75">
      <c r="A877" s="4">
        <v>876</v>
      </c>
      <c r="B877" s="5">
        <v>45351</v>
      </c>
      <c r="C877" s="4">
        <v>60100</v>
      </c>
      <c r="D877" s="4" t="s">
        <v>16</v>
      </c>
      <c r="E877" s="4" t="s">
        <v>32</v>
      </c>
      <c r="F877" s="4" t="s">
        <v>33</v>
      </c>
      <c r="G877" s="4" t="s">
        <v>14</v>
      </c>
      <c r="H877" s="6">
        <v>40000</v>
      </c>
    </row>
    <row r="878" spans="1:8" ht="15.75">
      <c r="A878" s="4">
        <v>877</v>
      </c>
      <c r="B878" s="5">
        <v>45351</v>
      </c>
      <c r="C878" s="4">
        <v>60810</v>
      </c>
      <c r="D878" s="4" t="s">
        <v>17</v>
      </c>
      <c r="E878" s="4" t="s">
        <v>32</v>
      </c>
      <c r="F878" s="4" t="s">
        <v>33</v>
      </c>
      <c r="G878" s="4" t="s">
        <v>14</v>
      </c>
      <c r="H878" s="6">
        <v>76000</v>
      </c>
    </row>
    <row r="879" spans="1:8" ht="15.75">
      <c r="A879" s="4">
        <v>878</v>
      </c>
      <c r="B879" s="5">
        <v>45351</v>
      </c>
      <c r="C879" s="4">
        <v>60820</v>
      </c>
      <c r="D879" s="4" t="s">
        <v>18</v>
      </c>
      <c r="E879" s="4" t="s">
        <v>32</v>
      </c>
      <c r="F879" s="4" t="s">
        <v>33</v>
      </c>
      <c r="G879" s="4" t="s">
        <v>14</v>
      </c>
      <c r="H879" s="6">
        <v>6080</v>
      </c>
    </row>
    <row r="880" spans="1:8" ht="15.75">
      <c r="A880" s="4">
        <v>879</v>
      </c>
      <c r="B880" s="5">
        <v>45351</v>
      </c>
      <c r="C880" s="4">
        <v>60830</v>
      </c>
      <c r="D880" s="4" t="s">
        <v>19</v>
      </c>
      <c r="E880" s="4" t="s">
        <v>32</v>
      </c>
      <c r="F880" s="4" t="s">
        <v>33</v>
      </c>
      <c r="G880" s="4" t="s">
        <v>14</v>
      </c>
      <c r="H880" s="6">
        <v>7600</v>
      </c>
    </row>
    <row r="881" spans="1:8" ht="15.75">
      <c r="A881" s="4">
        <v>880</v>
      </c>
      <c r="B881" s="5">
        <v>45351</v>
      </c>
      <c r="C881" s="4">
        <v>60840</v>
      </c>
      <c r="D881" s="4" t="s">
        <v>20</v>
      </c>
      <c r="E881" s="4" t="s">
        <v>32</v>
      </c>
      <c r="F881" s="4" t="s">
        <v>33</v>
      </c>
      <c r="G881" s="4" t="s">
        <v>14</v>
      </c>
      <c r="H881" s="6">
        <v>1900</v>
      </c>
    </row>
    <row r="882" spans="1:8" ht="15.75">
      <c r="A882" s="4">
        <v>881</v>
      </c>
      <c r="B882" s="5">
        <v>45382</v>
      </c>
      <c r="C882" s="4">
        <v>60810</v>
      </c>
      <c r="D882" s="4" t="s">
        <v>17</v>
      </c>
      <c r="E882" s="4" t="s">
        <v>36</v>
      </c>
      <c r="F882" s="4" t="s">
        <v>37</v>
      </c>
      <c r="G882" s="4" t="s">
        <v>14</v>
      </c>
      <c r="H882" s="6">
        <v>66500</v>
      </c>
    </row>
    <row r="883" spans="1:8" ht="15.75">
      <c r="A883" s="4">
        <v>882</v>
      </c>
      <c r="B883" s="5">
        <v>45382</v>
      </c>
      <c r="C883" s="4">
        <v>60820</v>
      </c>
      <c r="D883" s="4" t="s">
        <v>18</v>
      </c>
      <c r="E883" s="4" t="s">
        <v>36</v>
      </c>
      <c r="F883" s="4" t="s">
        <v>37</v>
      </c>
      <c r="G883" s="4" t="s">
        <v>14</v>
      </c>
      <c r="H883" s="6">
        <v>5320</v>
      </c>
    </row>
    <row r="884" spans="1:8" ht="15.75">
      <c r="A884" s="4">
        <v>883</v>
      </c>
      <c r="B884" s="5">
        <v>45382</v>
      </c>
      <c r="C884" s="4">
        <v>60830</v>
      </c>
      <c r="D884" s="4" t="s">
        <v>19</v>
      </c>
      <c r="E884" s="4" t="s">
        <v>36</v>
      </c>
      <c r="F884" s="4" t="s">
        <v>37</v>
      </c>
      <c r="G884" s="4" t="s">
        <v>14</v>
      </c>
      <c r="H884" s="6">
        <v>6650</v>
      </c>
    </row>
    <row r="885" spans="1:8" ht="15.75">
      <c r="A885" s="4">
        <v>884</v>
      </c>
      <c r="B885" s="5">
        <v>45382</v>
      </c>
      <c r="C885" s="4">
        <v>60840</v>
      </c>
      <c r="D885" s="4" t="s">
        <v>20</v>
      </c>
      <c r="E885" s="4" t="s">
        <v>36</v>
      </c>
      <c r="F885" s="4" t="s">
        <v>37</v>
      </c>
      <c r="G885" s="4" t="s">
        <v>14</v>
      </c>
      <c r="H885" s="6">
        <v>1662.5</v>
      </c>
    </row>
    <row r="886" spans="1:8" ht="15.75">
      <c r="A886" s="4">
        <v>885</v>
      </c>
      <c r="B886" s="5">
        <v>45382</v>
      </c>
      <c r="C886" s="4">
        <v>40200</v>
      </c>
      <c r="D886" s="4" t="s">
        <v>8</v>
      </c>
      <c r="E886" s="4" t="s">
        <v>9</v>
      </c>
      <c r="F886" s="4" t="s">
        <v>10</v>
      </c>
      <c r="G886" s="4" t="s">
        <v>11</v>
      </c>
      <c r="H886" s="6">
        <v>135000</v>
      </c>
    </row>
    <row r="887" spans="1:8" ht="15.75">
      <c r="A887" s="4">
        <v>886</v>
      </c>
      <c r="B887" s="5">
        <v>45382</v>
      </c>
      <c r="C887" s="4">
        <v>40100</v>
      </c>
      <c r="D887" s="4" t="s">
        <v>12</v>
      </c>
      <c r="E887" s="4" t="s">
        <v>9</v>
      </c>
      <c r="F887" s="4" t="s">
        <v>10</v>
      </c>
      <c r="G887" s="4" t="s">
        <v>11</v>
      </c>
      <c r="H887" s="6">
        <v>475000</v>
      </c>
    </row>
    <row r="888" spans="1:8" ht="15.75">
      <c r="A888" s="4">
        <v>887</v>
      </c>
      <c r="B888" s="5">
        <v>45382</v>
      </c>
      <c r="C888" s="4">
        <v>50210</v>
      </c>
      <c r="D888" s="4" t="s">
        <v>38</v>
      </c>
      <c r="E888" s="4" t="s">
        <v>9</v>
      </c>
      <c r="F888" s="4" t="s">
        <v>10</v>
      </c>
      <c r="G888" s="4" t="s">
        <v>14</v>
      </c>
      <c r="H888" s="6">
        <v>80000</v>
      </c>
    </row>
    <row r="889" spans="1:8" ht="15.75">
      <c r="A889" s="4">
        <v>888</v>
      </c>
      <c r="B889" s="5">
        <v>45382</v>
      </c>
      <c r="C889" s="4">
        <v>50100</v>
      </c>
      <c r="D889" s="4" t="s">
        <v>13</v>
      </c>
      <c r="E889" s="4" t="s">
        <v>9</v>
      </c>
      <c r="F889" s="4" t="s">
        <v>10</v>
      </c>
      <c r="G889" s="4" t="s">
        <v>14</v>
      </c>
      <c r="H889" s="6">
        <v>23750</v>
      </c>
    </row>
    <row r="890" spans="1:8" ht="15.75">
      <c r="A890" s="4">
        <v>889</v>
      </c>
      <c r="B890" s="5">
        <v>45382</v>
      </c>
      <c r="C890" s="4">
        <v>50200</v>
      </c>
      <c r="D890" s="4" t="s">
        <v>15</v>
      </c>
      <c r="E890" s="4" t="s">
        <v>9</v>
      </c>
      <c r="F890" s="4" t="s">
        <v>10</v>
      </c>
      <c r="G890" s="4" t="s">
        <v>14</v>
      </c>
      <c r="H890" s="6">
        <v>24400</v>
      </c>
    </row>
    <row r="891" spans="1:8" ht="15.75">
      <c r="A891" s="4">
        <v>890</v>
      </c>
      <c r="B891" s="5">
        <v>45382</v>
      </c>
      <c r="C891" s="4">
        <v>60100</v>
      </c>
      <c r="D891" s="4" t="s">
        <v>16</v>
      </c>
      <c r="E891" s="4" t="s">
        <v>9</v>
      </c>
      <c r="F891" s="4" t="s">
        <v>10</v>
      </c>
      <c r="G891" s="4" t="s">
        <v>14</v>
      </c>
      <c r="H891" s="6">
        <v>36500</v>
      </c>
    </row>
    <row r="892" spans="1:8" ht="15.75">
      <c r="A892" s="4">
        <v>891</v>
      </c>
      <c r="B892" s="5">
        <v>45382</v>
      </c>
      <c r="C892" s="4">
        <v>60500</v>
      </c>
      <c r="D892" s="4" t="s">
        <v>39</v>
      </c>
      <c r="E892" s="4" t="s">
        <v>9</v>
      </c>
      <c r="F892" s="4" t="s">
        <v>10</v>
      </c>
      <c r="G892" s="4" t="s">
        <v>14</v>
      </c>
      <c r="H892" s="6">
        <v>4100</v>
      </c>
    </row>
    <row r="893" spans="1:8" ht="15.75">
      <c r="A893" s="4">
        <v>892</v>
      </c>
      <c r="B893" s="5">
        <v>45382</v>
      </c>
      <c r="C893" s="4">
        <v>60620</v>
      </c>
      <c r="D893" s="4" t="s">
        <v>40</v>
      </c>
      <c r="E893" s="4" t="s">
        <v>9</v>
      </c>
      <c r="F893" s="4" t="s">
        <v>10</v>
      </c>
      <c r="G893" s="4" t="s">
        <v>14</v>
      </c>
      <c r="H893" s="6">
        <v>5100</v>
      </c>
    </row>
    <row r="894" spans="1:8" ht="15.75">
      <c r="A894" s="4">
        <v>893</v>
      </c>
      <c r="B894" s="5">
        <v>45382</v>
      </c>
      <c r="C894" s="4">
        <v>60630</v>
      </c>
      <c r="D894" s="4" t="s">
        <v>41</v>
      </c>
      <c r="E894" s="4" t="s">
        <v>9</v>
      </c>
      <c r="F894" s="4" t="s">
        <v>10</v>
      </c>
      <c r="G894" s="4" t="s">
        <v>14</v>
      </c>
      <c r="H894" s="6">
        <v>16500</v>
      </c>
    </row>
    <row r="895" spans="1:8" ht="15.75">
      <c r="A895" s="4">
        <v>894</v>
      </c>
      <c r="B895" s="5">
        <v>45382</v>
      </c>
      <c r="C895" s="4">
        <v>60810</v>
      </c>
      <c r="D895" s="4" t="s">
        <v>17</v>
      </c>
      <c r="E895" s="4" t="s">
        <v>9</v>
      </c>
      <c r="F895" s="4" t="s">
        <v>10</v>
      </c>
      <c r="G895" s="4" t="s">
        <v>14</v>
      </c>
      <c r="H895" s="6">
        <v>51000</v>
      </c>
    </row>
    <row r="896" spans="1:8" ht="15.75">
      <c r="A896" s="4">
        <v>895</v>
      </c>
      <c r="B896" s="5">
        <v>45382</v>
      </c>
      <c r="C896" s="4">
        <v>60820</v>
      </c>
      <c r="D896" s="4" t="s">
        <v>18</v>
      </c>
      <c r="E896" s="4" t="s">
        <v>9</v>
      </c>
      <c r="F896" s="4" t="s">
        <v>10</v>
      </c>
      <c r="G896" s="4" t="s">
        <v>14</v>
      </c>
      <c r="H896" s="6">
        <v>4080</v>
      </c>
    </row>
    <row r="897" spans="1:8" ht="15.75">
      <c r="A897" s="4">
        <v>896</v>
      </c>
      <c r="B897" s="5">
        <v>45382</v>
      </c>
      <c r="C897" s="4">
        <v>60830</v>
      </c>
      <c r="D897" s="4" t="s">
        <v>19</v>
      </c>
      <c r="E897" s="4" t="s">
        <v>9</v>
      </c>
      <c r="F897" s="4" t="s">
        <v>10</v>
      </c>
      <c r="G897" s="4" t="s">
        <v>14</v>
      </c>
      <c r="H897" s="6">
        <v>5100</v>
      </c>
    </row>
    <row r="898" spans="1:8" ht="15.75">
      <c r="A898" s="4">
        <v>897</v>
      </c>
      <c r="B898" s="5">
        <v>45382</v>
      </c>
      <c r="C898" s="4">
        <v>60840</v>
      </c>
      <c r="D898" s="4" t="s">
        <v>20</v>
      </c>
      <c r="E898" s="4" t="s">
        <v>9</v>
      </c>
      <c r="F898" s="4" t="s">
        <v>10</v>
      </c>
      <c r="G898" s="4" t="s">
        <v>14</v>
      </c>
      <c r="H898" s="6">
        <v>1275</v>
      </c>
    </row>
    <row r="899" spans="1:8" ht="15.75">
      <c r="A899" s="4">
        <v>898</v>
      </c>
      <c r="B899" s="5">
        <v>45382</v>
      </c>
      <c r="C899" s="4">
        <v>60850</v>
      </c>
      <c r="D899" s="4" t="s">
        <v>42</v>
      </c>
      <c r="E899" s="4" t="s">
        <v>9</v>
      </c>
      <c r="F899" s="4" t="s">
        <v>10</v>
      </c>
      <c r="G899" s="4" t="s">
        <v>14</v>
      </c>
      <c r="H899" s="6">
        <v>53500</v>
      </c>
    </row>
    <row r="900" spans="1:8" ht="15.75">
      <c r="A900" s="4">
        <v>899</v>
      </c>
      <c r="B900" s="5">
        <v>45382</v>
      </c>
      <c r="C900" s="4">
        <v>60710</v>
      </c>
      <c r="D900" s="4" t="s">
        <v>21</v>
      </c>
      <c r="E900" s="4" t="s">
        <v>9</v>
      </c>
      <c r="F900" s="4" t="s">
        <v>10</v>
      </c>
      <c r="G900" s="4" t="s">
        <v>14</v>
      </c>
      <c r="H900" s="6">
        <v>9200</v>
      </c>
    </row>
    <row r="901" spans="1:8" ht="15.75">
      <c r="A901" s="4">
        <v>900</v>
      </c>
      <c r="B901" s="5">
        <v>45382</v>
      </c>
      <c r="C901" s="4">
        <v>60720</v>
      </c>
      <c r="D901" s="4" t="s">
        <v>22</v>
      </c>
      <c r="E901" s="4" t="s">
        <v>9</v>
      </c>
      <c r="F901" s="4" t="s">
        <v>10</v>
      </c>
      <c r="G901" s="4" t="s">
        <v>14</v>
      </c>
      <c r="H901" s="6">
        <v>5500</v>
      </c>
    </row>
    <row r="902" spans="1:8" ht="15.75">
      <c r="A902" s="4">
        <v>901</v>
      </c>
      <c r="B902" s="5">
        <v>45382</v>
      </c>
      <c r="C902" s="4">
        <v>60730</v>
      </c>
      <c r="D902" s="4" t="s">
        <v>23</v>
      </c>
      <c r="E902" s="4" t="s">
        <v>9</v>
      </c>
      <c r="F902" s="4" t="s">
        <v>10</v>
      </c>
      <c r="G902" s="4" t="s">
        <v>14</v>
      </c>
      <c r="H902" s="6">
        <v>8200</v>
      </c>
    </row>
    <row r="903" spans="1:8" ht="15.75">
      <c r="A903" s="4">
        <v>902</v>
      </c>
      <c r="B903" s="5">
        <v>45382</v>
      </c>
      <c r="C903" s="4">
        <v>60740</v>
      </c>
      <c r="D903" s="4" t="s">
        <v>24</v>
      </c>
      <c r="E903" s="4" t="s">
        <v>9</v>
      </c>
      <c r="F903" s="4" t="s">
        <v>10</v>
      </c>
      <c r="G903" s="4" t="s">
        <v>14</v>
      </c>
      <c r="H903" s="6">
        <v>27800</v>
      </c>
    </row>
    <row r="904" spans="1:8" ht="15.75">
      <c r="A904" s="4">
        <v>903</v>
      </c>
      <c r="B904" s="5">
        <v>45382</v>
      </c>
      <c r="C904" s="4">
        <v>80100</v>
      </c>
      <c r="D904" s="4" t="s">
        <v>27</v>
      </c>
      <c r="E904" s="4" t="s">
        <v>9</v>
      </c>
      <c r="F904" s="4" t="s">
        <v>10</v>
      </c>
      <c r="G904" s="4" t="s">
        <v>14</v>
      </c>
      <c r="H904" s="6">
        <v>2000</v>
      </c>
    </row>
    <row r="905" spans="1:8" ht="15.75">
      <c r="A905" s="4">
        <v>904</v>
      </c>
      <c r="B905" s="5">
        <v>45382</v>
      </c>
      <c r="C905" s="4">
        <v>80200</v>
      </c>
      <c r="D905" s="4" t="s">
        <v>28</v>
      </c>
      <c r="E905" s="4" t="s">
        <v>9</v>
      </c>
      <c r="F905" s="4" t="s">
        <v>10</v>
      </c>
      <c r="G905" s="4" t="s">
        <v>14</v>
      </c>
      <c r="H905" s="6">
        <v>2900</v>
      </c>
    </row>
    <row r="906" spans="1:8" ht="15.75">
      <c r="A906" s="4">
        <v>905</v>
      </c>
      <c r="B906" s="5">
        <v>45382</v>
      </c>
      <c r="C906" s="4">
        <v>60400</v>
      </c>
      <c r="D906" s="4" t="s">
        <v>29</v>
      </c>
      <c r="E906" s="4" t="s">
        <v>30</v>
      </c>
      <c r="F906" s="4" t="s">
        <v>31</v>
      </c>
      <c r="G906" s="4" t="s">
        <v>14</v>
      </c>
      <c r="H906" s="6">
        <v>3000</v>
      </c>
    </row>
    <row r="907" spans="1:8" ht="15.75">
      <c r="A907" s="4">
        <v>906</v>
      </c>
      <c r="B907" s="5">
        <v>45382</v>
      </c>
      <c r="C907" s="4">
        <v>60810</v>
      </c>
      <c r="D907" s="4" t="s">
        <v>17</v>
      </c>
      <c r="E907" s="4" t="s">
        <v>30</v>
      </c>
      <c r="F907" s="4" t="s">
        <v>31</v>
      </c>
      <c r="G907" s="4" t="s">
        <v>14</v>
      </c>
      <c r="H907" s="6">
        <v>99000</v>
      </c>
    </row>
    <row r="908" spans="1:8" ht="15.75">
      <c r="A908" s="4">
        <v>907</v>
      </c>
      <c r="B908" s="5">
        <v>45382</v>
      </c>
      <c r="C908" s="4">
        <v>60820</v>
      </c>
      <c r="D908" s="4" t="s">
        <v>18</v>
      </c>
      <c r="E908" s="4" t="s">
        <v>30</v>
      </c>
      <c r="F908" s="4" t="s">
        <v>31</v>
      </c>
      <c r="G908" s="4" t="s">
        <v>14</v>
      </c>
      <c r="H908" s="6">
        <v>7920</v>
      </c>
    </row>
    <row r="909" spans="1:8" ht="15.75">
      <c r="A909" s="4">
        <v>908</v>
      </c>
      <c r="B909" s="5">
        <v>45382</v>
      </c>
      <c r="C909" s="4">
        <v>60830</v>
      </c>
      <c r="D909" s="4" t="s">
        <v>19</v>
      </c>
      <c r="E909" s="4" t="s">
        <v>30</v>
      </c>
      <c r="F909" s="4" t="s">
        <v>31</v>
      </c>
      <c r="G909" s="4" t="s">
        <v>14</v>
      </c>
      <c r="H909" s="6">
        <v>9900</v>
      </c>
    </row>
    <row r="910" spans="1:8" ht="15.75">
      <c r="A910" s="4">
        <v>909</v>
      </c>
      <c r="B910" s="5">
        <v>45382</v>
      </c>
      <c r="C910" s="4">
        <v>60840</v>
      </c>
      <c r="D910" s="4" t="s">
        <v>20</v>
      </c>
      <c r="E910" s="4" t="s">
        <v>30</v>
      </c>
      <c r="F910" s="4" t="s">
        <v>31</v>
      </c>
      <c r="G910" s="4" t="s">
        <v>14</v>
      </c>
      <c r="H910" s="6">
        <v>2475</v>
      </c>
    </row>
    <row r="911" spans="1:8" ht="15.75">
      <c r="A911" s="4">
        <v>910</v>
      </c>
      <c r="B911" s="5">
        <v>45382</v>
      </c>
      <c r="C911" s="4">
        <v>60100</v>
      </c>
      <c r="D911" s="4" t="s">
        <v>16</v>
      </c>
      <c r="E911" s="4" t="s">
        <v>32</v>
      </c>
      <c r="F911" s="4" t="s">
        <v>33</v>
      </c>
      <c r="G911" s="4" t="s">
        <v>14</v>
      </c>
      <c r="H911" s="6">
        <v>41000</v>
      </c>
    </row>
    <row r="912" spans="1:8" ht="15.75">
      <c r="A912" s="4">
        <v>911</v>
      </c>
      <c r="B912" s="5">
        <v>45382</v>
      </c>
      <c r="C912" s="4">
        <v>60810</v>
      </c>
      <c r="D912" s="4" t="s">
        <v>17</v>
      </c>
      <c r="E912" s="4" t="s">
        <v>32</v>
      </c>
      <c r="F912" s="4" t="s">
        <v>33</v>
      </c>
      <c r="G912" s="4" t="s">
        <v>14</v>
      </c>
      <c r="H912" s="6">
        <v>77500</v>
      </c>
    </row>
    <row r="913" spans="1:8" ht="15.75">
      <c r="A913" s="4">
        <v>912</v>
      </c>
      <c r="B913" s="5">
        <v>45382</v>
      </c>
      <c r="C913" s="4">
        <v>60820</v>
      </c>
      <c r="D913" s="4" t="s">
        <v>18</v>
      </c>
      <c r="E913" s="4" t="s">
        <v>32</v>
      </c>
      <c r="F913" s="4" t="s">
        <v>33</v>
      </c>
      <c r="G913" s="4" t="s">
        <v>14</v>
      </c>
      <c r="H913" s="6">
        <v>6200</v>
      </c>
    </row>
    <row r="914" spans="1:8" ht="15.75">
      <c r="A914" s="4">
        <v>913</v>
      </c>
      <c r="B914" s="5">
        <v>45382</v>
      </c>
      <c r="C914" s="4">
        <v>60830</v>
      </c>
      <c r="D914" s="4" t="s">
        <v>19</v>
      </c>
      <c r="E914" s="4" t="s">
        <v>32</v>
      </c>
      <c r="F914" s="4" t="s">
        <v>33</v>
      </c>
      <c r="G914" s="4" t="s">
        <v>14</v>
      </c>
      <c r="H914" s="6">
        <v>7750</v>
      </c>
    </row>
    <row r="915" spans="1:8" ht="15.75">
      <c r="A915" s="4">
        <v>914</v>
      </c>
      <c r="B915" s="5">
        <v>45382</v>
      </c>
      <c r="C915" s="4">
        <v>60840</v>
      </c>
      <c r="D915" s="4" t="s">
        <v>20</v>
      </c>
      <c r="E915" s="4" t="s">
        <v>32</v>
      </c>
      <c r="F915" s="4" t="s">
        <v>33</v>
      </c>
      <c r="G915" s="4" t="s">
        <v>14</v>
      </c>
      <c r="H915" s="6">
        <v>1937.5</v>
      </c>
    </row>
    <row r="916" spans="1:8" ht="15.75">
      <c r="A916" s="4">
        <v>915</v>
      </c>
      <c r="B916" s="5">
        <v>45412</v>
      </c>
      <c r="C916" s="4">
        <v>60810</v>
      </c>
      <c r="D916" s="4" t="s">
        <v>17</v>
      </c>
      <c r="E916" s="4" t="s">
        <v>36</v>
      </c>
      <c r="F916" s="4" t="s">
        <v>37</v>
      </c>
      <c r="G916" s="4" t="s">
        <v>14</v>
      </c>
      <c r="H916" s="6">
        <v>66500</v>
      </c>
    </row>
    <row r="917" spans="1:8" ht="15.75">
      <c r="A917" s="4">
        <v>916</v>
      </c>
      <c r="B917" s="5">
        <v>45412</v>
      </c>
      <c r="C917" s="4">
        <v>60820</v>
      </c>
      <c r="D917" s="4" t="s">
        <v>18</v>
      </c>
      <c r="E917" s="4" t="s">
        <v>36</v>
      </c>
      <c r="F917" s="4" t="s">
        <v>37</v>
      </c>
      <c r="G917" s="4" t="s">
        <v>14</v>
      </c>
      <c r="H917" s="6">
        <v>5320</v>
      </c>
    </row>
    <row r="918" spans="1:8" ht="15.75">
      <c r="A918" s="4">
        <v>917</v>
      </c>
      <c r="B918" s="5">
        <v>45412</v>
      </c>
      <c r="C918" s="4">
        <v>60830</v>
      </c>
      <c r="D918" s="4" t="s">
        <v>19</v>
      </c>
      <c r="E918" s="4" t="s">
        <v>36</v>
      </c>
      <c r="F918" s="4" t="s">
        <v>37</v>
      </c>
      <c r="G918" s="4" t="s">
        <v>14</v>
      </c>
      <c r="H918" s="6">
        <v>6650</v>
      </c>
    </row>
    <row r="919" spans="1:8" ht="15.75">
      <c r="A919" s="4">
        <v>918</v>
      </c>
      <c r="B919" s="5">
        <v>45412</v>
      </c>
      <c r="C919" s="4">
        <v>60840</v>
      </c>
      <c r="D919" s="4" t="s">
        <v>20</v>
      </c>
      <c r="E919" s="4" t="s">
        <v>36</v>
      </c>
      <c r="F919" s="4" t="s">
        <v>37</v>
      </c>
      <c r="G919" s="4" t="s">
        <v>14</v>
      </c>
      <c r="H919" s="6">
        <v>1662.5</v>
      </c>
    </row>
    <row r="920" spans="1:8" ht="15.75">
      <c r="A920" s="4">
        <v>919</v>
      </c>
      <c r="B920" s="5">
        <v>45412</v>
      </c>
      <c r="C920" s="4">
        <v>40200</v>
      </c>
      <c r="D920" s="4" t="s">
        <v>8</v>
      </c>
      <c r="E920" s="4" t="s">
        <v>9</v>
      </c>
      <c r="F920" s="4" t="s">
        <v>10</v>
      </c>
      <c r="G920" s="4" t="s">
        <v>11</v>
      </c>
      <c r="H920" s="6">
        <v>137500</v>
      </c>
    </row>
    <row r="921" spans="1:8" ht="15.75">
      <c r="A921" s="4">
        <v>920</v>
      </c>
      <c r="B921" s="5">
        <v>45412</v>
      </c>
      <c r="C921" s="4">
        <v>40100</v>
      </c>
      <c r="D921" s="4" t="s">
        <v>12</v>
      </c>
      <c r="E921" s="4" t="s">
        <v>9</v>
      </c>
      <c r="F921" s="4" t="s">
        <v>10</v>
      </c>
      <c r="G921" s="4" t="s">
        <v>11</v>
      </c>
      <c r="H921" s="6">
        <v>475000</v>
      </c>
    </row>
    <row r="922" spans="1:8" ht="15.75">
      <c r="A922" s="4">
        <v>921</v>
      </c>
      <c r="B922" s="5">
        <v>45412</v>
      </c>
      <c r="C922" s="4">
        <v>50210</v>
      </c>
      <c r="D922" s="4" t="s">
        <v>38</v>
      </c>
      <c r="E922" s="4" t="s">
        <v>9</v>
      </c>
      <c r="F922" s="4" t="s">
        <v>10</v>
      </c>
      <c r="G922" s="4" t="s">
        <v>14</v>
      </c>
      <c r="H922" s="6">
        <v>85000</v>
      </c>
    </row>
    <row r="923" spans="1:8" ht="15.75">
      <c r="A923" s="4">
        <v>922</v>
      </c>
      <c r="B923" s="5">
        <v>45412</v>
      </c>
      <c r="C923" s="4">
        <v>50100</v>
      </c>
      <c r="D923" s="4" t="s">
        <v>13</v>
      </c>
      <c r="E923" s="4" t="s">
        <v>9</v>
      </c>
      <c r="F923" s="4" t="s">
        <v>10</v>
      </c>
      <c r="G923" s="4" t="s">
        <v>14</v>
      </c>
      <c r="H923" s="6">
        <v>23750</v>
      </c>
    </row>
    <row r="924" spans="1:8" ht="15.75">
      <c r="A924" s="4">
        <v>923</v>
      </c>
      <c r="B924" s="5">
        <v>45412</v>
      </c>
      <c r="C924" s="4">
        <v>50200</v>
      </c>
      <c r="D924" s="4" t="s">
        <v>15</v>
      </c>
      <c r="E924" s="4" t="s">
        <v>9</v>
      </c>
      <c r="F924" s="4" t="s">
        <v>10</v>
      </c>
      <c r="G924" s="4" t="s">
        <v>14</v>
      </c>
      <c r="H924" s="6">
        <v>24500</v>
      </c>
    </row>
    <row r="925" spans="1:8" ht="15.75">
      <c r="A925" s="4">
        <v>924</v>
      </c>
      <c r="B925" s="5">
        <v>45412</v>
      </c>
      <c r="C925" s="4">
        <v>60100</v>
      </c>
      <c r="D925" s="4" t="s">
        <v>16</v>
      </c>
      <c r="E925" s="4" t="s">
        <v>9</v>
      </c>
      <c r="F925" s="4" t="s">
        <v>10</v>
      </c>
      <c r="G925" s="4" t="s">
        <v>14</v>
      </c>
      <c r="H925" s="6">
        <v>37200</v>
      </c>
    </row>
    <row r="926" spans="1:8" ht="15.75">
      <c r="A926" s="4">
        <v>925</v>
      </c>
      <c r="B926" s="5">
        <v>45412</v>
      </c>
      <c r="C926" s="4">
        <v>60500</v>
      </c>
      <c r="D926" s="4" t="s">
        <v>39</v>
      </c>
      <c r="E926" s="4" t="s">
        <v>9</v>
      </c>
      <c r="F926" s="4" t="s">
        <v>10</v>
      </c>
      <c r="G926" s="4" t="s">
        <v>14</v>
      </c>
      <c r="H926" s="6">
        <v>4100</v>
      </c>
    </row>
    <row r="927" spans="1:8" ht="15.75">
      <c r="A927" s="4">
        <v>926</v>
      </c>
      <c r="B927" s="5">
        <v>45412</v>
      </c>
      <c r="C927" s="4">
        <v>60620</v>
      </c>
      <c r="D927" s="4" t="s">
        <v>40</v>
      </c>
      <c r="E927" s="4" t="s">
        <v>9</v>
      </c>
      <c r="F927" s="4" t="s">
        <v>10</v>
      </c>
      <c r="G927" s="4" t="s">
        <v>14</v>
      </c>
      <c r="H927" s="6">
        <v>5100</v>
      </c>
    </row>
    <row r="928" spans="1:8" ht="15.75">
      <c r="A928" s="4">
        <v>927</v>
      </c>
      <c r="B928" s="5">
        <v>45412</v>
      </c>
      <c r="C928" s="4">
        <v>60630</v>
      </c>
      <c r="D928" s="4" t="s">
        <v>41</v>
      </c>
      <c r="E928" s="4" t="s">
        <v>9</v>
      </c>
      <c r="F928" s="4" t="s">
        <v>10</v>
      </c>
      <c r="G928" s="4" t="s">
        <v>14</v>
      </c>
      <c r="H928" s="6">
        <v>16500</v>
      </c>
    </row>
    <row r="929" spans="1:8" ht="15.75">
      <c r="A929" s="4">
        <v>928</v>
      </c>
      <c r="B929" s="5">
        <v>45412</v>
      </c>
      <c r="C929" s="4">
        <v>60810</v>
      </c>
      <c r="D929" s="4" t="s">
        <v>17</v>
      </c>
      <c r="E929" s="4" t="s">
        <v>9</v>
      </c>
      <c r="F929" s="4" t="s">
        <v>10</v>
      </c>
      <c r="G929" s="4" t="s">
        <v>14</v>
      </c>
      <c r="H929" s="6">
        <v>56000</v>
      </c>
    </row>
    <row r="930" spans="1:8" ht="15.75">
      <c r="A930" s="4">
        <v>929</v>
      </c>
      <c r="B930" s="5">
        <v>45412</v>
      </c>
      <c r="C930" s="4">
        <v>60820</v>
      </c>
      <c r="D930" s="4" t="s">
        <v>18</v>
      </c>
      <c r="E930" s="4" t="s">
        <v>9</v>
      </c>
      <c r="F930" s="4" t="s">
        <v>10</v>
      </c>
      <c r="G930" s="4" t="s">
        <v>14</v>
      </c>
      <c r="H930" s="6">
        <v>4480</v>
      </c>
    </row>
    <row r="931" spans="1:8" ht="15.75">
      <c r="A931" s="4">
        <v>930</v>
      </c>
      <c r="B931" s="5">
        <v>45412</v>
      </c>
      <c r="C931" s="4">
        <v>60830</v>
      </c>
      <c r="D931" s="4" t="s">
        <v>19</v>
      </c>
      <c r="E931" s="4" t="s">
        <v>9</v>
      </c>
      <c r="F931" s="4" t="s">
        <v>10</v>
      </c>
      <c r="G931" s="4" t="s">
        <v>14</v>
      </c>
      <c r="H931" s="6">
        <v>5600</v>
      </c>
    </row>
    <row r="932" spans="1:8" ht="15.75">
      <c r="A932" s="4">
        <v>931</v>
      </c>
      <c r="B932" s="5">
        <v>45412</v>
      </c>
      <c r="C932" s="4">
        <v>60840</v>
      </c>
      <c r="D932" s="4" t="s">
        <v>20</v>
      </c>
      <c r="E932" s="4" t="s">
        <v>9</v>
      </c>
      <c r="F932" s="4" t="s">
        <v>10</v>
      </c>
      <c r="G932" s="4" t="s">
        <v>14</v>
      </c>
      <c r="H932" s="6">
        <v>1400</v>
      </c>
    </row>
    <row r="933" spans="1:8" ht="15.75">
      <c r="A933" s="4">
        <v>932</v>
      </c>
      <c r="B933" s="5">
        <v>45412</v>
      </c>
      <c r="C933" s="4">
        <v>60850</v>
      </c>
      <c r="D933" s="4" t="s">
        <v>42</v>
      </c>
      <c r="E933" s="4" t="s">
        <v>9</v>
      </c>
      <c r="F933" s="4" t="s">
        <v>10</v>
      </c>
      <c r="G933" s="4" t="s">
        <v>14</v>
      </c>
      <c r="H933" s="6">
        <v>55800</v>
      </c>
    </row>
    <row r="934" spans="1:8" ht="15.75">
      <c r="A934" s="4">
        <v>933</v>
      </c>
      <c r="B934" s="5">
        <v>45412</v>
      </c>
      <c r="C934" s="4">
        <v>60710</v>
      </c>
      <c r="D934" s="4" t="s">
        <v>21</v>
      </c>
      <c r="E934" s="4" t="s">
        <v>9</v>
      </c>
      <c r="F934" s="4" t="s">
        <v>10</v>
      </c>
      <c r="G934" s="4" t="s">
        <v>14</v>
      </c>
      <c r="H934" s="6">
        <v>9200</v>
      </c>
    </row>
    <row r="935" spans="1:8" ht="15.75">
      <c r="A935" s="4">
        <v>934</v>
      </c>
      <c r="B935" s="5">
        <v>45412</v>
      </c>
      <c r="C935" s="4">
        <v>60720</v>
      </c>
      <c r="D935" s="4" t="s">
        <v>22</v>
      </c>
      <c r="E935" s="4" t="s">
        <v>9</v>
      </c>
      <c r="F935" s="4" t="s">
        <v>10</v>
      </c>
      <c r="G935" s="4" t="s">
        <v>14</v>
      </c>
      <c r="H935" s="6">
        <v>5500</v>
      </c>
    </row>
    <row r="936" spans="1:8" ht="15.75">
      <c r="A936" s="4">
        <v>935</v>
      </c>
      <c r="B936" s="5">
        <v>45412</v>
      </c>
      <c r="C936" s="4">
        <v>60730</v>
      </c>
      <c r="D936" s="4" t="s">
        <v>23</v>
      </c>
      <c r="E936" s="4" t="s">
        <v>9</v>
      </c>
      <c r="F936" s="4" t="s">
        <v>10</v>
      </c>
      <c r="G936" s="4" t="s">
        <v>14</v>
      </c>
      <c r="H936" s="6">
        <v>8200</v>
      </c>
    </row>
    <row r="937" spans="1:8" ht="15.75">
      <c r="A937" s="4">
        <v>936</v>
      </c>
      <c r="B937" s="5">
        <v>45412</v>
      </c>
      <c r="C937" s="4">
        <v>60740</v>
      </c>
      <c r="D937" s="4" t="s">
        <v>24</v>
      </c>
      <c r="E937" s="4" t="s">
        <v>9</v>
      </c>
      <c r="F937" s="4" t="s">
        <v>10</v>
      </c>
      <c r="G937" s="4" t="s">
        <v>14</v>
      </c>
      <c r="H937" s="6">
        <v>27800</v>
      </c>
    </row>
    <row r="938" spans="1:8" ht="15.75">
      <c r="A938" s="4">
        <v>937</v>
      </c>
      <c r="B938" s="5">
        <v>45412</v>
      </c>
      <c r="C938" s="4">
        <v>80100</v>
      </c>
      <c r="D938" s="4" t="s">
        <v>27</v>
      </c>
      <c r="E938" s="4" t="s">
        <v>9</v>
      </c>
      <c r="F938" s="4" t="s">
        <v>10</v>
      </c>
      <c r="G938" s="4" t="s">
        <v>14</v>
      </c>
      <c r="H938" s="6">
        <v>2000</v>
      </c>
    </row>
    <row r="939" spans="1:8" ht="15.75">
      <c r="A939" s="4">
        <v>938</v>
      </c>
      <c r="B939" s="5">
        <v>45412</v>
      </c>
      <c r="C939" s="4">
        <v>80200</v>
      </c>
      <c r="D939" s="4" t="s">
        <v>28</v>
      </c>
      <c r="E939" s="4" t="s">
        <v>9</v>
      </c>
      <c r="F939" s="4" t="s">
        <v>10</v>
      </c>
      <c r="G939" s="4" t="s">
        <v>14</v>
      </c>
      <c r="H939" s="6">
        <v>2900</v>
      </c>
    </row>
    <row r="940" spans="1:8" ht="15.75">
      <c r="A940" s="4">
        <v>939</v>
      </c>
      <c r="B940" s="5">
        <v>45412</v>
      </c>
      <c r="C940" s="4">
        <v>60400</v>
      </c>
      <c r="D940" s="4" t="s">
        <v>29</v>
      </c>
      <c r="E940" s="4" t="s">
        <v>30</v>
      </c>
      <c r="F940" s="4" t="s">
        <v>31</v>
      </c>
      <c r="G940" s="4" t="s">
        <v>14</v>
      </c>
      <c r="H940" s="6">
        <v>3000</v>
      </c>
    </row>
    <row r="941" spans="1:8" ht="15.75">
      <c r="A941" s="4">
        <v>940</v>
      </c>
      <c r="B941" s="5">
        <v>45412</v>
      </c>
      <c r="C941" s="4">
        <v>60810</v>
      </c>
      <c r="D941" s="4" t="s">
        <v>17</v>
      </c>
      <c r="E941" s="4" t="s">
        <v>30</v>
      </c>
      <c r="F941" s="4" t="s">
        <v>31</v>
      </c>
      <c r="G941" s="4" t="s">
        <v>14</v>
      </c>
      <c r="H941" s="6">
        <v>101000</v>
      </c>
    </row>
    <row r="942" spans="1:8" ht="15.75">
      <c r="A942" s="4">
        <v>941</v>
      </c>
      <c r="B942" s="5">
        <v>45412</v>
      </c>
      <c r="C942" s="4">
        <v>60820</v>
      </c>
      <c r="D942" s="4" t="s">
        <v>18</v>
      </c>
      <c r="E942" s="4" t="s">
        <v>30</v>
      </c>
      <c r="F942" s="4" t="s">
        <v>31</v>
      </c>
      <c r="G942" s="4" t="s">
        <v>14</v>
      </c>
      <c r="H942" s="6">
        <v>8080</v>
      </c>
    </row>
    <row r="943" spans="1:8" ht="15.75">
      <c r="A943" s="4">
        <v>942</v>
      </c>
      <c r="B943" s="5">
        <v>45412</v>
      </c>
      <c r="C943" s="4">
        <v>60830</v>
      </c>
      <c r="D943" s="4" t="s">
        <v>19</v>
      </c>
      <c r="E943" s="4" t="s">
        <v>30</v>
      </c>
      <c r="F943" s="4" t="s">
        <v>31</v>
      </c>
      <c r="G943" s="4" t="s">
        <v>14</v>
      </c>
      <c r="H943" s="6">
        <v>10100</v>
      </c>
    </row>
    <row r="944" spans="1:8" ht="15.75">
      <c r="A944" s="4">
        <v>943</v>
      </c>
      <c r="B944" s="5">
        <v>45412</v>
      </c>
      <c r="C944" s="4">
        <v>60840</v>
      </c>
      <c r="D944" s="4" t="s">
        <v>20</v>
      </c>
      <c r="E944" s="4" t="s">
        <v>30</v>
      </c>
      <c r="F944" s="4" t="s">
        <v>31</v>
      </c>
      <c r="G944" s="4" t="s">
        <v>14</v>
      </c>
      <c r="H944" s="6">
        <v>2525</v>
      </c>
    </row>
    <row r="945" spans="1:8" ht="15.75">
      <c r="A945" s="4">
        <v>944</v>
      </c>
      <c r="B945" s="5">
        <v>45412</v>
      </c>
      <c r="C945" s="4">
        <v>60100</v>
      </c>
      <c r="D945" s="4" t="s">
        <v>16</v>
      </c>
      <c r="E945" s="4" t="s">
        <v>32</v>
      </c>
      <c r="F945" s="4" t="s">
        <v>33</v>
      </c>
      <c r="G945" s="4" t="s">
        <v>14</v>
      </c>
      <c r="H945" s="6">
        <v>42000</v>
      </c>
    </row>
    <row r="946" spans="1:8" ht="15.75">
      <c r="A946" s="4">
        <v>945</v>
      </c>
      <c r="B946" s="5">
        <v>45412</v>
      </c>
      <c r="C946" s="4">
        <v>60810</v>
      </c>
      <c r="D946" s="4" t="s">
        <v>17</v>
      </c>
      <c r="E946" s="4" t="s">
        <v>32</v>
      </c>
      <c r="F946" s="4" t="s">
        <v>33</v>
      </c>
      <c r="G946" s="4" t="s">
        <v>14</v>
      </c>
      <c r="H946" s="6">
        <v>77500</v>
      </c>
    </row>
    <row r="947" spans="1:8" ht="15.75">
      <c r="A947" s="4">
        <v>946</v>
      </c>
      <c r="B947" s="5">
        <v>45412</v>
      </c>
      <c r="C947" s="4">
        <v>60820</v>
      </c>
      <c r="D947" s="4" t="s">
        <v>18</v>
      </c>
      <c r="E947" s="4" t="s">
        <v>32</v>
      </c>
      <c r="F947" s="4" t="s">
        <v>33</v>
      </c>
      <c r="G947" s="4" t="s">
        <v>14</v>
      </c>
      <c r="H947" s="6">
        <v>6200</v>
      </c>
    </row>
    <row r="948" spans="1:8" ht="15.75">
      <c r="A948" s="4">
        <v>947</v>
      </c>
      <c r="B948" s="5">
        <v>45412</v>
      </c>
      <c r="C948" s="4">
        <v>60830</v>
      </c>
      <c r="D948" s="4" t="s">
        <v>19</v>
      </c>
      <c r="E948" s="4" t="s">
        <v>32</v>
      </c>
      <c r="F948" s="4" t="s">
        <v>33</v>
      </c>
      <c r="G948" s="4" t="s">
        <v>14</v>
      </c>
      <c r="H948" s="6">
        <v>7750</v>
      </c>
    </row>
    <row r="949" spans="1:8" ht="15.75">
      <c r="A949" s="4">
        <v>948</v>
      </c>
      <c r="B949" s="5">
        <v>45412</v>
      </c>
      <c r="C949" s="4">
        <v>60840</v>
      </c>
      <c r="D949" s="4" t="s">
        <v>20</v>
      </c>
      <c r="E949" s="4" t="s">
        <v>32</v>
      </c>
      <c r="F949" s="4" t="s">
        <v>33</v>
      </c>
      <c r="G949" s="4" t="s">
        <v>14</v>
      </c>
      <c r="H949" s="6">
        <v>1937.5</v>
      </c>
    </row>
    <row r="950" spans="1:8" ht="15.75">
      <c r="A950" s="4">
        <v>949</v>
      </c>
      <c r="B950" s="5">
        <v>45412</v>
      </c>
      <c r="C950" s="4">
        <v>61010</v>
      </c>
      <c r="D950" s="4" t="s">
        <v>25</v>
      </c>
      <c r="E950" s="4" t="s">
        <v>32</v>
      </c>
      <c r="F950" s="4" t="s">
        <v>33</v>
      </c>
      <c r="G950" s="4" t="s">
        <v>14</v>
      </c>
      <c r="H950" s="6">
        <v>5000</v>
      </c>
    </row>
    <row r="951" spans="1:8" ht="15.75">
      <c r="A951" s="4">
        <v>950</v>
      </c>
      <c r="B951" s="5">
        <v>45412</v>
      </c>
      <c r="C951" s="4">
        <v>61020</v>
      </c>
      <c r="D951" s="4" t="s">
        <v>34</v>
      </c>
      <c r="E951" s="4" t="s">
        <v>32</v>
      </c>
      <c r="F951" s="4" t="s">
        <v>33</v>
      </c>
      <c r="G951" s="4" t="s">
        <v>14</v>
      </c>
      <c r="H951" s="6">
        <v>7500</v>
      </c>
    </row>
    <row r="952" spans="1:8" ht="15.75">
      <c r="A952" s="4">
        <v>951</v>
      </c>
      <c r="B952" s="5">
        <v>45412</v>
      </c>
      <c r="C952" s="4">
        <v>61030</v>
      </c>
      <c r="D952" s="4" t="s">
        <v>35</v>
      </c>
      <c r="E952" s="4" t="s">
        <v>32</v>
      </c>
      <c r="F952" s="4" t="s">
        <v>33</v>
      </c>
      <c r="G952" s="4" t="s">
        <v>14</v>
      </c>
      <c r="H952" s="6">
        <v>10000</v>
      </c>
    </row>
    <row r="953" spans="1:8" ht="15.75">
      <c r="A953" s="4">
        <v>952</v>
      </c>
      <c r="B953" s="5">
        <v>45443</v>
      </c>
      <c r="C953" s="4">
        <v>60810</v>
      </c>
      <c r="D953" s="4" t="s">
        <v>17</v>
      </c>
      <c r="E953" s="4" t="s">
        <v>36</v>
      </c>
      <c r="F953" s="4" t="s">
        <v>37</v>
      </c>
      <c r="G953" s="4" t="s">
        <v>14</v>
      </c>
      <c r="H953" s="6">
        <v>68000</v>
      </c>
    </row>
    <row r="954" spans="1:8" ht="15.75">
      <c r="A954" s="4">
        <v>953</v>
      </c>
      <c r="B954" s="5">
        <v>45443</v>
      </c>
      <c r="C954" s="4">
        <v>60820</v>
      </c>
      <c r="D954" s="4" t="s">
        <v>18</v>
      </c>
      <c r="E954" s="4" t="s">
        <v>36</v>
      </c>
      <c r="F954" s="4" t="s">
        <v>37</v>
      </c>
      <c r="G954" s="4" t="s">
        <v>14</v>
      </c>
      <c r="H954" s="6">
        <v>5440</v>
      </c>
    </row>
    <row r="955" spans="1:8" ht="15.75">
      <c r="A955" s="4">
        <v>954</v>
      </c>
      <c r="B955" s="5">
        <v>45443</v>
      </c>
      <c r="C955" s="4">
        <v>60830</v>
      </c>
      <c r="D955" s="4" t="s">
        <v>19</v>
      </c>
      <c r="E955" s="4" t="s">
        <v>36</v>
      </c>
      <c r="F955" s="4" t="s">
        <v>37</v>
      </c>
      <c r="G955" s="4" t="s">
        <v>14</v>
      </c>
      <c r="H955" s="6">
        <v>6800</v>
      </c>
    </row>
    <row r="956" spans="1:8" ht="15.75">
      <c r="A956" s="4">
        <v>955</v>
      </c>
      <c r="B956" s="5">
        <v>45443</v>
      </c>
      <c r="C956" s="4">
        <v>60840</v>
      </c>
      <c r="D956" s="4" t="s">
        <v>20</v>
      </c>
      <c r="E956" s="4" t="s">
        <v>36</v>
      </c>
      <c r="F956" s="4" t="s">
        <v>37</v>
      </c>
      <c r="G956" s="4" t="s">
        <v>14</v>
      </c>
      <c r="H956" s="6">
        <v>1700</v>
      </c>
    </row>
    <row r="957" spans="1:8" ht="15.75">
      <c r="A957" s="4">
        <v>956</v>
      </c>
      <c r="B957" s="5">
        <v>45443</v>
      </c>
      <c r="C957" s="4">
        <v>40200</v>
      </c>
      <c r="D957" s="4" t="s">
        <v>8</v>
      </c>
      <c r="E957" s="4" t="s">
        <v>9</v>
      </c>
      <c r="F957" s="4" t="s">
        <v>10</v>
      </c>
      <c r="G957" s="4" t="s">
        <v>11</v>
      </c>
      <c r="H957" s="6">
        <v>140000</v>
      </c>
    </row>
    <row r="958" spans="1:8" ht="15.75">
      <c r="A958" s="4">
        <v>957</v>
      </c>
      <c r="B958" s="5">
        <v>45443</v>
      </c>
      <c r="C958" s="4">
        <v>40100</v>
      </c>
      <c r="D958" s="4" t="s">
        <v>12</v>
      </c>
      <c r="E958" s="4" t="s">
        <v>9</v>
      </c>
      <c r="F958" s="4" t="s">
        <v>10</v>
      </c>
      <c r="G958" s="4" t="s">
        <v>11</v>
      </c>
      <c r="H958" s="6">
        <v>500000</v>
      </c>
    </row>
    <row r="959" spans="1:8" ht="15.75">
      <c r="A959" s="4">
        <v>958</v>
      </c>
      <c r="B959" s="5">
        <v>45443</v>
      </c>
      <c r="C959" s="4">
        <v>50210</v>
      </c>
      <c r="D959" s="4" t="s">
        <v>38</v>
      </c>
      <c r="E959" s="4" t="s">
        <v>9</v>
      </c>
      <c r="F959" s="4" t="s">
        <v>10</v>
      </c>
      <c r="G959" s="4" t="s">
        <v>14</v>
      </c>
      <c r="H959" s="6">
        <v>85000</v>
      </c>
    </row>
    <row r="960" spans="1:8" ht="15.75">
      <c r="A960" s="4">
        <v>959</v>
      </c>
      <c r="B960" s="5">
        <v>45443</v>
      </c>
      <c r="C960" s="4">
        <v>50100</v>
      </c>
      <c r="D960" s="4" t="s">
        <v>13</v>
      </c>
      <c r="E960" s="4" t="s">
        <v>9</v>
      </c>
      <c r="F960" s="4" t="s">
        <v>10</v>
      </c>
      <c r="G960" s="4" t="s">
        <v>14</v>
      </c>
      <c r="H960" s="6">
        <v>25000</v>
      </c>
    </row>
    <row r="961" spans="1:8" ht="15.75">
      <c r="A961" s="4">
        <v>960</v>
      </c>
      <c r="B961" s="5">
        <v>45443</v>
      </c>
      <c r="C961" s="4">
        <v>50200</v>
      </c>
      <c r="D961" s="4" t="s">
        <v>15</v>
      </c>
      <c r="E961" s="4" t="s">
        <v>9</v>
      </c>
      <c r="F961" s="4" t="s">
        <v>10</v>
      </c>
      <c r="G961" s="4" t="s">
        <v>14</v>
      </c>
      <c r="H961" s="6">
        <v>25600</v>
      </c>
    </row>
    <row r="962" spans="1:8" ht="15.75">
      <c r="A962" s="4">
        <v>961</v>
      </c>
      <c r="B962" s="5">
        <v>45443</v>
      </c>
      <c r="C962" s="4">
        <v>60100</v>
      </c>
      <c r="D962" s="4" t="s">
        <v>16</v>
      </c>
      <c r="E962" s="4" t="s">
        <v>9</v>
      </c>
      <c r="F962" s="4" t="s">
        <v>10</v>
      </c>
      <c r="G962" s="4" t="s">
        <v>14</v>
      </c>
      <c r="H962" s="6">
        <v>38000</v>
      </c>
    </row>
    <row r="963" spans="1:8" ht="15.75">
      <c r="A963" s="4">
        <v>962</v>
      </c>
      <c r="B963" s="5">
        <v>45443</v>
      </c>
      <c r="C963" s="4">
        <v>60500</v>
      </c>
      <c r="D963" s="4" t="s">
        <v>39</v>
      </c>
      <c r="E963" s="4" t="s">
        <v>9</v>
      </c>
      <c r="F963" s="4" t="s">
        <v>10</v>
      </c>
      <c r="G963" s="4" t="s">
        <v>14</v>
      </c>
      <c r="H963" s="6">
        <v>4100</v>
      </c>
    </row>
    <row r="964" spans="1:8" ht="15.75">
      <c r="A964" s="4">
        <v>963</v>
      </c>
      <c r="B964" s="5">
        <v>45443</v>
      </c>
      <c r="C964" s="4">
        <v>60620</v>
      </c>
      <c r="D964" s="4" t="s">
        <v>40</v>
      </c>
      <c r="E964" s="4" t="s">
        <v>9</v>
      </c>
      <c r="F964" s="4" t="s">
        <v>10</v>
      </c>
      <c r="G964" s="4" t="s">
        <v>14</v>
      </c>
      <c r="H964" s="6">
        <v>5100</v>
      </c>
    </row>
    <row r="965" spans="1:8" ht="15.75">
      <c r="A965" s="4">
        <v>964</v>
      </c>
      <c r="B965" s="5">
        <v>45443</v>
      </c>
      <c r="C965" s="4">
        <v>60630</v>
      </c>
      <c r="D965" s="4" t="s">
        <v>41</v>
      </c>
      <c r="E965" s="4" t="s">
        <v>9</v>
      </c>
      <c r="F965" s="4" t="s">
        <v>10</v>
      </c>
      <c r="G965" s="4" t="s">
        <v>14</v>
      </c>
      <c r="H965" s="6">
        <v>16500</v>
      </c>
    </row>
    <row r="966" spans="1:8" ht="15.75">
      <c r="A966" s="4">
        <v>965</v>
      </c>
      <c r="B966" s="5">
        <v>45443</v>
      </c>
      <c r="C966" s="4">
        <v>60810</v>
      </c>
      <c r="D966" s="4" t="s">
        <v>17</v>
      </c>
      <c r="E966" s="4" t="s">
        <v>9</v>
      </c>
      <c r="F966" s="4" t="s">
        <v>10</v>
      </c>
      <c r="G966" s="4" t="s">
        <v>14</v>
      </c>
      <c r="H966" s="6">
        <v>56000</v>
      </c>
    </row>
    <row r="967" spans="1:8" ht="15.75">
      <c r="A967" s="4">
        <v>966</v>
      </c>
      <c r="B967" s="5">
        <v>45443</v>
      </c>
      <c r="C967" s="4">
        <v>60820</v>
      </c>
      <c r="D967" s="4" t="s">
        <v>18</v>
      </c>
      <c r="E967" s="4" t="s">
        <v>9</v>
      </c>
      <c r="F967" s="4" t="s">
        <v>10</v>
      </c>
      <c r="G967" s="4" t="s">
        <v>14</v>
      </c>
      <c r="H967" s="6">
        <v>4480</v>
      </c>
    </row>
    <row r="968" spans="1:8" ht="15.75">
      <c r="A968" s="4">
        <v>967</v>
      </c>
      <c r="B968" s="5">
        <v>45443</v>
      </c>
      <c r="C968" s="4">
        <v>60830</v>
      </c>
      <c r="D968" s="4" t="s">
        <v>19</v>
      </c>
      <c r="E968" s="4" t="s">
        <v>9</v>
      </c>
      <c r="F968" s="4" t="s">
        <v>10</v>
      </c>
      <c r="G968" s="4" t="s">
        <v>14</v>
      </c>
      <c r="H968" s="6">
        <v>5600</v>
      </c>
    </row>
    <row r="969" spans="1:8" ht="15.75">
      <c r="A969" s="4">
        <v>968</v>
      </c>
      <c r="B969" s="5">
        <v>45443</v>
      </c>
      <c r="C969" s="4">
        <v>60840</v>
      </c>
      <c r="D969" s="4" t="s">
        <v>20</v>
      </c>
      <c r="E969" s="4" t="s">
        <v>9</v>
      </c>
      <c r="F969" s="4" t="s">
        <v>10</v>
      </c>
      <c r="G969" s="4" t="s">
        <v>14</v>
      </c>
      <c r="H969" s="6">
        <v>1400</v>
      </c>
    </row>
    <row r="970" spans="1:8" ht="15.75">
      <c r="A970" s="4">
        <v>969</v>
      </c>
      <c r="B970" s="5">
        <v>45443</v>
      </c>
      <c r="C970" s="4">
        <v>60850</v>
      </c>
      <c r="D970" s="4" t="s">
        <v>42</v>
      </c>
      <c r="E970" s="4" t="s">
        <v>9</v>
      </c>
      <c r="F970" s="4" t="s">
        <v>10</v>
      </c>
      <c r="G970" s="4" t="s">
        <v>14</v>
      </c>
      <c r="H970" s="6">
        <v>54800</v>
      </c>
    </row>
    <row r="971" spans="1:8" ht="15.75">
      <c r="A971" s="4">
        <v>970</v>
      </c>
      <c r="B971" s="5">
        <v>45443</v>
      </c>
      <c r="C971" s="4">
        <v>60710</v>
      </c>
      <c r="D971" s="4" t="s">
        <v>21</v>
      </c>
      <c r="E971" s="4" t="s">
        <v>9</v>
      </c>
      <c r="F971" s="4" t="s">
        <v>10</v>
      </c>
      <c r="G971" s="4" t="s">
        <v>14</v>
      </c>
      <c r="H971" s="6">
        <v>9200</v>
      </c>
    </row>
    <row r="972" spans="1:8" ht="15.75">
      <c r="A972" s="4">
        <v>971</v>
      </c>
      <c r="B972" s="5">
        <v>45443</v>
      </c>
      <c r="C972" s="4">
        <v>60720</v>
      </c>
      <c r="D972" s="4" t="s">
        <v>22</v>
      </c>
      <c r="E972" s="4" t="s">
        <v>9</v>
      </c>
      <c r="F972" s="4" t="s">
        <v>10</v>
      </c>
      <c r="G972" s="4" t="s">
        <v>14</v>
      </c>
      <c r="H972" s="6">
        <v>5500</v>
      </c>
    </row>
    <row r="973" spans="1:8" ht="15.75">
      <c r="A973" s="4">
        <v>972</v>
      </c>
      <c r="B973" s="5">
        <v>45443</v>
      </c>
      <c r="C973" s="4">
        <v>60730</v>
      </c>
      <c r="D973" s="4" t="s">
        <v>23</v>
      </c>
      <c r="E973" s="4" t="s">
        <v>9</v>
      </c>
      <c r="F973" s="4" t="s">
        <v>10</v>
      </c>
      <c r="G973" s="4" t="s">
        <v>14</v>
      </c>
      <c r="H973" s="6">
        <v>8200</v>
      </c>
    </row>
    <row r="974" spans="1:8" ht="15.75">
      <c r="A974" s="4">
        <v>973</v>
      </c>
      <c r="B974" s="5">
        <v>45443</v>
      </c>
      <c r="C974" s="4">
        <v>60740</v>
      </c>
      <c r="D974" s="4" t="s">
        <v>24</v>
      </c>
      <c r="E974" s="4" t="s">
        <v>9</v>
      </c>
      <c r="F974" s="4" t="s">
        <v>10</v>
      </c>
      <c r="G974" s="4" t="s">
        <v>14</v>
      </c>
      <c r="H974" s="6">
        <v>27800</v>
      </c>
    </row>
    <row r="975" spans="1:8" ht="15.75">
      <c r="A975" s="4">
        <v>974</v>
      </c>
      <c r="B975" s="5">
        <v>45443</v>
      </c>
      <c r="C975" s="4">
        <v>80100</v>
      </c>
      <c r="D975" s="4" t="s">
        <v>27</v>
      </c>
      <c r="E975" s="4" t="s">
        <v>9</v>
      </c>
      <c r="F975" s="4" t="s">
        <v>10</v>
      </c>
      <c r="G975" s="4" t="s">
        <v>14</v>
      </c>
      <c r="H975" s="6">
        <v>2000</v>
      </c>
    </row>
    <row r="976" spans="1:8" ht="15.75">
      <c r="A976" s="4">
        <v>975</v>
      </c>
      <c r="B976" s="5">
        <v>45443</v>
      </c>
      <c r="C976" s="4">
        <v>80200</v>
      </c>
      <c r="D976" s="4" t="s">
        <v>28</v>
      </c>
      <c r="E976" s="4" t="s">
        <v>9</v>
      </c>
      <c r="F976" s="4" t="s">
        <v>10</v>
      </c>
      <c r="G976" s="4" t="s">
        <v>14</v>
      </c>
      <c r="H976" s="6">
        <v>2900</v>
      </c>
    </row>
    <row r="977" spans="1:8" ht="15.75">
      <c r="A977" s="4">
        <v>976</v>
      </c>
      <c r="B977" s="5">
        <v>45443</v>
      </c>
      <c r="C977" s="4">
        <v>60400</v>
      </c>
      <c r="D977" s="4" t="s">
        <v>29</v>
      </c>
      <c r="E977" s="4" t="s">
        <v>30</v>
      </c>
      <c r="F977" s="4" t="s">
        <v>31</v>
      </c>
      <c r="G977" s="4" t="s">
        <v>14</v>
      </c>
      <c r="H977" s="6">
        <v>3000</v>
      </c>
    </row>
    <row r="978" spans="1:8" ht="15.75">
      <c r="A978" s="4">
        <v>977</v>
      </c>
      <c r="B978" s="5">
        <v>45443</v>
      </c>
      <c r="C978" s="4">
        <v>60810</v>
      </c>
      <c r="D978" s="4" t="s">
        <v>17</v>
      </c>
      <c r="E978" s="4" t="s">
        <v>30</v>
      </c>
      <c r="F978" s="4" t="s">
        <v>31</v>
      </c>
      <c r="G978" s="4" t="s">
        <v>14</v>
      </c>
      <c r="H978" s="6">
        <v>101000</v>
      </c>
    </row>
    <row r="979" spans="1:8" ht="15.75">
      <c r="A979" s="4">
        <v>978</v>
      </c>
      <c r="B979" s="5">
        <v>45443</v>
      </c>
      <c r="C979" s="4">
        <v>60820</v>
      </c>
      <c r="D979" s="4" t="s">
        <v>18</v>
      </c>
      <c r="E979" s="4" t="s">
        <v>30</v>
      </c>
      <c r="F979" s="4" t="s">
        <v>31</v>
      </c>
      <c r="G979" s="4" t="s">
        <v>14</v>
      </c>
      <c r="H979" s="6">
        <v>8080</v>
      </c>
    </row>
    <row r="980" spans="1:8" ht="15.75">
      <c r="A980" s="4">
        <v>979</v>
      </c>
      <c r="B980" s="5">
        <v>45443</v>
      </c>
      <c r="C980" s="4">
        <v>60830</v>
      </c>
      <c r="D980" s="4" t="s">
        <v>19</v>
      </c>
      <c r="E980" s="4" t="s">
        <v>30</v>
      </c>
      <c r="F980" s="4" t="s">
        <v>31</v>
      </c>
      <c r="G980" s="4" t="s">
        <v>14</v>
      </c>
      <c r="H980" s="6">
        <v>10100</v>
      </c>
    </row>
    <row r="981" spans="1:8" ht="15.75">
      <c r="A981" s="4">
        <v>980</v>
      </c>
      <c r="B981" s="5">
        <v>45443</v>
      </c>
      <c r="C981" s="4">
        <v>60840</v>
      </c>
      <c r="D981" s="4" t="s">
        <v>20</v>
      </c>
      <c r="E981" s="4" t="s">
        <v>30</v>
      </c>
      <c r="F981" s="4" t="s">
        <v>31</v>
      </c>
      <c r="G981" s="4" t="s">
        <v>14</v>
      </c>
      <c r="H981" s="6">
        <v>2525</v>
      </c>
    </row>
    <row r="982" spans="1:8" ht="15.75">
      <c r="A982" s="4">
        <v>981</v>
      </c>
      <c r="B982" s="5">
        <v>45443</v>
      </c>
      <c r="C982" s="4">
        <v>60100</v>
      </c>
      <c r="D982" s="4" t="s">
        <v>16</v>
      </c>
      <c r="E982" s="4" t="s">
        <v>32</v>
      </c>
      <c r="F982" s="4" t="s">
        <v>33</v>
      </c>
      <c r="G982" s="4" t="s">
        <v>14</v>
      </c>
      <c r="H982" s="6">
        <v>43000</v>
      </c>
    </row>
    <row r="983" spans="1:8" ht="15.75">
      <c r="A983" s="4">
        <v>982</v>
      </c>
      <c r="B983" s="5">
        <v>45443</v>
      </c>
      <c r="C983" s="4">
        <v>60810</v>
      </c>
      <c r="D983" s="4" t="s">
        <v>17</v>
      </c>
      <c r="E983" s="4" t="s">
        <v>32</v>
      </c>
      <c r="F983" s="4" t="s">
        <v>33</v>
      </c>
      <c r="G983" s="4" t="s">
        <v>14</v>
      </c>
      <c r="H983" s="6">
        <v>79000</v>
      </c>
    </row>
    <row r="984" spans="1:8" ht="15.75">
      <c r="A984" s="4">
        <v>983</v>
      </c>
      <c r="B984" s="5">
        <v>45443</v>
      </c>
      <c r="C984" s="4">
        <v>60820</v>
      </c>
      <c r="D984" s="4" t="s">
        <v>18</v>
      </c>
      <c r="E984" s="4" t="s">
        <v>32</v>
      </c>
      <c r="F984" s="4" t="s">
        <v>33</v>
      </c>
      <c r="G984" s="4" t="s">
        <v>14</v>
      </c>
      <c r="H984" s="6">
        <v>6320</v>
      </c>
    </row>
    <row r="985" spans="1:8" ht="15.75">
      <c r="A985" s="4">
        <v>984</v>
      </c>
      <c r="B985" s="5">
        <v>45443</v>
      </c>
      <c r="C985" s="4">
        <v>60830</v>
      </c>
      <c r="D985" s="4" t="s">
        <v>19</v>
      </c>
      <c r="E985" s="4" t="s">
        <v>32</v>
      </c>
      <c r="F985" s="4" t="s">
        <v>33</v>
      </c>
      <c r="G985" s="4" t="s">
        <v>14</v>
      </c>
      <c r="H985" s="6">
        <v>7900</v>
      </c>
    </row>
    <row r="986" spans="1:8" ht="15.75">
      <c r="A986" s="4">
        <v>985</v>
      </c>
      <c r="B986" s="5">
        <v>45443</v>
      </c>
      <c r="C986" s="4">
        <v>60840</v>
      </c>
      <c r="D986" s="4" t="s">
        <v>20</v>
      </c>
      <c r="E986" s="4" t="s">
        <v>32</v>
      </c>
      <c r="F986" s="4" t="s">
        <v>33</v>
      </c>
      <c r="G986" s="4" t="s">
        <v>14</v>
      </c>
      <c r="H986" s="6">
        <v>1975</v>
      </c>
    </row>
    <row r="987" spans="1:8" ht="15.75">
      <c r="A987" s="4">
        <v>986</v>
      </c>
      <c r="B987" s="5">
        <v>45473</v>
      </c>
      <c r="C987" s="4">
        <v>60810</v>
      </c>
      <c r="D987" s="4" t="s">
        <v>17</v>
      </c>
      <c r="E987" s="4" t="s">
        <v>36</v>
      </c>
      <c r="F987" s="4" t="s">
        <v>37</v>
      </c>
      <c r="G987" s="4" t="s">
        <v>14</v>
      </c>
      <c r="H987" s="6">
        <v>68000</v>
      </c>
    </row>
    <row r="988" spans="1:8" ht="15.75">
      <c r="A988" s="4">
        <v>987</v>
      </c>
      <c r="B988" s="5">
        <v>45473</v>
      </c>
      <c r="C988" s="4">
        <v>60820</v>
      </c>
      <c r="D988" s="4" t="s">
        <v>18</v>
      </c>
      <c r="E988" s="4" t="s">
        <v>36</v>
      </c>
      <c r="F988" s="4" t="s">
        <v>37</v>
      </c>
      <c r="G988" s="4" t="s">
        <v>14</v>
      </c>
      <c r="H988" s="6">
        <v>5440</v>
      </c>
    </row>
    <row r="989" spans="1:8" ht="15.75">
      <c r="A989" s="4">
        <v>988</v>
      </c>
      <c r="B989" s="5">
        <v>45473</v>
      </c>
      <c r="C989" s="4">
        <v>60830</v>
      </c>
      <c r="D989" s="4" t="s">
        <v>19</v>
      </c>
      <c r="E989" s="4" t="s">
        <v>36</v>
      </c>
      <c r="F989" s="4" t="s">
        <v>37</v>
      </c>
      <c r="G989" s="4" t="s">
        <v>14</v>
      </c>
      <c r="H989" s="6">
        <v>6800</v>
      </c>
    </row>
    <row r="990" spans="1:8" ht="15.75">
      <c r="A990" s="4">
        <v>989</v>
      </c>
      <c r="B990" s="5">
        <v>45473</v>
      </c>
      <c r="C990" s="4">
        <v>60840</v>
      </c>
      <c r="D990" s="4" t="s">
        <v>20</v>
      </c>
      <c r="E990" s="4" t="s">
        <v>36</v>
      </c>
      <c r="F990" s="4" t="s">
        <v>37</v>
      </c>
      <c r="G990" s="4" t="s">
        <v>14</v>
      </c>
      <c r="H990" s="6">
        <v>1700</v>
      </c>
    </row>
    <row r="991" spans="1:8" ht="15.75">
      <c r="A991" s="4">
        <v>990</v>
      </c>
      <c r="B991" s="5">
        <v>45473</v>
      </c>
      <c r="C991" s="4">
        <v>40200</v>
      </c>
      <c r="D991" s="4" t="s">
        <v>8</v>
      </c>
      <c r="E991" s="4" t="s">
        <v>9</v>
      </c>
      <c r="F991" s="4" t="s">
        <v>10</v>
      </c>
      <c r="G991" s="4" t="s">
        <v>11</v>
      </c>
      <c r="H991" s="6">
        <v>142500</v>
      </c>
    </row>
    <row r="992" spans="1:8" ht="15.75">
      <c r="A992" s="4">
        <v>991</v>
      </c>
      <c r="B992" s="5">
        <v>45473</v>
      </c>
      <c r="C992" s="4">
        <v>40100</v>
      </c>
      <c r="D992" s="4" t="s">
        <v>12</v>
      </c>
      <c r="E992" s="4" t="s">
        <v>9</v>
      </c>
      <c r="F992" s="4" t="s">
        <v>10</v>
      </c>
      <c r="G992" s="4" t="s">
        <v>11</v>
      </c>
      <c r="H992" s="6">
        <v>500000</v>
      </c>
    </row>
    <row r="993" spans="1:8" ht="15.75">
      <c r="A993" s="4">
        <v>992</v>
      </c>
      <c r="B993" s="5">
        <v>45473</v>
      </c>
      <c r="C993" s="4">
        <v>50210</v>
      </c>
      <c r="D993" s="4" t="s">
        <v>38</v>
      </c>
      <c r="E993" s="4" t="s">
        <v>9</v>
      </c>
      <c r="F993" s="4" t="s">
        <v>10</v>
      </c>
      <c r="G993" s="4" t="s">
        <v>14</v>
      </c>
      <c r="H993" s="6">
        <v>85000</v>
      </c>
    </row>
    <row r="994" spans="1:8" ht="15.75">
      <c r="A994" s="4">
        <v>993</v>
      </c>
      <c r="B994" s="5">
        <v>45473</v>
      </c>
      <c r="C994" s="4">
        <v>50100</v>
      </c>
      <c r="D994" s="4" t="s">
        <v>13</v>
      </c>
      <c r="E994" s="4" t="s">
        <v>9</v>
      </c>
      <c r="F994" s="4" t="s">
        <v>10</v>
      </c>
      <c r="G994" s="4" t="s">
        <v>14</v>
      </c>
      <c r="H994" s="6">
        <v>25000</v>
      </c>
    </row>
    <row r="995" spans="1:8" ht="15.75">
      <c r="A995" s="4">
        <v>994</v>
      </c>
      <c r="B995" s="5">
        <v>45473</v>
      </c>
      <c r="C995" s="4">
        <v>50200</v>
      </c>
      <c r="D995" s="4" t="s">
        <v>15</v>
      </c>
      <c r="E995" s="4" t="s">
        <v>9</v>
      </c>
      <c r="F995" s="4" t="s">
        <v>10</v>
      </c>
      <c r="G995" s="4" t="s">
        <v>14</v>
      </c>
      <c r="H995" s="6">
        <v>25700</v>
      </c>
    </row>
    <row r="996" spans="1:8" ht="15.75">
      <c r="A996" s="4">
        <v>995</v>
      </c>
      <c r="B996" s="5">
        <v>45473</v>
      </c>
      <c r="C996" s="4">
        <v>60100</v>
      </c>
      <c r="D996" s="4" t="s">
        <v>16</v>
      </c>
      <c r="E996" s="4" t="s">
        <v>9</v>
      </c>
      <c r="F996" s="4" t="s">
        <v>10</v>
      </c>
      <c r="G996" s="4" t="s">
        <v>14</v>
      </c>
      <c r="H996" s="6">
        <v>38800</v>
      </c>
    </row>
    <row r="997" spans="1:8" ht="15.75">
      <c r="A997" s="4">
        <v>996</v>
      </c>
      <c r="B997" s="5">
        <v>45473</v>
      </c>
      <c r="C997" s="4">
        <v>60500</v>
      </c>
      <c r="D997" s="4" t="s">
        <v>39</v>
      </c>
      <c r="E997" s="4" t="s">
        <v>9</v>
      </c>
      <c r="F997" s="4" t="s">
        <v>10</v>
      </c>
      <c r="G997" s="4" t="s">
        <v>14</v>
      </c>
      <c r="H997" s="6">
        <v>4100</v>
      </c>
    </row>
    <row r="998" spans="1:8" ht="15.75">
      <c r="A998" s="4">
        <v>997</v>
      </c>
      <c r="B998" s="5">
        <v>45473</v>
      </c>
      <c r="C998" s="4">
        <v>60620</v>
      </c>
      <c r="D998" s="4" t="s">
        <v>40</v>
      </c>
      <c r="E998" s="4" t="s">
        <v>9</v>
      </c>
      <c r="F998" s="4" t="s">
        <v>10</v>
      </c>
      <c r="G998" s="4" t="s">
        <v>14</v>
      </c>
      <c r="H998" s="6">
        <v>5100</v>
      </c>
    </row>
    <row r="999" spans="1:8" ht="15.75">
      <c r="A999" s="4">
        <v>998</v>
      </c>
      <c r="B999" s="5">
        <v>45473</v>
      </c>
      <c r="C999" s="4">
        <v>60630</v>
      </c>
      <c r="D999" s="4" t="s">
        <v>41</v>
      </c>
      <c r="E999" s="4" t="s">
        <v>9</v>
      </c>
      <c r="F999" s="4" t="s">
        <v>10</v>
      </c>
      <c r="G999" s="4" t="s">
        <v>14</v>
      </c>
      <c r="H999" s="6">
        <v>16500</v>
      </c>
    </row>
    <row r="1000" spans="1:8" ht="15.75">
      <c r="A1000" s="4">
        <v>999</v>
      </c>
      <c r="B1000" s="5">
        <v>45473</v>
      </c>
      <c r="C1000" s="4">
        <v>60810</v>
      </c>
      <c r="D1000" s="4" t="s">
        <v>17</v>
      </c>
      <c r="E1000" s="4" t="s">
        <v>9</v>
      </c>
      <c r="F1000" s="4" t="s">
        <v>10</v>
      </c>
      <c r="G1000" s="4" t="s">
        <v>14</v>
      </c>
      <c r="H1000" s="6">
        <v>56000</v>
      </c>
    </row>
    <row r="1001" spans="1:8" ht="15.75">
      <c r="A1001" s="4">
        <v>1000</v>
      </c>
      <c r="B1001" s="5">
        <v>45473</v>
      </c>
      <c r="C1001" s="4">
        <v>60820</v>
      </c>
      <c r="D1001" s="4" t="s">
        <v>18</v>
      </c>
      <c r="E1001" s="4" t="s">
        <v>9</v>
      </c>
      <c r="F1001" s="4" t="s">
        <v>10</v>
      </c>
      <c r="G1001" s="4" t="s">
        <v>14</v>
      </c>
      <c r="H1001" s="6">
        <v>4480</v>
      </c>
    </row>
    <row r="1002" spans="1:8" ht="15.75">
      <c r="A1002" s="4">
        <v>1001</v>
      </c>
      <c r="B1002" s="5">
        <v>45473</v>
      </c>
      <c r="C1002" s="4">
        <v>60830</v>
      </c>
      <c r="D1002" s="4" t="s">
        <v>19</v>
      </c>
      <c r="E1002" s="4" t="s">
        <v>9</v>
      </c>
      <c r="F1002" s="4" t="s">
        <v>10</v>
      </c>
      <c r="G1002" s="4" t="s">
        <v>14</v>
      </c>
      <c r="H1002" s="6">
        <v>5600</v>
      </c>
    </row>
    <row r="1003" spans="1:8" ht="15.75">
      <c r="A1003" s="4">
        <v>1002</v>
      </c>
      <c r="B1003" s="5">
        <v>45473</v>
      </c>
      <c r="C1003" s="4">
        <v>60840</v>
      </c>
      <c r="D1003" s="4" t="s">
        <v>20</v>
      </c>
      <c r="E1003" s="4" t="s">
        <v>9</v>
      </c>
      <c r="F1003" s="4" t="s">
        <v>10</v>
      </c>
      <c r="G1003" s="4" t="s">
        <v>14</v>
      </c>
      <c r="H1003" s="6">
        <v>1400</v>
      </c>
    </row>
    <row r="1004" spans="1:8" ht="15.75">
      <c r="A1004" s="4">
        <v>1003</v>
      </c>
      <c r="B1004" s="5">
        <v>45473</v>
      </c>
      <c r="C1004" s="4">
        <v>60850</v>
      </c>
      <c r="D1004" s="4" t="s">
        <v>42</v>
      </c>
      <c r="E1004" s="4" t="s">
        <v>9</v>
      </c>
      <c r="F1004" s="4" t="s">
        <v>10</v>
      </c>
      <c r="G1004" s="4" t="s">
        <v>14</v>
      </c>
      <c r="H1004" s="6">
        <v>56500</v>
      </c>
    </row>
    <row r="1005" spans="1:8" ht="15.75">
      <c r="A1005" s="4">
        <v>1004</v>
      </c>
      <c r="B1005" s="5">
        <v>45473</v>
      </c>
      <c r="C1005" s="4">
        <v>60710</v>
      </c>
      <c r="D1005" s="4" t="s">
        <v>21</v>
      </c>
      <c r="E1005" s="4" t="s">
        <v>9</v>
      </c>
      <c r="F1005" s="4" t="s">
        <v>10</v>
      </c>
      <c r="G1005" s="4" t="s">
        <v>14</v>
      </c>
      <c r="H1005" s="6">
        <v>9200</v>
      </c>
    </row>
    <row r="1006" spans="1:8" ht="15.75">
      <c r="A1006" s="4">
        <v>1005</v>
      </c>
      <c r="B1006" s="5">
        <v>45473</v>
      </c>
      <c r="C1006" s="4">
        <v>60720</v>
      </c>
      <c r="D1006" s="4" t="s">
        <v>22</v>
      </c>
      <c r="E1006" s="4" t="s">
        <v>9</v>
      </c>
      <c r="F1006" s="4" t="s">
        <v>10</v>
      </c>
      <c r="G1006" s="4" t="s">
        <v>14</v>
      </c>
      <c r="H1006" s="6">
        <v>5500</v>
      </c>
    </row>
    <row r="1007" spans="1:8" ht="15.75">
      <c r="A1007" s="4">
        <v>1006</v>
      </c>
      <c r="B1007" s="5">
        <v>45473</v>
      </c>
      <c r="C1007" s="4">
        <v>60730</v>
      </c>
      <c r="D1007" s="4" t="s">
        <v>23</v>
      </c>
      <c r="E1007" s="4" t="s">
        <v>9</v>
      </c>
      <c r="F1007" s="4" t="s">
        <v>10</v>
      </c>
      <c r="G1007" s="4" t="s">
        <v>14</v>
      </c>
      <c r="H1007" s="6">
        <v>8200</v>
      </c>
    </row>
    <row r="1008" spans="1:8" ht="15.75">
      <c r="A1008" s="4">
        <v>1007</v>
      </c>
      <c r="B1008" s="5">
        <v>45473</v>
      </c>
      <c r="C1008" s="4">
        <v>60740</v>
      </c>
      <c r="D1008" s="4" t="s">
        <v>24</v>
      </c>
      <c r="E1008" s="4" t="s">
        <v>9</v>
      </c>
      <c r="F1008" s="4" t="s">
        <v>10</v>
      </c>
      <c r="G1008" s="4" t="s">
        <v>14</v>
      </c>
      <c r="H1008" s="6">
        <v>27800</v>
      </c>
    </row>
    <row r="1009" spans="1:8" ht="15.75">
      <c r="A1009" s="4">
        <v>1008</v>
      </c>
      <c r="B1009" s="5">
        <v>45473</v>
      </c>
      <c r="C1009" s="4">
        <v>80100</v>
      </c>
      <c r="D1009" s="4" t="s">
        <v>27</v>
      </c>
      <c r="E1009" s="4" t="s">
        <v>9</v>
      </c>
      <c r="F1009" s="4" t="s">
        <v>10</v>
      </c>
      <c r="G1009" s="4" t="s">
        <v>14</v>
      </c>
      <c r="H1009" s="6">
        <v>2000</v>
      </c>
    </row>
    <row r="1010" spans="1:8" ht="15.75">
      <c r="A1010" s="4">
        <v>1009</v>
      </c>
      <c r="B1010" s="5">
        <v>45473</v>
      </c>
      <c r="C1010" s="4">
        <v>80200</v>
      </c>
      <c r="D1010" s="4" t="s">
        <v>28</v>
      </c>
      <c r="E1010" s="4" t="s">
        <v>9</v>
      </c>
      <c r="F1010" s="4" t="s">
        <v>10</v>
      </c>
      <c r="G1010" s="4" t="s">
        <v>14</v>
      </c>
      <c r="H1010" s="6">
        <v>2900</v>
      </c>
    </row>
    <row r="1011" spans="1:8" ht="15.75">
      <c r="A1011" s="4">
        <v>1010</v>
      </c>
      <c r="B1011" s="5">
        <v>45473</v>
      </c>
      <c r="C1011" s="4">
        <v>60400</v>
      </c>
      <c r="D1011" s="4" t="s">
        <v>29</v>
      </c>
      <c r="E1011" s="4" t="s">
        <v>30</v>
      </c>
      <c r="F1011" s="4" t="s">
        <v>31</v>
      </c>
      <c r="G1011" s="4" t="s">
        <v>14</v>
      </c>
      <c r="H1011" s="6">
        <v>3000</v>
      </c>
    </row>
    <row r="1012" spans="1:8" ht="15.75">
      <c r="A1012" s="4">
        <v>1011</v>
      </c>
      <c r="B1012" s="5">
        <v>45473</v>
      </c>
      <c r="C1012" s="4">
        <v>60810</v>
      </c>
      <c r="D1012" s="4" t="s">
        <v>17</v>
      </c>
      <c r="E1012" s="4" t="s">
        <v>30</v>
      </c>
      <c r="F1012" s="4" t="s">
        <v>31</v>
      </c>
      <c r="G1012" s="4" t="s">
        <v>14</v>
      </c>
      <c r="H1012" s="6">
        <v>103000</v>
      </c>
    </row>
    <row r="1013" spans="1:8" ht="15.75">
      <c r="A1013" s="4">
        <v>1012</v>
      </c>
      <c r="B1013" s="5">
        <v>45473</v>
      </c>
      <c r="C1013" s="4">
        <v>60820</v>
      </c>
      <c r="D1013" s="4" t="s">
        <v>18</v>
      </c>
      <c r="E1013" s="4" t="s">
        <v>30</v>
      </c>
      <c r="F1013" s="4" t="s">
        <v>31</v>
      </c>
      <c r="G1013" s="4" t="s">
        <v>14</v>
      </c>
      <c r="H1013" s="6">
        <v>8240</v>
      </c>
    </row>
    <row r="1014" spans="1:8" ht="15.75">
      <c r="A1014" s="4">
        <v>1013</v>
      </c>
      <c r="B1014" s="5">
        <v>45473</v>
      </c>
      <c r="C1014" s="4">
        <v>60830</v>
      </c>
      <c r="D1014" s="4" t="s">
        <v>19</v>
      </c>
      <c r="E1014" s="4" t="s">
        <v>30</v>
      </c>
      <c r="F1014" s="4" t="s">
        <v>31</v>
      </c>
      <c r="G1014" s="4" t="s">
        <v>14</v>
      </c>
      <c r="H1014" s="6">
        <v>10300</v>
      </c>
    </row>
    <row r="1015" spans="1:8" ht="15.75">
      <c r="A1015" s="4">
        <v>1014</v>
      </c>
      <c r="B1015" s="5">
        <v>45473</v>
      </c>
      <c r="C1015" s="4">
        <v>60840</v>
      </c>
      <c r="D1015" s="4" t="s">
        <v>20</v>
      </c>
      <c r="E1015" s="4" t="s">
        <v>30</v>
      </c>
      <c r="F1015" s="4" t="s">
        <v>31</v>
      </c>
      <c r="G1015" s="4" t="s">
        <v>14</v>
      </c>
      <c r="H1015" s="6">
        <v>2575</v>
      </c>
    </row>
    <row r="1016" spans="1:8" ht="15.75">
      <c r="A1016" s="4">
        <v>1015</v>
      </c>
      <c r="B1016" s="5">
        <v>45473</v>
      </c>
      <c r="C1016" s="4">
        <v>60100</v>
      </c>
      <c r="D1016" s="4" t="s">
        <v>16</v>
      </c>
      <c r="E1016" s="4" t="s">
        <v>32</v>
      </c>
      <c r="F1016" s="4" t="s">
        <v>33</v>
      </c>
      <c r="G1016" s="4" t="s">
        <v>14</v>
      </c>
      <c r="H1016" s="6">
        <v>44000</v>
      </c>
    </row>
    <row r="1017" spans="1:8" ht="15.75">
      <c r="A1017" s="4">
        <v>1016</v>
      </c>
      <c r="B1017" s="5">
        <v>45473</v>
      </c>
      <c r="C1017" s="4">
        <v>60810</v>
      </c>
      <c r="D1017" s="4" t="s">
        <v>17</v>
      </c>
      <c r="E1017" s="4" t="s">
        <v>32</v>
      </c>
      <c r="F1017" s="4" t="s">
        <v>33</v>
      </c>
      <c r="G1017" s="4" t="s">
        <v>14</v>
      </c>
      <c r="H1017" s="6">
        <v>79000</v>
      </c>
    </row>
    <row r="1018" spans="1:8" ht="15.75">
      <c r="A1018" s="4">
        <v>1017</v>
      </c>
      <c r="B1018" s="5">
        <v>45473</v>
      </c>
      <c r="C1018" s="4">
        <v>60820</v>
      </c>
      <c r="D1018" s="4" t="s">
        <v>18</v>
      </c>
      <c r="E1018" s="4" t="s">
        <v>32</v>
      </c>
      <c r="F1018" s="4" t="s">
        <v>33</v>
      </c>
      <c r="G1018" s="4" t="s">
        <v>14</v>
      </c>
      <c r="H1018" s="6">
        <v>6320</v>
      </c>
    </row>
    <row r="1019" spans="1:8" ht="15.75">
      <c r="A1019" s="4">
        <v>1018</v>
      </c>
      <c r="B1019" s="5">
        <v>45473</v>
      </c>
      <c r="C1019" s="4">
        <v>60830</v>
      </c>
      <c r="D1019" s="4" t="s">
        <v>19</v>
      </c>
      <c r="E1019" s="4" t="s">
        <v>32</v>
      </c>
      <c r="F1019" s="4" t="s">
        <v>33</v>
      </c>
      <c r="G1019" s="4" t="s">
        <v>14</v>
      </c>
      <c r="H1019" s="6">
        <v>7900</v>
      </c>
    </row>
    <row r="1020" spans="1:8" ht="15.75">
      <c r="A1020" s="4">
        <v>1019</v>
      </c>
      <c r="B1020" s="5">
        <v>45473</v>
      </c>
      <c r="C1020" s="4">
        <v>60840</v>
      </c>
      <c r="D1020" s="4" t="s">
        <v>20</v>
      </c>
      <c r="E1020" s="4" t="s">
        <v>32</v>
      </c>
      <c r="F1020" s="4" t="s">
        <v>33</v>
      </c>
      <c r="G1020" s="4" t="s">
        <v>14</v>
      </c>
      <c r="H1020" s="6">
        <v>1975</v>
      </c>
    </row>
    <row r="1021" spans="1:8" ht="15.75">
      <c r="A1021" s="4">
        <v>1020</v>
      </c>
      <c r="B1021" s="5">
        <v>45504</v>
      </c>
      <c r="C1021" s="4">
        <v>60810</v>
      </c>
      <c r="D1021" s="4" t="s">
        <v>17</v>
      </c>
      <c r="E1021" s="4" t="s">
        <v>36</v>
      </c>
      <c r="F1021" s="4" t="s">
        <v>37</v>
      </c>
      <c r="G1021" s="4" t="s">
        <v>14</v>
      </c>
      <c r="H1021" s="6">
        <v>69500</v>
      </c>
    </row>
    <row r="1022" spans="1:8" ht="15.75">
      <c r="A1022" s="4">
        <v>1021</v>
      </c>
      <c r="B1022" s="5">
        <v>45504</v>
      </c>
      <c r="C1022" s="4">
        <v>60820</v>
      </c>
      <c r="D1022" s="4" t="s">
        <v>18</v>
      </c>
      <c r="E1022" s="4" t="s">
        <v>36</v>
      </c>
      <c r="F1022" s="4" t="s">
        <v>37</v>
      </c>
      <c r="G1022" s="4" t="s">
        <v>14</v>
      </c>
      <c r="H1022" s="6">
        <v>5560</v>
      </c>
    </row>
    <row r="1023" spans="1:8" ht="15.75">
      <c r="A1023" s="4">
        <v>1022</v>
      </c>
      <c r="B1023" s="5">
        <v>45504</v>
      </c>
      <c r="C1023" s="4">
        <v>60830</v>
      </c>
      <c r="D1023" s="4" t="s">
        <v>19</v>
      </c>
      <c r="E1023" s="4" t="s">
        <v>36</v>
      </c>
      <c r="F1023" s="4" t="s">
        <v>37</v>
      </c>
      <c r="G1023" s="4" t="s">
        <v>14</v>
      </c>
      <c r="H1023" s="6">
        <v>6950</v>
      </c>
    </row>
    <row r="1024" spans="1:8" ht="15.75">
      <c r="A1024" s="4">
        <v>1023</v>
      </c>
      <c r="B1024" s="5">
        <v>45504</v>
      </c>
      <c r="C1024" s="4">
        <v>60840</v>
      </c>
      <c r="D1024" s="4" t="s">
        <v>20</v>
      </c>
      <c r="E1024" s="4" t="s">
        <v>36</v>
      </c>
      <c r="F1024" s="4" t="s">
        <v>37</v>
      </c>
      <c r="G1024" s="4" t="s">
        <v>14</v>
      </c>
      <c r="H1024" s="6">
        <v>1737.5</v>
      </c>
    </row>
    <row r="1025" spans="1:8" ht="15.75">
      <c r="A1025" s="4">
        <v>1024</v>
      </c>
      <c r="B1025" s="5">
        <v>45504</v>
      </c>
      <c r="C1025" s="4">
        <v>40200</v>
      </c>
      <c r="D1025" s="4" t="s">
        <v>8</v>
      </c>
      <c r="E1025" s="4" t="s">
        <v>9</v>
      </c>
      <c r="F1025" s="4" t="s">
        <v>10</v>
      </c>
      <c r="G1025" s="4" t="s">
        <v>11</v>
      </c>
      <c r="H1025" s="6">
        <v>145000</v>
      </c>
    </row>
    <row r="1026" spans="1:8" ht="15.75">
      <c r="A1026" s="4">
        <v>1025</v>
      </c>
      <c r="B1026" s="5">
        <v>45504</v>
      </c>
      <c r="C1026" s="4">
        <v>40100</v>
      </c>
      <c r="D1026" s="4" t="s">
        <v>12</v>
      </c>
      <c r="E1026" s="4" t="s">
        <v>9</v>
      </c>
      <c r="F1026" s="4" t="s">
        <v>10</v>
      </c>
      <c r="G1026" s="4" t="s">
        <v>11</v>
      </c>
      <c r="H1026" s="6">
        <v>500000</v>
      </c>
    </row>
    <row r="1027" spans="1:8" ht="15.75">
      <c r="A1027" s="4">
        <v>1026</v>
      </c>
      <c r="B1027" s="5">
        <v>45504</v>
      </c>
      <c r="C1027" s="4">
        <v>50210</v>
      </c>
      <c r="D1027" s="4" t="s">
        <v>38</v>
      </c>
      <c r="E1027" s="4" t="s">
        <v>9</v>
      </c>
      <c r="F1027" s="4" t="s">
        <v>10</v>
      </c>
      <c r="G1027" s="4" t="s">
        <v>14</v>
      </c>
      <c r="H1027" s="6">
        <v>90000</v>
      </c>
    </row>
    <row r="1028" spans="1:8" ht="15.75">
      <c r="A1028" s="4">
        <v>1027</v>
      </c>
      <c r="B1028" s="5">
        <v>45504</v>
      </c>
      <c r="C1028" s="4">
        <v>50100</v>
      </c>
      <c r="D1028" s="4" t="s">
        <v>13</v>
      </c>
      <c r="E1028" s="4" t="s">
        <v>9</v>
      </c>
      <c r="F1028" s="4" t="s">
        <v>10</v>
      </c>
      <c r="G1028" s="4" t="s">
        <v>14</v>
      </c>
      <c r="H1028" s="6">
        <v>25000</v>
      </c>
    </row>
    <row r="1029" spans="1:8" ht="15.75">
      <c r="A1029" s="4">
        <v>1028</v>
      </c>
      <c r="B1029" s="5">
        <v>45504</v>
      </c>
      <c r="C1029" s="4">
        <v>50200</v>
      </c>
      <c r="D1029" s="4" t="s">
        <v>15</v>
      </c>
      <c r="E1029" s="4" t="s">
        <v>9</v>
      </c>
      <c r="F1029" s="4" t="s">
        <v>10</v>
      </c>
      <c r="G1029" s="4" t="s">
        <v>14</v>
      </c>
      <c r="H1029" s="6">
        <v>25800</v>
      </c>
    </row>
    <row r="1030" spans="1:8" ht="15.75">
      <c r="A1030" s="4">
        <v>1029</v>
      </c>
      <c r="B1030" s="5">
        <v>45504</v>
      </c>
      <c r="C1030" s="4">
        <v>60100</v>
      </c>
      <c r="D1030" s="4" t="s">
        <v>16</v>
      </c>
      <c r="E1030" s="4" t="s">
        <v>9</v>
      </c>
      <c r="F1030" s="4" t="s">
        <v>10</v>
      </c>
      <c r="G1030" s="4" t="s">
        <v>14</v>
      </c>
      <c r="H1030" s="6">
        <v>39500</v>
      </c>
    </row>
    <row r="1031" spans="1:8" ht="15.75">
      <c r="A1031" s="4">
        <v>1030</v>
      </c>
      <c r="B1031" s="5">
        <v>45504</v>
      </c>
      <c r="C1031" s="4">
        <v>60500</v>
      </c>
      <c r="D1031" s="4" t="s">
        <v>39</v>
      </c>
      <c r="E1031" s="4" t="s">
        <v>9</v>
      </c>
      <c r="F1031" s="4" t="s">
        <v>10</v>
      </c>
      <c r="G1031" s="4" t="s">
        <v>14</v>
      </c>
      <c r="H1031" s="6">
        <v>4100</v>
      </c>
    </row>
    <row r="1032" spans="1:8" ht="15.75">
      <c r="A1032" s="4">
        <v>1031</v>
      </c>
      <c r="B1032" s="5">
        <v>45504</v>
      </c>
      <c r="C1032" s="4">
        <v>60620</v>
      </c>
      <c r="D1032" s="4" t="s">
        <v>40</v>
      </c>
      <c r="E1032" s="4" t="s">
        <v>9</v>
      </c>
      <c r="F1032" s="4" t="s">
        <v>10</v>
      </c>
      <c r="G1032" s="4" t="s">
        <v>14</v>
      </c>
      <c r="H1032" s="6">
        <v>5100</v>
      </c>
    </row>
    <row r="1033" spans="1:8" ht="15.75">
      <c r="A1033" s="4">
        <v>1032</v>
      </c>
      <c r="B1033" s="5">
        <v>45504</v>
      </c>
      <c r="C1033" s="4">
        <v>60630</v>
      </c>
      <c r="D1033" s="4" t="s">
        <v>41</v>
      </c>
      <c r="E1033" s="4" t="s">
        <v>9</v>
      </c>
      <c r="F1033" s="4" t="s">
        <v>10</v>
      </c>
      <c r="G1033" s="4" t="s">
        <v>14</v>
      </c>
      <c r="H1033" s="6">
        <v>16500</v>
      </c>
    </row>
    <row r="1034" spans="1:8" ht="15.75">
      <c r="A1034" s="4">
        <v>1033</v>
      </c>
      <c r="B1034" s="5">
        <v>45504</v>
      </c>
      <c r="C1034" s="4">
        <v>60810</v>
      </c>
      <c r="D1034" s="4" t="s">
        <v>17</v>
      </c>
      <c r="E1034" s="4" t="s">
        <v>9</v>
      </c>
      <c r="F1034" s="4" t="s">
        <v>10</v>
      </c>
      <c r="G1034" s="4" t="s">
        <v>14</v>
      </c>
      <c r="H1034" s="6">
        <v>61000</v>
      </c>
    </row>
    <row r="1035" spans="1:8" ht="15.75">
      <c r="A1035" s="4">
        <v>1034</v>
      </c>
      <c r="B1035" s="5">
        <v>45504</v>
      </c>
      <c r="C1035" s="4">
        <v>60820</v>
      </c>
      <c r="D1035" s="4" t="s">
        <v>18</v>
      </c>
      <c r="E1035" s="4" t="s">
        <v>9</v>
      </c>
      <c r="F1035" s="4" t="s">
        <v>10</v>
      </c>
      <c r="G1035" s="4" t="s">
        <v>14</v>
      </c>
      <c r="H1035" s="6">
        <v>4880</v>
      </c>
    </row>
    <row r="1036" spans="1:8" ht="15.75">
      <c r="A1036" s="4">
        <v>1035</v>
      </c>
      <c r="B1036" s="5">
        <v>45504</v>
      </c>
      <c r="C1036" s="4">
        <v>60830</v>
      </c>
      <c r="D1036" s="4" t="s">
        <v>19</v>
      </c>
      <c r="E1036" s="4" t="s">
        <v>9</v>
      </c>
      <c r="F1036" s="4" t="s">
        <v>10</v>
      </c>
      <c r="G1036" s="4" t="s">
        <v>14</v>
      </c>
      <c r="H1036" s="6">
        <v>6100</v>
      </c>
    </row>
    <row r="1037" spans="1:8" ht="15.75">
      <c r="A1037" s="4">
        <v>1036</v>
      </c>
      <c r="B1037" s="5">
        <v>45504</v>
      </c>
      <c r="C1037" s="4">
        <v>60840</v>
      </c>
      <c r="D1037" s="4" t="s">
        <v>20</v>
      </c>
      <c r="E1037" s="4" t="s">
        <v>9</v>
      </c>
      <c r="F1037" s="4" t="s">
        <v>10</v>
      </c>
      <c r="G1037" s="4" t="s">
        <v>14</v>
      </c>
      <c r="H1037" s="6">
        <v>1525</v>
      </c>
    </row>
    <row r="1038" spans="1:8" ht="15.75">
      <c r="A1038" s="4">
        <v>1037</v>
      </c>
      <c r="B1038" s="5">
        <v>45504</v>
      </c>
      <c r="C1038" s="4">
        <v>60850</v>
      </c>
      <c r="D1038" s="4" t="s">
        <v>42</v>
      </c>
      <c r="E1038" s="4" t="s">
        <v>9</v>
      </c>
      <c r="F1038" s="4" t="s">
        <v>10</v>
      </c>
      <c r="G1038" s="4" t="s">
        <v>14</v>
      </c>
      <c r="H1038" s="6">
        <v>58500</v>
      </c>
    </row>
    <row r="1039" spans="1:8" ht="15.75">
      <c r="A1039" s="4">
        <v>1038</v>
      </c>
      <c r="B1039" s="5">
        <v>45504</v>
      </c>
      <c r="C1039" s="4">
        <v>60710</v>
      </c>
      <c r="D1039" s="4" t="s">
        <v>21</v>
      </c>
      <c r="E1039" s="4" t="s">
        <v>9</v>
      </c>
      <c r="F1039" s="4" t="s">
        <v>10</v>
      </c>
      <c r="G1039" s="4" t="s">
        <v>14</v>
      </c>
      <c r="H1039" s="6">
        <v>9200</v>
      </c>
    </row>
    <row r="1040" spans="1:8" ht="15.75">
      <c r="A1040" s="4">
        <v>1039</v>
      </c>
      <c r="B1040" s="5">
        <v>45504</v>
      </c>
      <c r="C1040" s="4">
        <v>60720</v>
      </c>
      <c r="D1040" s="4" t="s">
        <v>22</v>
      </c>
      <c r="E1040" s="4" t="s">
        <v>9</v>
      </c>
      <c r="F1040" s="4" t="s">
        <v>10</v>
      </c>
      <c r="G1040" s="4" t="s">
        <v>14</v>
      </c>
      <c r="H1040" s="6">
        <v>5500</v>
      </c>
    </row>
    <row r="1041" spans="1:8" ht="15.75">
      <c r="A1041" s="4">
        <v>1040</v>
      </c>
      <c r="B1041" s="5">
        <v>45504</v>
      </c>
      <c r="C1041" s="4">
        <v>60730</v>
      </c>
      <c r="D1041" s="4" t="s">
        <v>23</v>
      </c>
      <c r="E1041" s="4" t="s">
        <v>9</v>
      </c>
      <c r="F1041" s="4" t="s">
        <v>10</v>
      </c>
      <c r="G1041" s="4" t="s">
        <v>14</v>
      </c>
      <c r="H1041" s="6">
        <v>8200</v>
      </c>
    </row>
    <row r="1042" spans="1:8" ht="15.75">
      <c r="A1042" s="4">
        <v>1041</v>
      </c>
      <c r="B1042" s="5">
        <v>45504</v>
      </c>
      <c r="C1042" s="4">
        <v>60740</v>
      </c>
      <c r="D1042" s="4" t="s">
        <v>24</v>
      </c>
      <c r="E1042" s="4" t="s">
        <v>9</v>
      </c>
      <c r="F1042" s="4" t="s">
        <v>10</v>
      </c>
      <c r="G1042" s="4" t="s">
        <v>14</v>
      </c>
      <c r="H1042" s="6">
        <v>27800</v>
      </c>
    </row>
    <row r="1043" spans="1:8" ht="15.75">
      <c r="A1043" s="4">
        <v>1042</v>
      </c>
      <c r="B1043" s="5">
        <v>45504</v>
      </c>
      <c r="C1043" s="4">
        <v>80100</v>
      </c>
      <c r="D1043" s="4" t="s">
        <v>27</v>
      </c>
      <c r="E1043" s="4" t="s">
        <v>9</v>
      </c>
      <c r="F1043" s="4" t="s">
        <v>10</v>
      </c>
      <c r="G1043" s="4" t="s">
        <v>14</v>
      </c>
      <c r="H1043" s="6">
        <v>2100</v>
      </c>
    </row>
    <row r="1044" spans="1:8" ht="15.75">
      <c r="A1044" s="4">
        <v>1043</v>
      </c>
      <c r="B1044" s="5">
        <v>45504</v>
      </c>
      <c r="C1044" s="4">
        <v>80200</v>
      </c>
      <c r="D1044" s="4" t="s">
        <v>28</v>
      </c>
      <c r="E1044" s="4" t="s">
        <v>9</v>
      </c>
      <c r="F1044" s="4" t="s">
        <v>10</v>
      </c>
      <c r="G1044" s="4" t="s">
        <v>14</v>
      </c>
      <c r="H1044" s="6">
        <v>3000</v>
      </c>
    </row>
    <row r="1045" spans="1:8" ht="15.75">
      <c r="A1045" s="4">
        <v>1044</v>
      </c>
      <c r="B1045" s="5">
        <v>45504</v>
      </c>
      <c r="C1045" s="4">
        <v>60400</v>
      </c>
      <c r="D1045" s="4" t="s">
        <v>29</v>
      </c>
      <c r="E1045" s="4" t="s">
        <v>30</v>
      </c>
      <c r="F1045" s="4" t="s">
        <v>31</v>
      </c>
      <c r="G1045" s="4" t="s">
        <v>14</v>
      </c>
      <c r="H1045" s="6">
        <v>3000</v>
      </c>
    </row>
    <row r="1046" spans="1:8" ht="15.75">
      <c r="A1046" s="4">
        <v>1045</v>
      </c>
      <c r="B1046" s="5">
        <v>45504</v>
      </c>
      <c r="C1046" s="4">
        <v>60810</v>
      </c>
      <c r="D1046" s="4" t="s">
        <v>17</v>
      </c>
      <c r="E1046" s="4" t="s">
        <v>30</v>
      </c>
      <c r="F1046" s="4" t="s">
        <v>31</v>
      </c>
      <c r="G1046" s="4" t="s">
        <v>14</v>
      </c>
      <c r="H1046" s="6">
        <v>103000</v>
      </c>
    </row>
    <row r="1047" spans="1:8" ht="15.75">
      <c r="A1047" s="4">
        <v>1046</v>
      </c>
      <c r="B1047" s="5">
        <v>45504</v>
      </c>
      <c r="C1047" s="4">
        <v>60820</v>
      </c>
      <c r="D1047" s="4" t="s">
        <v>18</v>
      </c>
      <c r="E1047" s="4" t="s">
        <v>30</v>
      </c>
      <c r="F1047" s="4" t="s">
        <v>31</v>
      </c>
      <c r="G1047" s="4" t="s">
        <v>14</v>
      </c>
      <c r="H1047" s="6">
        <v>8240</v>
      </c>
    </row>
    <row r="1048" spans="1:8" ht="15.75">
      <c r="A1048" s="4">
        <v>1047</v>
      </c>
      <c r="B1048" s="5">
        <v>45504</v>
      </c>
      <c r="C1048" s="4">
        <v>60830</v>
      </c>
      <c r="D1048" s="4" t="s">
        <v>19</v>
      </c>
      <c r="E1048" s="4" t="s">
        <v>30</v>
      </c>
      <c r="F1048" s="4" t="s">
        <v>31</v>
      </c>
      <c r="G1048" s="4" t="s">
        <v>14</v>
      </c>
      <c r="H1048" s="6">
        <v>10300</v>
      </c>
    </row>
    <row r="1049" spans="1:8" ht="15.75">
      <c r="A1049" s="4">
        <v>1048</v>
      </c>
      <c r="B1049" s="5">
        <v>45504</v>
      </c>
      <c r="C1049" s="4">
        <v>60840</v>
      </c>
      <c r="D1049" s="4" t="s">
        <v>20</v>
      </c>
      <c r="E1049" s="4" t="s">
        <v>30</v>
      </c>
      <c r="F1049" s="4" t="s">
        <v>31</v>
      </c>
      <c r="G1049" s="4" t="s">
        <v>14</v>
      </c>
      <c r="H1049" s="6">
        <v>2575</v>
      </c>
    </row>
    <row r="1050" spans="1:8" ht="15.75">
      <c r="A1050" s="4">
        <v>1049</v>
      </c>
      <c r="B1050" s="5">
        <v>45504</v>
      </c>
      <c r="C1050" s="4">
        <v>60100</v>
      </c>
      <c r="D1050" s="4" t="s">
        <v>16</v>
      </c>
      <c r="E1050" s="4" t="s">
        <v>32</v>
      </c>
      <c r="F1050" s="4" t="s">
        <v>33</v>
      </c>
      <c r="G1050" s="4" t="s">
        <v>14</v>
      </c>
      <c r="H1050" s="6">
        <v>45000</v>
      </c>
    </row>
    <row r="1051" spans="1:8" ht="15.75">
      <c r="A1051" s="4">
        <v>1050</v>
      </c>
      <c r="B1051" s="5">
        <v>45504</v>
      </c>
      <c r="C1051" s="4">
        <v>60810</v>
      </c>
      <c r="D1051" s="4" t="s">
        <v>17</v>
      </c>
      <c r="E1051" s="4" t="s">
        <v>32</v>
      </c>
      <c r="F1051" s="4" t="s">
        <v>33</v>
      </c>
      <c r="G1051" s="4" t="s">
        <v>14</v>
      </c>
      <c r="H1051" s="6">
        <v>80500</v>
      </c>
    </row>
    <row r="1052" spans="1:8" ht="15.75">
      <c r="A1052" s="4">
        <v>1051</v>
      </c>
      <c r="B1052" s="5">
        <v>45504</v>
      </c>
      <c r="C1052" s="4">
        <v>60820</v>
      </c>
      <c r="D1052" s="4" t="s">
        <v>18</v>
      </c>
      <c r="E1052" s="4" t="s">
        <v>32</v>
      </c>
      <c r="F1052" s="4" t="s">
        <v>33</v>
      </c>
      <c r="G1052" s="4" t="s">
        <v>14</v>
      </c>
      <c r="H1052" s="6">
        <v>6440</v>
      </c>
    </row>
    <row r="1053" spans="1:8" ht="15.75">
      <c r="A1053" s="4">
        <v>1052</v>
      </c>
      <c r="B1053" s="5">
        <v>45504</v>
      </c>
      <c r="C1053" s="4">
        <v>60830</v>
      </c>
      <c r="D1053" s="4" t="s">
        <v>19</v>
      </c>
      <c r="E1053" s="4" t="s">
        <v>32</v>
      </c>
      <c r="F1053" s="4" t="s">
        <v>33</v>
      </c>
      <c r="G1053" s="4" t="s">
        <v>14</v>
      </c>
      <c r="H1053" s="6">
        <v>8050</v>
      </c>
    </row>
    <row r="1054" spans="1:8" ht="15.75">
      <c r="A1054" s="4">
        <v>1053</v>
      </c>
      <c r="B1054" s="5">
        <v>45504</v>
      </c>
      <c r="C1054" s="4">
        <v>60840</v>
      </c>
      <c r="D1054" s="4" t="s">
        <v>20</v>
      </c>
      <c r="E1054" s="4" t="s">
        <v>32</v>
      </c>
      <c r="F1054" s="4" t="s">
        <v>33</v>
      </c>
      <c r="G1054" s="4" t="s">
        <v>14</v>
      </c>
      <c r="H1054" s="6">
        <v>2012.5</v>
      </c>
    </row>
    <row r="1055" spans="1:8" ht="15.75">
      <c r="A1055" s="4">
        <v>1054</v>
      </c>
      <c r="B1055" s="5">
        <v>45535</v>
      </c>
      <c r="C1055" s="4">
        <v>60810</v>
      </c>
      <c r="D1055" s="4" t="s">
        <v>17</v>
      </c>
      <c r="E1055" s="4" t="s">
        <v>36</v>
      </c>
      <c r="F1055" s="4" t="s">
        <v>37</v>
      </c>
      <c r="G1055" s="4" t="s">
        <v>14</v>
      </c>
      <c r="H1055" s="6">
        <v>69500</v>
      </c>
    </row>
    <row r="1056" spans="1:8" ht="15.75">
      <c r="A1056" s="4">
        <v>1055</v>
      </c>
      <c r="B1056" s="5">
        <v>45535</v>
      </c>
      <c r="C1056" s="4">
        <v>60820</v>
      </c>
      <c r="D1056" s="4" t="s">
        <v>18</v>
      </c>
      <c r="E1056" s="4" t="s">
        <v>36</v>
      </c>
      <c r="F1056" s="4" t="s">
        <v>37</v>
      </c>
      <c r="G1056" s="4" t="s">
        <v>14</v>
      </c>
      <c r="H1056" s="6">
        <v>5560</v>
      </c>
    </row>
    <row r="1057" spans="1:8" ht="15.75">
      <c r="A1057" s="4">
        <v>1056</v>
      </c>
      <c r="B1057" s="5">
        <v>45535</v>
      </c>
      <c r="C1057" s="4">
        <v>60830</v>
      </c>
      <c r="D1057" s="4" t="s">
        <v>19</v>
      </c>
      <c r="E1057" s="4" t="s">
        <v>36</v>
      </c>
      <c r="F1057" s="4" t="s">
        <v>37</v>
      </c>
      <c r="G1057" s="4" t="s">
        <v>14</v>
      </c>
      <c r="H1057" s="6">
        <v>6950</v>
      </c>
    </row>
    <row r="1058" spans="1:8" ht="15.75">
      <c r="A1058" s="4">
        <v>1057</v>
      </c>
      <c r="B1058" s="5">
        <v>45535</v>
      </c>
      <c r="C1058" s="4">
        <v>60840</v>
      </c>
      <c r="D1058" s="4" t="s">
        <v>20</v>
      </c>
      <c r="E1058" s="4" t="s">
        <v>36</v>
      </c>
      <c r="F1058" s="4" t="s">
        <v>37</v>
      </c>
      <c r="G1058" s="4" t="s">
        <v>14</v>
      </c>
      <c r="H1058" s="6">
        <v>1737.5</v>
      </c>
    </row>
    <row r="1059" spans="1:8" ht="15.75">
      <c r="A1059" s="4">
        <v>1058</v>
      </c>
      <c r="B1059" s="5">
        <v>45535</v>
      </c>
      <c r="C1059" s="4">
        <v>40200</v>
      </c>
      <c r="D1059" s="4" t="s">
        <v>8</v>
      </c>
      <c r="E1059" s="4" t="s">
        <v>9</v>
      </c>
      <c r="F1059" s="4" t="s">
        <v>10</v>
      </c>
      <c r="G1059" s="4" t="s">
        <v>11</v>
      </c>
      <c r="H1059" s="6">
        <v>147500</v>
      </c>
    </row>
    <row r="1060" spans="1:8" ht="15.75">
      <c r="A1060" s="4">
        <v>1059</v>
      </c>
      <c r="B1060" s="5">
        <v>45535</v>
      </c>
      <c r="C1060" s="4">
        <v>40100</v>
      </c>
      <c r="D1060" s="4" t="s">
        <v>12</v>
      </c>
      <c r="E1060" s="4" t="s">
        <v>9</v>
      </c>
      <c r="F1060" s="4" t="s">
        <v>10</v>
      </c>
      <c r="G1060" s="4" t="s">
        <v>11</v>
      </c>
      <c r="H1060" s="6">
        <v>600000</v>
      </c>
    </row>
    <row r="1061" spans="1:8" ht="15.75">
      <c r="A1061" s="4">
        <v>1060</v>
      </c>
      <c r="B1061" s="5">
        <v>45535</v>
      </c>
      <c r="C1061" s="4">
        <v>50210</v>
      </c>
      <c r="D1061" s="4" t="s">
        <v>38</v>
      </c>
      <c r="E1061" s="4" t="s">
        <v>9</v>
      </c>
      <c r="F1061" s="4" t="s">
        <v>10</v>
      </c>
      <c r="G1061" s="4" t="s">
        <v>14</v>
      </c>
      <c r="H1061" s="6">
        <v>90000</v>
      </c>
    </row>
    <row r="1062" spans="1:8" ht="15.75">
      <c r="A1062" s="4">
        <v>1061</v>
      </c>
      <c r="B1062" s="5">
        <v>45535</v>
      </c>
      <c r="C1062" s="4">
        <v>50100</v>
      </c>
      <c r="D1062" s="4" t="s">
        <v>13</v>
      </c>
      <c r="E1062" s="4" t="s">
        <v>9</v>
      </c>
      <c r="F1062" s="4" t="s">
        <v>10</v>
      </c>
      <c r="G1062" s="4" t="s">
        <v>14</v>
      </c>
      <c r="H1062" s="6">
        <v>30000</v>
      </c>
    </row>
    <row r="1063" spans="1:8" ht="15.75">
      <c r="A1063" s="4">
        <v>1062</v>
      </c>
      <c r="B1063" s="5">
        <v>45535</v>
      </c>
      <c r="C1063" s="4">
        <v>50200</v>
      </c>
      <c r="D1063" s="4" t="s">
        <v>15</v>
      </c>
      <c r="E1063" s="4" t="s">
        <v>9</v>
      </c>
      <c r="F1063" s="4" t="s">
        <v>10</v>
      </c>
      <c r="G1063" s="4" t="s">
        <v>14</v>
      </c>
      <c r="H1063" s="6">
        <v>29900</v>
      </c>
    </row>
    <row r="1064" spans="1:8" ht="15.75">
      <c r="A1064" s="4">
        <v>1063</v>
      </c>
      <c r="B1064" s="5">
        <v>45535</v>
      </c>
      <c r="C1064" s="4">
        <v>60100</v>
      </c>
      <c r="D1064" s="4" t="s">
        <v>16</v>
      </c>
      <c r="E1064" s="4" t="s">
        <v>9</v>
      </c>
      <c r="F1064" s="4" t="s">
        <v>10</v>
      </c>
      <c r="G1064" s="4" t="s">
        <v>14</v>
      </c>
      <c r="H1064" s="6">
        <v>40200</v>
      </c>
    </row>
    <row r="1065" spans="1:8" ht="15.75">
      <c r="A1065" s="4">
        <v>1064</v>
      </c>
      <c r="B1065" s="5">
        <v>45535</v>
      </c>
      <c r="C1065" s="4">
        <v>60500</v>
      </c>
      <c r="D1065" s="4" t="s">
        <v>39</v>
      </c>
      <c r="E1065" s="4" t="s">
        <v>9</v>
      </c>
      <c r="F1065" s="4" t="s">
        <v>10</v>
      </c>
      <c r="G1065" s="4" t="s">
        <v>14</v>
      </c>
      <c r="H1065" s="6">
        <v>4100</v>
      </c>
    </row>
    <row r="1066" spans="1:8" ht="15.75">
      <c r="A1066" s="4">
        <v>1065</v>
      </c>
      <c r="B1066" s="5">
        <v>45535</v>
      </c>
      <c r="C1066" s="4">
        <v>60620</v>
      </c>
      <c r="D1066" s="4" t="s">
        <v>40</v>
      </c>
      <c r="E1066" s="4" t="s">
        <v>9</v>
      </c>
      <c r="F1066" s="4" t="s">
        <v>10</v>
      </c>
      <c r="G1066" s="4" t="s">
        <v>14</v>
      </c>
      <c r="H1066" s="6">
        <v>5100</v>
      </c>
    </row>
    <row r="1067" spans="1:8" ht="15.75">
      <c r="A1067" s="4">
        <v>1066</v>
      </c>
      <c r="B1067" s="5">
        <v>45535</v>
      </c>
      <c r="C1067" s="4">
        <v>60630</v>
      </c>
      <c r="D1067" s="4" t="s">
        <v>41</v>
      </c>
      <c r="E1067" s="4" t="s">
        <v>9</v>
      </c>
      <c r="F1067" s="4" t="s">
        <v>10</v>
      </c>
      <c r="G1067" s="4" t="s">
        <v>14</v>
      </c>
      <c r="H1067" s="6">
        <v>16500</v>
      </c>
    </row>
    <row r="1068" spans="1:8" ht="15.75">
      <c r="A1068" s="4">
        <v>1067</v>
      </c>
      <c r="B1068" s="5">
        <v>45535</v>
      </c>
      <c r="C1068" s="4">
        <v>60810</v>
      </c>
      <c r="D1068" s="4" t="s">
        <v>17</v>
      </c>
      <c r="E1068" s="4" t="s">
        <v>9</v>
      </c>
      <c r="F1068" s="4" t="s">
        <v>10</v>
      </c>
      <c r="G1068" s="4" t="s">
        <v>14</v>
      </c>
      <c r="H1068" s="6">
        <v>61000</v>
      </c>
    </row>
    <row r="1069" spans="1:8" ht="15.75">
      <c r="A1069" s="4">
        <v>1068</v>
      </c>
      <c r="B1069" s="5">
        <v>45535</v>
      </c>
      <c r="C1069" s="4">
        <v>60820</v>
      </c>
      <c r="D1069" s="4" t="s">
        <v>18</v>
      </c>
      <c r="E1069" s="4" t="s">
        <v>9</v>
      </c>
      <c r="F1069" s="4" t="s">
        <v>10</v>
      </c>
      <c r="G1069" s="4" t="s">
        <v>14</v>
      </c>
      <c r="H1069" s="6">
        <v>4880</v>
      </c>
    </row>
    <row r="1070" spans="1:8" ht="15.75">
      <c r="A1070" s="4">
        <v>1069</v>
      </c>
      <c r="B1070" s="5">
        <v>45535</v>
      </c>
      <c r="C1070" s="4">
        <v>60830</v>
      </c>
      <c r="D1070" s="4" t="s">
        <v>19</v>
      </c>
      <c r="E1070" s="4" t="s">
        <v>9</v>
      </c>
      <c r="F1070" s="4" t="s">
        <v>10</v>
      </c>
      <c r="G1070" s="4" t="s">
        <v>14</v>
      </c>
      <c r="H1070" s="6">
        <v>6100</v>
      </c>
    </row>
    <row r="1071" spans="1:8" ht="15.75">
      <c r="A1071" s="4">
        <v>1070</v>
      </c>
      <c r="B1071" s="5">
        <v>45535</v>
      </c>
      <c r="C1071" s="4">
        <v>60840</v>
      </c>
      <c r="D1071" s="4" t="s">
        <v>20</v>
      </c>
      <c r="E1071" s="4" t="s">
        <v>9</v>
      </c>
      <c r="F1071" s="4" t="s">
        <v>10</v>
      </c>
      <c r="G1071" s="4" t="s">
        <v>14</v>
      </c>
      <c r="H1071" s="6">
        <v>1525</v>
      </c>
    </row>
    <row r="1072" spans="1:8" ht="15.75">
      <c r="A1072" s="4">
        <v>1071</v>
      </c>
      <c r="B1072" s="5">
        <v>45535</v>
      </c>
      <c r="C1072" s="4">
        <v>60850</v>
      </c>
      <c r="D1072" s="4" t="s">
        <v>42</v>
      </c>
      <c r="E1072" s="4" t="s">
        <v>9</v>
      </c>
      <c r="F1072" s="4" t="s">
        <v>10</v>
      </c>
      <c r="G1072" s="4" t="s">
        <v>14</v>
      </c>
      <c r="H1072" s="6">
        <v>60800</v>
      </c>
    </row>
    <row r="1073" spans="1:8" ht="15.75">
      <c r="A1073" s="4">
        <v>1072</v>
      </c>
      <c r="B1073" s="5">
        <v>45535</v>
      </c>
      <c r="C1073" s="4">
        <v>60710</v>
      </c>
      <c r="D1073" s="4" t="s">
        <v>21</v>
      </c>
      <c r="E1073" s="4" t="s">
        <v>9</v>
      </c>
      <c r="F1073" s="4" t="s">
        <v>10</v>
      </c>
      <c r="G1073" s="4" t="s">
        <v>14</v>
      </c>
      <c r="H1073" s="6">
        <v>9200</v>
      </c>
    </row>
    <row r="1074" spans="1:8" ht="15.75">
      <c r="A1074" s="4">
        <v>1073</v>
      </c>
      <c r="B1074" s="5">
        <v>45535</v>
      </c>
      <c r="C1074" s="4">
        <v>60720</v>
      </c>
      <c r="D1074" s="4" t="s">
        <v>22</v>
      </c>
      <c r="E1074" s="4" t="s">
        <v>9</v>
      </c>
      <c r="F1074" s="4" t="s">
        <v>10</v>
      </c>
      <c r="G1074" s="4" t="s">
        <v>14</v>
      </c>
      <c r="H1074" s="6">
        <v>5500</v>
      </c>
    </row>
    <row r="1075" spans="1:8" ht="15.75">
      <c r="A1075" s="4">
        <v>1074</v>
      </c>
      <c r="B1075" s="5">
        <v>45535</v>
      </c>
      <c r="C1075" s="4">
        <v>60730</v>
      </c>
      <c r="D1075" s="4" t="s">
        <v>23</v>
      </c>
      <c r="E1075" s="4" t="s">
        <v>9</v>
      </c>
      <c r="F1075" s="4" t="s">
        <v>10</v>
      </c>
      <c r="G1075" s="4" t="s">
        <v>14</v>
      </c>
      <c r="H1075" s="6">
        <v>8200</v>
      </c>
    </row>
    <row r="1076" spans="1:8" ht="15.75">
      <c r="A1076" s="4">
        <v>1075</v>
      </c>
      <c r="B1076" s="5">
        <v>45535</v>
      </c>
      <c r="C1076" s="4">
        <v>60740</v>
      </c>
      <c r="D1076" s="4" t="s">
        <v>24</v>
      </c>
      <c r="E1076" s="4" t="s">
        <v>9</v>
      </c>
      <c r="F1076" s="4" t="s">
        <v>10</v>
      </c>
      <c r="G1076" s="4" t="s">
        <v>14</v>
      </c>
      <c r="H1076" s="6">
        <v>27800</v>
      </c>
    </row>
    <row r="1077" spans="1:8" ht="15.75">
      <c r="A1077" s="4">
        <v>1076</v>
      </c>
      <c r="B1077" s="5">
        <v>45535</v>
      </c>
      <c r="C1077" s="4">
        <v>80100</v>
      </c>
      <c r="D1077" s="4" t="s">
        <v>27</v>
      </c>
      <c r="E1077" s="4" t="s">
        <v>9</v>
      </c>
      <c r="F1077" s="4" t="s">
        <v>10</v>
      </c>
      <c r="G1077" s="4" t="s">
        <v>14</v>
      </c>
      <c r="H1077" s="6">
        <v>2100</v>
      </c>
    </row>
    <row r="1078" spans="1:8" ht="15.75">
      <c r="A1078" s="4">
        <v>1077</v>
      </c>
      <c r="B1078" s="5">
        <v>45535</v>
      </c>
      <c r="C1078" s="4">
        <v>80200</v>
      </c>
      <c r="D1078" s="4" t="s">
        <v>28</v>
      </c>
      <c r="E1078" s="4" t="s">
        <v>9</v>
      </c>
      <c r="F1078" s="4" t="s">
        <v>10</v>
      </c>
      <c r="G1078" s="4" t="s">
        <v>14</v>
      </c>
      <c r="H1078" s="6">
        <v>3000</v>
      </c>
    </row>
    <row r="1079" spans="1:8" ht="15.75">
      <c r="A1079" s="4">
        <v>1078</v>
      </c>
      <c r="B1079" s="5">
        <v>45535</v>
      </c>
      <c r="C1079" s="4">
        <v>60400</v>
      </c>
      <c r="D1079" s="4" t="s">
        <v>29</v>
      </c>
      <c r="E1079" s="4" t="s">
        <v>30</v>
      </c>
      <c r="F1079" s="4" t="s">
        <v>31</v>
      </c>
      <c r="G1079" s="4" t="s">
        <v>14</v>
      </c>
      <c r="H1079" s="6">
        <v>3000</v>
      </c>
    </row>
    <row r="1080" spans="1:8" ht="15.75">
      <c r="A1080" s="4">
        <v>1079</v>
      </c>
      <c r="B1080" s="5">
        <v>45535</v>
      </c>
      <c r="C1080" s="4">
        <v>60810</v>
      </c>
      <c r="D1080" s="4" t="s">
        <v>17</v>
      </c>
      <c r="E1080" s="4" t="s">
        <v>30</v>
      </c>
      <c r="F1080" s="4" t="s">
        <v>31</v>
      </c>
      <c r="G1080" s="4" t="s">
        <v>14</v>
      </c>
      <c r="H1080" s="6">
        <v>105000</v>
      </c>
    </row>
    <row r="1081" spans="1:8" ht="15.75">
      <c r="A1081" s="4">
        <v>1080</v>
      </c>
      <c r="B1081" s="5">
        <v>45535</v>
      </c>
      <c r="C1081" s="4">
        <v>60820</v>
      </c>
      <c r="D1081" s="4" t="s">
        <v>18</v>
      </c>
      <c r="E1081" s="4" t="s">
        <v>30</v>
      </c>
      <c r="F1081" s="4" t="s">
        <v>31</v>
      </c>
      <c r="G1081" s="4" t="s">
        <v>14</v>
      </c>
      <c r="H1081" s="6">
        <v>8400</v>
      </c>
    </row>
    <row r="1082" spans="1:8" ht="15.75">
      <c r="A1082" s="4">
        <v>1081</v>
      </c>
      <c r="B1082" s="5">
        <v>45535</v>
      </c>
      <c r="C1082" s="4">
        <v>60830</v>
      </c>
      <c r="D1082" s="4" t="s">
        <v>19</v>
      </c>
      <c r="E1082" s="4" t="s">
        <v>30</v>
      </c>
      <c r="F1082" s="4" t="s">
        <v>31</v>
      </c>
      <c r="G1082" s="4" t="s">
        <v>14</v>
      </c>
      <c r="H1082" s="6">
        <v>10500</v>
      </c>
    </row>
    <row r="1083" spans="1:8" ht="15.75">
      <c r="A1083" s="4">
        <v>1082</v>
      </c>
      <c r="B1083" s="5">
        <v>45535</v>
      </c>
      <c r="C1083" s="4">
        <v>60840</v>
      </c>
      <c r="D1083" s="4" t="s">
        <v>20</v>
      </c>
      <c r="E1083" s="4" t="s">
        <v>30</v>
      </c>
      <c r="F1083" s="4" t="s">
        <v>31</v>
      </c>
      <c r="G1083" s="4" t="s">
        <v>14</v>
      </c>
      <c r="H1083" s="6">
        <v>2625</v>
      </c>
    </row>
    <row r="1084" spans="1:8" ht="15.75">
      <c r="A1084" s="4">
        <v>1083</v>
      </c>
      <c r="B1084" s="5">
        <v>45535</v>
      </c>
      <c r="C1084" s="4">
        <v>60100</v>
      </c>
      <c r="D1084" s="4" t="s">
        <v>16</v>
      </c>
      <c r="E1084" s="4" t="s">
        <v>32</v>
      </c>
      <c r="F1084" s="4" t="s">
        <v>33</v>
      </c>
      <c r="G1084" s="4" t="s">
        <v>14</v>
      </c>
      <c r="H1084" s="6">
        <v>46000</v>
      </c>
    </row>
    <row r="1085" spans="1:8" ht="15.75">
      <c r="A1085" s="4">
        <v>1084</v>
      </c>
      <c r="B1085" s="5">
        <v>45535</v>
      </c>
      <c r="C1085" s="4">
        <v>60810</v>
      </c>
      <c r="D1085" s="4" t="s">
        <v>17</v>
      </c>
      <c r="E1085" s="4" t="s">
        <v>32</v>
      </c>
      <c r="F1085" s="4" t="s">
        <v>33</v>
      </c>
      <c r="G1085" s="4" t="s">
        <v>14</v>
      </c>
      <c r="H1085" s="6">
        <v>80500</v>
      </c>
    </row>
    <row r="1086" spans="1:8" ht="15.75">
      <c r="A1086" s="4">
        <v>1085</v>
      </c>
      <c r="B1086" s="5">
        <v>45535</v>
      </c>
      <c r="C1086" s="4">
        <v>60820</v>
      </c>
      <c r="D1086" s="4" t="s">
        <v>18</v>
      </c>
      <c r="E1086" s="4" t="s">
        <v>32</v>
      </c>
      <c r="F1086" s="4" t="s">
        <v>33</v>
      </c>
      <c r="G1086" s="4" t="s">
        <v>14</v>
      </c>
      <c r="H1086" s="6">
        <v>6440</v>
      </c>
    </row>
    <row r="1087" spans="1:8" ht="15.75">
      <c r="A1087" s="4">
        <v>1086</v>
      </c>
      <c r="B1087" s="5">
        <v>45535</v>
      </c>
      <c r="C1087" s="4">
        <v>60830</v>
      </c>
      <c r="D1087" s="4" t="s">
        <v>19</v>
      </c>
      <c r="E1087" s="4" t="s">
        <v>32</v>
      </c>
      <c r="F1087" s="4" t="s">
        <v>33</v>
      </c>
      <c r="G1087" s="4" t="s">
        <v>14</v>
      </c>
      <c r="H1087" s="6">
        <v>8050</v>
      </c>
    </row>
    <row r="1088" spans="1:8" ht="15.75">
      <c r="A1088" s="4">
        <v>1087</v>
      </c>
      <c r="B1088" s="5">
        <v>45535</v>
      </c>
      <c r="C1088" s="4">
        <v>60840</v>
      </c>
      <c r="D1088" s="4" t="s">
        <v>20</v>
      </c>
      <c r="E1088" s="4" t="s">
        <v>32</v>
      </c>
      <c r="F1088" s="4" t="s">
        <v>33</v>
      </c>
      <c r="G1088" s="4" t="s">
        <v>14</v>
      </c>
      <c r="H1088" s="6">
        <v>2012.5</v>
      </c>
    </row>
    <row r="1089" spans="1:8" ht="15.75">
      <c r="A1089" s="4">
        <v>1088</v>
      </c>
      <c r="B1089" s="5">
        <v>45535</v>
      </c>
      <c r="C1089" s="4">
        <v>61010</v>
      </c>
      <c r="D1089" s="4" t="s">
        <v>25</v>
      </c>
      <c r="E1089" s="4" t="s">
        <v>32</v>
      </c>
      <c r="F1089" s="4" t="s">
        <v>33</v>
      </c>
      <c r="G1089" s="4" t="s">
        <v>14</v>
      </c>
      <c r="H1089" s="6">
        <v>5000</v>
      </c>
    </row>
    <row r="1090" spans="1:8" ht="15.75">
      <c r="A1090" s="4">
        <v>1089</v>
      </c>
      <c r="B1090" s="5">
        <v>45535</v>
      </c>
      <c r="C1090" s="4">
        <v>61020</v>
      </c>
      <c r="D1090" s="4" t="s">
        <v>34</v>
      </c>
      <c r="E1090" s="4" t="s">
        <v>32</v>
      </c>
      <c r="F1090" s="4" t="s">
        <v>33</v>
      </c>
      <c r="G1090" s="4" t="s">
        <v>14</v>
      </c>
      <c r="H1090" s="6">
        <v>7500</v>
      </c>
    </row>
    <row r="1091" spans="1:8" ht="15.75">
      <c r="A1091" s="4">
        <v>1090</v>
      </c>
      <c r="B1091" s="5">
        <v>45535</v>
      </c>
      <c r="C1091" s="4">
        <v>61030</v>
      </c>
      <c r="D1091" s="4" t="s">
        <v>35</v>
      </c>
      <c r="E1091" s="4" t="s">
        <v>32</v>
      </c>
      <c r="F1091" s="4" t="s">
        <v>33</v>
      </c>
      <c r="G1091" s="4" t="s">
        <v>14</v>
      </c>
      <c r="H1091" s="6">
        <v>10000</v>
      </c>
    </row>
    <row r="1092" spans="1:8" ht="15.75">
      <c r="A1092" s="4">
        <v>1091</v>
      </c>
      <c r="B1092" s="5">
        <v>45565</v>
      </c>
      <c r="C1092" s="4">
        <v>60810</v>
      </c>
      <c r="D1092" s="4" t="s">
        <v>17</v>
      </c>
      <c r="E1092" s="4" t="s">
        <v>36</v>
      </c>
      <c r="F1092" s="4" t="s">
        <v>37</v>
      </c>
      <c r="G1092" s="4" t="s">
        <v>14</v>
      </c>
      <c r="H1092" s="6">
        <v>69500</v>
      </c>
    </row>
    <row r="1093" spans="1:8" ht="15.75">
      <c r="A1093" s="4">
        <v>1092</v>
      </c>
      <c r="B1093" s="5">
        <v>45565</v>
      </c>
      <c r="C1093" s="4">
        <v>60820</v>
      </c>
      <c r="D1093" s="4" t="s">
        <v>18</v>
      </c>
      <c r="E1093" s="4" t="s">
        <v>36</v>
      </c>
      <c r="F1093" s="4" t="s">
        <v>37</v>
      </c>
      <c r="G1093" s="4" t="s">
        <v>14</v>
      </c>
      <c r="H1093" s="6">
        <v>5560</v>
      </c>
    </row>
    <row r="1094" spans="1:8" ht="15.75">
      <c r="A1094" s="4">
        <v>1093</v>
      </c>
      <c r="B1094" s="5">
        <v>45565</v>
      </c>
      <c r="C1094" s="4">
        <v>60830</v>
      </c>
      <c r="D1094" s="4" t="s">
        <v>19</v>
      </c>
      <c r="E1094" s="4" t="s">
        <v>36</v>
      </c>
      <c r="F1094" s="4" t="s">
        <v>37</v>
      </c>
      <c r="G1094" s="4" t="s">
        <v>14</v>
      </c>
      <c r="H1094" s="6">
        <v>6950</v>
      </c>
    </row>
    <row r="1095" spans="1:8" ht="15.75">
      <c r="A1095" s="4">
        <v>1094</v>
      </c>
      <c r="B1095" s="5">
        <v>45565</v>
      </c>
      <c r="C1095" s="4">
        <v>60840</v>
      </c>
      <c r="D1095" s="4" t="s">
        <v>20</v>
      </c>
      <c r="E1095" s="4" t="s">
        <v>36</v>
      </c>
      <c r="F1095" s="4" t="s">
        <v>37</v>
      </c>
      <c r="G1095" s="4" t="s">
        <v>14</v>
      </c>
      <c r="H1095" s="6">
        <v>1737.5</v>
      </c>
    </row>
    <row r="1096" spans="1:8" ht="15.75">
      <c r="A1096" s="4">
        <v>1095</v>
      </c>
      <c r="B1096" s="5">
        <v>45565</v>
      </c>
      <c r="C1096" s="4">
        <v>40200</v>
      </c>
      <c r="D1096" s="4" t="s">
        <v>8</v>
      </c>
      <c r="E1096" s="4" t="s">
        <v>9</v>
      </c>
      <c r="F1096" s="4" t="s">
        <v>10</v>
      </c>
      <c r="G1096" s="4" t="s">
        <v>11</v>
      </c>
      <c r="H1096" s="6">
        <v>150000</v>
      </c>
    </row>
    <row r="1097" spans="1:8" ht="15.75">
      <c r="A1097" s="4">
        <v>1096</v>
      </c>
      <c r="B1097" s="5">
        <v>45565</v>
      </c>
      <c r="C1097" s="4">
        <v>40100</v>
      </c>
      <c r="D1097" s="4" t="s">
        <v>12</v>
      </c>
      <c r="E1097" s="4" t="s">
        <v>9</v>
      </c>
      <c r="F1097" s="4" t="s">
        <v>10</v>
      </c>
      <c r="G1097" s="4" t="s">
        <v>11</v>
      </c>
      <c r="H1097" s="6">
        <v>600000</v>
      </c>
    </row>
    <row r="1098" spans="1:8" ht="15.75">
      <c r="A1098" s="4">
        <v>1097</v>
      </c>
      <c r="B1098" s="5">
        <v>45565</v>
      </c>
      <c r="C1098" s="4">
        <v>50210</v>
      </c>
      <c r="D1098" s="4" t="s">
        <v>38</v>
      </c>
      <c r="E1098" s="4" t="s">
        <v>9</v>
      </c>
      <c r="F1098" s="4" t="s">
        <v>10</v>
      </c>
      <c r="G1098" s="4" t="s">
        <v>14</v>
      </c>
      <c r="H1098" s="6">
        <v>90000</v>
      </c>
    </row>
    <row r="1099" spans="1:8" ht="15.75">
      <c r="A1099" s="4">
        <v>1098</v>
      </c>
      <c r="B1099" s="5">
        <v>45565</v>
      </c>
      <c r="C1099" s="4">
        <v>50100</v>
      </c>
      <c r="D1099" s="4" t="s">
        <v>13</v>
      </c>
      <c r="E1099" s="4" t="s">
        <v>9</v>
      </c>
      <c r="F1099" s="4" t="s">
        <v>10</v>
      </c>
      <c r="G1099" s="4" t="s">
        <v>14</v>
      </c>
      <c r="H1099" s="6">
        <v>30000</v>
      </c>
    </row>
    <row r="1100" spans="1:8" ht="15.75">
      <c r="A1100" s="4">
        <v>1099</v>
      </c>
      <c r="B1100" s="5">
        <v>45565</v>
      </c>
      <c r="C1100" s="4">
        <v>50200</v>
      </c>
      <c r="D1100" s="4" t="s">
        <v>15</v>
      </c>
      <c r="E1100" s="4" t="s">
        <v>9</v>
      </c>
      <c r="F1100" s="4" t="s">
        <v>10</v>
      </c>
      <c r="G1100" s="4" t="s">
        <v>14</v>
      </c>
      <c r="H1100" s="6">
        <v>30000</v>
      </c>
    </row>
    <row r="1101" spans="1:8" ht="15.75">
      <c r="A1101" s="4">
        <v>1100</v>
      </c>
      <c r="B1101" s="5">
        <v>45565</v>
      </c>
      <c r="C1101" s="4">
        <v>60100</v>
      </c>
      <c r="D1101" s="4" t="s">
        <v>16</v>
      </c>
      <c r="E1101" s="4" t="s">
        <v>9</v>
      </c>
      <c r="F1101" s="4" t="s">
        <v>10</v>
      </c>
      <c r="G1101" s="4" t="s">
        <v>14</v>
      </c>
      <c r="H1101" s="6">
        <v>41000</v>
      </c>
    </row>
    <row r="1102" spans="1:8" ht="15.75">
      <c r="A1102" s="4">
        <v>1101</v>
      </c>
      <c r="B1102" s="5">
        <v>45565</v>
      </c>
      <c r="C1102" s="4">
        <v>60500</v>
      </c>
      <c r="D1102" s="4" t="s">
        <v>39</v>
      </c>
      <c r="E1102" s="4" t="s">
        <v>9</v>
      </c>
      <c r="F1102" s="4" t="s">
        <v>10</v>
      </c>
      <c r="G1102" s="4" t="s">
        <v>14</v>
      </c>
      <c r="H1102" s="6">
        <v>4100</v>
      </c>
    </row>
    <row r="1103" spans="1:8" ht="15.75">
      <c r="A1103" s="4">
        <v>1102</v>
      </c>
      <c r="B1103" s="5">
        <v>45565</v>
      </c>
      <c r="C1103" s="4">
        <v>60620</v>
      </c>
      <c r="D1103" s="4" t="s">
        <v>40</v>
      </c>
      <c r="E1103" s="4" t="s">
        <v>9</v>
      </c>
      <c r="F1103" s="4" t="s">
        <v>10</v>
      </c>
      <c r="G1103" s="4" t="s">
        <v>14</v>
      </c>
      <c r="H1103" s="6">
        <v>5100</v>
      </c>
    </row>
    <row r="1104" spans="1:8" ht="15.75">
      <c r="A1104" s="4">
        <v>1103</v>
      </c>
      <c r="B1104" s="5">
        <v>45565</v>
      </c>
      <c r="C1104" s="4">
        <v>60630</v>
      </c>
      <c r="D1104" s="4" t="s">
        <v>41</v>
      </c>
      <c r="E1104" s="4" t="s">
        <v>9</v>
      </c>
      <c r="F1104" s="4" t="s">
        <v>10</v>
      </c>
      <c r="G1104" s="4" t="s">
        <v>14</v>
      </c>
      <c r="H1104" s="6">
        <v>16500</v>
      </c>
    </row>
    <row r="1105" spans="1:8" ht="15.75">
      <c r="A1105" s="4">
        <v>1104</v>
      </c>
      <c r="B1105" s="5">
        <v>45565</v>
      </c>
      <c r="C1105" s="4">
        <v>60810</v>
      </c>
      <c r="D1105" s="4" t="s">
        <v>17</v>
      </c>
      <c r="E1105" s="4" t="s">
        <v>9</v>
      </c>
      <c r="F1105" s="4" t="s">
        <v>10</v>
      </c>
      <c r="G1105" s="4" t="s">
        <v>14</v>
      </c>
      <c r="H1105" s="6">
        <v>61000</v>
      </c>
    </row>
    <row r="1106" spans="1:8" ht="15.75">
      <c r="A1106" s="4">
        <v>1105</v>
      </c>
      <c r="B1106" s="5">
        <v>45565</v>
      </c>
      <c r="C1106" s="4">
        <v>60820</v>
      </c>
      <c r="D1106" s="4" t="s">
        <v>18</v>
      </c>
      <c r="E1106" s="4" t="s">
        <v>9</v>
      </c>
      <c r="F1106" s="4" t="s">
        <v>10</v>
      </c>
      <c r="G1106" s="4" t="s">
        <v>14</v>
      </c>
      <c r="H1106" s="6">
        <v>4880</v>
      </c>
    </row>
    <row r="1107" spans="1:8" ht="15.75">
      <c r="A1107" s="4">
        <v>1106</v>
      </c>
      <c r="B1107" s="5">
        <v>45565</v>
      </c>
      <c r="C1107" s="4">
        <v>60830</v>
      </c>
      <c r="D1107" s="4" t="s">
        <v>19</v>
      </c>
      <c r="E1107" s="4" t="s">
        <v>9</v>
      </c>
      <c r="F1107" s="4" t="s">
        <v>10</v>
      </c>
      <c r="G1107" s="4" t="s">
        <v>14</v>
      </c>
      <c r="H1107" s="6">
        <v>6100</v>
      </c>
    </row>
    <row r="1108" spans="1:8" ht="15.75">
      <c r="A1108" s="4">
        <v>1107</v>
      </c>
      <c r="B1108" s="5">
        <v>45565</v>
      </c>
      <c r="C1108" s="4">
        <v>60840</v>
      </c>
      <c r="D1108" s="4" t="s">
        <v>20</v>
      </c>
      <c r="E1108" s="4" t="s">
        <v>9</v>
      </c>
      <c r="F1108" s="4" t="s">
        <v>10</v>
      </c>
      <c r="G1108" s="4" t="s">
        <v>14</v>
      </c>
      <c r="H1108" s="6">
        <v>1525</v>
      </c>
    </row>
    <row r="1109" spans="1:8" ht="15.75">
      <c r="A1109" s="4">
        <v>1108</v>
      </c>
      <c r="B1109" s="5">
        <v>45565</v>
      </c>
      <c r="C1109" s="4">
        <v>60850</v>
      </c>
      <c r="D1109" s="4" t="s">
        <v>42</v>
      </c>
      <c r="E1109" s="4" t="s">
        <v>9</v>
      </c>
      <c r="F1109" s="4" t="s">
        <v>10</v>
      </c>
      <c r="G1109" s="4" t="s">
        <v>14</v>
      </c>
      <c r="H1109" s="6">
        <v>59800</v>
      </c>
    </row>
    <row r="1110" spans="1:8" ht="15.75">
      <c r="A1110" s="4">
        <v>1109</v>
      </c>
      <c r="B1110" s="5">
        <v>45565</v>
      </c>
      <c r="C1110" s="4">
        <v>60710</v>
      </c>
      <c r="D1110" s="4" t="s">
        <v>21</v>
      </c>
      <c r="E1110" s="4" t="s">
        <v>9</v>
      </c>
      <c r="F1110" s="4" t="s">
        <v>10</v>
      </c>
      <c r="G1110" s="4" t="s">
        <v>14</v>
      </c>
      <c r="H1110" s="6">
        <v>9200</v>
      </c>
    </row>
    <row r="1111" spans="1:8" ht="15.75">
      <c r="A1111" s="4">
        <v>1110</v>
      </c>
      <c r="B1111" s="5">
        <v>45565</v>
      </c>
      <c r="C1111" s="4">
        <v>60720</v>
      </c>
      <c r="D1111" s="4" t="s">
        <v>22</v>
      </c>
      <c r="E1111" s="4" t="s">
        <v>9</v>
      </c>
      <c r="F1111" s="4" t="s">
        <v>10</v>
      </c>
      <c r="G1111" s="4" t="s">
        <v>14</v>
      </c>
      <c r="H1111" s="6">
        <v>5500</v>
      </c>
    </row>
    <row r="1112" spans="1:8" ht="15.75">
      <c r="A1112" s="4">
        <v>1111</v>
      </c>
      <c r="B1112" s="5">
        <v>45565</v>
      </c>
      <c r="C1112" s="4">
        <v>60730</v>
      </c>
      <c r="D1112" s="4" t="s">
        <v>23</v>
      </c>
      <c r="E1112" s="4" t="s">
        <v>9</v>
      </c>
      <c r="F1112" s="4" t="s">
        <v>10</v>
      </c>
      <c r="G1112" s="4" t="s">
        <v>14</v>
      </c>
      <c r="H1112" s="6">
        <v>8200</v>
      </c>
    </row>
    <row r="1113" spans="1:8" ht="15.75">
      <c r="A1113" s="4">
        <v>1112</v>
      </c>
      <c r="B1113" s="5">
        <v>45565</v>
      </c>
      <c r="C1113" s="4">
        <v>60740</v>
      </c>
      <c r="D1113" s="4" t="s">
        <v>24</v>
      </c>
      <c r="E1113" s="4" t="s">
        <v>9</v>
      </c>
      <c r="F1113" s="4" t="s">
        <v>10</v>
      </c>
      <c r="G1113" s="4" t="s">
        <v>14</v>
      </c>
      <c r="H1113" s="6">
        <v>27800</v>
      </c>
    </row>
    <row r="1114" spans="1:8" ht="15.75">
      <c r="A1114" s="4">
        <v>1113</v>
      </c>
      <c r="B1114" s="5">
        <v>45565</v>
      </c>
      <c r="C1114" s="4">
        <v>80100</v>
      </c>
      <c r="D1114" s="4" t="s">
        <v>27</v>
      </c>
      <c r="E1114" s="4" t="s">
        <v>9</v>
      </c>
      <c r="F1114" s="4" t="s">
        <v>10</v>
      </c>
      <c r="G1114" s="4" t="s">
        <v>14</v>
      </c>
      <c r="H1114" s="6">
        <v>2100</v>
      </c>
    </row>
    <row r="1115" spans="1:8" ht="15.75">
      <c r="A1115" s="4">
        <v>1114</v>
      </c>
      <c r="B1115" s="5">
        <v>45565</v>
      </c>
      <c r="C1115" s="4">
        <v>80200</v>
      </c>
      <c r="D1115" s="4" t="s">
        <v>28</v>
      </c>
      <c r="E1115" s="4" t="s">
        <v>9</v>
      </c>
      <c r="F1115" s="4" t="s">
        <v>10</v>
      </c>
      <c r="G1115" s="4" t="s">
        <v>14</v>
      </c>
      <c r="H1115" s="6">
        <v>3000</v>
      </c>
    </row>
    <row r="1116" spans="1:8" ht="15.75">
      <c r="A1116" s="4">
        <v>1115</v>
      </c>
      <c r="B1116" s="5">
        <v>45565</v>
      </c>
      <c r="C1116" s="4">
        <v>60400</v>
      </c>
      <c r="D1116" s="4" t="s">
        <v>29</v>
      </c>
      <c r="E1116" s="4" t="s">
        <v>30</v>
      </c>
      <c r="F1116" s="4" t="s">
        <v>31</v>
      </c>
      <c r="G1116" s="4" t="s">
        <v>14</v>
      </c>
      <c r="H1116" s="6">
        <v>3000</v>
      </c>
    </row>
    <row r="1117" spans="1:8" ht="15.75">
      <c r="A1117" s="4">
        <v>1116</v>
      </c>
      <c r="B1117" s="5">
        <v>45565</v>
      </c>
      <c r="C1117" s="4">
        <v>60810</v>
      </c>
      <c r="D1117" s="4" t="s">
        <v>17</v>
      </c>
      <c r="E1117" s="4" t="s">
        <v>30</v>
      </c>
      <c r="F1117" s="4" t="s">
        <v>31</v>
      </c>
      <c r="G1117" s="4" t="s">
        <v>14</v>
      </c>
      <c r="H1117" s="6">
        <v>105000</v>
      </c>
    </row>
    <row r="1118" spans="1:8" ht="15.75">
      <c r="A1118" s="4">
        <v>1117</v>
      </c>
      <c r="B1118" s="5">
        <v>45565</v>
      </c>
      <c r="C1118" s="4">
        <v>60820</v>
      </c>
      <c r="D1118" s="4" t="s">
        <v>18</v>
      </c>
      <c r="E1118" s="4" t="s">
        <v>30</v>
      </c>
      <c r="F1118" s="4" t="s">
        <v>31</v>
      </c>
      <c r="G1118" s="4" t="s">
        <v>14</v>
      </c>
      <c r="H1118" s="6">
        <v>8400</v>
      </c>
    </row>
    <row r="1119" spans="1:8" ht="15.75">
      <c r="A1119" s="4">
        <v>1118</v>
      </c>
      <c r="B1119" s="5">
        <v>45565</v>
      </c>
      <c r="C1119" s="4">
        <v>60830</v>
      </c>
      <c r="D1119" s="4" t="s">
        <v>19</v>
      </c>
      <c r="E1119" s="4" t="s">
        <v>30</v>
      </c>
      <c r="F1119" s="4" t="s">
        <v>31</v>
      </c>
      <c r="G1119" s="4" t="s">
        <v>14</v>
      </c>
      <c r="H1119" s="6">
        <v>10500</v>
      </c>
    </row>
    <row r="1120" spans="1:8" ht="15.75">
      <c r="A1120" s="4">
        <v>1119</v>
      </c>
      <c r="B1120" s="5">
        <v>45565</v>
      </c>
      <c r="C1120" s="4">
        <v>60840</v>
      </c>
      <c r="D1120" s="4" t="s">
        <v>20</v>
      </c>
      <c r="E1120" s="4" t="s">
        <v>30</v>
      </c>
      <c r="F1120" s="4" t="s">
        <v>31</v>
      </c>
      <c r="G1120" s="4" t="s">
        <v>14</v>
      </c>
      <c r="H1120" s="6">
        <v>2625</v>
      </c>
    </row>
    <row r="1121" spans="1:8" ht="15.75">
      <c r="A1121" s="4">
        <v>1120</v>
      </c>
      <c r="B1121" s="5">
        <v>45565</v>
      </c>
      <c r="C1121" s="4">
        <v>60100</v>
      </c>
      <c r="D1121" s="4" t="s">
        <v>16</v>
      </c>
      <c r="E1121" s="4" t="s">
        <v>32</v>
      </c>
      <c r="F1121" s="4" t="s">
        <v>33</v>
      </c>
      <c r="G1121" s="4" t="s">
        <v>14</v>
      </c>
      <c r="H1121" s="6">
        <v>47000</v>
      </c>
    </row>
    <row r="1122" spans="1:8" ht="15.75">
      <c r="A1122" s="4">
        <v>1121</v>
      </c>
      <c r="B1122" s="5">
        <v>45565</v>
      </c>
      <c r="C1122" s="4">
        <v>60810</v>
      </c>
      <c r="D1122" s="4" t="s">
        <v>17</v>
      </c>
      <c r="E1122" s="4" t="s">
        <v>32</v>
      </c>
      <c r="F1122" s="4" t="s">
        <v>33</v>
      </c>
      <c r="G1122" s="4" t="s">
        <v>14</v>
      </c>
      <c r="H1122" s="6">
        <v>80500</v>
      </c>
    </row>
    <row r="1123" spans="1:8" ht="15.75">
      <c r="A1123" s="4">
        <v>1122</v>
      </c>
      <c r="B1123" s="5">
        <v>45565</v>
      </c>
      <c r="C1123" s="4">
        <v>60820</v>
      </c>
      <c r="D1123" s="4" t="s">
        <v>18</v>
      </c>
      <c r="E1123" s="4" t="s">
        <v>32</v>
      </c>
      <c r="F1123" s="4" t="s">
        <v>33</v>
      </c>
      <c r="G1123" s="4" t="s">
        <v>14</v>
      </c>
      <c r="H1123" s="6">
        <v>6440</v>
      </c>
    </row>
    <row r="1124" spans="1:8" ht="15.75">
      <c r="A1124" s="4">
        <v>1123</v>
      </c>
      <c r="B1124" s="5">
        <v>45565</v>
      </c>
      <c r="C1124" s="4">
        <v>60830</v>
      </c>
      <c r="D1124" s="4" t="s">
        <v>19</v>
      </c>
      <c r="E1124" s="4" t="s">
        <v>32</v>
      </c>
      <c r="F1124" s="4" t="s">
        <v>33</v>
      </c>
      <c r="G1124" s="4" t="s">
        <v>14</v>
      </c>
      <c r="H1124" s="6">
        <v>8050</v>
      </c>
    </row>
    <row r="1125" spans="1:8" ht="15.75">
      <c r="A1125" s="4">
        <v>1124</v>
      </c>
      <c r="B1125" s="5">
        <v>45565</v>
      </c>
      <c r="C1125" s="4">
        <v>60840</v>
      </c>
      <c r="D1125" s="4" t="s">
        <v>20</v>
      </c>
      <c r="E1125" s="4" t="s">
        <v>32</v>
      </c>
      <c r="F1125" s="4" t="s">
        <v>33</v>
      </c>
      <c r="G1125" s="4" t="s">
        <v>14</v>
      </c>
      <c r="H1125" s="6">
        <v>2012.5</v>
      </c>
    </row>
    <row r="1126" spans="1:8" ht="15.75">
      <c r="A1126" s="4">
        <v>1125</v>
      </c>
      <c r="B1126" s="5">
        <v>45596</v>
      </c>
      <c r="C1126" s="4">
        <v>60810</v>
      </c>
      <c r="D1126" s="4" t="s">
        <v>17</v>
      </c>
      <c r="E1126" s="4" t="s">
        <v>36</v>
      </c>
      <c r="F1126" s="4" t="s">
        <v>37</v>
      </c>
      <c r="G1126" s="4" t="s">
        <v>14</v>
      </c>
      <c r="H1126" s="6">
        <v>71000</v>
      </c>
    </row>
    <row r="1127" spans="1:8" ht="15.75">
      <c r="A1127" s="4">
        <v>1126</v>
      </c>
      <c r="B1127" s="5">
        <v>45596</v>
      </c>
      <c r="C1127" s="4">
        <v>60820</v>
      </c>
      <c r="D1127" s="4" t="s">
        <v>18</v>
      </c>
      <c r="E1127" s="4" t="s">
        <v>36</v>
      </c>
      <c r="F1127" s="4" t="s">
        <v>37</v>
      </c>
      <c r="G1127" s="4" t="s">
        <v>14</v>
      </c>
      <c r="H1127" s="6">
        <v>5680</v>
      </c>
    </row>
    <row r="1128" spans="1:8" ht="15.75">
      <c r="A1128" s="4">
        <v>1127</v>
      </c>
      <c r="B1128" s="5">
        <v>45596</v>
      </c>
      <c r="C1128" s="4">
        <v>60830</v>
      </c>
      <c r="D1128" s="4" t="s">
        <v>19</v>
      </c>
      <c r="E1128" s="4" t="s">
        <v>36</v>
      </c>
      <c r="F1128" s="4" t="s">
        <v>37</v>
      </c>
      <c r="G1128" s="4" t="s">
        <v>14</v>
      </c>
      <c r="H1128" s="6">
        <v>7100</v>
      </c>
    </row>
    <row r="1129" spans="1:8" ht="15.75">
      <c r="A1129" s="4">
        <v>1128</v>
      </c>
      <c r="B1129" s="5">
        <v>45596</v>
      </c>
      <c r="C1129" s="4">
        <v>60840</v>
      </c>
      <c r="D1129" s="4" t="s">
        <v>20</v>
      </c>
      <c r="E1129" s="4" t="s">
        <v>36</v>
      </c>
      <c r="F1129" s="4" t="s">
        <v>37</v>
      </c>
      <c r="G1129" s="4" t="s">
        <v>14</v>
      </c>
      <c r="H1129" s="6">
        <v>1775</v>
      </c>
    </row>
    <row r="1130" spans="1:8" ht="15.75">
      <c r="A1130" s="4">
        <v>1129</v>
      </c>
      <c r="B1130" s="5">
        <v>45596</v>
      </c>
      <c r="C1130" s="4">
        <v>40200</v>
      </c>
      <c r="D1130" s="4" t="s">
        <v>8</v>
      </c>
      <c r="E1130" s="4" t="s">
        <v>9</v>
      </c>
      <c r="F1130" s="4" t="s">
        <v>10</v>
      </c>
      <c r="G1130" s="4" t="s">
        <v>11</v>
      </c>
      <c r="H1130" s="6">
        <v>152500</v>
      </c>
    </row>
    <row r="1131" spans="1:8" ht="15.75">
      <c r="A1131" s="4">
        <v>1130</v>
      </c>
      <c r="B1131" s="5">
        <v>45596</v>
      </c>
      <c r="C1131" s="4">
        <v>40100</v>
      </c>
      <c r="D1131" s="4" t="s">
        <v>12</v>
      </c>
      <c r="E1131" s="4" t="s">
        <v>9</v>
      </c>
      <c r="F1131" s="4" t="s">
        <v>10</v>
      </c>
      <c r="G1131" s="4" t="s">
        <v>11</v>
      </c>
      <c r="H1131" s="6">
        <v>600000</v>
      </c>
    </row>
    <row r="1132" spans="1:8" ht="15.75">
      <c r="A1132" s="4">
        <v>1131</v>
      </c>
      <c r="B1132" s="5">
        <v>45596</v>
      </c>
      <c r="C1132" s="4">
        <v>50210</v>
      </c>
      <c r="D1132" s="4" t="s">
        <v>38</v>
      </c>
      <c r="E1132" s="4" t="s">
        <v>9</v>
      </c>
      <c r="F1132" s="4" t="s">
        <v>10</v>
      </c>
      <c r="G1132" s="4" t="s">
        <v>14</v>
      </c>
      <c r="H1132" s="6">
        <v>95000</v>
      </c>
    </row>
    <row r="1133" spans="1:8" ht="15.75">
      <c r="A1133" s="4">
        <v>1132</v>
      </c>
      <c r="B1133" s="5">
        <v>45596</v>
      </c>
      <c r="C1133" s="4">
        <v>50100</v>
      </c>
      <c r="D1133" s="4" t="s">
        <v>13</v>
      </c>
      <c r="E1133" s="4" t="s">
        <v>9</v>
      </c>
      <c r="F1133" s="4" t="s">
        <v>10</v>
      </c>
      <c r="G1133" s="4" t="s">
        <v>14</v>
      </c>
      <c r="H1133" s="6">
        <v>30000</v>
      </c>
    </row>
    <row r="1134" spans="1:8" ht="15.75">
      <c r="A1134" s="4">
        <v>1133</v>
      </c>
      <c r="B1134" s="5">
        <v>45596</v>
      </c>
      <c r="C1134" s="4">
        <v>50200</v>
      </c>
      <c r="D1134" s="4" t="s">
        <v>15</v>
      </c>
      <c r="E1134" s="4" t="s">
        <v>9</v>
      </c>
      <c r="F1134" s="4" t="s">
        <v>10</v>
      </c>
      <c r="G1134" s="4" t="s">
        <v>14</v>
      </c>
      <c r="H1134" s="6">
        <v>30100</v>
      </c>
    </row>
    <row r="1135" spans="1:8" ht="15.75">
      <c r="A1135" s="4">
        <v>1134</v>
      </c>
      <c r="B1135" s="5">
        <v>45596</v>
      </c>
      <c r="C1135" s="4">
        <v>60100</v>
      </c>
      <c r="D1135" s="4" t="s">
        <v>16</v>
      </c>
      <c r="E1135" s="4" t="s">
        <v>9</v>
      </c>
      <c r="F1135" s="4" t="s">
        <v>10</v>
      </c>
      <c r="G1135" s="4" t="s">
        <v>14</v>
      </c>
      <c r="H1135" s="6">
        <v>44000</v>
      </c>
    </row>
    <row r="1136" spans="1:8" ht="15.75">
      <c r="A1136" s="4">
        <v>1135</v>
      </c>
      <c r="B1136" s="5">
        <v>45596</v>
      </c>
      <c r="C1136" s="4">
        <v>60500</v>
      </c>
      <c r="D1136" s="4" t="s">
        <v>39</v>
      </c>
      <c r="E1136" s="4" t="s">
        <v>9</v>
      </c>
      <c r="F1136" s="4" t="s">
        <v>10</v>
      </c>
      <c r="G1136" s="4" t="s">
        <v>14</v>
      </c>
      <c r="H1136" s="6">
        <v>4100</v>
      </c>
    </row>
    <row r="1137" spans="1:8" ht="15.75">
      <c r="A1137" s="4">
        <v>1136</v>
      </c>
      <c r="B1137" s="5">
        <v>45596</v>
      </c>
      <c r="C1137" s="4">
        <v>60620</v>
      </c>
      <c r="D1137" s="4" t="s">
        <v>40</v>
      </c>
      <c r="E1137" s="4" t="s">
        <v>9</v>
      </c>
      <c r="F1137" s="4" t="s">
        <v>10</v>
      </c>
      <c r="G1137" s="4" t="s">
        <v>14</v>
      </c>
      <c r="H1137" s="6">
        <v>5100</v>
      </c>
    </row>
    <row r="1138" spans="1:8" ht="15.75">
      <c r="A1138" s="4">
        <v>1137</v>
      </c>
      <c r="B1138" s="5">
        <v>45596</v>
      </c>
      <c r="C1138" s="4">
        <v>60630</v>
      </c>
      <c r="D1138" s="4" t="s">
        <v>41</v>
      </c>
      <c r="E1138" s="4" t="s">
        <v>9</v>
      </c>
      <c r="F1138" s="4" t="s">
        <v>10</v>
      </c>
      <c r="G1138" s="4" t="s">
        <v>14</v>
      </c>
      <c r="H1138" s="6">
        <v>16500</v>
      </c>
    </row>
    <row r="1139" spans="1:8" ht="15.75">
      <c r="A1139" s="4">
        <v>1138</v>
      </c>
      <c r="B1139" s="5">
        <v>45596</v>
      </c>
      <c r="C1139" s="4">
        <v>60810</v>
      </c>
      <c r="D1139" s="4" t="s">
        <v>17</v>
      </c>
      <c r="E1139" s="4" t="s">
        <v>9</v>
      </c>
      <c r="F1139" s="4" t="s">
        <v>10</v>
      </c>
      <c r="G1139" s="4" t="s">
        <v>14</v>
      </c>
      <c r="H1139" s="6">
        <v>66000</v>
      </c>
    </row>
    <row r="1140" spans="1:8" ht="15.75">
      <c r="A1140" s="4">
        <v>1139</v>
      </c>
      <c r="B1140" s="5">
        <v>45596</v>
      </c>
      <c r="C1140" s="4">
        <v>60820</v>
      </c>
      <c r="D1140" s="4" t="s">
        <v>18</v>
      </c>
      <c r="E1140" s="4" t="s">
        <v>9</v>
      </c>
      <c r="F1140" s="4" t="s">
        <v>10</v>
      </c>
      <c r="G1140" s="4" t="s">
        <v>14</v>
      </c>
      <c r="H1140" s="6">
        <v>5280</v>
      </c>
    </row>
    <row r="1141" spans="1:8" ht="15.75">
      <c r="A1141" s="4">
        <v>1140</v>
      </c>
      <c r="B1141" s="5">
        <v>45596</v>
      </c>
      <c r="C1141" s="4">
        <v>60830</v>
      </c>
      <c r="D1141" s="4" t="s">
        <v>19</v>
      </c>
      <c r="E1141" s="4" t="s">
        <v>9</v>
      </c>
      <c r="F1141" s="4" t="s">
        <v>10</v>
      </c>
      <c r="G1141" s="4" t="s">
        <v>14</v>
      </c>
      <c r="H1141" s="6">
        <v>6600</v>
      </c>
    </row>
    <row r="1142" spans="1:8" ht="15.75">
      <c r="A1142" s="4">
        <v>1141</v>
      </c>
      <c r="B1142" s="5">
        <v>45596</v>
      </c>
      <c r="C1142" s="4">
        <v>60840</v>
      </c>
      <c r="D1142" s="4" t="s">
        <v>20</v>
      </c>
      <c r="E1142" s="4" t="s">
        <v>9</v>
      </c>
      <c r="F1142" s="4" t="s">
        <v>10</v>
      </c>
      <c r="G1142" s="4" t="s">
        <v>14</v>
      </c>
      <c r="H1142" s="6">
        <v>1650</v>
      </c>
    </row>
    <row r="1143" spans="1:8" ht="15.75">
      <c r="A1143" s="4">
        <v>1142</v>
      </c>
      <c r="B1143" s="5">
        <v>45596</v>
      </c>
      <c r="C1143" s="4">
        <v>60850</v>
      </c>
      <c r="D1143" s="4" t="s">
        <v>42</v>
      </c>
      <c r="E1143" s="4" t="s">
        <v>9</v>
      </c>
      <c r="F1143" s="4" t="s">
        <v>10</v>
      </c>
      <c r="G1143" s="4" t="s">
        <v>14</v>
      </c>
      <c r="H1143" s="6">
        <v>61500</v>
      </c>
    </row>
    <row r="1144" spans="1:8" ht="15.75">
      <c r="A1144" s="4">
        <v>1143</v>
      </c>
      <c r="B1144" s="5">
        <v>45596</v>
      </c>
      <c r="C1144" s="4">
        <v>60710</v>
      </c>
      <c r="D1144" s="4" t="s">
        <v>21</v>
      </c>
      <c r="E1144" s="4" t="s">
        <v>9</v>
      </c>
      <c r="F1144" s="4" t="s">
        <v>10</v>
      </c>
      <c r="G1144" s="4" t="s">
        <v>14</v>
      </c>
      <c r="H1144" s="6">
        <v>9200</v>
      </c>
    </row>
    <row r="1145" spans="1:8" ht="15.75">
      <c r="A1145" s="4">
        <v>1144</v>
      </c>
      <c r="B1145" s="5">
        <v>45596</v>
      </c>
      <c r="C1145" s="4">
        <v>60720</v>
      </c>
      <c r="D1145" s="4" t="s">
        <v>22</v>
      </c>
      <c r="E1145" s="4" t="s">
        <v>9</v>
      </c>
      <c r="F1145" s="4" t="s">
        <v>10</v>
      </c>
      <c r="G1145" s="4" t="s">
        <v>14</v>
      </c>
      <c r="H1145" s="6">
        <v>5500</v>
      </c>
    </row>
    <row r="1146" spans="1:8" ht="15.75">
      <c r="A1146" s="4">
        <v>1145</v>
      </c>
      <c r="B1146" s="5">
        <v>45596</v>
      </c>
      <c r="C1146" s="4">
        <v>60730</v>
      </c>
      <c r="D1146" s="4" t="s">
        <v>23</v>
      </c>
      <c r="E1146" s="4" t="s">
        <v>9</v>
      </c>
      <c r="F1146" s="4" t="s">
        <v>10</v>
      </c>
      <c r="G1146" s="4" t="s">
        <v>14</v>
      </c>
      <c r="H1146" s="6">
        <v>8200</v>
      </c>
    </row>
    <row r="1147" spans="1:8" ht="15.75">
      <c r="A1147" s="4">
        <v>1146</v>
      </c>
      <c r="B1147" s="5">
        <v>45596</v>
      </c>
      <c r="C1147" s="4">
        <v>60740</v>
      </c>
      <c r="D1147" s="4" t="s">
        <v>24</v>
      </c>
      <c r="E1147" s="4" t="s">
        <v>9</v>
      </c>
      <c r="F1147" s="4" t="s">
        <v>10</v>
      </c>
      <c r="G1147" s="4" t="s">
        <v>14</v>
      </c>
      <c r="H1147" s="6">
        <v>27800</v>
      </c>
    </row>
    <row r="1148" spans="1:8" ht="15.75">
      <c r="A1148" s="4">
        <v>1147</v>
      </c>
      <c r="B1148" s="5">
        <v>45596</v>
      </c>
      <c r="C1148" s="4">
        <v>80100</v>
      </c>
      <c r="D1148" s="4" t="s">
        <v>27</v>
      </c>
      <c r="E1148" s="4" t="s">
        <v>9</v>
      </c>
      <c r="F1148" s="4" t="s">
        <v>10</v>
      </c>
      <c r="G1148" s="4" t="s">
        <v>14</v>
      </c>
      <c r="H1148" s="6">
        <v>2100</v>
      </c>
    </row>
    <row r="1149" spans="1:8" ht="15.75">
      <c r="A1149" s="4">
        <v>1148</v>
      </c>
      <c r="B1149" s="5">
        <v>45596</v>
      </c>
      <c r="C1149" s="4">
        <v>80200</v>
      </c>
      <c r="D1149" s="4" t="s">
        <v>28</v>
      </c>
      <c r="E1149" s="4" t="s">
        <v>9</v>
      </c>
      <c r="F1149" s="4" t="s">
        <v>10</v>
      </c>
      <c r="G1149" s="4" t="s">
        <v>14</v>
      </c>
      <c r="H1149" s="6">
        <v>3000</v>
      </c>
    </row>
    <row r="1150" spans="1:8" ht="15.75">
      <c r="A1150" s="4">
        <v>1149</v>
      </c>
      <c r="B1150" s="5">
        <v>45596</v>
      </c>
      <c r="C1150" s="4">
        <v>60400</v>
      </c>
      <c r="D1150" s="4" t="s">
        <v>29</v>
      </c>
      <c r="E1150" s="4" t="s">
        <v>30</v>
      </c>
      <c r="F1150" s="4" t="s">
        <v>31</v>
      </c>
      <c r="G1150" s="4" t="s">
        <v>14</v>
      </c>
      <c r="H1150" s="6">
        <v>3000</v>
      </c>
    </row>
    <row r="1151" spans="1:8" ht="15.75">
      <c r="A1151" s="4">
        <v>1150</v>
      </c>
      <c r="B1151" s="5">
        <v>45596</v>
      </c>
      <c r="C1151" s="4">
        <v>60810</v>
      </c>
      <c r="D1151" s="4" t="s">
        <v>17</v>
      </c>
      <c r="E1151" s="4" t="s">
        <v>30</v>
      </c>
      <c r="F1151" s="4" t="s">
        <v>31</v>
      </c>
      <c r="G1151" s="4" t="s">
        <v>14</v>
      </c>
      <c r="H1151" s="6">
        <v>105000</v>
      </c>
    </row>
    <row r="1152" spans="1:8" ht="15.75">
      <c r="A1152" s="4">
        <v>1151</v>
      </c>
      <c r="B1152" s="5">
        <v>45596</v>
      </c>
      <c r="C1152" s="4">
        <v>60820</v>
      </c>
      <c r="D1152" s="4" t="s">
        <v>18</v>
      </c>
      <c r="E1152" s="4" t="s">
        <v>30</v>
      </c>
      <c r="F1152" s="4" t="s">
        <v>31</v>
      </c>
      <c r="G1152" s="4" t="s">
        <v>14</v>
      </c>
      <c r="H1152" s="6">
        <v>8400</v>
      </c>
    </row>
    <row r="1153" spans="1:8" ht="15.75">
      <c r="A1153" s="4">
        <v>1152</v>
      </c>
      <c r="B1153" s="5">
        <v>45596</v>
      </c>
      <c r="C1153" s="4">
        <v>60830</v>
      </c>
      <c r="D1153" s="4" t="s">
        <v>19</v>
      </c>
      <c r="E1153" s="4" t="s">
        <v>30</v>
      </c>
      <c r="F1153" s="4" t="s">
        <v>31</v>
      </c>
      <c r="G1153" s="4" t="s">
        <v>14</v>
      </c>
      <c r="H1153" s="6">
        <v>10500</v>
      </c>
    </row>
    <row r="1154" spans="1:8" ht="15.75">
      <c r="A1154" s="4">
        <v>1153</v>
      </c>
      <c r="B1154" s="5">
        <v>45596</v>
      </c>
      <c r="C1154" s="4">
        <v>60840</v>
      </c>
      <c r="D1154" s="4" t="s">
        <v>20</v>
      </c>
      <c r="E1154" s="4" t="s">
        <v>30</v>
      </c>
      <c r="F1154" s="4" t="s">
        <v>31</v>
      </c>
      <c r="G1154" s="4" t="s">
        <v>14</v>
      </c>
      <c r="H1154" s="6">
        <v>2625</v>
      </c>
    </row>
    <row r="1155" spans="1:8" ht="15.75">
      <c r="A1155" s="4">
        <v>1154</v>
      </c>
      <c r="B1155" s="5">
        <v>45596</v>
      </c>
      <c r="C1155" s="4">
        <v>60100</v>
      </c>
      <c r="D1155" s="4" t="s">
        <v>16</v>
      </c>
      <c r="E1155" s="4" t="s">
        <v>32</v>
      </c>
      <c r="F1155" s="4" t="s">
        <v>33</v>
      </c>
      <c r="G1155" s="4" t="s">
        <v>14</v>
      </c>
      <c r="H1155" s="6">
        <v>48000</v>
      </c>
    </row>
    <row r="1156" spans="1:8" ht="15.75">
      <c r="A1156" s="4">
        <v>1155</v>
      </c>
      <c r="B1156" s="5">
        <v>45596</v>
      </c>
      <c r="C1156" s="4">
        <v>60810</v>
      </c>
      <c r="D1156" s="4" t="s">
        <v>17</v>
      </c>
      <c r="E1156" s="4" t="s">
        <v>32</v>
      </c>
      <c r="F1156" s="4" t="s">
        <v>33</v>
      </c>
      <c r="G1156" s="4" t="s">
        <v>14</v>
      </c>
      <c r="H1156" s="6">
        <v>82000</v>
      </c>
    </row>
    <row r="1157" spans="1:8" ht="15.75">
      <c r="A1157" s="4">
        <v>1156</v>
      </c>
      <c r="B1157" s="5">
        <v>45596</v>
      </c>
      <c r="C1157" s="4">
        <v>60820</v>
      </c>
      <c r="D1157" s="4" t="s">
        <v>18</v>
      </c>
      <c r="E1157" s="4" t="s">
        <v>32</v>
      </c>
      <c r="F1157" s="4" t="s">
        <v>33</v>
      </c>
      <c r="G1157" s="4" t="s">
        <v>14</v>
      </c>
      <c r="H1157" s="6">
        <v>6560</v>
      </c>
    </row>
    <row r="1158" spans="1:8" ht="15.75">
      <c r="A1158" s="4">
        <v>1157</v>
      </c>
      <c r="B1158" s="5">
        <v>45596</v>
      </c>
      <c r="C1158" s="4">
        <v>60830</v>
      </c>
      <c r="D1158" s="4" t="s">
        <v>19</v>
      </c>
      <c r="E1158" s="4" t="s">
        <v>32</v>
      </c>
      <c r="F1158" s="4" t="s">
        <v>33</v>
      </c>
      <c r="G1158" s="4" t="s">
        <v>14</v>
      </c>
      <c r="H1158" s="6">
        <v>8200</v>
      </c>
    </row>
    <row r="1159" spans="1:8" ht="15.75">
      <c r="A1159" s="4">
        <v>1158</v>
      </c>
      <c r="B1159" s="5">
        <v>45596</v>
      </c>
      <c r="C1159" s="4">
        <v>60840</v>
      </c>
      <c r="D1159" s="4" t="s">
        <v>20</v>
      </c>
      <c r="E1159" s="4" t="s">
        <v>32</v>
      </c>
      <c r="F1159" s="4" t="s">
        <v>33</v>
      </c>
      <c r="G1159" s="4" t="s">
        <v>14</v>
      </c>
      <c r="H1159" s="6">
        <v>2050</v>
      </c>
    </row>
    <row r="1160" spans="1:8" ht="15.75">
      <c r="A1160" s="4">
        <v>1159</v>
      </c>
      <c r="B1160" s="5">
        <v>45626</v>
      </c>
      <c r="C1160" s="4">
        <v>60810</v>
      </c>
      <c r="D1160" s="4" t="s">
        <v>17</v>
      </c>
      <c r="E1160" s="4" t="s">
        <v>36</v>
      </c>
      <c r="F1160" s="4" t="s">
        <v>37</v>
      </c>
      <c r="G1160" s="4" t="s">
        <v>14</v>
      </c>
      <c r="H1160" s="6">
        <v>71000</v>
      </c>
    </row>
    <row r="1161" spans="1:8" ht="15.75">
      <c r="A1161" s="4">
        <v>1160</v>
      </c>
      <c r="B1161" s="5">
        <v>45626</v>
      </c>
      <c r="C1161" s="4">
        <v>60820</v>
      </c>
      <c r="D1161" s="4" t="s">
        <v>18</v>
      </c>
      <c r="E1161" s="4" t="s">
        <v>36</v>
      </c>
      <c r="F1161" s="4" t="s">
        <v>37</v>
      </c>
      <c r="G1161" s="4" t="s">
        <v>14</v>
      </c>
      <c r="H1161" s="6">
        <v>5680</v>
      </c>
    </row>
    <row r="1162" spans="1:8" ht="15.75">
      <c r="A1162" s="4">
        <v>1161</v>
      </c>
      <c r="B1162" s="5">
        <v>45626</v>
      </c>
      <c r="C1162" s="4">
        <v>60830</v>
      </c>
      <c r="D1162" s="4" t="s">
        <v>19</v>
      </c>
      <c r="E1162" s="4" t="s">
        <v>36</v>
      </c>
      <c r="F1162" s="4" t="s">
        <v>37</v>
      </c>
      <c r="G1162" s="4" t="s">
        <v>14</v>
      </c>
      <c r="H1162" s="6">
        <v>7100</v>
      </c>
    </row>
    <row r="1163" spans="1:8" ht="15.75">
      <c r="A1163" s="4">
        <v>1162</v>
      </c>
      <c r="B1163" s="5">
        <v>45626</v>
      </c>
      <c r="C1163" s="4">
        <v>60840</v>
      </c>
      <c r="D1163" s="4" t="s">
        <v>20</v>
      </c>
      <c r="E1163" s="4" t="s">
        <v>36</v>
      </c>
      <c r="F1163" s="4" t="s">
        <v>37</v>
      </c>
      <c r="G1163" s="4" t="s">
        <v>14</v>
      </c>
      <c r="H1163" s="6">
        <v>1775</v>
      </c>
    </row>
    <row r="1164" spans="1:8" ht="15.75">
      <c r="A1164" s="4">
        <v>1163</v>
      </c>
      <c r="B1164" s="5">
        <v>45626</v>
      </c>
      <c r="C1164" s="4">
        <v>40200</v>
      </c>
      <c r="D1164" s="4" t="s">
        <v>8</v>
      </c>
      <c r="E1164" s="4" t="s">
        <v>9</v>
      </c>
      <c r="F1164" s="4" t="s">
        <v>10</v>
      </c>
      <c r="G1164" s="4" t="s">
        <v>11</v>
      </c>
      <c r="H1164" s="6">
        <v>155000</v>
      </c>
    </row>
    <row r="1165" spans="1:8" ht="15.75">
      <c r="A1165" s="4">
        <v>1164</v>
      </c>
      <c r="B1165" s="5">
        <v>45626</v>
      </c>
      <c r="C1165" s="4">
        <v>40100</v>
      </c>
      <c r="D1165" s="4" t="s">
        <v>12</v>
      </c>
      <c r="E1165" s="4" t="s">
        <v>9</v>
      </c>
      <c r="F1165" s="4" t="s">
        <v>10</v>
      </c>
      <c r="G1165" s="4" t="s">
        <v>11</v>
      </c>
      <c r="H1165" s="6">
        <v>700000</v>
      </c>
    </row>
    <row r="1166" spans="1:8" ht="15.75">
      <c r="A1166" s="4">
        <v>1165</v>
      </c>
      <c r="B1166" s="5">
        <v>45626</v>
      </c>
      <c r="C1166" s="4">
        <v>50210</v>
      </c>
      <c r="D1166" s="4" t="s">
        <v>38</v>
      </c>
      <c r="E1166" s="4" t="s">
        <v>9</v>
      </c>
      <c r="F1166" s="4" t="s">
        <v>10</v>
      </c>
      <c r="G1166" s="4" t="s">
        <v>14</v>
      </c>
      <c r="H1166" s="6">
        <v>95000</v>
      </c>
    </row>
    <row r="1167" spans="1:8" ht="15.75">
      <c r="A1167" s="4">
        <v>1166</v>
      </c>
      <c r="B1167" s="5">
        <v>45626</v>
      </c>
      <c r="C1167" s="4">
        <v>50100</v>
      </c>
      <c r="D1167" s="4" t="s">
        <v>13</v>
      </c>
      <c r="E1167" s="4" t="s">
        <v>9</v>
      </c>
      <c r="F1167" s="4" t="s">
        <v>10</v>
      </c>
      <c r="G1167" s="4" t="s">
        <v>14</v>
      </c>
      <c r="H1167" s="6">
        <v>35000</v>
      </c>
    </row>
    <row r="1168" spans="1:8" ht="15.75">
      <c r="A1168" s="4">
        <v>1167</v>
      </c>
      <c r="B1168" s="5">
        <v>45626</v>
      </c>
      <c r="C1168" s="4">
        <v>50200</v>
      </c>
      <c r="D1168" s="4" t="s">
        <v>15</v>
      </c>
      <c r="E1168" s="4" t="s">
        <v>9</v>
      </c>
      <c r="F1168" s="4" t="s">
        <v>10</v>
      </c>
      <c r="G1168" s="4" t="s">
        <v>14</v>
      </c>
      <c r="H1168" s="6">
        <v>34200</v>
      </c>
    </row>
    <row r="1169" spans="1:8" ht="15.75">
      <c r="A1169" s="4">
        <v>1168</v>
      </c>
      <c r="B1169" s="5">
        <v>45626</v>
      </c>
      <c r="C1169" s="4">
        <v>60100</v>
      </c>
      <c r="D1169" s="4" t="s">
        <v>16</v>
      </c>
      <c r="E1169" s="4" t="s">
        <v>9</v>
      </c>
      <c r="F1169" s="4" t="s">
        <v>10</v>
      </c>
      <c r="G1169" s="4" t="s">
        <v>14</v>
      </c>
      <c r="H1169" s="6">
        <v>47500</v>
      </c>
    </row>
    <row r="1170" spans="1:8" ht="15.75">
      <c r="A1170" s="4">
        <v>1169</v>
      </c>
      <c r="B1170" s="5">
        <v>45626</v>
      </c>
      <c r="C1170" s="4">
        <v>60500</v>
      </c>
      <c r="D1170" s="4" t="s">
        <v>39</v>
      </c>
      <c r="E1170" s="4" t="s">
        <v>9</v>
      </c>
      <c r="F1170" s="4" t="s">
        <v>10</v>
      </c>
      <c r="G1170" s="4" t="s">
        <v>14</v>
      </c>
      <c r="H1170" s="6">
        <v>4100</v>
      </c>
    </row>
    <row r="1171" spans="1:8" ht="15.75">
      <c r="A1171" s="4">
        <v>1170</v>
      </c>
      <c r="B1171" s="5">
        <v>45626</v>
      </c>
      <c r="C1171" s="4">
        <v>60620</v>
      </c>
      <c r="D1171" s="4" t="s">
        <v>40</v>
      </c>
      <c r="E1171" s="4" t="s">
        <v>9</v>
      </c>
      <c r="F1171" s="4" t="s">
        <v>10</v>
      </c>
      <c r="G1171" s="4" t="s">
        <v>14</v>
      </c>
      <c r="H1171" s="6">
        <v>5100</v>
      </c>
    </row>
    <row r="1172" spans="1:8" ht="15.75">
      <c r="A1172" s="4">
        <v>1171</v>
      </c>
      <c r="B1172" s="5">
        <v>45626</v>
      </c>
      <c r="C1172" s="4">
        <v>60630</v>
      </c>
      <c r="D1172" s="4" t="s">
        <v>41</v>
      </c>
      <c r="E1172" s="4" t="s">
        <v>9</v>
      </c>
      <c r="F1172" s="4" t="s">
        <v>10</v>
      </c>
      <c r="G1172" s="4" t="s">
        <v>14</v>
      </c>
      <c r="H1172" s="6">
        <v>16500</v>
      </c>
    </row>
    <row r="1173" spans="1:8" ht="15.75">
      <c r="A1173" s="4">
        <v>1172</v>
      </c>
      <c r="B1173" s="5">
        <v>45626</v>
      </c>
      <c r="C1173" s="4">
        <v>60810</v>
      </c>
      <c r="D1173" s="4" t="s">
        <v>17</v>
      </c>
      <c r="E1173" s="4" t="s">
        <v>9</v>
      </c>
      <c r="F1173" s="4" t="s">
        <v>10</v>
      </c>
      <c r="G1173" s="4" t="s">
        <v>14</v>
      </c>
      <c r="H1173" s="6">
        <v>66000</v>
      </c>
    </row>
    <row r="1174" spans="1:8" ht="15.75">
      <c r="A1174" s="4">
        <v>1173</v>
      </c>
      <c r="B1174" s="5">
        <v>45626</v>
      </c>
      <c r="C1174" s="4">
        <v>60820</v>
      </c>
      <c r="D1174" s="4" t="s">
        <v>18</v>
      </c>
      <c r="E1174" s="4" t="s">
        <v>9</v>
      </c>
      <c r="F1174" s="4" t="s">
        <v>10</v>
      </c>
      <c r="G1174" s="4" t="s">
        <v>14</v>
      </c>
      <c r="H1174" s="6">
        <v>5280</v>
      </c>
    </row>
    <row r="1175" spans="1:8" ht="15.75">
      <c r="A1175" s="4">
        <v>1174</v>
      </c>
      <c r="B1175" s="5">
        <v>45626</v>
      </c>
      <c r="C1175" s="4">
        <v>60830</v>
      </c>
      <c r="D1175" s="4" t="s">
        <v>19</v>
      </c>
      <c r="E1175" s="4" t="s">
        <v>9</v>
      </c>
      <c r="F1175" s="4" t="s">
        <v>10</v>
      </c>
      <c r="G1175" s="4" t="s">
        <v>14</v>
      </c>
      <c r="H1175" s="6">
        <v>6600</v>
      </c>
    </row>
    <row r="1176" spans="1:8" ht="15.75">
      <c r="A1176" s="4">
        <v>1175</v>
      </c>
      <c r="B1176" s="5">
        <v>45626</v>
      </c>
      <c r="C1176" s="4">
        <v>60840</v>
      </c>
      <c r="D1176" s="4" t="s">
        <v>20</v>
      </c>
      <c r="E1176" s="4" t="s">
        <v>9</v>
      </c>
      <c r="F1176" s="4" t="s">
        <v>10</v>
      </c>
      <c r="G1176" s="4" t="s">
        <v>14</v>
      </c>
      <c r="H1176" s="6">
        <v>1650</v>
      </c>
    </row>
    <row r="1177" spans="1:8" ht="15.75">
      <c r="A1177" s="4">
        <v>1176</v>
      </c>
      <c r="B1177" s="5">
        <v>45626</v>
      </c>
      <c r="C1177" s="4">
        <v>60850</v>
      </c>
      <c r="D1177" s="4" t="s">
        <v>42</v>
      </c>
      <c r="E1177" s="4" t="s">
        <v>9</v>
      </c>
      <c r="F1177" s="4" t="s">
        <v>10</v>
      </c>
      <c r="G1177" s="4" t="s">
        <v>14</v>
      </c>
      <c r="H1177" s="6">
        <v>63500</v>
      </c>
    </row>
    <row r="1178" spans="1:8" ht="15.75">
      <c r="A1178" s="4">
        <v>1177</v>
      </c>
      <c r="B1178" s="5">
        <v>45626</v>
      </c>
      <c r="C1178" s="4">
        <v>60710</v>
      </c>
      <c r="D1178" s="4" t="s">
        <v>21</v>
      </c>
      <c r="E1178" s="4" t="s">
        <v>9</v>
      </c>
      <c r="F1178" s="4" t="s">
        <v>10</v>
      </c>
      <c r="G1178" s="4" t="s">
        <v>14</v>
      </c>
      <c r="H1178" s="6">
        <v>9200</v>
      </c>
    </row>
    <row r="1179" spans="1:8" ht="15.75">
      <c r="A1179" s="4">
        <v>1178</v>
      </c>
      <c r="B1179" s="5">
        <v>45626</v>
      </c>
      <c r="C1179" s="4">
        <v>60720</v>
      </c>
      <c r="D1179" s="4" t="s">
        <v>22</v>
      </c>
      <c r="E1179" s="4" t="s">
        <v>9</v>
      </c>
      <c r="F1179" s="4" t="s">
        <v>10</v>
      </c>
      <c r="G1179" s="4" t="s">
        <v>14</v>
      </c>
      <c r="H1179" s="6">
        <v>5500</v>
      </c>
    </row>
    <row r="1180" spans="1:8" ht="15.75">
      <c r="A1180" s="4">
        <v>1179</v>
      </c>
      <c r="B1180" s="5">
        <v>45626</v>
      </c>
      <c r="C1180" s="4">
        <v>60730</v>
      </c>
      <c r="D1180" s="4" t="s">
        <v>23</v>
      </c>
      <c r="E1180" s="4" t="s">
        <v>9</v>
      </c>
      <c r="F1180" s="4" t="s">
        <v>10</v>
      </c>
      <c r="G1180" s="4" t="s">
        <v>14</v>
      </c>
      <c r="H1180" s="6">
        <v>8200</v>
      </c>
    </row>
    <row r="1181" spans="1:8" ht="15.75">
      <c r="A1181" s="4">
        <v>1180</v>
      </c>
      <c r="B1181" s="5">
        <v>45626</v>
      </c>
      <c r="C1181" s="4">
        <v>60740</v>
      </c>
      <c r="D1181" s="4" t="s">
        <v>24</v>
      </c>
      <c r="E1181" s="4" t="s">
        <v>9</v>
      </c>
      <c r="F1181" s="4" t="s">
        <v>10</v>
      </c>
      <c r="G1181" s="4" t="s">
        <v>14</v>
      </c>
      <c r="H1181" s="6">
        <v>27800</v>
      </c>
    </row>
    <row r="1182" spans="1:8" ht="15.75">
      <c r="A1182" s="4">
        <v>1181</v>
      </c>
      <c r="B1182" s="5">
        <v>45626</v>
      </c>
      <c r="C1182" s="4">
        <v>80100</v>
      </c>
      <c r="D1182" s="4" t="s">
        <v>27</v>
      </c>
      <c r="E1182" s="4" t="s">
        <v>9</v>
      </c>
      <c r="F1182" s="4" t="s">
        <v>10</v>
      </c>
      <c r="G1182" s="4" t="s">
        <v>14</v>
      </c>
      <c r="H1182" s="6">
        <v>2100</v>
      </c>
    </row>
    <row r="1183" spans="1:8" ht="15.75">
      <c r="A1183" s="4">
        <v>1182</v>
      </c>
      <c r="B1183" s="5">
        <v>45626</v>
      </c>
      <c r="C1183" s="4">
        <v>80200</v>
      </c>
      <c r="D1183" s="4" t="s">
        <v>28</v>
      </c>
      <c r="E1183" s="4" t="s">
        <v>9</v>
      </c>
      <c r="F1183" s="4" t="s">
        <v>10</v>
      </c>
      <c r="G1183" s="4" t="s">
        <v>14</v>
      </c>
      <c r="H1183" s="6">
        <v>3000</v>
      </c>
    </row>
    <row r="1184" spans="1:8" ht="15.75">
      <c r="A1184" s="4">
        <v>1183</v>
      </c>
      <c r="B1184" s="5">
        <v>45626</v>
      </c>
      <c r="C1184" s="4">
        <v>60400</v>
      </c>
      <c r="D1184" s="4" t="s">
        <v>29</v>
      </c>
      <c r="E1184" s="4" t="s">
        <v>30</v>
      </c>
      <c r="F1184" s="4" t="s">
        <v>31</v>
      </c>
      <c r="G1184" s="4" t="s">
        <v>14</v>
      </c>
      <c r="H1184" s="6">
        <v>3000</v>
      </c>
    </row>
    <row r="1185" spans="1:8" ht="15.75">
      <c r="A1185" s="4">
        <v>1184</v>
      </c>
      <c r="B1185" s="5">
        <v>45626</v>
      </c>
      <c r="C1185" s="4">
        <v>60810</v>
      </c>
      <c r="D1185" s="4" t="s">
        <v>17</v>
      </c>
      <c r="E1185" s="4" t="s">
        <v>30</v>
      </c>
      <c r="F1185" s="4" t="s">
        <v>31</v>
      </c>
      <c r="G1185" s="4" t="s">
        <v>14</v>
      </c>
      <c r="H1185" s="6">
        <v>107000</v>
      </c>
    </row>
    <row r="1186" spans="1:8" ht="15.75">
      <c r="A1186" s="4">
        <v>1185</v>
      </c>
      <c r="B1186" s="5">
        <v>45626</v>
      </c>
      <c r="C1186" s="4">
        <v>60820</v>
      </c>
      <c r="D1186" s="4" t="s">
        <v>18</v>
      </c>
      <c r="E1186" s="4" t="s">
        <v>30</v>
      </c>
      <c r="F1186" s="4" t="s">
        <v>31</v>
      </c>
      <c r="G1186" s="4" t="s">
        <v>14</v>
      </c>
      <c r="H1186" s="6">
        <v>8560</v>
      </c>
    </row>
    <row r="1187" spans="1:8" ht="15.75">
      <c r="A1187" s="4">
        <v>1186</v>
      </c>
      <c r="B1187" s="5">
        <v>45626</v>
      </c>
      <c r="C1187" s="4">
        <v>60830</v>
      </c>
      <c r="D1187" s="4" t="s">
        <v>19</v>
      </c>
      <c r="E1187" s="4" t="s">
        <v>30</v>
      </c>
      <c r="F1187" s="4" t="s">
        <v>31</v>
      </c>
      <c r="G1187" s="4" t="s">
        <v>14</v>
      </c>
      <c r="H1187" s="6">
        <v>10700</v>
      </c>
    </row>
    <row r="1188" spans="1:8" ht="15.75">
      <c r="A1188" s="4">
        <v>1187</v>
      </c>
      <c r="B1188" s="5">
        <v>45626</v>
      </c>
      <c r="C1188" s="4">
        <v>60840</v>
      </c>
      <c r="D1188" s="4" t="s">
        <v>20</v>
      </c>
      <c r="E1188" s="4" t="s">
        <v>30</v>
      </c>
      <c r="F1188" s="4" t="s">
        <v>31</v>
      </c>
      <c r="G1188" s="4" t="s">
        <v>14</v>
      </c>
      <c r="H1188" s="6">
        <v>2675</v>
      </c>
    </row>
    <row r="1189" spans="1:8" ht="15.75">
      <c r="A1189" s="4">
        <v>1188</v>
      </c>
      <c r="B1189" s="5">
        <v>45626</v>
      </c>
      <c r="C1189" s="4">
        <v>60100</v>
      </c>
      <c r="D1189" s="4" t="s">
        <v>16</v>
      </c>
      <c r="E1189" s="4" t="s">
        <v>32</v>
      </c>
      <c r="F1189" s="4" t="s">
        <v>33</v>
      </c>
      <c r="G1189" s="4" t="s">
        <v>14</v>
      </c>
      <c r="H1189" s="6">
        <v>49000</v>
      </c>
    </row>
    <row r="1190" spans="1:8" ht="15.75">
      <c r="A1190" s="4">
        <v>1189</v>
      </c>
      <c r="B1190" s="5">
        <v>45626</v>
      </c>
      <c r="C1190" s="4">
        <v>60810</v>
      </c>
      <c r="D1190" s="4" t="s">
        <v>17</v>
      </c>
      <c r="E1190" s="4" t="s">
        <v>32</v>
      </c>
      <c r="F1190" s="4" t="s">
        <v>33</v>
      </c>
      <c r="G1190" s="4" t="s">
        <v>14</v>
      </c>
      <c r="H1190" s="6">
        <v>82000</v>
      </c>
    </row>
    <row r="1191" spans="1:8" ht="15.75">
      <c r="A1191" s="4">
        <v>1190</v>
      </c>
      <c r="B1191" s="5">
        <v>45626</v>
      </c>
      <c r="C1191" s="4">
        <v>60820</v>
      </c>
      <c r="D1191" s="4" t="s">
        <v>18</v>
      </c>
      <c r="E1191" s="4" t="s">
        <v>32</v>
      </c>
      <c r="F1191" s="4" t="s">
        <v>33</v>
      </c>
      <c r="G1191" s="4" t="s">
        <v>14</v>
      </c>
      <c r="H1191" s="6">
        <v>6560</v>
      </c>
    </row>
    <row r="1192" spans="1:8" ht="15.75">
      <c r="A1192" s="4">
        <v>1191</v>
      </c>
      <c r="B1192" s="5">
        <v>45626</v>
      </c>
      <c r="C1192" s="4">
        <v>60830</v>
      </c>
      <c r="D1192" s="4" t="s">
        <v>19</v>
      </c>
      <c r="E1192" s="4" t="s">
        <v>32</v>
      </c>
      <c r="F1192" s="4" t="s">
        <v>33</v>
      </c>
      <c r="G1192" s="4" t="s">
        <v>14</v>
      </c>
      <c r="H1192" s="6">
        <v>8200</v>
      </c>
    </row>
    <row r="1193" spans="1:8" ht="15.75">
      <c r="A1193" s="4">
        <v>1192</v>
      </c>
      <c r="B1193" s="5">
        <v>45626</v>
      </c>
      <c r="C1193" s="4">
        <v>60840</v>
      </c>
      <c r="D1193" s="4" t="s">
        <v>20</v>
      </c>
      <c r="E1193" s="4" t="s">
        <v>32</v>
      </c>
      <c r="F1193" s="4" t="s">
        <v>33</v>
      </c>
      <c r="G1193" s="4" t="s">
        <v>14</v>
      </c>
      <c r="H1193" s="6">
        <v>2050</v>
      </c>
    </row>
    <row r="1194" spans="1:8" ht="15.75">
      <c r="A1194" s="4">
        <v>1193</v>
      </c>
      <c r="B1194" s="5">
        <v>45657</v>
      </c>
      <c r="C1194" s="4">
        <v>60810</v>
      </c>
      <c r="D1194" s="4" t="s">
        <v>17</v>
      </c>
      <c r="E1194" s="4" t="s">
        <v>36</v>
      </c>
      <c r="F1194" s="4" t="s">
        <v>37</v>
      </c>
      <c r="G1194" s="4" t="s">
        <v>14</v>
      </c>
      <c r="H1194" s="6">
        <v>71000</v>
      </c>
    </row>
    <row r="1195" spans="1:8" ht="15.75">
      <c r="A1195" s="4">
        <v>1194</v>
      </c>
      <c r="B1195" s="5">
        <v>45657</v>
      </c>
      <c r="C1195" s="4">
        <v>60820</v>
      </c>
      <c r="D1195" s="4" t="s">
        <v>18</v>
      </c>
      <c r="E1195" s="4" t="s">
        <v>36</v>
      </c>
      <c r="F1195" s="4" t="s">
        <v>37</v>
      </c>
      <c r="G1195" s="4" t="s">
        <v>14</v>
      </c>
      <c r="H1195" s="6">
        <v>5680</v>
      </c>
    </row>
    <row r="1196" spans="1:8" ht="15.75">
      <c r="A1196" s="4">
        <v>1195</v>
      </c>
      <c r="B1196" s="5">
        <v>45657</v>
      </c>
      <c r="C1196" s="4">
        <v>60830</v>
      </c>
      <c r="D1196" s="4" t="s">
        <v>19</v>
      </c>
      <c r="E1196" s="4" t="s">
        <v>36</v>
      </c>
      <c r="F1196" s="4" t="s">
        <v>37</v>
      </c>
      <c r="G1196" s="4" t="s">
        <v>14</v>
      </c>
      <c r="H1196" s="6">
        <v>7100</v>
      </c>
    </row>
    <row r="1197" spans="1:8" ht="15.75">
      <c r="A1197" s="4">
        <v>1196</v>
      </c>
      <c r="B1197" s="5">
        <v>45657</v>
      </c>
      <c r="C1197" s="4">
        <v>60840</v>
      </c>
      <c r="D1197" s="4" t="s">
        <v>20</v>
      </c>
      <c r="E1197" s="4" t="s">
        <v>36</v>
      </c>
      <c r="F1197" s="4" t="s">
        <v>37</v>
      </c>
      <c r="G1197" s="4" t="s">
        <v>14</v>
      </c>
      <c r="H1197" s="6">
        <v>1775</v>
      </c>
    </row>
    <row r="1198" spans="1:8" ht="15.75">
      <c r="A1198" s="4">
        <v>1197</v>
      </c>
      <c r="B1198" s="5">
        <v>45657</v>
      </c>
      <c r="C1198" s="4">
        <v>40200</v>
      </c>
      <c r="D1198" s="4" t="s">
        <v>8</v>
      </c>
      <c r="E1198" s="4" t="s">
        <v>9</v>
      </c>
      <c r="F1198" s="4" t="s">
        <v>10</v>
      </c>
      <c r="G1198" s="4" t="s">
        <v>11</v>
      </c>
      <c r="H1198" s="6">
        <v>157500</v>
      </c>
    </row>
    <row r="1199" spans="1:8" ht="15.75">
      <c r="A1199" s="4">
        <v>1198</v>
      </c>
      <c r="B1199" s="5">
        <v>45657</v>
      </c>
      <c r="C1199" s="4">
        <v>40100</v>
      </c>
      <c r="D1199" s="4" t="s">
        <v>12</v>
      </c>
      <c r="E1199" s="4" t="s">
        <v>9</v>
      </c>
      <c r="F1199" s="4" t="s">
        <v>10</v>
      </c>
      <c r="G1199" s="4" t="s">
        <v>11</v>
      </c>
      <c r="H1199" s="6">
        <v>700000</v>
      </c>
    </row>
    <row r="1200" spans="1:8" ht="15.75">
      <c r="A1200" s="4">
        <v>1199</v>
      </c>
      <c r="B1200" s="5">
        <v>45657</v>
      </c>
      <c r="C1200" s="4">
        <v>50210</v>
      </c>
      <c r="D1200" s="4" t="s">
        <v>38</v>
      </c>
      <c r="E1200" s="4" t="s">
        <v>9</v>
      </c>
      <c r="F1200" s="4" t="s">
        <v>10</v>
      </c>
      <c r="G1200" s="4" t="s">
        <v>14</v>
      </c>
      <c r="H1200" s="6">
        <v>95000</v>
      </c>
    </row>
    <row r="1201" spans="1:8" ht="15.75">
      <c r="A1201" s="4">
        <v>1200</v>
      </c>
      <c r="B1201" s="5">
        <v>45657</v>
      </c>
      <c r="C1201" s="4">
        <v>50100</v>
      </c>
      <c r="D1201" s="4" t="s">
        <v>13</v>
      </c>
      <c r="E1201" s="4" t="s">
        <v>9</v>
      </c>
      <c r="F1201" s="4" t="s">
        <v>10</v>
      </c>
      <c r="G1201" s="4" t="s">
        <v>14</v>
      </c>
      <c r="H1201" s="6">
        <v>35000</v>
      </c>
    </row>
    <row r="1202" spans="1:8" ht="15.75">
      <c r="A1202" s="4">
        <v>1201</v>
      </c>
      <c r="B1202" s="5">
        <v>45657</v>
      </c>
      <c r="C1202" s="4">
        <v>50200</v>
      </c>
      <c r="D1202" s="4" t="s">
        <v>15</v>
      </c>
      <c r="E1202" s="4" t="s">
        <v>9</v>
      </c>
      <c r="F1202" s="4" t="s">
        <v>10</v>
      </c>
      <c r="G1202" s="4" t="s">
        <v>14</v>
      </c>
      <c r="H1202" s="6">
        <v>34300</v>
      </c>
    </row>
    <row r="1203" spans="1:8" ht="15.75">
      <c r="A1203" s="4">
        <v>1202</v>
      </c>
      <c r="B1203" s="5">
        <v>45657</v>
      </c>
      <c r="C1203" s="4">
        <v>60100</v>
      </c>
      <c r="D1203" s="4" t="s">
        <v>16</v>
      </c>
      <c r="E1203" s="4" t="s">
        <v>9</v>
      </c>
      <c r="F1203" s="4" t="s">
        <v>10</v>
      </c>
      <c r="G1203" s="4" t="s">
        <v>14</v>
      </c>
      <c r="H1203" s="6">
        <v>51000</v>
      </c>
    </row>
    <row r="1204" spans="1:8" ht="15.75">
      <c r="A1204" s="4">
        <v>1203</v>
      </c>
      <c r="B1204" s="5">
        <v>45657</v>
      </c>
      <c r="C1204" s="4">
        <v>60500</v>
      </c>
      <c r="D1204" s="4" t="s">
        <v>39</v>
      </c>
      <c r="E1204" s="4" t="s">
        <v>9</v>
      </c>
      <c r="F1204" s="4" t="s">
        <v>10</v>
      </c>
      <c r="G1204" s="4" t="s">
        <v>14</v>
      </c>
      <c r="H1204" s="6">
        <v>4100</v>
      </c>
    </row>
    <row r="1205" spans="1:8" ht="15.75">
      <c r="A1205" s="4">
        <v>1204</v>
      </c>
      <c r="B1205" s="5">
        <v>45657</v>
      </c>
      <c r="C1205" s="4">
        <v>60620</v>
      </c>
      <c r="D1205" s="4" t="s">
        <v>40</v>
      </c>
      <c r="E1205" s="4" t="s">
        <v>9</v>
      </c>
      <c r="F1205" s="4" t="s">
        <v>10</v>
      </c>
      <c r="G1205" s="4" t="s">
        <v>14</v>
      </c>
      <c r="H1205" s="6">
        <v>5100</v>
      </c>
    </row>
    <row r="1206" spans="1:8" ht="15.75">
      <c r="A1206" s="4">
        <v>1205</v>
      </c>
      <c r="B1206" s="5">
        <v>45657</v>
      </c>
      <c r="C1206" s="4">
        <v>60630</v>
      </c>
      <c r="D1206" s="4" t="s">
        <v>41</v>
      </c>
      <c r="E1206" s="4" t="s">
        <v>9</v>
      </c>
      <c r="F1206" s="4" t="s">
        <v>10</v>
      </c>
      <c r="G1206" s="4" t="s">
        <v>14</v>
      </c>
      <c r="H1206" s="6">
        <v>16500</v>
      </c>
    </row>
    <row r="1207" spans="1:8" ht="15.75">
      <c r="A1207" s="4">
        <v>1206</v>
      </c>
      <c r="B1207" s="5">
        <v>45657</v>
      </c>
      <c r="C1207" s="4">
        <v>60810</v>
      </c>
      <c r="D1207" s="4" t="s">
        <v>17</v>
      </c>
      <c r="E1207" s="4" t="s">
        <v>9</v>
      </c>
      <c r="F1207" s="4" t="s">
        <v>10</v>
      </c>
      <c r="G1207" s="4" t="s">
        <v>14</v>
      </c>
      <c r="H1207" s="6">
        <v>66000</v>
      </c>
    </row>
    <row r="1208" spans="1:8" ht="15.75">
      <c r="A1208" s="4">
        <v>1207</v>
      </c>
      <c r="B1208" s="5">
        <v>45657</v>
      </c>
      <c r="C1208" s="4">
        <v>60820</v>
      </c>
      <c r="D1208" s="4" t="s">
        <v>18</v>
      </c>
      <c r="E1208" s="4" t="s">
        <v>9</v>
      </c>
      <c r="F1208" s="4" t="s">
        <v>10</v>
      </c>
      <c r="G1208" s="4" t="s">
        <v>14</v>
      </c>
      <c r="H1208" s="6">
        <v>5280</v>
      </c>
    </row>
    <row r="1209" spans="1:8" ht="15.75">
      <c r="A1209" s="4">
        <v>1208</v>
      </c>
      <c r="B1209" s="5">
        <v>45657</v>
      </c>
      <c r="C1209" s="4">
        <v>60830</v>
      </c>
      <c r="D1209" s="4" t="s">
        <v>19</v>
      </c>
      <c r="E1209" s="4" t="s">
        <v>9</v>
      </c>
      <c r="F1209" s="4" t="s">
        <v>10</v>
      </c>
      <c r="G1209" s="4" t="s">
        <v>14</v>
      </c>
      <c r="H1209" s="6">
        <v>6600</v>
      </c>
    </row>
    <row r="1210" spans="1:8" ht="15.75">
      <c r="A1210" s="4">
        <v>1209</v>
      </c>
      <c r="B1210" s="5">
        <v>45657</v>
      </c>
      <c r="C1210" s="4">
        <v>60840</v>
      </c>
      <c r="D1210" s="4" t="s">
        <v>20</v>
      </c>
      <c r="E1210" s="4" t="s">
        <v>9</v>
      </c>
      <c r="F1210" s="4" t="s">
        <v>10</v>
      </c>
      <c r="G1210" s="4" t="s">
        <v>14</v>
      </c>
      <c r="H1210" s="6">
        <v>1650</v>
      </c>
    </row>
    <row r="1211" spans="1:8" ht="15.75">
      <c r="A1211" s="4">
        <v>1210</v>
      </c>
      <c r="B1211" s="5">
        <v>45657</v>
      </c>
      <c r="C1211" s="4">
        <v>60850</v>
      </c>
      <c r="D1211" s="4" t="s">
        <v>42</v>
      </c>
      <c r="E1211" s="4" t="s">
        <v>9</v>
      </c>
      <c r="F1211" s="4" t="s">
        <v>10</v>
      </c>
      <c r="G1211" s="4" t="s">
        <v>14</v>
      </c>
      <c r="H1211" s="6">
        <v>65800</v>
      </c>
    </row>
    <row r="1212" spans="1:8" ht="15.75">
      <c r="A1212" s="4">
        <v>1211</v>
      </c>
      <c r="B1212" s="5">
        <v>45657</v>
      </c>
      <c r="C1212" s="4">
        <v>60710</v>
      </c>
      <c r="D1212" s="4" t="s">
        <v>21</v>
      </c>
      <c r="E1212" s="4" t="s">
        <v>9</v>
      </c>
      <c r="F1212" s="4" t="s">
        <v>10</v>
      </c>
      <c r="G1212" s="4" t="s">
        <v>14</v>
      </c>
      <c r="H1212" s="6">
        <v>9200</v>
      </c>
    </row>
    <row r="1213" spans="1:8" ht="15.75">
      <c r="A1213" s="4">
        <v>1212</v>
      </c>
      <c r="B1213" s="5">
        <v>45657</v>
      </c>
      <c r="C1213" s="4">
        <v>60720</v>
      </c>
      <c r="D1213" s="4" t="s">
        <v>22</v>
      </c>
      <c r="E1213" s="4" t="s">
        <v>9</v>
      </c>
      <c r="F1213" s="4" t="s">
        <v>10</v>
      </c>
      <c r="G1213" s="4" t="s">
        <v>14</v>
      </c>
      <c r="H1213" s="6">
        <v>5500</v>
      </c>
    </row>
    <row r="1214" spans="1:8" ht="15.75">
      <c r="A1214" s="4">
        <v>1213</v>
      </c>
      <c r="B1214" s="5">
        <v>45657</v>
      </c>
      <c r="C1214" s="4">
        <v>60730</v>
      </c>
      <c r="D1214" s="4" t="s">
        <v>23</v>
      </c>
      <c r="E1214" s="4" t="s">
        <v>9</v>
      </c>
      <c r="F1214" s="4" t="s">
        <v>10</v>
      </c>
      <c r="G1214" s="4" t="s">
        <v>14</v>
      </c>
      <c r="H1214" s="6">
        <v>8200</v>
      </c>
    </row>
    <row r="1215" spans="1:8" ht="15.75">
      <c r="A1215" s="4">
        <v>1214</v>
      </c>
      <c r="B1215" s="5">
        <v>45657</v>
      </c>
      <c r="C1215" s="4">
        <v>60740</v>
      </c>
      <c r="D1215" s="4" t="s">
        <v>24</v>
      </c>
      <c r="E1215" s="4" t="s">
        <v>9</v>
      </c>
      <c r="F1215" s="4" t="s">
        <v>10</v>
      </c>
      <c r="G1215" s="4" t="s">
        <v>14</v>
      </c>
      <c r="H1215" s="6">
        <v>27800</v>
      </c>
    </row>
    <row r="1216" spans="1:8" ht="15.75">
      <c r="A1216" s="4">
        <v>1215</v>
      </c>
      <c r="B1216" s="5">
        <v>45657</v>
      </c>
      <c r="C1216" s="4">
        <v>80100</v>
      </c>
      <c r="D1216" s="4" t="s">
        <v>27</v>
      </c>
      <c r="E1216" s="4" t="s">
        <v>9</v>
      </c>
      <c r="F1216" s="4" t="s">
        <v>10</v>
      </c>
      <c r="G1216" s="4" t="s">
        <v>14</v>
      </c>
      <c r="H1216" s="6">
        <v>2200</v>
      </c>
    </row>
    <row r="1217" spans="1:8" ht="15.75">
      <c r="A1217" s="4">
        <v>1216</v>
      </c>
      <c r="B1217" s="5">
        <v>45657</v>
      </c>
      <c r="C1217" s="4">
        <v>80200</v>
      </c>
      <c r="D1217" s="4" t="s">
        <v>28</v>
      </c>
      <c r="E1217" s="4" t="s">
        <v>9</v>
      </c>
      <c r="F1217" s="4" t="s">
        <v>10</v>
      </c>
      <c r="G1217" s="4" t="s">
        <v>14</v>
      </c>
      <c r="H1217" s="6">
        <v>3000</v>
      </c>
    </row>
    <row r="1218" spans="1:8" ht="15.75">
      <c r="A1218" s="4">
        <v>1217</v>
      </c>
      <c r="B1218" s="5">
        <v>45657</v>
      </c>
      <c r="C1218" s="4">
        <v>60400</v>
      </c>
      <c r="D1218" s="4" t="s">
        <v>29</v>
      </c>
      <c r="E1218" s="4" t="s">
        <v>30</v>
      </c>
      <c r="F1218" s="4" t="s">
        <v>31</v>
      </c>
      <c r="G1218" s="4" t="s">
        <v>14</v>
      </c>
      <c r="H1218" s="6">
        <v>3000</v>
      </c>
    </row>
    <row r="1219" spans="1:8" ht="15.75">
      <c r="A1219" s="4">
        <v>1218</v>
      </c>
      <c r="B1219" s="5">
        <v>45657</v>
      </c>
      <c r="C1219" s="4">
        <v>60810</v>
      </c>
      <c r="D1219" s="4" t="s">
        <v>17</v>
      </c>
      <c r="E1219" s="4" t="s">
        <v>30</v>
      </c>
      <c r="F1219" s="4" t="s">
        <v>31</v>
      </c>
      <c r="G1219" s="4" t="s">
        <v>14</v>
      </c>
      <c r="H1219" s="6">
        <v>107000</v>
      </c>
    </row>
    <row r="1220" spans="1:8" ht="15.75">
      <c r="A1220" s="4">
        <v>1219</v>
      </c>
      <c r="B1220" s="5">
        <v>45657</v>
      </c>
      <c r="C1220" s="4">
        <v>60820</v>
      </c>
      <c r="D1220" s="4" t="s">
        <v>18</v>
      </c>
      <c r="E1220" s="4" t="s">
        <v>30</v>
      </c>
      <c r="F1220" s="4" t="s">
        <v>31</v>
      </c>
      <c r="G1220" s="4" t="s">
        <v>14</v>
      </c>
      <c r="H1220" s="6">
        <v>8560</v>
      </c>
    </row>
    <row r="1221" spans="1:8" ht="15.75">
      <c r="A1221" s="4">
        <v>1220</v>
      </c>
      <c r="B1221" s="5">
        <v>45657</v>
      </c>
      <c r="C1221" s="4">
        <v>60830</v>
      </c>
      <c r="D1221" s="4" t="s">
        <v>19</v>
      </c>
      <c r="E1221" s="4" t="s">
        <v>30</v>
      </c>
      <c r="F1221" s="4" t="s">
        <v>31</v>
      </c>
      <c r="G1221" s="4" t="s">
        <v>14</v>
      </c>
      <c r="H1221" s="6">
        <v>10700</v>
      </c>
    </row>
    <row r="1222" spans="1:8" ht="15.75">
      <c r="A1222" s="4">
        <v>1221</v>
      </c>
      <c r="B1222" s="5">
        <v>45657</v>
      </c>
      <c r="C1222" s="4">
        <v>60840</v>
      </c>
      <c r="D1222" s="4" t="s">
        <v>20</v>
      </c>
      <c r="E1222" s="4" t="s">
        <v>30</v>
      </c>
      <c r="F1222" s="4" t="s">
        <v>31</v>
      </c>
      <c r="G1222" s="4" t="s">
        <v>14</v>
      </c>
      <c r="H1222" s="6">
        <v>2675</v>
      </c>
    </row>
    <row r="1223" spans="1:8" ht="15.75">
      <c r="A1223" s="4">
        <v>1222</v>
      </c>
      <c r="B1223" s="5">
        <v>45657</v>
      </c>
      <c r="C1223" s="4">
        <v>60100</v>
      </c>
      <c r="D1223" s="4" t="s">
        <v>16</v>
      </c>
      <c r="E1223" s="4" t="s">
        <v>32</v>
      </c>
      <c r="F1223" s="4" t="s">
        <v>33</v>
      </c>
      <c r="G1223" s="4" t="s">
        <v>14</v>
      </c>
      <c r="H1223" s="6">
        <v>50000</v>
      </c>
    </row>
    <row r="1224" spans="1:8" ht="15.75">
      <c r="A1224" s="4">
        <v>1223</v>
      </c>
      <c r="B1224" s="5">
        <v>45657</v>
      </c>
      <c r="C1224" s="4">
        <v>60810</v>
      </c>
      <c r="D1224" s="4" t="s">
        <v>17</v>
      </c>
      <c r="E1224" s="4" t="s">
        <v>32</v>
      </c>
      <c r="F1224" s="4" t="s">
        <v>33</v>
      </c>
      <c r="G1224" s="4" t="s">
        <v>14</v>
      </c>
      <c r="H1224" s="6">
        <v>82000</v>
      </c>
    </row>
    <row r="1225" spans="1:8" ht="15.75">
      <c r="A1225" s="4">
        <v>1224</v>
      </c>
      <c r="B1225" s="5">
        <v>45657</v>
      </c>
      <c r="C1225" s="4">
        <v>60820</v>
      </c>
      <c r="D1225" s="4" t="s">
        <v>18</v>
      </c>
      <c r="E1225" s="4" t="s">
        <v>32</v>
      </c>
      <c r="F1225" s="4" t="s">
        <v>33</v>
      </c>
      <c r="G1225" s="4" t="s">
        <v>14</v>
      </c>
      <c r="H1225" s="6">
        <v>6560</v>
      </c>
    </row>
    <row r="1226" spans="1:8" ht="15.75">
      <c r="A1226" s="4">
        <v>1225</v>
      </c>
      <c r="B1226" s="5">
        <v>45657</v>
      </c>
      <c r="C1226" s="4">
        <v>60830</v>
      </c>
      <c r="D1226" s="4" t="s">
        <v>19</v>
      </c>
      <c r="E1226" s="4" t="s">
        <v>32</v>
      </c>
      <c r="F1226" s="4" t="s">
        <v>33</v>
      </c>
      <c r="G1226" s="4" t="s">
        <v>14</v>
      </c>
      <c r="H1226" s="6">
        <v>8200</v>
      </c>
    </row>
    <row r="1227" spans="1:8" ht="15.75">
      <c r="A1227" s="4">
        <v>1226</v>
      </c>
      <c r="B1227" s="5">
        <v>45657</v>
      </c>
      <c r="C1227" s="4">
        <v>60840</v>
      </c>
      <c r="D1227" s="4" t="s">
        <v>20</v>
      </c>
      <c r="E1227" s="4" t="s">
        <v>32</v>
      </c>
      <c r="F1227" s="4" t="s">
        <v>33</v>
      </c>
      <c r="G1227" s="4" t="s">
        <v>14</v>
      </c>
      <c r="H1227" s="6">
        <v>2050</v>
      </c>
    </row>
    <row r="1228" spans="1:8" ht="15.75">
      <c r="A1228" s="4">
        <v>1227</v>
      </c>
      <c r="B1228" s="5">
        <v>45657</v>
      </c>
      <c r="C1228" s="4">
        <v>61010</v>
      </c>
      <c r="D1228" s="4" t="s">
        <v>25</v>
      </c>
      <c r="E1228" s="4" t="s">
        <v>32</v>
      </c>
      <c r="F1228" s="4" t="s">
        <v>33</v>
      </c>
      <c r="G1228" s="4" t="s">
        <v>14</v>
      </c>
      <c r="H1228" s="6">
        <v>5000</v>
      </c>
    </row>
    <row r="1229" spans="1:8" ht="15.75">
      <c r="A1229" s="4">
        <v>1228</v>
      </c>
      <c r="B1229" s="5">
        <v>45657</v>
      </c>
      <c r="C1229" s="4">
        <v>61020</v>
      </c>
      <c r="D1229" s="4" t="s">
        <v>34</v>
      </c>
      <c r="E1229" s="4" t="s">
        <v>32</v>
      </c>
      <c r="F1229" s="4" t="s">
        <v>33</v>
      </c>
      <c r="G1229" s="4" t="s">
        <v>14</v>
      </c>
      <c r="H1229" s="6">
        <v>7500</v>
      </c>
    </row>
    <row r="1230" spans="1:8" ht="15.75">
      <c r="A1230" s="4">
        <v>1229</v>
      </c>
      <c r="B1230" s="5">
        <v>45657</v>
      </c>
      <c r="C1230" s="4">
        <v>61030</v>
      </c>
      <c r="D1230" s="4" t="s">
        <v>35</v>
      </c>
      <c r="E1230" s="4" t="s">
        <v>32</v>
      </c>
      <c r="F1230" s="4" t="s">
        <v>33</v>
      </c>
      <c r="G1230" s="4" t="s">
        <v>14</v>
      </c>
      <c r="H1230" s="6">
        <v>10000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election activeCell="D6" sqref="D6"/>
    </sheetView>
  </sheetViews>
  <sheetFormatPr defaultColWidth="11.375" defaultRowHeight="15.75"/>
  <cols>
    <col min="1" max="1" width="11.375" style="4"/>
    <col min="2" max="2" width="17.875" style="4" customWidth="1"/>
    <col min="3" max="3" width="36.25" style="4" bestFit="1" customWidth="1"/>
    <col min="4" max="4" width="23" style="4" customWidth="1"/>
    <col min="5" max="5" width="19.75" style="4" bestFit="1" customWidth="1"/>
    <col min="6" max="6" width="23.875" style="4" bestFit="1" customWidth="1"/>
    <col min="7" max="16384" width="11.375" style="4"/>
  </cols>
  <sheetData>
    <row r="1" spans="1:6">
      <c r="A1" s="8" t="s">
        <v>173</v>
      </c>
      <c r="B1" s="8" t="s">
        <v>2</v>
      </c>
      <c r="C1" s="8" t="s">
        <v>3</v>
      </c>
      <c r="D1" s="9" t="s">
        <v>6</v>
      </c>
      <c r="E1" s="8" t="s">
        <v>174</v>
      </c>
      <c r="F1" s="8" t="s">
        <v>175</v>
      </c>
    </row>
    <row r="2" spans="1:6">
      <c r="A2" s="4">
        <v>1</v>
      </c>
      <c r="B2" s="4">
        <v>40200</v>
      </c>
      <c r="C2" s="4" t="s">
        <v>8</v>
      </c>
      <c r="D2" s="4" t="s">
        <v>11</v>
      </c>
      <c r="E2" s="4" t="s">
        <v>176</v>
      </c>
      <c r="F2" s="4" t="s">
        <v>177</v>
      </c>
    </row>
    <row r="3" spans="1:6">
      <c r="A3" s="4">
        <v>2</v>
      </c>
      <c r="B3" s="4">
        <v>40100</v>
      </c>
      <c r="C3" s="4" t="s">
        <v>12</v>
      </c>
      <c r="D3" s="4" t="s">
        <v>11</v>
      </c>
      <c r="E3" s="4" t="s">
        <v>176</v>
      </c>
      <c r="F3" s="4" t="s">
        <v>178</v>
      </c>
    </row>
    <row r="4" spans="1:6">
      <c r="A4" s="4">
        <v>3</v>
      </c>
      <c r="B4" s="4">
        <v>50210</v>
      </c>
      <c r="C4" s="4" t="s">
        <v>38</v>
      </c>
      <c r="D4" s="4" t="s">
        <v>14</v>
      </c>
      <c r="E4" s="4" t="s">
        <v>179</v>
      </c>
      <c r="F4" s="4" t="s">
        <v>180</v>
      </c>
    </row>
    <row r="5" spans="1:6">
      <c r="A5" s="4">
        <v>4</v>
      </c>
      <c r="B5" s="4">
        <v>50100</v>
      </c>
      <c r="C5" s="4" t="s">
        <v>13</v>
      </c>
      <c r="D5" s="4" t="s">
        <v>14</v>
      </c>
      <c r="E5" s="4" t="s">
        <v>179</v>
      </c>
      <c r="F5" s="4" t="s">
        <v>181</v>
      </c>
    </row>
    <row r="6" spans="1:6">
      <c r="A6" s="4">
        <v>5</v>
      </c>
      <c r="B6" s="4">
        <v>50200</v>
      </c>
      <c r="C6" s="4" t="s">
        <v>15</v>
      </c>
      <c r="D6" s="4" t="s">
        <v>14</v>
      </c>
      <c r="E6" s="4" t="s">
        <v>179</v>
      </c>
      <c r="F6" s="4" t="s">
        <v>181</v>
      </c>
    </row>
    <row r="7" spans="1:6">
      <c r="A7" s="4">
        <v>6</v>
      </c>
      <c r="B7" s="4">
        <v>60100</v>
      </c>
      <c r="C7" s="4" t="s">
        <v>16</v>
      </c>
      <c r="D7" s="4" t="s">
        <v>14</v>
      </c>
      <c r="E7" s="4" t="s">
        <v>182</v>
      </c>
      <c r="F7" s="4" t="s">
        <v>183</v>
      </c>
    </row>
    <row r="8" spans="1:6">
      <c r="A8" s="4">
        <v>7</v>
      </c>
      <c r="B8" s="4">
        <v>60300</v>
      </c>
      <c r="C8" s="4" t="s">
        <v>148</v>
      </c>
      <c r="D8" s="4" t="s">
        <v>14</v>
      </c>
      <c r="E8" s="4" t="s">
        <v>182</v>
      </c>
      <c r="F8" s="4" t="s">
        <v>183</v>
      </c>
    </row>
    <row r="9" spans="1:6">
      <c r="A9" s="4">
        <v>8</v>
      </c>
      <c r="B9" s="4">
        <v>60200</v>
      </c>
      <c r="C9" s="4" t="s">
        <v>184</v>
      </c>
      <c r="D9" s="4" t="s">
        <v>14</v>
      </c>
      <c r="E9" s="4" t="s">
        <v>182</v>
      </c>
      <c r="F9" s="4" t="s">
        <v>185</v>
      </c>
    </row>
    <row r="10" spans="1:6">
      <c r="A10" s="4">
        <v>9</v>
      </c>
      <c r="B10" s="4">
        <v>60400</v>
      </c>
      <c r="C10" s="4" t="s">
        <v>29</v>
      </c>
      <c r="D10" s="4" t="s">
        <v>14</v>
      </c>
      <c r="E10" s="4" t="s">
        <v>182</v>
      </c>
      <c r="F10" s="4" t="s">
        <v>185</v>
      </c>
    </row>
    <row r="11" spans="1:6">
      <c r="A11" s="4">
        <v>10</v>
      </c>
      <c r="B11" s="4">
        <v>60450</v>
      </c>
      <c r="C11" s="4" t="s">
        <v>186</v>
      </c>
      <c r="D11" s="4" t="s">
        <v>14</v>
      </c>
      <c r="E11" s="4" t="s">
        <v>182</v>
      </c>
      <c r="F11" s="4" t="s">
        <v>185</v>
      </c>
    </row>
    <row r="12" spans="1:6">
      <c r="A12" s="4">
        <v>11</v>
      </c>
      <c r="B12" s="4">
        <v>60500</v>
      </c>
      <c r="C12" s="4" t="s">
        <v>39</v>
      </c>
      <c r="D12" s="4" t="s">
        <v>14</v>
      </c>
      <c r="E12" s="4" t="s">
        <v>182</v>
      </c>
      <c r="F12" s="4" t="s">
        <v>185</v>
      </c>
    </row>
    <row r="13" spans="1:6">
      <c r="A13" s="4">
        <v>12</v>
      </c>
      <c r="B13" s="4">
        <v>60600</v>
      </c>
      <c r="C13" s="4" t="s">
        <v>187</v>
      </c>
      <c r="D13" s="4" t="s">
        <v>14</v>
      </c>
      <c r="E13" s="4" t="s">
        <v>182</v>
      </c>
      <c r="F13" s="4" t="s">
        <v>185</v>
      </c>
    </row>
    <row r="14" spans="1:6">
      <c r="A14" s="4">
        <v>13</v>
      </c>
      <c r="B14" s="4">
        <v>60610</v>
      </c>
      <c r="C14" s="4" t="s">
        <v>188</v>
      </c>
      <c r="D14" s="4" t="s">
        <v>14</v>
      </c>
      <c r="E14" s="4" t="s">
        <v>182</v>
      </c>
      <c r="F14" s="4" t="s">
        <v>185</v>
      </c>
    </row>
    <row r="15" spans="1:6">
      <c r="A15" s="4">
        <v>14</v>
      </c>
      <c r="B15" s="4">
        <v>60620</v>
      </c>
      <c r="C15" s="4" t="s">
        <v>40</v>
      </c>
      <c r="D15" s="4" t="s">
        <v>14</v>
      </c>
      <c r="E15" s="4" t="s">
        <v>182</v>
      </c>
      <c r="F15" s="4" t="s">
        <v>185</v>
      </c>
    </row>
    <row r="16" spans="1:6">
      <c r="A16" s="4">
        <v>15</v>
      </c>
      <c r="B16" s="4">
        <v>60630</v>
      </c>
      <c r="C16" s="4" t="s">
        <v>41</v>
      </c>
      <c r="D16" s="4" t="s">
        <v>14</v>
      </c>
      <c r="E16" s="4" t="s">
        <v>182</v>
      </c>
      <c r="F16" s="4" t="s">
        <v>185</v>
      </c>
    </row>
    <row r="17" spans="1:6">
      <c r="A17" s="4">
        <v>16</v>
      </c>
      <c r="B17" s="4">
        <v>60900</v>
      </c>
      <c r="C17" s="4" t="s">
        <v>189</v>
      </c>
      <c r="D17" s="4" t="s">
        <v>14</v>
      </c>
      <c r="E17" s="4" t="s">
        <v>182</v>
      </c>
      <c r="F17" s="4" t="s">
        <v>185</v>
      </c>
    </row>
    <row r="18" spans="1:6">
      <c r="A18" s="4">
        <v>17</v>
      </c>
      <c r="B18" s="4">
        <v>60800</v>
      </c>
      <c r="C18" s="4" t="s">
        <v>63</v>
      </c>
      <c r="D18" s="4" t="s">
        <v>14</v>
      </c>
      <c r="E18" s="4" t="s">
        <v>182</v>
      </c>
      <c r="F18" s="4" t="s">
        <v>190</v>
      </c>
    </row>
    <row r="19" spans="1:6">
      <c r="A19" s="4">
        <v>18</v>
      </c>
      <c r="B19" s="4">
        <v>60810</v>
      </c>
      <c r="C19" s="4" t="s">
        <v>17</v>
      </c>
      <c r="D19" s="4" t="s">
        <v>14</v>
      </c>
      <c r="E19" s="4" t="s">
        <v>182</v>
      </c>
      <c r="F19" s="4" t="s">
        <v>190</v>
      </c>
    </row>
    <row r="20" spans="1:6">
      <c r="A20" s="4">
        <v>19</v>
      </c>
      <c r="B20" s="4">
        <v>60820</v>
      </c>
      <c r="C20" s="4" t="s">
        <v>18</v>
      </c>
      <c r="D20" s="4" t="s">
        <v>14</v>
      </c>
      <c r="E20" s="4" t="s">
        <v>182</v>
      </c>
      <c r="F20" s="4" t="s">
        <v>190</v>
      </c>
    </row>
    <row r="21" spans="1:6">
      <c r="A21" s="4">
        <v>20</v>
      </c>
      <c r="B21" s="4">
        <v>60830</v>
      </c>
      <c r="C21" s="4" t="s">
        <v>19</v>
      </c>
      <c r="D21" s="4" t="s">
        <v>14</v>
      </c>
      <c r="E21" s="4" t="s">
        <v>182</v>
      </c>
      <c r="F21" s="4" t="s">
        <v>190</v>
      </c>
    </row>
    <row r="22" spans="1:6">
      <c r="A22" s="4">
        <v>21</v>
      </c>
      <c r="B22" s="4">
        <v>60840</v>
      </c>
      <c r="C22" s="4" t="s">
        <v>20</v>
      </c>
      <c r="D22" s="4" t="s">
        <v>14</v>
      </c>
      <c r="E22" s="4" t="s">
        <v>182</v>
      </c>
      <c r="F22" s="4" t="s">
        <v>190</v>
      </c>
    </row>
    <row r="23" spans="1:6">
      <c r="A23" s="4">
        <v>22</v>
      </c>
      <c r="B23" s="4">
        <v>60850</v>
      </c>
      <c r="C23" s="4" t="s">
        <v>42</v>
      </c>
      <c r="D23" s="4" t="s">
        <v>14</v>
      </c>
      <c r="E23" s="4" t="s">
        <v>182</v>
      </c>
      <c r="F23" s="4" t="s">
        <v>190</v>
      </c>
    </row>
    <row r="24" spans="1:6">
      <c r="A24" s="4">
        <v>23</v>
      </c>
      <c r="B24" s="4">
        <v>60700</v>
      </c>
      <c r="C24" s="4" t="s">
        <v>71</v>
      </c>
      <c r="D24" s="4" t="s">
        <v>14</v>
      </c>
      <c r="E24" s="4" t="s">
        <v>182</v>
      </c>
      <c r="F24" s="4" t="s">
        <v>191</v>
      </c>
    </row>
    <row r="25" spans="1:6">
      <c r="A25" s="4">
        <v>24</v>
      </c>
      <c r="B25" s="4">
        <v>60710</v>
      </c>
      <c r="C25" s="4" t="s">
        <v>21</v>
      </c>
      <c r="D25" s="4" t="s">
        <v>14</v>
      </c>
      <c r="E25" s="4" t="s">
        <v>182</v>
      </c>
      <c r="F25" s="4" t="s">
        <v>191</v>
      </c>
    </row>
    <row r="26" spans="1:6">
      <c r="A26" s="4">
        <v>25</v>
      </c>
      <c r="B26" s="4">
        <v>60720</v>
      </c>
      <c r="C26" s="4" t="s">
        <v>22</v>
      </c>
      <c r="D26" s="4" t="s">
        <v>14</v>
      </c>
      <c r="E26" s="4" t="s">
        <v>182</v>
      </c>
      <c r="F26" s="4" t="s">
        <v>191</v>
      </c>
    </row>
    <row r="27" spans="1:6">
      <c r="A27" s="4">
        <v>26</v>
      </c>
      <c r="B27" s="4">
        <v>60730</v>
      </c>
      <c r="C27" s="4" t="s">
        <v>23</v>
      </c>
      <c r="D27" s="4" t="s">
        <v>14</v>
      </c>
      <c r="E27" s="4" t="s">
        <v>182</v>
      </c>
      <c r="F27" s="4" t="s">
        <v>191</v>
      </c>
    </row>
    <row r="28" spans="1:6">
      <c r="A28" s="4">
        <v>27</v>
      </c>
      <c r="B28" s="4">
        <v>60740</v>
      </c>
      <c r="C28" s="4" t="s">
        <v>24</v>
      </c>
      <c r="D28" s="4" t="s">
        <v>14</v>
      </c>
      <c r="E28" s="4" t="s">
        <v>182</v>
      </c>
      <c r="F28" s="4" t="s">
        <v>191</v>
      </c>
    </row>
    <row r="29" spans="1:6">
      <c r="A29" s="4">
        <v>28</v>
      </c>
      <c r="B29" s="4">
        <v>61000</v>
      </c>
      <c r="C29" s="4" t="s">
        <v>67</v>
      </c>
      <c r="D29" s="4" t="s">
        <v>14</v>
      </c>
      <c r="E29" s="4" t="s">
        <v>182</v>
      </c>
      <c r="F29" s="4" t="s">
        <v>192</v>
      </c>
    </row>
    <row r="30" spans="1:6">
      <c r="A30" s="4">
        <v>29</v>
      </c>
      <c r="B30" s="4">
        <v>61010</v>
      </c>
      <c r="C30" s="4" t="s">
        <v>25</v>
      </c>
      <c r="D30" s="4" t="s">
        <v>14</v>
      </c>
      <c r="E30" s="4" t="s">
        <v>182</v>
      </c>
      <c r="F30" s="4" t="s">
        <v>192</v>
      </c>
    </row>
    <row r="31" spans="1:6">
      <c r="A31" s="4">
        <v>30</v>
      </c>
      <c r="B31" s="4">
        <v>61020</v>
      </c>
      <c r="C31" s="4" t="s">
        <v>34</v>
      </c>
      <c r="D31" s="4" t="s">
        <v>14</v>
      </c>
      <c r="E31" s="4" t="s">
        <v>182</v>
      </c>
      <c r="F31" s="4" t="s">
        <v>192</v>
      </c>
    </row>
    <row r="32" spans="1:6">
      <c r="A32" s="4">
        <v>31</v>
      </c>
      <c r="B32" s="4">
        <v>61030</v>
      </c>
      <c r="C32" s="4" t="s">
        <v>35</v>
      </c>
      <c r="D32" s="4" t="s">
        <v>14</v>
      </c>
      <c r="E32" s="4" t="s">
        <v>182</v>
      </c>
      <c r="F32" s="4" t="s">
        <v>192</v>
      </c>
    </row>
    <row r="33" spans="1:6">
      <c r="A33" s="4">
        <v>32</v>
      </c>
      <c r="B33" s="4">
        <v>70100</v>
      </c>
      <c r="C33" s="4" t="s">
        <v>26</v>
      </c>
      <c r="D33" s="4" t="s">
        <v>11</v>
      </c>
      <c r="E33" s="4" t="s">
        <v>193</v>
      </c>
      <c r="F33" s="4" t="s">
        <v>193</v>
      </c>
    </row>
    <row r="34" spans="1:6">
      <c r="A34" s="4">
        <v>33</v>
      </c>
      <c r="B34" s="4">
        <v>70200</v>
      </c>
      <c r="C34" s="4" t="s">
        <v>194</v>
      </c>
      <c r="D34" s="4" t="s">
        <v>11</v>
      </c>
      <c r="E34" s="4" t="s">
        <v>193</v>
      </c>
      <c r="F34" s="4" t="s">
        <v>193</v>
      </c>
    </row>
    <row r="35" spans="1:6">
      <c r="A35" s="4">
        <v>34</v>
      </c>
      <c r="B35" s="4">
        <v>80100</v>
      </c>
      <c r="C35" s="4" t="s">
        <v>27</v>
      </c>
      <c r="D35" s="4" t="s">
        <v>14</v>
      </c>
      <c r="E35" s="4" t="s">
        <v>195</v>
      </c>
      <c r="F35" s="4" t="s">
        <v>195</v>
      </c>
    </row>
    <row r="36" spans="1:6">
      <c r="A36" s="4">
        <v>35</v>
      </c>
      <c r="B36" s="4">
        <v>80200</v>
      </c>
      <c r="C36" s="4" t="s">
        <v>28</v>
      </c>
      <c r="D36" s="4" t="s">
        <v>14</v>
      </c>
      <c r="E36" s="4" t="s">
        <v>195</v>
      </c>
      <c r="F36" s="4" t="s">
        <v>195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30"/>
  <sheetViews>
    <sheetView workbookViewId="0"/>
  </sheetViews>
  <sheetFormatPr defaultColWidth="11.375" defaultRowHeight="15"/>
  <cols>
    <col min="1" max="1" width="25" style="2" bestFit="1" customWidth="1"/>
  </cols>
  <sheetData>
    <row r="1" spans="1:1" s="1" customFormat="1" ht="15.75">
      <c r="A1" s="3" t="s">
        <v>5</v>
      </c>
    </row>
    <row r="2" spans="1:1" ht="15.75">
      <c r="A2" s="4" t="s">
        <v>10</v>
      </c>
    </row>
    <row r="3" spans="1:1" ht="15.75">
      <c r="A3" s="4" t="s">
        <v>31</v>
      </c>
    </row>
    <row r="4" spans="1:1" ht="15.75">
      <c r="A4" s="4" t="s">
        <v>33</v>
      </c>
    </row>
    <row r="5" spans="1:1" ht="15.75">
      <c r="A5" s="4" t="s">
        <v>37</v>
      </c>
    </row>
    <row r="6" spans="1:1" ht="14.25">
      <c r="A6"/>
    </row>
    <row r="7" spans="1:1" ht="14.25">
      <c r="A7"/>
    </row>
    <row r="8" spans="1:1" ht="14.25">
      <c r="A8"/>
    </row>
    <row r="9" spans="1:1" ht="14.25">
      <c r="A9"/>
    </row>
    <row r="10" spans="1:1" ht="14.25">
      <c r="A10"/>
    </row>
    <row r="11" spans="1:1" ht="14.25">
      <c r="A11"/>
    </row>
    <row r="12" spans="1:1" ht="14.25">
      <c r="A12"/>
    </row>
    <row r="13" spans="1:1" ht="14.25">
      <c r="A13"/>
    </row>
    <row r="14" spans="1:1" ht="14.25">
      <c r="A14"/>
    </row>
    <row r="15" spans="1:1" ht="14.25">
      <c r="A15"/>
    </row>
    <row r="16" spans="1:1" ht="14.25">
      <c r="A16"/>
    </row>
    <row r="17" spans="1:1" ht="14.25">
      <c r="A17"/>
    </row>
    <row r="18" spans="1:1" ht="14.25">
      <c r="A18"/>
    </row>
    <row r="19" spans="1:1" ht="14.25">
      <c r="A19"/>
    </row>
    <row r="20" spans="1:1" ht="14.25">
      <c r="A20"/>
    </row>
    <row r="21" spans="1:1" ht="14.25">
      <c r="A21"/>
    </row>
    <row r="22" spans="1:1" ht="14.25">
      <c r="A22"/>
    </row>
    <row r="23" spans="1:1" ht="14.25">
      <c r="A23"/>
    </row>
    <row r="24" spans="1:1" ht="14.25">
      <c r="A24"/>
    </row>
    <row r="25" spans="1:1" ht="14.25">
      <c r="A25"/>
    </row>
    <row r="26" spans="1:1" ht="14.25">
      <c r="A26"/>
    </row>
    <row r="27" spans="1:1" ht="14.25">
      <c r="A27"/>
    </row>
    <row r="28" spans="1:1" ht="14.25">
      <c r="A28"/>
    </row>
    <row r="29" spans="1:1" ht="14.25">
      <c r="A29"/>
    </row>
    <row r="30" spans="1:1" ht="14.25">
      <c r="A30"/>
    </row>
    <row r="31" spans="1:1" ht="14.25">
      <c r="A31"/>
    </row>
    <row r="32" spans="1:1" ht="14.25">
      <c r="A32"/>
    </row>
    <row r="33" spans="1:1" ht="14.25">
      <c r="A33"/>
    </row>
    <row r="34" spans="1:1" ht="14.25">
      <c r="A34"/>
    </row>
    <row r="35" spans="1:1" ht="14.25">
      <c r="A35"/>
    </row>
    <row r="36" spans="1:1" ht="14.25">
      <c r="A36"/>
    </row>
    <row r="37" spans="1:1" ht="14.25">
      <c r="A37"/>
    </row>
    <row r="38" spans="1:1" ht="14.25">
      <c r="A38"/>
    </row>
    <row r="39" spans="1:1" ht="14.25">
      <c r="A39"/>
    </row>
    <row r="40" spans="1:1" ht="14.25">
      <c r="A40"/>
    </row>
    <row r="41" spans="1:1" ht="14.25">
      <c r="A41"/>
    </row>
    <row r="42" spans="1:1" ht="14.25">
      <c r="A42"/>
    </row>
    <row r="43" spans="1:1" ht="14.25">
      <c r="A43"/>
    </row>
    <row r="44" spans="1:1" ht="14.25">
      <c r="A44"/>
    </row>
    <row r="45" spans="1:1" ht="14.25">
      <c r="A45"/>
    </row>
    <row r="46" spans="1:1" ht="14.25">
      <c r="A46"/>
    </row>
    <row r="47" spans="1:1" ht="14.25">
      <c r="A47"/>
    </row>
    <row r="48" spans="1:1" ht="14.25">
      <c r="A48"/>
    </row>
    <row r="49" spans="1:1" ht="14.25">
      <c r="A49"/>
    </row>
    <row r="50" spans="1:1" ht="14.25">
      <c r="A50"/>
    </row>
    <row r="51" spans="1:1" ht="14.25">
      <c r="A51"/>
    </row>
    <row r="52" spans="1:1" ht="14.25">
      <c r="A52"/>
    </row>
    <row r="53" spans="1:1" ht="14.25">
      <c r="A53"/>
    </row>
    <row r="54" spans="1:1" ht="14.25">
      <c r="A54"/>
    </row>
    <row r="55" spans="1:1" ht="14.25">
      <c r="A55"/>
    </row>
    <row r="56" spans="1:1" ht="14.25">
      <c r="A56"/>
    </row>
    <row r="57" spans="1:1" ht="14.25">
      <c r="A57"/>
    </row>
    <row r="58" spans="1:1" ht="14.25">
      <c r="A58"/>
    </row>
    <row r="59" spans="1:1" ht="14.25">
      <c r="A59"/>
    </row>
    <row r="60" spans="1:1" ht="14.25">
      <c r="A60"/>
    </row>
    <row r="61" spans="1:1" ht="14.25">
      <c r="A61"/>
    </row>
    <row r="62" spans="1:1" ht="14.25">
      <c r="A62"/>
    </row>
    <row r="63" spans="1:1" ht="14.25">
      <c r="A63"/>
    </row>
    <row r="64" spans="1:1" ht="14.25">
      <c r="A64"/>
    </row>
    <row r="65" spans="1:1" ht="14.25">
      <c r="A65"/>
    </row>
    <row r="66" spans="1:1" ht="14.25">
      <c r="A66"/>
    </row>
    <row r="67" spans="1:1" ht="14.25">
      <c r="A67"/>
    </row>
    <row r="68" spans="1:1" ht="14.25">
      <c r="A68"/>
    </row>
    <row r="69" spans="1:1" ht="14.25">
      <c r="A69"/>
    </row>
    <row r="70" spans="1:1" ht="14.25">
      <c r="A70"/>
    </row>
    <row r="71" spans="1:1" ht="14.25">
      <c r="A71"/>
    </row>
    <row r="72" spans="1:1" ht="14.25">
      <c r="A72"/>
    </row>
    <row r="73" spans="1:1" ht="14.25">
      <c r="A73"/>
    </row>
    <row r="74" spans="1:1" ht="14.25">
      <c r="A74"/>
    </row>
    <row r="75" spans="1:1" ht="14.25">
      <c r="A75"/>
    </row>
    <row r="76" spans="1:1" ht="14.25">
      <c r="A76"/>
    </row>
    <row r="77" spans="1:1" ht="14.25">
      <c r="A77"/>
    </row>
    <row r="78" spans="1:1" ht="14.25">
      <c r="A78"/>
    </row>
    <row r="79" spans="1:1" ht="14.25">
      <c r="A79"/>
    </row>
    <row r="80" spans="1:1" ht="14.25">
      <c r="A80"/>
    </row>
    <row r="81" spans="1:1" ht="14.25">
      <c r="A81"/>
    </row>
    <row r="82" spans="1:1" ht="14.25">
      <c r="A82"/>
    </row>
    <row r="83" spans="1:1" ht="14.25">
      <c r="A83"/>
    </row>
    <row r="84" spans="1:1" ht="14.25">
      <c r="A84"/>
    </row>
    <row r="85" spans="1:1" ht="14.25">
      <c r="A85"/>
    </row>
    <row r="86" spans="1:1" ht="14.25">
      <c r="A86"/>
    </row>
    <row r="87" spans="1:1" ht="14.25">
      <c r="A87"/>
    </row>
    <row r="88" spans="1:1" ht="14.25">
      <c r="A88"/>
    </row>
    <row r="89" spans="1:1" ht="14.25">
      <c r="A89"/>
    </row>
    <row r="90" spans="1:1" ht="14.25">
      <c r="A90"/>
    </row>
    <row r="91" spans="1:1" ht="14.25">
      <c r="A91"/>
    </row>
    <row r="92" spans="1:1" ht="14.25">
      <c r="A92"/>
    </row>
    <row r="93" spans="1:1" ht="14.25">
      <c r="A93"/>
    </row>
    <row r="94" spans="1:1" ht="14.25">
      <c r="A94"/>
    </row>
    <row r="95" spans="1:1" ht="14.25">
      <c r="A95"/>
    </row>
    <row r="96" spans="1:1" ht="14.25">
      <c r="A96"/>
    </row>
    <row r="97" spans="1:1" ht="14.25">
      <c r="A97"/>
    </row>
    <row r="98" spans="1:1" ht="14.25">
      <c r="A98"/>
    </row>
    <row r="99" spans="1:1" ht="14.25">
      <c r="A99"/>
    </row>
    <row r="100" spans="1:1" ht="14.25">
      <c r="A100"/>
    </row>
    <row r="101" spans="1:1" ht="14.25">
      <c r="A101"/>
    </row>
    <row r="102" spans="1:1" ht="14.25">
      <c r="A102"/>
    </row>
    <row r="103" spans="1:1" ht="14.25">
      <c r="A103"/>
    </row>
    <row r="104" spans="1:1" ht="14.25">
      <c r="A104"/>
    </row>
    <row r="105" spans="1:1" ht="14.25">
      <c r="A105"/>
    </row>
    <row r="106" spans="1:1" ht="14.25">
      <c r="A106"/>
    </row>
    <row r="107" spans="1:1" ht="14.25">
      <c r="A107"/>
    </row>
    <row r="108" spans="1:1" ht="14.25">
      <c r="A108"/>
    </row>
    <row r="109" spans="1:1" ht="14.25">
      <c r="A109"/>
    </row>
    <row r="110" spans="1:1" ht="14.25">
      <c r="A110"/>
    </row>
    <row r="111" spans="1:1" ht="14.25">
      <c r="A111"/>
    </row>
    <row r="112" spans="1:1" ht="14.25">
      <c r="A112"/>
    </row>
    <row r="113" spans="1:1" ht="14.25">
      <c r="A113"/>
    </row>
    <row r="114" spans="1:1" ht="14.25">
      <c r="A114"/>
    </row>
    <row r="115" spans="1:1" ht="14.25">
      <c r="A115"/>
    </row>
    <row r="116" spans="1:1" ht="14.25">
      <c r="A116"/>
    </row>
    <row r="117" spans="1:1" ht="14.25">
      <c r="A117"/>
    </row>
    <row r="118" spans="1:1" ht="14.25">
      <c r="A118"/>
    </row>
    <row r="119" spans="1:1" ht="14.25">
      <c r="A119"/>
    </row>
    <row r="120" spans="1:1" ht="14.25">
      <c r="A120"/>
    </row>
    <row r="121" spans="1:1" ht="14.25">
      <c r="A121"/>
    </row>
    <row r="122" spans="1:1" ht="14.25">
      <c r="A122"/>
    </row>
    <row r="123" spans="1:1" ht="14.25">
      <c r="A123"/>
    </row>
    <row r="124" spans="1:1" ht="14.25">
      <c r="A124"/>
    </row>
    <row r="125" spans="1:1" ht="14.25">
      <c r="A125"/>
    </row>
    <row r="126" spans="1:1" ht="14.25">
      <c r="A126"/>
    </row>
    <row r="127" spans="1:1" ht="14.25">
      <c r="A127"/>
    </row>
    <row r="128" spans="1:1" ht="14.25">
      <c r="A128"/>
    </row>
    <row r="129" spans="1:1" ht="14.25">
      <c r="A129"/>
    </row>
    <row r="130" spans="1:1" ht="14.25">
      <c r="A130"/>
    </row>
    <row r="131" spans="1:1" ht="14.25">
      <c r="A131"/>
    </row>
    <row r="132" spans="1:1" ht="14.25">
      <c r="A132"/>
    </row>
    <row r="133" spans="1:1" ht="14.25">
      <c r="A133"/>
    </row>
    <row r="134" spans="1:1" ht="14.25">
      <c r="A134"/>
    </row>
    <row r="135" spans="1:1" ht="14.25">
      <c r="A135"/>
    </row>
    <row r="136" spans="1:1" ht="14.25">
      <c r="A136"/>
    </row>
    <row r="137" spans="1:1" ht="14.25">
      <c r="A137"/>
    </row>
    <row r="138" spans="1:1" ht="14.25">
      <c r="A138"/>
    </row>
    <row r="139" spans="1:1" ht="14.25">
      <c r="A139"/>
    </row>
    <row r="140" spans="1:1" ht="14.25">
      <c r="A140"/>
    </row>
    <row r="141" spans="1:1" ht="14.25">
      <c r="A141"/>
    </row>
    <row r="142" spans="1:1" ht="14.25">
      <c r="A142"/>
    </row>
    <row r="143" spans="1:1" ht="14.25">
      <c r="A143"/>
    </row>
    <row r="144" spans="1:1" ht="14.25">
      <c r="A144"/>
    </row>
    <row r="145" spans="1:1" ht="14.25">
      <c r="A145"/>
    </row>
    <row r="146" spans="1:1" ht="14.25">
      <c r="A146"/>
    </row>
    <row r="147" spans="1:1" ht="14.25">
      <c r="A147"/>
    </row>
    <row r="148" spans="1:1" ht="14.25">
      <c r="A148"/>
    </row>
    <row r="149" spans="1:1" ht="14.25">
      <c r="A149"/>
    </row>
    <row r="150" spans="1:1" ht="14.25">
      <c r="A150"/>
    </row>
    <row r="151" spans="1:1" ht="14.25">
      <c r="A151"/>
    </row>
    <row r="152" spans="1:1" ht="14.25">
      <c r="A152"/>
    </row>
    <row r="153" spans="1:1" ht="14.25">
      <c r="A153"/>
    </row>
    <row r="154" spans="1:1" ht="14.25">
      <c r="A154"/>
    </row>
    <row r="155" spans="1:1" ht="14.25">
      <c r="A155"/>
    </row>
    <row r="156" spans="1:1" ht="14.25">
      <c r="A156"/>
    </row>
    <row r="157" spans="1:1" ht="14.25">
      <c r="A157"/>
    </row>
    <row r="158" spans="1:1" ht="14.25">
      <c r="A158"/>
    </row>
    <row r="159" spans="1:1" ht="14.25">
      <c r="A159"/>
    </row>
    <row r="160" spans="1:1" ht="14.25">
      <c r="A160"/>
    </row>
    <row r="161" spans="1:1" ht="14.25">
      <c r="A161"/>
    </row>
    <row r="162" spans="1:1" ht="14.25">
      <c r="A162"/>
    </row>
    <row r="163" spans="1:1" ht="14.25">
      <c r="A163"/>
    </row>
    <row r="164" spans="1:1" ht="14.25">
      <c r="A164"/>
    </row>
    <row r="165" spans="1:1" ht="14.25">
      <c r="A165"/>
    </row>
    <row r="166" spans="1:1" ht="14.25">
      <c r="A166"/>
    </row>
    <row r="167" spans="1:1" ht="14.25">
      <c r="A167"/>
    </row>
    <row r="168" spans="1:1" ht="14.25">
      <c r="A168"/>
    </row>
    <row r="169" spans="1:1" ht="14.25">
      <c r="A169"/>
    </row>
    <row r="170" spans="1:1" ht="14.25">
      <c r="A170"/>
    </row>
    <row r="171" spans="1:1" ht="14.25">
      <c r="A171"/>
    </row>
    <row r="172" spans="1:1" ht="14.25">
      <c r="A172"/>
    </row>
    <row r="173" spans="1:1" ht="14.25">
      <c r="A173"/>
    </row>
    <row r="174" spans="1:1" ht="14.25">
      <c r="A174"/>
    </row>
    <row r="175" spans="1:1" ht="14.25">
      <c r="A175"/>
    </row>
    <row r="176" spans="1:1" ht="14.25">
      <c r="A176"/>
    </row>
    <row r="177" spans="1:1" ht="14.25">
      <c r="A177"/>
    </row>
    <row r="178" spans="1:1" ht="14.25">
      <c r="A178"/>
    </row>
    <row r="179" spans="1:1" ht="14.25">
      <c r="A179"/>
    </row>
    <row r="180" spans="1:1" ht="14.25">
      <c r="A180"/>
    </row>
    <row r="181" spans="1:1" ht="14.25">
      <c r="A181"/>
    </row>
    <row r="182" spans="1:1" ht="14.25">
      <c r="A182"/>
    </row>
    <row r="183" spans="1:1" ht="14.25">
      <c r="A183"/>
    </row>
    <row r="184" spans="1:1" ht="14.25">
      <c r="A184"/>
    </row>
    <row r="185" spans="1:1" ht="14.25">
      <c r="A185"/>
    </row>
    <row r="186" spans="1:1" ht="14.25">
      <c r="A186"/>
    </row>
    <row r="187" spans="1:1" ht="14.25">
      <c r="A187"/>
    </row>
    <row r="188" spans="1:1" ht="14.25">
      <c r="A188"/>
    </row>
    <row r="189" spans="1:1" ht="14.25">
      <c r="A189"/>
    </row>
    <row r="190" spans="1:1" ht="14.25">
      <c r="A190"/>
    </row>
    <row r="191" spans="1:1" ht="14.25">
      <c r="A191"/>
    </row>
    <row r="192" spans="1:1" ht="14.25">
      <c r="A192"/>
    </row>
    <row r="193" spans="1:1" ht="14.25">
      <c r="A193"/>
    </row>
    <row r="194" spans="1:1" ht="14.25">
      <c r="A194"/>
    </row>
    <row r="195" spans="1:1" ht="14.25">
      <c r="A195"/>
    </row>
    <row r="196" spans="1:1" ht="14.25">
      <c r="A196"/>
    </row>
    <row r="197" spans="1:1" ht="14.25">
      <c r="A197"/>
    </row>
    <row r="198" spans="1:1" ht="14.25">
      <c r="A198"/>
    </row>
    <row r="199" spans="1:1" ht="14.25">
      <c r="A199"/>
    </row>
    <row r="200" spans="1:1" ht="14.25">
      <c r="A200"/>
    </row>
    <row r="201" spans="1:1" ht="14.25">
      <c r="A201"/>
    </row>
    <row r="202" spans="1:1" ht="14.25">
      <c r="A202"/>
    </row>
    <row r="203" spans="1:1" ht="14.25">
      <c r="A203"/>
    </row>
    <row r="204" spans="1:1" ht="14.25">
      <c r="A204"/>
    </row>
    <row r="205" spans="1:1" ht="14.25">
      <c r="A205"/>
    </row>
    <row r="206" spans="1:1" ht="14.25">
      <c r="A206"/>
    </row>
    <row r="207" spans="1:1" ht="14.25">
      <c r="A207"/>
    </row>
    <row r="208" spans="1:1" ht="14.25">
      <c r="A208"/>
    </row>
    <row r="209" spans="1:1" ht="14.25">
      <c r="A209"/>
    </row>
    <row r="210" spans="1:1" ht="14.25">
      <c r="A210"/>
    </row>
    <row r="211" spans="1:1" ht="14.25">
      <c r="A211"/>
    </row>
    <row r="212" spans="1:1" ht="14.25">
      <c r="A212"/>
    </row>
    <row r="213" spans="1:1" ht="14.25">
      <c r="A213"/>
    </row>
    <row r="214" spans="1:1" ht="14.25">
      <c r="A214"/>
    </row>
    <row r="215" spans="1:1" ht="14.25">
      <c r="A215"/>
    </row>
    <row r="216" spans="1:1" ht="14.25">
      <c r="A216"/>
    </row>
    <row r="217" spans="1:1" ht="14.25">
      <c r="A217"/>
    </row>
    <row r="218" spans="1:1" ht="14.25">
      <c r="A218"/>
    </row>
    <row r="219" spans="1:1" ht="14.25">
      <c r="A219"/>
    </row>
    <row r="220" spans="1:1" ht="14.25">
      <c r="A220"/>
    </row>
    <row r="221" spans="1:1" ht="14.25">
      <c r="A221"/>
    </row>
    <row r="222" spans="1:1" ht="14.25">
      <c r="A222"/>
    </row>
    <row r="223" spans="1:1" ht="14.25">
      <c r="A223"/>
    </row>
    <row r="224" spans="1:1" ht="14.25">
      <c r="A224"/>
    </row>
    <row r="225" spans="1:1" ht="14.25">
      <c r="A225"/>
    </row>
    <row r="226" spans="1:1" ht="14.25">
      <c r="A226"/>
    </row>
    <row r="227" spans="1:1" ht="14.25">
      <c r="A227"/>
    </row>
    <row r="228" spans="1:1" ht="14.25">
      <c r="A228"/>
    </row>
    <row r="229" spans="1:1" ht="14.25">
      <c r="A229"/>
    </row>
    <row r="230" spans="1:1" ht="14.25">
      <c r="A230"/>
    </row>
    <row r="231" spans="1:1" ht="14.25">
      <c r="A231"/>
    </row>
    <row r="232" spans="1:1" ht="14.25">
      <c r="A232"/>
    </row>
    <row r="233" spans="1:1" ht="14.25">
      <c r="A233"/>
    </row>
    <row r="234" spans="1:1" ht="14.25">
      <c r="A234"/>
    </row>
    <row r="235" spans="1:1" ht="14.25">
      <c r="A235"/>
    </row>
    <row r="236" spans="1:1" ht="14.25">
      <c r="A236"/>
    </row>
    <row r="237" spans="1:1" ht="14.25">
      <c r="A237"/>
    </row>
    <row r="238" spans="1:1" ht="14.25">
      <c r="A238"/>
    </row>
    <row r="239" spans="1:1" ht="14.25">
      <c r="A239"/>
    </row>
    <row r="240" spans="1:1" ht="14.25">
      <c r="A240"/>
    </row>
    <row r="241" spans="1:1" ht="14.25">
      <c r="A241"/>
    </row>
    <row r="242" spans="1:1" ht="14.25">
      <c r="A242"/>
    </row>
    <row r="243" spans="1:1" ht="14.25">
      <c r="A243"/>
    </row>
    <row r="244" spans="1:1" ht="14.25">
      <c r="A244"/>
    </row>
    <row r="245" spans="1:1" ht="14.25">
      <c r="A245"/>
    </row>
    <row r="246" spans="1:1" ht="14.25">
      <c r="A246"/>
    </row>
    <row r="247" spans="1:1" ht="14.25">
      <c r="A247"/>
    </row>
    <row r="248" spans="1:1" ht="14.25">
      <c r="A248"/>
    </row>
    <row r="249" spans="1:1" ht="14.25">
      <c r="A249"/>
    </row>
    <row r="250" spans="1:1" ht="14.25">
      <c r="A250"/>
    </row>
    <row r="251" spans="1:1" ht="14.25">
      <c r="A251"/>
    </row>
    <row r="252" spans="1:1" ht="14.25">
      <c r="A252"/>
    </row>
    <row r="253" spans="1:1" ht="14.25">
      <c r="A253"/>
    </row>
    <row r="254" spans="1:1" ht="14.25">
      <c r="A254"/>
    </row>
    <row r="255" spans="1:1" ht="14.25">
      <c r="A255"/>
    </row>
    <row r="256" spans="1:1" ht="14.25">
      <c r="A256"/>
    </row>
    <row r="257" spans="1:1" ht="14.25">
      <c r="A257"/>
    </row>
    <row r="258" spans="1:1" ht="14.25">
      <c r="A258"/>
    </row>
    <row r="259" spans="1:1" ht="14.25">
      <c r="A259"/>
    </row>
    <row r="260" spans="1:1" ht="14.25">
      <c r="A260"/>
    </row>
    <row r="261" spans="1:1" ht="14.25">
      <c r="A261"/>
    </row>
    <row r="262" spans="1:1" ht="14.25">
      <c r="A262"/>
    </row>
    <row r="263" spans="1:1" ht="14.25">
      <c r="A263"/>
    </row>
    <row r="264" spans="1:1" ht="14.25">
      <c r="A264"/>
    </row>
    <row r="265" spans="1:1" ht="14.25">
      <c r="A265"/>
    </row>
    <row r="266" spans="1:1" ht="14.25">
      <c r="A266"/>
    </row>
    <row r="267" spans="1:1" ht="14.25">
      <c r="A267"/>
    </row>
    <row r="268" spans="1:1" ht="14.25">
      <c r="A268"/>
    </row>
    <row r="269" spans="1:1" ht="14.25">
      <c r="A269"/>
    </row>
    <row r="270" spans="1:1" ht="14.25">
      <c r="A270"/>
    </row>
    <row r="271" spans="1:1" ht="14.25">
      <c r="A271"/>
    </row>
    <row r="272" spans="1:1" ht="14.25">
      <c r="A272"/>
    </row>
    <row r="273" spans="1:1" ht="14.25">
      <c r="A273"/>
    </row>
    <row r="274" spans="1:1" ht="14.25">
      <c r="A274"/>
    </row>
    <row r="275" spans="1:1" ht="14.25">
      <c r="A275"/>
    </row>
    <row r="276" spans="1:1" ht="14.25">
      <c r="A276"/>
    </row>
    <row r="277" spans="1:1" ht="14.25">
      <c r="A277"/>
    </row>
    <row r="278" spans="1:1" ht="14.25">
      <c r="A278"/>
    </row>
    <row r="279" spans="1:1" ht="14.25">
      <c r="A279"/>
    </row>
    <row r="280" spans="1:1" ht="14.25">
      <c r="A280"/>
    </row>
    <row r="281" spans="1:1" ht="14.25">
      <c r="A281"/>
    </row>
    <row r="282" spans="1:1" ht="14.25">
      <c r="A282"/>
    </row>
    <row r="283" spans="1:1" ht="14.25">
      <c r="A283"/>
    </row>
    <row r="284" spans="1:1" ht="14.25">
      <c r="A284"/>
    </row>
    <row r="285" spans="1:1" ht="14.25">
      <c r="A285"/>
    </row>
    <row r="286" spans="1:1" ht="14.25">
      <c r="A286"/>
    </row>
    <row r="287" spans="1:1" ht="14.25">
      <c r="A287"/>
    </row>
    <row r="288" spans="1:1" ht="14.25">
      <c r="A288"/>
    </row>
    <row r="289" spans="1:1" ht="14.25">
      <c r="A289"/>
    </row>
    <row r="290" spans="1:1" ht="14.25">
      <c r="A290"/>
    </row>
    <row r="291" spans="1:1" ht="14.25">
      <c r="A291"/>
    </row>
    <row r="292" spans="1:1" ht="14.25">
      <c r="A292"/>
    </row>
    <row r="293" spans="1:1" ht="14.25">
      <c r="A293"/>
    </row>
    <row r="294" spans="1:1" ht="14.25">
      <c r="A294"/>
    </row>
    <row r="295" spans="1:1" ht="14.25">
      <c r="A295"/>
    </row>
    <row r="296" spans="1:1" ht="14.25">
      <c r="A296"/>
    </row>
    <row r="297" spans="1:1" ht="14.25">
      <c r="A297"/>
    </row>
    <row r="298" spans="1:1" ht="14.25">
      <c r="A298"/>
    </row>
    <row r="299" spans="1:1" ht="14.25">
      <c r="A299"/>
    </row>
    <row r="300" spans="1:1" ht="14.25">
      <c r="A300"/>
    </row>
    <row r="301" spans="1:1" ht="14.25">
      <c r="A301"/>
    </row>
    <row r="302" spans="1:1" ht="14.25">
      <c r="A302"/>
    </row>
    <row r="303" spans="1:1" ht="14.25">
      <c r="A303"/>
    </row>
    <row r="304" spans="1:1" ht="14.25">
      <c r="A304"/>
    </row>
    <row r="305" spans="1:1" ht="14.25">
      <c r="A305"/>
    </row>
    <row r="306" spans="1:1" ht="14.25">
      <c r="A306"/>
    </row>
    <row r="307" spans="1:1" ht="14.25">
      <c r="A307"/>
    </row>
    <row r="308" spans="1:1" ht="14.25">
      <c r="A308"/>
    </row>
    <row r="309" spans="1:1" ht="14.25">
      <c r="A309"/>
    </row>
    <row r="310" spans="1:1" ht="14.25">
      <c r="A310"/>
    </row>
    <row r="311" spans="1:1" ht="14.25">
      <c r="A311"/>
    </row>
    <row r="312" spans="1:1" ht="14.25">
      <c r="A312"/>
    </row>
    <row r="313" spans="1:1" ht="14.25">
      <c r="A313"/>
    </row>
    <row r="314" spans="1:1" ht="14.25">
      <c r="A314"/>
    </row>
    <row r="315" spans="1:1" ht="14.25">
      <c r="A315"/>
    </row>
    <row r="316" spans="1:1" ht="14.25">
      <c r="A316"/>
    </row>
    <row r="317" spans="1:1" ht="14.25">
      <c r="A317"/>
    </row>
    <row r="318" spans="1:1" ht="14.25">
      <c r="A318"/>
    </row>
    <row r="319" spans="1:1" ht="14.25">
      <c r="A319"/>
    </row>
    <row r="320" spans="1:1" ht="14.25">
      <c r="A320"/>
    </row>
    <row r="321" spans="1:1" ht="14.25">
      <c r="A321"/>
    </row>
    <row r="322" spans="1:1" ht="14.25">
      <c r="A322"/>
    </row>
    <row r="323" spans="1:1" ht="14.25">
      <c r="A323"/>
    </row>
    <row r="324" spans="1:1" ht="14.25">
      <c r="A324"/>
    </row>
    <row r="325" spans="1:1" ht="14.25">
      <c r="A325"/>
    </row>
    <row r="326" spans="1:1" ht="14.25">
      <c r="A326"/>
    </row>
    <row r="327" spans="1:1" ht="14.25">
      <c r="A327"/>
    </row>
    <row r="328" spans="1:1" ht="14.25">
      <c r="A328"/>
    </row>
    <row r="329" spans="1:1" ht="14.25">
      <c r="A329"/>
    </row>
    <row r="330" spans="1:1" ht="14.25">
      <c r="A330"/>
    </row>
    <row r="331" spans="1:1" ht="14.25">
      <c r="A331"/>
    </row>
    <row r="332" spans="1:1" ht="14.25">
      <c r="A332"/>
    </row>
    <row r="333" spans="1:1" ht="14.25">
      <c r="A333"/>
    </row>
    <row r="334" spans="1:1" ht="14.25">
      <c r="A334"/>
    </row>
    <row r="335" spans="1:1" ht="14.25">
      <c r="A335"/>
    </row>
    <row r="336" spans="1:1" ht="14.25">
      <c r="A336"/>
    </row>
    <row r="337" spans="1:1" ht="14.25">
      <c r="A337"/>
    </row>
    <row r="338" spans="1:1" ht="14.25">
      <c r="A338"/>
    </row>
    <row r="339" spans="1:1" ht="14.25">
      <c r="A339"/>
    </row>
    <row r="340" spans="1:1" ht="14.25">
      <c r="A340"/>
    </row>
    <row r="341" spans="1:1" ht="14.25">
      <c r="A341"/>
    </row>
    <row r="342" spans="1:1" ht="14.25">
      <c r="A342"/>
    </row>
    <row r="343" spans="1:1" ht="14.25">
      <c r="A343"/>
    </row>
    <row r="344" spans="1:1" ht="14.25">
      <c r="A344"/>
    </row>
    <row r="345" spans="1:1" ht="14.25">
      <c r="A345"/>
    </row>
    <row r="346" spans="1:1" ht="14.25">
      <c r="A346"/>
    </row>
    <row r="347" spans="1:1" ht="14.25">
      <c r="A347"/>
    </row>
    <row r="348" spans="1:1" ht="14.25">
      <c r="A348"/>
    </row>
    <row r="349" spans="1:1" ht="14.25">
      <c r="A349"/>
    </row>
    <row r="350" spans="1:1" ht="14.25">
      <c r="A350"/>
    </row>
    <row r="351" spans="1:1" ht="14.25">
      <c r="A351"/>
    </row>
    <row r="352" spans="1:1" ht="14.25">
      <c r="A352"/>
    </row>
    <row r="353" spans="1:1" ht="14.25">
      <c r="A353"/>
    </row>
    <row r="354" spans="1:1" ht="14.25">
      <c r="A354"/>
    </row>
    <row r="355" spans="1:1" ht="14.25">
      <c r="A355"/>
    </row>
    <row r="356" spans="1:1" ht="14.25">
      <c r="A356"/>
    </row>
    <row r="357" spans="1:1" ht="14.25">
      <c r="A357"/>
    </row>
    <row r="358" spans="1:1" ht="14.25">
      <c r="A358"/>
    </row>
    <row r="359" spans="1:1" ht="14.25">
      <c r="A359"/>
    </row>
    <row r="360" spans="1:1" ht="14.25">
      <c r="A360"/>
    </row>
    <row r="361" spans="1:1" ht="14.25">
      <c r="A361"/>
    </row>
    <row r="362" spans="1:1" ht="14.25">
      <c r="A362"/>
    </row>
    <row r="363" spans="1:1" ht="14.25">
      <c r="A363"/>
    </row>
    <row r="364" spans="1:1" ht="14.25">
      <c r="A364"/>
    </row>
    <row r="365" spans="1:1" ht="14.25">
      <c r="A365"/>
    </row>
    <row r="366" spans="1:1" ht="14.25">
      <c r="A366"/>
    </row>
    <row r="367" spans="1:1" ht="14.25">
      <c r="A367"/>
    </row>
    <row r="368" spans="1:1" ht="14.25">
      <c r="A368"/>
    </row>
    <row r="369" spans="1:1" ht="14.25">
      <c r="A369"/>
    </row>
    <row r="370" spans="1:1" ht="14.25">
      <c r="A370"/>
    </row>
    <row r="371" spans="1:1" ht="14.25">
      <c r="A371"/>
    </row>
    <row r="372" spans="1:1" ht="14.25">
      <c r="A372"/>
    </row>
    <row r="373" spans="1:1" ht="14.25">
      <c r="A373"/>
    </row>
    <row r="374" spans="1:1" ht="14.25">
      <c r="A374"/>
    </row>
    <row r="375" spans="1:1" ht="14.25">
      <c r="A375"/>
    </row>
    <row r="376" spans="1:1" ht="14.25">
      <c r="A376"/>
    </row>
    <row r="377" spans="1:1" ht="14.25">
      <c r="A377"/>
    </row>
    <row r="378" spans="1:1" ht="14.25">
      <c r="A378"/>
    </row>
    <row r="379" spans="1:1" ht="14.25">
      <c r="A379"/>
    </row>
    <row r="380" spans="1:1" ht="14.25">
      <c r="A380"/>
    </row>
    <row r="381" spans="1:1" ht="14.25">
      <c r="A381"/>
    </row>
    <row r="382" spans="1:1" ht="14.25">
      <c r="A382"/>
    </row>
    <row r="383" spans="1:1" ht="14.25">
      <c r="A383"/>
    </row>
    <row r="384" spans="1:1" ht="14.25">
      <c r="A384"/>
    </row>
    <row r="385" spans="1:1" ht="14.25">
      <c r="A385"/>
    </row>
    <row r="386" spans="1:1" ht="14.25">
      <c r="A386"/>
    </row>
    <row r="387" spans="1:1" ht="14.25">
      <c r="A387"/>
    </row>
    <row r="388" spans="1:1" ht="14.25">
      <c r="A388"/>
    </row>
    <row r="389" spans="1:1" ht="14.25">
      <c r="A389"/>
    </row>
    <row r="390" spans="1:1" ht="14.25">
      <c r="A390"/>
    </row>
    <row r="391" spans="1:1" ht="14.25">
      <c r="A391"/>
    </row>
    <row r="392" spans="1:1" ht="14.25">
      <c r="A392"/>
    </row>
    <row r="393" spans="1:1" ht="14.25">
      <c r="A393"/>
    </row>
    <row r="394" spans="1:1" ht="14.25">
      <c r="A394"/>
    </row>
    <row r="395" spans="1:1" ht="14.25">
      <c r="A395"/>
    </row>
    <row r="396" spans="1:1" ht="14.25">
      <c r="A396"/>
    </row>
    <row r="397" spans="1:1" ht="14.25">
      <c r="A397"/>
    </row>
    <row r="398" spans="1:1" ht="14.25">
      <c r="A398"/>
    </row>
    <row r="399" spans="1:1" ht="14.25">
      <c r="A399"/>
    </row>
    <row r="400" spans="1:1" ht="14.25">
      <c r="A400"/>
    </row>
    <row r="401" spans="1:1" ht="14.25">
      <c r="A401"/>
    </row>
    <row r="402" spans="1:1" ht="14.25">
      <c r="A402"/>
    </row>
    <row r="403" spans="1:1" ht="14.25">
      <c r="A403"/>
    </row>
    <row r="404" spans="1:1" ht="14.25">
      <c r="A404"/>
    </row>
    <row r="405" spans="1:1" ht="14.25">
      <c r="A405"/>
    </row>
    <row r="406" spans="1:1" ht="14.25">
      <c r="A406"/>
    </row>
    <row r="407" spans="1:1" ht="14.25">
      <c r="A407"/>
    </row>
    <row r="408" spans="1:1" ht="14.25">
      <c r="A408"/>
    </row>
    <row r="409" spans="1:1" ht="14.25">
      <c r="A409"/>
    </row>
    <row r="410" spans="1:1" ht="14.25">
      <c r="A410"/>
    </row>
    <row r="411" spans="1:1" ht="14.25">
      <c r="A411"/>
    </row>
    <row r="412" spans="1:1" ht="14.25">
      <c r="A412"/>
    </row>
    <row r="413" spans="1:1" ht="14.25">
      <c r="A413"/>
    </row>
    <row r="414" spans="1:1" ht="14.25">
      <c r="A414"/>
    </row>
    <row r="415" spans="1:1" ht="14.25">
      <c r="A415"/>
    </row>
    <row r="416" spans="1:1" ht="14.25">
      <c r="A416"/>
    </row>
    <row r="417" spans="1:1" ht="14.25">
      <c r="A417"/>
    </row>
    <row r="418" spans="1:1" ht="14.25">
      <c r="A418"/>
    </row>
    <row r="419" spans="1:1" ht="14.25">
      <c r="A419"/>
    </row>
    <row r="420" spans="1:1" ht="14.25">
      <c r="A420"/>
    </row>
    <row r="421" spans="1:1" ht="14.25">
      <c r="A421"/>
    </row>
    <row r="422" spans="1:1" ht="14.25">
      <c r="A422"/>
    </row>
    <row r="423" spans="1:1" ht="14.25">
      <c r="A423"/>
    </row>
    <row r="424" spans="1:1" ht="14.25">
      <c r="A424"/>
    </row>
    <row r="425" spans="1:1" ht="14.25">
      <c r="A425"/>
    </row>
    <row r="426" spans="1:1" ht="14.25">
      <c r="A426"/>
    </row>
    <row r="427" spans="1:1" ht="14.25">
      <c r="A427"/>
    </row>
    <row r="428" spans="1:1" ht="14.25">
      <c r="A428"/>
    </row>
    <row r="429" spans="1:1" ht="14.25">
      <c r="A429"/>
    </row>
    <row r="430" spans="1:1" ht="14.25">
      <c r="A430"/>
    </row>
    <row r="431" spans="1:1" ht="14.25">
      <c r="A431"/>
    </row>
    <row r="432" spans="1:1" ht="14.25">
      <c r="A432"/>
    </row>
    <row r="433" spans="1:1" ht="14.25">
      <c r="A433"/>
    </row>
    <row r="434" spans="1:1" ht="14.25">
      <c r="A434"/>
    </row>
    <row r="435" spans="1:1" ht="14.25">
      <c r="A435"/>
    </row>
    <row r="436" spans="1:1" ht="14.25">
      <c r="A436"/>
    </row>
    <row r="437" spans="1:1" ht="14.25">
      <c r="A437"/>
    </row>
    <row r="438" spans="1:1" ht="14.25">
      <c r="A438"/>
    </row>
    <row r="439" spans="1:1" ht="14.25">
      <c r="A439"/>
    </row>
    <row r="440" spans="1:1" ht="14.25">
      <c r="A440"/>
    </row>
    <row r="441" spans="1:1" ht="14.25">
      <c r="A441"/>
    </row>
    <row r="442" spans="1:1" ht="14.25">
      <c r="A442"/>
    </row>
    <row r="443" spans="1:1" ht="14.25">
      <c r="A443"/>
    </row>
    <row r="444" spans="1:1" ht="14.25">
      <c r="A444"/>
    </row>
    <row r="445" spans="1:1" ht="14.25">
      <c r="A445"/>
    </row>
    <row r="446" spans="1:1" ht="14.25">
      <c r="A446"/>
    </row>
    <row r="447" spans="1:1" ht="14.25">
      <c r="A447"/>
    </row>
    <row r="448" spans="1:1" ht="14.25">
      <c r="A448"/>
    </row>
    <row r="449" spans="1:1" ht="14.25">
      <c r="A449"/>
    </row>
    <row r="450" spans="1:1" ht="14.25">
      <c r="A450"/>
    </row>
    <row r="451" spans="1:1" ht="14.25">
      <c r="A451"/>
    </row>
    <row r="452" spans="1:1" ht="14.25">
      <c r="A452"/>
    </row>
    <row r="453" spans="1:1" ht="14.25">
      <c r="A453"/>
    </row>
    <row r="454" spans="1:1" ht="14.25">
      <c r="A454"/>
    </row>
    <row r="455" spans="1:1" ht="14.25">
      <c r="A455"/>
    </row>
    <row r="456" spans="1:1" ht="14.25">
      <c r="A456"/>
    </row>
    <row r="457" spans="1:1" ht="14.25">
      <c r="A457"/>
    </row>
    <row r="458" spans="1:1" ht="14.25">
      <c r="A458"/>
    </row>
    <row r="459" spans="1:1" ht="14.25">
      <c r="A459"/>
    </row>
    <row r="460" spans="1:1" ht="14.25">
      <c r="A460"/>
    </row>
    <row r="461" spans="1:1" ht="14.25">
      <c r="A461"/>
    </row>
    <row r="462" spans="1:1" ht="14.25">
      <c r="A462"/>
    </row>
    <row r="463" spans="1:1" ht="14.25">
      <c r="A463"/>
    </row>
    <row r="464" spans="1:1" ht="14.25">
      <c r="A464"/>
    </row>
    <row r="465" spans="1:1" ht="14.25">
      <c r="A465"/>
    </row>
    <row r="466" spans="1:1" ht="14.25">
      <c r="A466"/>
    </row>
    <row r="467" spans="1:1" ht="14.25">
      <c r="A467"/>
    </row>
    <row r="468" spans="1:1" ht="14.25">
      <c r="A468"/>
    </row>
    <row r="469" spans="1:1" ht="14.25">
      <c r="A469"/>
    </row>
    <row r="470" spans="1:1" ht="14.25">
      <c r="A470"/>
    </row>
    <row r="471" spans="1:1" ht="14.25">
      <c r="A471"/>
    </row>
    <row r="472" spans="1:1" ht="14.25">
      <c r="A472"/>
    </row>
    <row r="473" spans="1:1" ht="14.25">
      <c r="A473"/>
    </row>
    <row r="474" spans="1:1" ht="14.25">
      <c r="A474"/>
    </row>
    <row r="475" spans="1:1" ht="14.25">
      <c r="A475"/>
    </row>
    <row r="476" spans="1:1" ht="14.25">
      <c r="A476"/>
    </row>
    <row r="477" spans="1:1" ht="14.25">
      <c r="A477"/>
    </row>
    <row r="478" spans="1:1" ht="14.25">
      <c r="A478"/>
    </row>
    <row r="479" spans="1:1" ht="14.25">
      <c r="A479"/>
    </row>
    <row r="480" spans="1:1" ht="14.25">
      <c r="A480"/>
    </row>
    <row r="481" spans="1:1" ht="14.25">
      <c r="A481"/>
    </row>
    <row r="482" spans="1:1" ht="14.25">
      <c r="A482"/>
    </row>
    <row r="483" spans="1:1" ht="14.25">
      <c r="A483"/>
    </row>
    <row r="484" spans="1:1" ht="14.25">
      <c r="A484"/>
    </row>
    <row r="485" spans="1:1" ht="14.25">
      <c r="A485"/>
    </row>
    <row r="486" spans="1:1" ht="14.25">
      <c r="A486"/>
    </row>
    <row r="487" spans="1:1" ht="14.25">
      <c r="A487"/>
    </row>
    <row r="488" spans="1:1" ht="14.25">
      <c r="A488"/>
    </row>
    <row r="489" spans="1:1" ht="14.25">
      <c r="A489"/>
    </row>
    <row r="490" spans="1:1" ht="14.25">
      <c r="A490"/>
    </row>
    <row r="491" spans="1:1" ht="14.25">
      <c r="A491"/>
    </row>
    <row r="492" spans="1:1" ht="14.25">
      <c r="A492"/>
    </row>
    <row r="493" spans="1:1" ht="14.25">
      <c r="A493"/>
    </row>
    <row r="494" spans="1:1" ht="14.25">
      <c r="A494"/>
    </row>
    <row r="495" spans="1:1" ht="14.25">
      <c r="A495"/>
    </row>
    <row r="496" spans="1:1" ht="14.25">
      <c r="A496"/>
    </row>
    <row r="497" spans="1:1" ht="14.25">
      <c r="A497"/>
    </row>
    <row r="498" spans="1:1" ht="14.25">
      <c r="A498"/>
    </row>
    <row r="499" spans="1:1" ht="14.25">
      <c r="A499"/>
    </row>
    <row r="500" spans="1:1" ht="14.25">
      <c r="A500"/>
    </row>
    <row r="501" spans="1:1" ht="14.25">
      <c r="A501"/>
    </row>
    <row r="502" spans="1:1" ht="14.25">
      <c r="A502"/>
    </row>
    <row r="503" spans="1:1" ht="14.25">
      <c r="A503"/>
    </row>
    <row r="504" spans="1:1" ht="14.25">
      <c r="A504"/>
    </row>
    <row r="505" spans="1:1" ht="14.25">
      <c r="A505"/>
    </row>
    <row r="506" spans="1:1" ht="14.25">
      <c r="A506"/>
    </row>
    <row r="507" spans="1:1" ht="14.25">
      <c r="A507"/>
    </row>
    <row r="508" spans="1:1" ht="14.25">
      <c r="A508"/>
    </row>
    <row r="509" spans="1:1" ht="14.25">
      <c r="A509"/>
    </row>
    <row r="510" spans="1:1" ht="14.25">
      <c r="A510"/>
    </row>
    <row r="511" spans="1:1" ht="14.25">
      <c r="A511"/>
    </row>
    <row r="512" spans="1:1" ht="14.25">
      <c r="A512"/>
    </row>
    <row r="513" spans="1:1" ht="14.25">
      <c r="A513"/>
    </row>
    <row r="514" spans="1:1" ht="14.25">
      <c r="A514"/>
    </row>
    <row r="515" spans="1:1" ht="14.25">
      <c r="A515"/>
    </row>
    <row r="516" spans="1:1" ht="14.25">
      <c r="A516"/>
    </row>
    <row r="517" spans="1:1" ht="14.25">
      <c r="A517"/>
    </row>
    <row r="518" spans="1:1" ht="14.25">
      <c r="A518"/>
    </row>
    <row r="519" spans="1:1" ht="14.25">
      <c r="A519"/>
    </row>
    <row r="520" spans="1:1" ht="14.25">
      <c r="A520"/>
    </row>
    <row r="521" spans="1:1" ht="14.25">
      <c r="A521"/>
    </row>
    <row r="522" spans="1:1" ht="14.25">
      <c r="A522"/>
    </row>
    <row r="523" spans="1:1" ht="14.25">
      <c r="A523"/>
    </row>
    <row r="524" spans="1:1" ht="14.25">
      <c r="A524"/>
    </row>
    <row r="525" spans="1:1" ht="14.25">
      <c r="A525"/>
    </row>
    <row r="526" spans="1:1" ht="14.25">
      <c r="A526"/>
    </row>
    <row r="527" spans="1:1" ht="14.25">
      <c r="A527"/>
    </row>
    <row r="528" spans="1:1" ht="14.25">
      <c r="A528"/>
    </row>
    <row r="529" spans="1:1" ht="14.25">
      <c r="A529"/>
    </row>
    <row r="530" spans="1:1" ht="14.25">
      <c r="A530"/>
    </row>
    <row r="531" spans="1:1" ht="14.25">
      <c r="A531"/>
    </row>
    <row r="532" spans="1:1" ht="14.25">
      <c r="A532"/>
    </row>
    <row r="533" spans="1:1" ht="14.25">
      <c r="A533"/>
    </row>
    <row r="534" spans="1:1" ht="14.25">
      <c r="A534"/>
    </row>
    <row r="535" spans="1:1" ht="14.25">
      <c r="A535"/>
    </row>
    <row r="536" spans="1:1" ht="14.25">
      <c r="A536"/>
    </row>
    <row r="537" spans="1:1" ht="14.25">
      <c r="A537"/>
    </row>
    <row r="538" spans="1:1" ht="14.25">
      <c r="A538"/>
    </row>
    <row r="539" spans="1:1" ht="14.25">
      <c r="A539"/>
    </row>
    <row r="540" spans="1:1" ht="14.25">
      <c r="A540"/>
    </row>
    <row r="541" spans="1:1" ht="14.25">
      <c r="A541"/>
    </row>
    <row r="542" spans="1:1" ht="14.25">
      <c r="A542"/>
    </row>
    <row r="543" spans="1:1" ht="14.25">
      <c r="A543"/>
    </row>
    <row r="544" spans="1:1" ht="14.25">
      <c r="A544"/>
    </row>
    <row r="545" spans="1:1" ht="14.25">
      <c r="A545"/>
    </row>
    <row r="546" spans="1:1" ht="14.25">
      <c r="A546"/>
    </row>
    <row r="547" spans="1:1" ht="14.25">
      <c r="A547"/>
    </row>
    <row r="548" spans="1:1" ht="14.25">
      <c r="A548"/>
    </row>
    <row r="549" spans="1:1" ht="14.25">
      <c r="A549"/>
    </row>
    <row r="550" spans="1:1" ht="14.25">
      <c r="A550"/>
    </row>
    <row r="551" spans="1:1" ht="14.25">
      <c r="A551"/>
    </row>
    <row r="552" spans="1:1" ht="14.25">
      <c r="A552"/>
    </row>
    <row r="553" spans="1:1" ht="14.25">
      <c r="A553"/>
    </row>
    <row r="554" spans="1:1" ht="14.25">
      <c r="A554"/>
    </row>
    <row r="555" spans="1:1" ht="14.25">
      <c r="A555"/>
    </row>
    <row r="556" spans="1:1" ht="14.25">
      <c r="A556"/>
    </row>
    <row r="557" spans="1:1" ht="14.25">
      <c r="A557"/>
    </row>
    <row r="558" spans="1:1" ht="14.25">
      <c r="A558"/>
    </row>
    <row r="559" spans="1:1" ht="14.25">
      <c r="A559"/>
    </row>
    <row r="560" spans="1:1" ht="14.25">
      <c r="A560"/>
    </row>
    <row r="561" spans="1:1" ht="14.25">
      <c r="A561"/>
    </row>
    <row r="562" spans="1:1" ht="14.25">
      <c r="A562"/>
    </row>
    <row r="563" spans="1:1" ht="14.25">
      <c r="A563"/>
    </row>
    <row r="564" spans="1:1" ht="14.25">
      <c r="A564"/>
    </row>
    <row r="565" spans="1:1" ht="14.25">
      <c r="A565"/>
    </row>
    <row r="566" spans="1:1" ht="14.25">
      <c r="A566"/>
    </row>
    <row r="567" spans="1:1" ht="14.25">
      <c r="A567"/>
    </row>
    <row r="568" spans="1:1" ht="14.25">
      <c r="A568"/>
    </row>
    <row r="569" spans="1:1" ht="14.25">
      <c r="A569"/>
    </row>
    <row r="570" spans="1:1" ht="14.25">
      <c r="A570"/>
    </row>
    <row r="571" spans="1:1" ht="14.25">
      <c r="A571"/>
    </row>
    <row r="572" spans="1:1" ht="14.25">
      <c r="A572"/>
    </row>
    <row r="573" spans="1:1" ht="14.25">
      <c r="A573"/>
    </row>
    <row r="574" spans="1:1" ht="14.25">
      <c r="A574"/>
    </row>
    <row r="575" spans="1:1" ht="14.25">
      <c r="A575"/>
    </row>
    <row r="576" spans="1:1" ht="14.25">
      <c r="A576"/>
    </row>
    <row r="577" spans="1:1" ht="14.25">
      <c r="A577"/>
    </row>
    <row r="578" spans="1:1" ht="14.25">
      <c r="A578"/>
    </row>
    <row r="579" spans="1:1" ht="14.25">
      <c r="A579"/>
    </row>
    <row r="580" spans="1:1" ht="14.25">
      <c r="A580"/>
    </row>
    <row r="581" spans="1:1" ht="14.25">
      <c r="A581"/>
    </row>
    <row r="582" spans="1:1" ht="14.25">
      <c r="A582"/>
    </row>
    <row r="583" spans="1:1" ht="14.25">
      <c r="A583"/>
    </row>
    <row r="584" spans="1:1" ht="14.25">
      <c r="A584"/>
    </row>
    <row r="585" spans="1:1" ht="14.25">
      <c r="A585"/>
    </row>
    <row r="586" spans="1:1" ht="14.25">
      <c r="A586"/>
    </row>
    <row r="587" spans="1:1" ht="14.25">
      <c r="A587"/>
    </row>
    <row r="588" spans="1:1" ht="14.25">
      <c r="A588"/>
    </row>
    <row r="589" spans="1:1" ht="14.25">
      <c r="A589"/>
    </row>
    <row r="590" spans="1:1" ht="14.25">
      <c r="A590"/>
    </row>
    <row r="591" spans="1:1" ht="14.25">
      <c r="A591"/>
    </row>
    <row r="592" spans="1:1" ht="14.25">
      <c r="A592"/>
    </row>
    <row r="593" spans="1:1" ht="14.25">
      <c r="A593"/>
    </row>
    <row r="594" spans="1:1" ht="14.25">
      <c r="A594"/>
    </row>
    <row r="595" spans="1:1" ht="14.25">
      <c r="A595"/>
    </row>
    <row r="596" spans="1:1" ht="14.25">
      <c r="A596"/>
    </row>
    <row r="597" spans="1:1" ht="14.25">
      <c r="A597"/>
    </row>
    <row r="598" spans="1:1" ht="14.25">
      <c r="A598"/>
    </row>
    <row r="599" spans="1:1" ht="14.25">
      <c r="A599"/>
    </row>
    <row r="600" spans="1:1" ht="14.25">
      <c r="A600"/>
    </row>
    <row r="601" spans="1:1" ht="14.25">
      <c r="A601"/>
    </row>
    <row r="602" spans="1:1" ht="14.25">
      <c r="A602"/>
    </row>
    <row r="603" spans="1:1" ht="14.25">
      <c r="A603"/>
    </row>
    <row r="604" spans="1:1" ht="14.25">
      <c r="A604"/>
    </row>
    <row r="605" spans="1:1" ht="14.25">
      <c r="A605"/>
    </row>
    <row r="606" spans="1:1" ht="14.25">
      <c r="A606"/>
    </row>
    <row r="607" spans="1:1" ht="14.25">
      <c r="A607"/>
    </row>
    <row r="608" spans="1:1" ht="14.25">
      <c r="A608"/>
    </row>
    <row r="609" spans="1:1" ht="14.25">
      <c r="A609"/>
    </row>
    <row r="610" spans="1:1" ht="14.25">
      <c r="A610"/>
    </row>
    <row r="611" spans="1:1" ht="14.25">
      <c r="A611"/>
    </row>
    <row r="612" spans="1:1" ht="14.25">
      <c r="A612"/>
    </row>
    <row r="613" spans="1:1" ht="14.25">
      <c r="A613"/>
    </row>
    <row r="614" spans="1:1" ht="14.25">
      <c r="A614"/>
    </row>
    <row r="615" spans="1:1" ht="14.25">
      <c r="A615"/>
    </row>
    <row r="616" spans="1:1" ht="14.25">
      <c r="A616"/>
    </row>
    <row r="617" spans="1:1" ht="14.25">
      <c r="A617"/>
    </row>
    <row r="618" spans="1:1" ht="14.25">
      <c r="A618"/>
    </row>
    <row r="619" spans="1:1" ht="14.25">
      <c r="A619"/>
    </row>
    <row r="620" spans="1:1" ht="14.25">
      <c r="A620"/>
    </row>
    <row r="621" spans="1:1" ht="14.25">
      <c r="A621"/>
    </row>
    <row r="622" spans="1:1" ht="14.25">
      <c r="A622"/>
    </row>
    <row r="623" spans="1:1" ht="14.25">
      <c r="A623"/>
    </row>
    <row r="624" spans="1:1" ht="14.25">
      <c r="A624"/>
    </row>
    <row r="625" spans="1:1" ht="14.25">
      <c r="A625"/>
    </row>
    <row r="626" spans="1:1" ht="14.25">
      <c r="A626"/>
    </row>
    <row r="627" spans="1:1" ht="14.25">
      <c r="A627"/>
    </row>
    <row r="628" spans="1:1" ht="14.25">
      <c r="A628"/>
    </row>
    <row r="629" spans="1:1" ht="14.25">
      <c r="A629"/>
    </row>
    <row r="630" spans="1:1" ht="14.25">
      <c r="A630"/>
    </row>
    <row r="631" spans="1:1" ht="14.25">
      <c r="A631"/>
    </row>
    <row r="632" spans="1:1" ht="14.25">
      <c r="A632"/>
    </row>
    <row r="633" spans="1:1" ht="14.25">
      <c r="A633"/>
    </row>
    <row r="634" spans="1:1" ht="14.25">
      <c r="A634"/>
    </row>
    <row r="635" spans="1:1" ht="14.25">
      <c r="A635"/>
    </row>
    <row r="636" spans="1:1" ht="14.25">
      <c r="A636"/>
    </row>
    <row r="637" spans="1:1" ht="14.25">
      <c r="A637"/>
    </row>
    <row r="638" spans="1:1" ht="14.25">
      <c r="A638"/>
    </row>
    <row r="639" spans="1:1" ht="14.25">
      <c r="A639"/>
    </row>
    <row r="640" spans="1:1" ht="14.25">
      <c r="A640"/>
    </row>
    <row r="641" spans="1:1" ht="14.25">
      <c r="A641"/>
    </row>
    <row r="642" spans="1:1" ht="14.25">
      <c r="A642"/>
    </row>
    <row r="643" spans="1:1" ht="14.25">
      <c r="A643"/>
    </row>
    <row r="644" spans="1:1" ht="14.25">
      <c r="A644"/>
    </row>
    <row r="645" spans="1:1" ht="14.25">
      <c r="A645"/>
    </row>
    <row r="646" spans="1:1" ht="14.25">
      <c r="A646"/>
    </row>
    <row r="647" spans="1:1" ht="14.25">
      <c r="A647"/>
    </row>
    <row r="648" spans="1:1" ht="14.25">
      <c r="A648"/>
    </row>
    <row r="649" spans="1:1" ht="14.25">
      <c r="A649"/>
    </row>
    <row r="650" spans="1:1" ht="14.25">
      <c r="A650"/>
    </row>
    <row r="651" spans="1:1" ht="14.25">
      <c r="A651"/>
    </row>
    <row r="652" spans="1:1" ht="14.25">
      <c r="A652"/>
    </row>
    <row r="653" spans="1:1" ht="14.25">
      <c r="A653"/>
    </row>
    <row r="654" spans="1:1" ht="14.25">
      <c r="A654"/>
    </row>
    <row r="655" spans="1:1" ht="14.25">
      <c r="A655"/>
    </row>
    <row r="656" spans="1:1" ht="14.25">
      <c r="A656"/>
    </row>
    <row r="657" spans="1:1" ht="14.25">
      <c r="A657"/>
    </row>
    <row r="658" spans="1:1" ht="14.25">
      <c r="A658"/>
    </row>
    <row r="659" spans="1:1" ht="14.25">
      <c r="A659"/>
    </row>
    <row r="660" spans="1:1" ht="14.25">
      <c r="A660"/>
    </row>
    <row r="661" spans="1:1" ht="14.25">
      <c r="A661"/>
    </row>
    <row r="662" spans="1:1" ht="14.25">
      <c r="A662"/>
    </row>
    <row r="663" spans="1:1" ht="14.25">
      <c r="A663"/>
    </row>
    <row r="664" spans="1:1" ht="14.25">
      <c r="A664"/>
    </row>
    <row r="665" spans="1:1" ht="14.25">
      <c r="A665"/>
    </row>
    <row r="666" spans="1:1" ht="14.25">
      <c r="A666"/>
    </row>
    <row r="667" spans="1:1" ht="14.25">
      <c r="A667"/>
    </row>
    <row r="668" spans="1:1" ht="14.25">
      <c r="A668"/>
    </row>
    <row r="669" spans="1:1" ht="14.25">
      <c r="A669"/>
    </row>
    <row r="670" spans="1:1" ht="14.25">
      <c r="A670"/>
    </row>
    <row r="671" spans="1:1" ht="14.25">
      <c r="A671"/>
    </row>
    <row r="672" spans="1:1" ht="14.25">
      <c r="A672"/>
    </row>
    <row r="673" spans="1:1" ht="14.25">
      <c r="A673"/>
    </row>
    <row r="674" spans="1:1" ht="14.25">
      <c r="A674"/>
    </row>
    <row r="675" spans="1:1" ht="14.25">
      <c r="A675"/>
    </row>
    <row r="676" spans="1:1" ht="14.25">
      <c r="A676"/>
    </row>
    <row r="677" spans="1:1" ht="14.25">
      <c r="A677"/>
    </row>
    <row r="678" spans="1:1" ht="14.25">
      <c r="A678"/>
    </row>
    <row r="679" spans="1:1" ht="14.25">
      <c r="A679"/>
    </row>
    <row r="680" spans="1:1" ht="14.25">
      <c r="A680"/>
    </row>
    <row r="681" spans="1:1" ht="14.25">
      <c r="A681"/>
    </row>
    <row r="682" spans="1:1" ht="14.25">
      <c r="A682"/>
    </row>
    <row r="683" spans="1:1" ht="14.25">
      <c r="A683"/>
    </row>
    <row r="684" spans="1:1" ht="14.25">
      <c r="A684"/>
    </row>
    <row r="685" spans="1:1" ht="14.25">
      <c r="A685"/>
    </row>
    <row r="686" spans="1:1" ht="14.25">
      <c r="A686"/>
    </row>
    <row r="687" spans="1:1" ht="14.25">
      <c r="A687"/>
    </row>
    <row r="688" spans="1:1" ht="14.25">
      <c r="A688"/>
    </row>
    <row r="689" spans="1:1" ht="14.25">
      <c r="A689"/>
    </row>
    <row r="690" spans="1:1" ht="14.25">
      <c r="A690"/>
    </row>
    <row r="691" spans="1:1" ht="14.25">
      <c r="A691"/>
    </row>
    <row r="692" spans="1:1" ht="14.25">
      <c r="A692"/>
    </row>
    <row r="693" spans="1:1" ht="14.25">
      <c r="A693"/>
    </row>
    <row r="694" spans="1:1" ht="14.25">
      <c r="A694"/>
    </row>
    <row r="695" spans="1:1" ht="14.25">
      <c r="A695"/>
    </row>
    <row r="696" spans="1:1" ht="14.25">
      <c r="A696"/>
    </row>
    <row r="697" spans="1:1" ht="14.25">
      <c r="A697"/>
    </row>
    <row r="698" spans="1:1" ht="14.25">
      <c r="A698"/>
    </row>
    <row r="699" spans="1:1" ht="14.25">
      <c r="A699"/>
    </row>
    <row r="700" spans="1:1" ht="14.25">
      <c r="A700"/>
    </row>
    <row r="701" spans="1:1" ht="14.25">
      <c r="A701"/>
    </row>
    <row r="702" spans="1:1" ht="14.25">
      <c r="A702"/>
    </row>
    <row r="703" spans="1:1" ht="14.25">
      <c r="A703"/>
    </row>
    <row r="704" spans="1:1" ht="14.25">
      <c r="A704"/>
    </row>
    <row r="705" spans="1:1" ht="14.25">
      <c r="A705"/>
    </row>
    <row r="706" spans="1:1" ht="14.25">
      <c r="A706"/>
    </row>
    <row r="707" spans="1:1" ht="14.25">
      <c r="A707"/>
    </row>
    <row r="708" spans="1:1" ht="14.25">
      <c r="A708"/>
    </row>
    <row r="709" spans="1:1" ht="14.25">
      <c r="A709"/>
    </row>
    <row r="710" spans="1:1" ht="14.25">
      <c r="A710"/>
    </row>
    <row r="711" spans="1:1" ht="14.25">
      <c r="A711"/>
    </row>
    <row r="712" spans="1:1" ht="14.25">
      <c r="A712"/>
    </row>
    <row r="713" spans="1:1" ht="14.25">
      <c r="A713"/>
    </row>
    <row r="714" spans="1:1" ht="14.25">
      <c r="A714"/>
    </row>
    <row r="715" spans="1:1" ht="14.25">
      <c r="A715"/>
    </row>
    <row r="716" spans="1:1" ht="14.25">
      <c r="A716"/>
    </row>
    <row r="717" spans="1:1" ht="14.25">
      <c r="A717"/>
    </row>
    <row r="718" spans="1:1" ht="14.25">
      <c r="A718"/>
    </row>
    <row r="719" spans="1:1" ht="14.25">
      <c r="A719"/>
    </row>
    <row r="720" spans="1:1" ht="14.25">
      <c r="A720"/>
    </row>
    <row r="721" spans="1:1" ht="14.25">
      <c r="A721"/>
    </row>
    <row r="722" spans="1:1" ht="14.25">
      <c r="A722"/>
    </row>
    <row r="723" spans="1:1" ht="14.25">
      <c r="A723"/>
    </row>
    <row r="724" spans="1:1" ht="14.25">
      <c r="A724"/>
    </row>
    <row r="725" spans="1:1" ht="14.25">
      <c r="A725"/>
    </row>
    <row r="726" spans="1:1" ht="14.25">
      <c r="A726"/>
    </row>
    <row r="727" spans="1:1" ht="14.25">
      <c r="A727"/>
    </row>
    <row r="728" spans="1:1" ht="14.25">
      <c r="A728"/>
    </row>
    <row r="729" spans="1:1" ht="14.25">
      <c r="A729"/>
    </row>
    <row r="730" spans="1:1" ht="14.25">
      <c r="A730"/>
    </row>
    <row r="731" spans="1:1" ht="14.25">
      <c r="A731"/>
    </row>
    <row r="732" spans="1:1" ht="14.25">
      <c r="A732"/>
    </row>
    <row r="733" spans="1:1" ht="14.25">
      <c r="A733"/>
    </row>
    <row r="734" spans="1:1" ht="14.25">
      <c r="A734"/>
    </row>
    <row r="735" spans="1:1" ht="14.25">
      <c r="A735"/>
    </row>
    <row r="736" spans="1:1" ht="14.25">
      <c r="A736"/>
    </row>
    <row r="737" spans="1:1" ht="14.25">
      <c r="A737"/>
    </row>
    <row r="738" spans="1:1" ht="14.25">
      <c r="A738"/>
    </row>
    <row r="739" spans="1:1" ht="14.25">
      <c r="A739"/>
    </row>
    <row r="740" spans="1:1" ht="14.25">
      <c r="A740"/>
    </row>
    <row r="741" spans="1:1" ht="14.25">
      <c r="A741"/>
    </row>
    <row r="742" spans="1:1" ht="14.25">
      <c r="A742"/>
    </row>
    <row r="743" spans="1:1" ht="14.25">
      <c r="A743"/>
    </row>
    <row r="744" spans="1:1" ht="14.25">
      <c r="A744"/>
    </row>
    <row r="745" spans="1:1" ht="14.25">
      <c r="A745"/>
    </row>
    <row r="746" spans="1:1" ht="14.25">
      <c r="A746"/>
    </row>
    <row r="747" spans="1:1" ht="14.25">
      <c r="A747"/>
    </row>
    <row r="748" spans="1:1" ht="14.25">
      <c r="A748"/>
    </row>
    <row r="749" spans="1:1" ht="14.25">
      <c r="A749"/>
    </row>
    <row r="750" spans="1:1" ht="14.25">
      <c r="A750"/>
    </row>
    <row r="751" spans="1:1" ht="14.25">
      <c r="A751"/>
    </row>
    <row r="752" spans="1:1" ht="14.25">
      <c r="A752"/>
    </row>
    <row r="753" spans="1:1" ht="14.25">
      <c r="A753"/>
    </row>
    <row r="754" spans="1:1" ht="14.25">
      <c r="A754"/>
    </row>
    <row r="755" spans="1:1" ht="14.25">
      <c r="A755"/>
    </row>
    <row r="756" spans="1:1" ht="14.25">
      <c r="A756"/>
    </row>
    <row r="757" spans="1:1" ht="14.25">
      <c r="A757"/>
    </row>
    <row r="758" spans="1:1" ht="14.25">
      <c r="A758"/>
    </row>
    <row r="759" spans="1:1" ht="14.25">
      <c r="A759"/>
    </row>
    <row r="760" spans="1:1" ht="14.25">
      <c r="A760"/>
    </row>
    <row r="761" spans="1:1" ht="14.25">
      <c r="A761"/>
    </row>
    <row r="762" spans="1:1" ht="14.25">
      <c r="A762"/>
    </row>
    <row r="763" spans="1:1" ht="14.25">
      <c r="A763"/>
    </row>
    <row r="764" spans="1:1" ht="14.25">
      <c r="A764"/>
    </row>
    <row r="765" spans="1:1" ht="14.25">
      <c r="A765"/>
    </row>
    <row r="766" spans="1:1" ht="14.25">
      <c r="A766"/>
    </row>
    <row r="767" spans="1:1" ht="14.25">
      <c r="A767"/>
    </row>
    <row r="768" spans="1:1" ht="14.25">
      <c r="A768"/>
    </row>
    <row r="769" spans="1:1" ht="14.25">
      <c r="A769"/>
    </row>
    <row r="770" spans="1:1" ht="14.25">
      <c r="A770"/>
    </row>
    <row r="771" spans="1:1" ht="14.25">
      <c r="A771"/>
    </row>
    <row r="772" spans="1:1" ht="14.25">
      <c r="A772"/>
    </row>
    <row r="773" spans="1:1" ht="14.25">
      <c r="A773"/>
    </row>
    <row r="774" spans="1:1" ht="14.25">
      <c r="A774"/>
    </row>
    <row r="775" spans="1:1" ht="14.25">
      <c r="A775"/>
    </row>
    <row r="776" spans="1:1" ht="14.25">
      <c r="A776"/>
    </row>
    <row r="777" spans="1:1" ht="14.25">
      <c r="A777"/>
    </row>
    <row r="778" spans="1:1" ht="14.25">
      <c r="A778"/>
    </row>
    <row r="779" spans="1:1" ht="14.25">
      <c r="A779"/>
    </row>
    <row r="780" spans="1:1" ht="14.25">
      <c r="A780"/>
    </row>
    <row r="781" spans="1:1" ht="14.25">
      <c r="A781"/>
    </row>
    <row r="782" spans="1:1" ht="14.25">
      <c r="A782"/>
    </row>
    <row r="783" spans="1:1" ht="14.25">
      <c r="A783"/>
    </row>
    <row r="784" spans="1:1" ht="14.25">
      <c r="A784"/>
    </row>
    <row r="785" spans="1:1" ht="14.25">
      <c r="A785"/>
    </row>
    <row r="786" spans="1:1" ht="14.25">
      <c r="A786"/>
    </row>
    <row r="787" spans="1:1" ht="14.25">
      <c r="A787"/>
    </row>
    <row r="788" spans="1:1" ht="14.25">
      <c r="A788"/>
    </row>
    <row r="789" spans="1:1" ht="14.25">
      <c r="A789"/>
    </row>
    <row r="790" spans="1:1" ht="14.25">
      <c r="A790"/>
    </row>
    <row r="791" spans="1:1" ht="14.25">
      <c r="A791"/>
    </row>
    <row r="792" spans="1:1" ht="14.25">
      <c r="A792"/>
    </row>
    <row r="793" spans="1:1" ht="14.25">
      <c r="A793"/>
    </row>
    <row r="794" spans="1:1" ht="14.25">
      <c r="A794"/>
    </row>
    <row r="795" spans="1:1" ht="14.25">
      <c r="A795"/>
    </row>
    <row r="796" spans="1:1" ht="14.25">
      <c r="A796"/>
    </row>
    <row r="797" spans="1:1" ht="14.25">
      <c r="A797"/>
    </row>
    <row r="798" spans="1:1" ht="14.25">
      <c r="A798"/>
    </row>
    <row r="799" spans="1:1" ht="14.25">
      <c r="A799"/>
    </row>
    <row r="800" spans="1:1" ht="14.25">
      <c r="A800"/>
    </row>
    <row r="801" spans="1:1" ht="14.25">
      <c r="A801"/>
    </row>
    <row r="802" spans="1:1" ht="14.25">
      <c r="A802"/>
    </row>
    <row r="803" spans="1:1" ht="14.25">
      <c r="A803"/>
    </row>
    <row r="804" spans="1:1" ht="14.25">
      <c r="A804"/>
    </row>
    <row r="805" spans="1:1" ht="14.25">
      <c r="A805"/>
    </row>
    <row r="806" spans="1:1" ht="14.25">
      <c r="A806"/>
    </row>
    <row r="807" spans="1:1" ht="14.25">
      <c r="A807"/>
    </row>
    <row r="808" spans="1:1" ht="14.25">
      <c r="A808"/>
    </row>
    <row r="809" spans="1:1" ht="14.25">
      <c r="A809"/>
    </row>
    <row r="810" spans="1:1" ht="14.25">
      <c r="A810"/>
    </row>
    <row r="811" spans="1:1" ht="14.25">
      <c r="A811"/>
    </row>
    <row r="812" spans="1:1" ht="14.25">
      <c r="A812"/>
    </row>
    <row r="813" spans="1:1" ht="14.25">
      <c r="A813"/>
    </row>
    <row r="814" spans="1:1" ht="14.25">
      <c r="A814"/>
    </row>
    <row r="815" spans="1:1" ht="14.25">
      <c r="A815"/>
    </row>
    <row r="816" spans="1:1" ht="14.25">
      <c r="A816"/>
    </row>
    <row r="817" spans="1:1" ht="14.25">
      <c r="A817"/>
    </row>
    <row r="818" spans="1:1" ht="14.25">
      <c r="A818"/>
    </row>
    <row r="819" spans="1:1" ht="14.25">
      <c r="A819"/>
    </row>
    <row r="820" spans="1:1" ht="14.25">
      <c r="A820"/>
    </row>
    <row r="821" spans="1:1" ht="14.25">
      <c r="A821"/>
    </row>
    <row r="822" spans="1:1" ht="14.25">
      <c r="A822"/>
    </row>
    <row r="823" spans="1:1" ht="14.25">
      <c r="A823"/>
    </row>
    <row r="824" spans="1:1" ht="14.25">
      <c r="A824"/>
    </row>
    <row r="825" spans="1:1" ht="14.25">
      <c r="A825"/>
    </row>
    <row r="826" spans="1:1" ht="14.25">
      <c r="A826"/>
    </row>
    <row r="827" spans="1:1" ht="14.25">
      <c r="A827"/>
    </row>
    <row r="828" spans="1:1" ht="14.25">
      <c r="A828"/>
    </row>
    <row r="829" spans="1:1" ht="14.25">
      <c r="A829"/>
    </row>
    <row r="830" spans="1:1" ht="14.25">
      <c r="A830"/>
    </row>
    <row r="831" spans="1:1" ht="14.25">
      <c r="A831"/>
    </row>
    <row r="832" spans="1:1" ht="14.25">
      <c r="A832"/>
    </row>
    <row r="833" spans="1:1" ht="14.25">
      <c r="A833"/>
    </row>
    <row r="834" spans="1:1" ht="14.25">
      <c r="A834"/>
    </row>
    <row r="835" spans="1:1" ht="14.25">
      <c r="A835"/>
    </row>
    <row r="836" spans="1:1" ht="14.25">
      <c r="A836"/>
    </row>
    <row r="837" spans="1:1" ht="14.25">
      <c r="A837"/>
    </row>
    <row r="838" spans="1:1" ht="14.25">
      <c r="A838"/>
    </row>
    <row r="839" spans="1:1" ht="14.25">
      <c r="A839"/>
    </row>
    <row r="840" spans="1:1" ht="14.25">
      <c r="A840"/>
    </row>
    <row r="841" spans="1:1" ht="14.25">
      <c r="A841"/>
    </row>
    <row r="842" spans="1:1" ht="14.25">
      <c r="A842"/>
    </row>
    <row r="843" spans="1:1" ht="14.25">
      <c r="A843"/>
    </row>
    <row r="844" spans="1:1" ht="14.25">
      <c r="A844"/>
    </row>
    <row r="845" spans="1:1" ht="14.25">
      <c r="A845"/>
    </row>
    <row r="846" spans="1:1" ht="14.25">
      <c r="A846"/>
    </row>
    <row r="847" spans="1:1" ht="14.25">
      <c r="A847"/>
    </row>
    <row r="848" spans="1:1" ht="14.25">
      <c r="A848"/>
    </row>
    <row r="849" spans="1:1" ht="14.25">
      <c r="A849"/>
    </row>
    <row r="850" spans="1:1" ht="14.25">
      <c r="A850"/>
    </row>
    <row r="851" spans="1:1" ht="14.25">
      <c r="A851"/>
    </row>
    <row r="852" spans="1:1" ht="14.25">
      <c r="A852"/>
    </row>
    <row r="853" spans="1:1" ht="14.25">
      <c r="A853"/>
    </row>
    <row r="854" spans="1:1" ht="14.25">
      <c r="A854"/>
    </row>
    <row r="855" spans="1:1" ht="14.25">
      <c r="A855"/>
    </row>
    <row r="856" spans="1:1" ht="14.25">
      <c r="A856"/>
    </row>
    <row r="857" spans="1:1" ht="14.25">
      <c r="A857"/>
    </row>
    <row r="858" spans="1:1" ht="14.25">
      <c r="A858"/>
    </row>
    <row r="859" spans="1:1" ht="14.25">
      <c r="A859"/>
    </row>
    <row r="860" spans="1:1" ht="14.25">
      <c r="A860"/>
    </row>
    <row r="861" spans="1:1" ht="14.25">
      <c r="A861"/>
    </row>
    <row r="862" spans="1:1" ht="14.25">
      <c r="A862"/>
    </row>
    <row r="863" spans="1:1" ht="14.25">
      <c r="A863"/>
    </row>
    <row r="864" spans="1:1" ht="14.25">
      <c r="A864"/>
    </row>
    <row r="865" spans="1:1" ht="14.25">
      <c r="A865"/>
    </row>
    <row r="866" spans="1:1" ht="14.25">
      <c r="A866"/>
    </row>
    <row r="867" spans="1:1" ht="14.25">
      <c r="A867"/>
    </row>
    <row r="868" spans="1:1" ht="14.25">
      <c r="A868"/>
    </row>
    <row r="869" spans="1:1" ht="14.25">
      <c r="A869"/>
    </row>
    <row r="870" spans="1:1" ht="14.25">
      <c r="A870"/>
    </row>
    <row r="871" spans="1:1" ht="14.25">
      <c r="A871"/>
    </row>
    <row r="872" spans="1:1" ht="14.25">
      <c r="A872"/>
    </row>
    <row r="873" spans="1:1" ht="14.25">
      <c r="A873"/>
    </row>
    <row r="874" spans="1:1" ht="14.25">
      <c r="A874"/>
    </row>
    <row r="875" spans="1:1" ht="14.25">
      <c r="A875"/>
    </row>
    <row r="876" spans="1:1" ht="14.25">
      <c r="A876"/>
    </row>
    <row r="877" spans="1:1" ht="14.25">
      <c r="A877"/>
    </row>
    <row r="878" spans="1:1" ht="14.25">
      <c r="A878"/>
    </row>
    <row r="879" spans="1:1" ht="14.25">
      <c r="A879"/>
    </row>
    <row r="880" spans="1:1" ht="14.25">
      <c r="A880"/>
    </row>
    <row r="881" spans="1:1" ht="14.25">
      <c r="A881"/>
    </row>
    <row r="882" spans="1:1" ht="14.25">
      <c r="A882"/>
    </row>
    <row r="883" spans="1:1" ht="14.25">
      <c r="A883"/>
    </row>
    <row r="884" spans="1:1" ht="14.25">
      <c r="A884"/>
    </row>
    <row r="885" spans="1:1" ht="14.25">
      <c r="A885"/>
    </row>
    <row r="886" spans="1:1" ht="14.25">
      <c r="A886"/>
    </row>
    <row r="887" spans="1:1" ht="14.25">
      <c r="A887"/>
    </row>
    <row r="888" spans="1:1" ht="14.25">
      <c r="A888"/>
    </row>
    <row r="889" spans="1:1" ht="14.25">
      <c r="A889"/>
    </row>
    <row r="890" spans="1:1" ht="14.25">
      <c r="A890"/>
    </row>
    <row r="891" spans="1:1" ht="14.25">
      <c r="A891"/>
    </row>
    <row r="892" spans="1:1" ht="14.25">
      <c r="A892"/>
    </row>
    <row r="893" spans="1:1" ht="14.25">
      <c r="A893"/>
    </row>
    <row r="894" spans="1:1" ht="14.25">
      <c r="A894"/>
    </row>
    <row r="895" spans="1:1" ht="14.25">
      <c r="A895"/>
    </row>
    <row r="896" spans="1:1" ht="14.25">
      <c r="A896"/>
    </row>
    <row r="897" spans="1:1" ht="14.25">
      <c r="A897"/>
    </row>
    <row r="898" spans="1:1" ht="14.25">
      <c r="A898"/>
    </row>
    <row r="899" spans="1:1" ht="14.25">
      <c r="A899"/>
    </row>
    <row r="900" spans="1:1" ht="14.25">
      <c r="A900"/>
    </row>
    <row r="901" spans="1:1" ht="14.25">
      <c r="A901"/>
    </row>
    <row r="902" spans="1:1" ht="14.25">
      <c r="A902"/>
    </row>
    <row r="903" spans="1:1" ht="14.25">
      <c r="A903"/>
    </row>
    <row r="904" spans="1:1" ht="14.25">
      <c r="A904"/>
    </row>
    <row r="905" spans="1:1" ht="14.25">
      <c r="A905"/>
    </row>
    <row r="906" spans="1:1" ht="14.25">
      <c r="A906"/>
    </row>
    <row r="907" spans="1:1" ht="14.25">
      <c r="A907"/>
    </row>
    <row r="908" spans="1:1" ht="14.25">
      <c r="A908"/>
    </row>
    <row r="909" spans="1:1" ht="14.25">
      <c r="A909"/>
    </row>
    <row r="910" spans="1:1" ht="14.25">
      <c r="A910"/>
    </row>
    <row r="911" spans="1:1" ht="14.25">
      <c r="A911"/>
    </row>
    <row r="912" spans="1:1" ht="14.25">
      <c r="A912"/>
    </row>
    <row r="913" spans="1:1" ht="14.25">
      <c r="A913"/>
    </row>
    <row r="914" spans="1:1" ht="14.25">
      <c r="A914"/>
    </row>
    <row r="915" spans="1:1" ht="14.25">
      <c r="A915"/>
    </row>
    <row r="916" spans="1:1" ht="14.25">
      <c r="A916"/>
    </row>
    <row r="917" spans="1:1" ht="14.25">
      <c r="A917"/>
    </row>
    <row r="918" spans="1:1" ht="14.25">
      <c r="A918"/>
    </row>
    <row r="919" spans="1:1" ht="14.25">
      <c r="A919"/>
    </row>
    <row r="920" spans="1:1" ht="14.25">
      <c r="A920"/>
    </row>
    <row r="921" spans="1:1" ht="14.25">
      <c r="A921"/>
    </row>
    <row r="922" spans="1:1" ht="14.25">
      <c r="A922"/>
    </row>
    <row r="923" spans="1:1" ht="14.25">
      <c r="A923"/>
    </row>
    <row r="924" spans="1:1" ht="14.25">
      <c r="A924"/>
    </row>
    <row r="925" spans="1:1" ht="14.25">
      <c r="A925"/>
    </row>
    <row r="926" spans="1:1" ht="14.25">
      <c r="A926"/>
    </row>
    <row r="927" spans="1:1" ht="14.25">
      <c r="A927"/>
    </row>
    <row r="928" spans="1:1" ht="14.25">
      <c r="A928"/>
    </row>
    <row r="929" spans="1:1" ht="14.25">
      <c r="A929"/>
    </row>
    <row r="930" spans="1:1" ht="14.25">
      <c r="A930"/>
    </row>
    <row r="931" spans="1:1" ht="14.25">
      <c r="A931"/>
    </row>
    <row r="932" spans="1:1" ht="14.25">
      <c r="A932"/>
    </row>
    <row r="933" spans="1:1" ht="14.25">
      <c r="A933"/>
    </row>
    <row r="934" spans="1:1" ht="14.25">
      <c r="A934"/>
    </row>
    <row r="935" spans="1:1" ht="14.25">
      <c r="A935"/>
    </row>
    <row r="936" spans="1:1" ht="14.25">
      <c r="A936"/>
    </row>
    <row r="937" spans="1:1" ht="14.25">
      <c r="A937"/>
    </row>
    <row r="938" spans="1:1" ht="14.25">
      <c r="A938"/>
    </row>
    <row r="939" spans="1:1" ht="14.25">
      <c r="A939"/>
    </row>
    <row r="940" spans="1:1" ht="14.25">
      <c r="A940"/>
    </row>
    <row r="941" spans="1:1" ht="14.25">
      <c r="A941"/>
    </row>
    <row r="942" spans="1:1" ht="14.25">
      <c r="A942"/>
    </row>
    <row r="943" spans="1:1" ht="14.25">
      <c r="A943"/>
    </row>
    <row r="944" spans="1:1" ht="14.25">
      <c r="A944"/>
    </row>
    <row r="945" spans="1:1" ht="14.25">
      <c r="A945"/>
    </row>
    <row r="946" spans="1:1" ht="14.25">
      <c r="A946"/>
    </row>
    <row r="947" spans="1:1" ht="14.25">
      <c r="A947"/>
    </row>
    <row r="948" spans="1:1" ht="14.25">
      <c r="A948"/>
    </row>
    <row r="949" spans="1:1" ht="14.25">
      <c r="A949"/>
    </row>
    <row r="950" spans="1:1" ht="14.25">
      <c r="A950"/>
    </row>
    <row r="951" spans="1:1" ht="14.25">
      <c r="A951"/>
    </row>
    <row r="952" spans="1:1" ht="14.25">
      <c r="A952"/>
    </row>
    <row r="953" spans="1:1" ht="14.25">
      <c r="A953"/>
    </row>
    <row r="954" spans="1:1" ht="14.25">
      <c r="A954"/>
    </row>
    <row r="955" spans="1:1" ht="14.25">
      <c r="A955"/>
    </row>
    <row r="956" spans="1:1" ht="14.25">
      <c r="A956"/>
    </row>
    <row r="957" spans="1:1" ht="14.25">
      <c r="A957"/>
    </row>
    <row r="958" spans="1:1" ht="14.25">
      <c r="A958"/>
    </row>
    <row r="959" spans="1:1" ht="14.25">
      <c r="A959"/>
    </row>
    <row r="960" spans="1:1" ht="14.25">
      <c r="A960"/>
    </row>
    <row r="961" spans="1:1" ht="14.25">
      <c r="A961"/>
    </row>
    <row r="962" spans="1:1" ht="14.25">
      <c r="A962"/>
    </row>
    <row r="963" spans="1:1" ht="14.25">
      <c r="A963"/>
    </row>
    <row r="964" spans="1:1" ht="14.25">
      <c r="A964"/>
    </row>
    <row r="965" spans="1:1" ht="14.25">
      <c r="A965"/>
    </row>
    <row r="966" spans="1:1" ht="14.25">
      <c r="A966"/>
    </row>
    <row r="967" spans="1:1" ht="14.25">
      <c r="A967"/>
    </row>
    <row r="968" spans="1:1" ht="14.25">
      <c r="A968"/>
    </row>
    <row r="969" spans="1:1" ht="14.25">
      <c r="A969"/>
    </row>
    <row r="970" spans="1:1" ht="14.25">
      <c r="A970"/>
    </row>
    <row r="971" spans="1:1" ht="14.25">
      <c r="A971"/>
    </row>
    <row r="972" spans="1:1" ht="14.25">
      <c r="A972"/>
    </row>
    <row r="973" spans="1:1" ht="14.25">
      <c r="A973"/>
    </row>
    <row r="974" spans="1:1" ht="14.25">
      <c r="A974"/>
    </row>
    <row r="975" spans="1:1" ht="14.25">
      <c r="A975"/>
    </row>
    <row r="976" spans="1:1" ht="14.25">
      <c r="A976"/>
    </row>
    <row r="977" spans="1:1" ht="14.25">
      <c r="A977"/>
    </row>
    <row r="978" spans="1:1" ht="14.25">
      <c r="A978"/>
    </row>
    <row r="979" spans="1:1" ht="14.25">
      <c r="A979"/>
    </row>
    <row r="980" spans="1:1" ht="14.25">
      <c r="A980"/>
    </row>
    <row r="981" spans="1:1" ht="14.25">
      <c r="A981"/>
    </row>
    <row r="982" spans="1:1" ht="14.25">
      <c r="A982"/>
    </row>
    <row r="983" spans="1:1" ht="14.25">
      <c r="A983"/>
    </row>
    <row r="984" spans="1:1" ht="14.25">
      <c r="A984"/>
    </row>
    <row r="985" spans="1:1" ht="14.25">
      <c r="A985"/>
    </row>
    <row r="986" spans="1:1" ht="14.25">
      <c r="A986"/>
    </row>
    <row r="987" spans="1:1" ht="14.25">
      <c r="A987"/>
    </row>
    <row r="988" spans="1:1" ht="14.25">
      <c r="A988"/>
    </row>
    <row r="989" spans="1:1" ht="14.25">
      <c r="A989"/>
    </row>
    <row r="990" spans="1:1" ht="14.25">
      <c r="A990"/>
    </row>
    <row r="991" spans="1:1" ht="14.25">
      <c r="A991"/>
    </row>
    <row r="992" spans="1:1" ht="14.25">
      <c r="A992"/>
    </row>
    <row r="993" spans="1:1" ht="14.25">
      <c r="A993"/>
    </row>
    <row r="994" spans="1:1" ht="14.25">
      <c r="A994"/>
    </row>
    <row r="995" spans="1:1" ht="14.25">
      <c r="A995"/>
    </row>
    <row r="996" spans="1:1" ht="14.25">
      <c r="A996"/>
    </row>
    <row r="997" spans="1:1" ht="14.25">
      <c r="A997"/>
    </row>
    <row r="998" spans="1:1" ht="14.25">
      <c r="A998"/>
    </row>
    <row r="999" spans="1:1" ht="14.25">
      <c r="A999"/>
    </row>
    <row r="1000" spans="1:1" ht="14.25">
      <c r="A1000"/>
    </row>
    <row r="1001" spans="1:1" ht="14.25">
      <c r="A1001"/>
    </row>
    <row r="1002" spans="1:1" ht="14.25">
      <c r="A1002"/>
    </row>
    <row r="1003" spans="1:1" ht="14.25">
      <c r="A1003"/>
    </row>
    <row r="1004" spans="1:1" ht="14.25">
      <c r="A1004"/>
    </row>
    <row r="1005" spans="1:1" ht="14.25">
      <c r="A1005"/>
    </row>
    <row r="1006" spans="1:1" ht="14.25">
      <c r="A1006"/>
    </row>
    <row r="1007" spans="1:1" ht="14.25">
      <c r="A1007"/>
    </row>
    <row r="1008" spans="1:1" ht="14.25">
      <c r="A1008"/>
    </row>
    <row r="1009" spans="1:1" ht="14.25">
      <c r="A1009"/>
    </row>
    <row r="1010" spans="1:1" ht="14.25">
      <c r="A1010"/>
    </row>
    <row r="1011" spans="1:1" ht="14.25">
      <c r="A1011"/>
    </row>
    <row r="1012" spans="1:1" ht="14.25">
      <c r="A1012"/>
    </row>
    <row r="1013" spans="1:1" ht="14.25">
      <c r="A1013"/>
    </row>
    <row r="1014" spans="1:1" ht="14.25">
      <c r="A1014"/>
    </row>
    <row r="1015" spans="1:1" ht="14.25">
      <c r="A1015"/>
    </row>
    <row r="1016" spans="1:1" ht="14.25">
      <c r="A1016"/>
    </row>
    <row r="1017" spans="1:1" ht="14.25">
      <c r="A1017"/>
    </row>
    <row r="1018" spans="1:1" ht="14.25">
      <c r="A1018"/>
    </row>
    <row r="1019" spans="1:1" ht="14.25">
      <c r="A1019"/>
    </row>
    <row r="1020" spans="1:1" ht="14.25">
      <c r="A1020"/>
    </row>
    <row r="1021" spans="1:1" ht="14.25">
      <c r="A1021"/>
    </row>
    <row r="1022" spans="1:1" ht="14.25">
      <c r="A1022"/>
    </row>
    <row r="1023" spans="1:1" ht="14.25">
      <c r="A1023"/>
    </row>
    <row r="1024" spans="1:1" ht="14.25">
      <c r="A1024"/>
    </row>
    <row r="1025" spans="1:1" ht="14.25">
      <c r="A1025"/>
    </row>
    <row r="1026" spans="1:1" ht="14.25">
      <c r="A1026"/>
    </row>
    <row r="1027" spans="1:1" ht="14.25">
      <c r="A1027"/>
    </row>
    <row r="1028" spans="1:1" ht="14.25">
      <c r="A1028"/>
    </row>
    <row r="1029" spans="1:1" ht="14.25">
      <c r="A1029"/>
    </row>
    <row r="1030" spans="1:1" ht="14.25">
      <c r="A1030"/>
    </row>
    <row r="1031" spans="1:1" ht="14.25">
      <c r="A1031"/>
    </row>
    <row r="1032" spans="1:1" ht="14.25">
      <c r="A1032"/>
    </row>
    <row r="1033" spans="1:1" ht="14.25">
      <c r="A1033"/>
    </row>
    <row r="1034" spans="1:1" ht="14.25">
      <c r="A1034"/>
    </row>
    <row r="1035" spans="1:1" ht="14.25">
      <c r="A1035"/>
    </row>
    <row r="1036" spans="1:1" ht="14.25">
      <c r="A1036"/>
    </row>
    <row r="1037" spans="1:1" ht="14.25">
      <c r="A1037"/>
    </row>
    <row r="1038" spans="1:1" ht="14.25">
      <c r="A1038"/>
    </row>
    <row r="1039" spans="1:1" ht="14.25">
      <c r="A1039"/>
    </row>
    <row r="1040" spans="1:1" ht="14.25">
      <c r="A1040"/>
    </row>
    <row r="1041" spans="1:1" ht="14.25">
      <c r="A1041"/>
    </row>
    <row r="1042" spans="1:1" ht="14.25">
      <c r="A1042"/>
    </row>
    <row r="1043" spans="1:1" ht="14.25">
      <c r="A1043"/>
    </row>
    <row r="1044" spans="1:1" ht="14.25">
      <c r="A1044"/>
    </row>
    <row r="1045" spans="1:1" ht="14.25">
      <c r="A1045"/>
    </row>
    <row r="1046" spans="1:1" ht="14.25">
      <c r="A1046"/>
    </row>
    <row r="1047" spans="1:1" ht="14.25">
      <c r="A1047"/>
    </row>
    <row r="1048" spans="1:1" ht="14.25">
      <c r="A1048"/>
    </row>
    <row r="1049" spans="1:1" ht="14.25">
      <c r="A1049"/>
    </row>
    <row r="1050" spans="1:1" ht="14.25">
      <c r="A1050"/>
    </row>
    <row r="1051" spans="1:1" ht="14.25">
      <c r="A1051"/>
    </row>
    <row r="1052" spans="1:1" ht="14.25">
      <c r="A1052"/>
    </row>
    <row r="1053" spans="1:1" ht="14.25">
      <c r="A1053"/>
    </row>
    <row r="1054" spans="1:1" ht="14.25">
      <c r="A1054"/>
    </row>
    <row r="1055" spans="1:1" ht="14.25">
      <c r="A1055"/>
    </row>
    <row r="1056" spans="1:1" ht="14.25">
      <c r="A1056"/>
    </row>
    <row r="1057" spans="1:1" ht="14.25">
      <c r="A1057"/>
    </row>
    <row r="1058" spans="1:1" ht="14.25">
      <c r="A1058"/>
    </row>
    <row r="1059" spans="1:1" ht="14.25">
      <c r="A1059"/>
    </row>
    <row r="1060" spans="1:1" ht="14.25">
      <c r="A1060"/>
    </row>
    <row r="1061" spans="1:1" ht="14.25">
      <c r="A1061"/>
    </row>
    <row r="1062" spans="1:1" ht="14.25">
      <c r="A1062"/>
    </row>
    <row r="1063" spans="1:1" ht="14.25">
      <c r="A1063"/>
    </row>
    <row r="1064" spans="1:1" ht="14.25">
      <c r="A1064"/>
    </row>
    <row r="1065" spans="1:1" ht="14.25">
      <c r="A1065"/>
    </row>
    <row r="1066" spans="1:1" ht="14.25">
      <c r="A1066"/>
    </row>
    <row r="1067" spans="1:1" ht="14.25">
      <c r="A1067"/>
    </row>
    <row r="1068" spans="1:1" ht="14.25">
      <c r="A1068"/>
    </row>
    <row r="1069" spans="1:1" ht="14.25">
      <c r="A1069"/>
    </row>
    <row r="1070" spans="1:1" ht="14.25">
      <c r="A1070"/>
    </row>
    <row r="1071" spans="1:1" ht="14.25">
      <c r="A1071"/>
    </row>
    <row r="1072" spans="1:1" ht="14.25">
      <c r="A1072"/>
    </row>
    <row r="1073" spans="1:1" ht="14.25">
      <c r="A1073"/>
    </row>
    <row r="1074" spans="1:1" ht="14.25">
      <c r="A1074"/>
    </row>
    <row r="1075" spans="1:1" ht="14.25">
      <c r="A1075"/>
    </row>
    <row r="1076" spans="1:1" ht="14.25">
      <c r="A1076"/>
    </row>
    <row r="1077" spans="1:1" ht="14.25">
      <c r="A1077"/>
    </row>
    <row r="1078" spans="1:1" ht="14.25">
      <c r="A1078"/>
    </row>
    <row r="1079" spans="1:1" ht="14.25">
      <c r="A1079"/>
    </row>
    <row r="1080" spans="1:1" ht="14.25">
      <c r="A1080"/>
    </row>
    <row r="1081" spans="1:1" ht="14.25">
      <c r="A1081"/>
    </row>
    <row r="1082" spans="1:1" ht="14.25">
      <c r="A1082"/>
    </row>
    <row r="1083" spans="1:1" ht="14.25">
      <c r="A1083"/>
    </row>
    <row r="1084" spans="1:1" ht="14.25">
      <c r="A1084"/>
    </row>
    <row r="1085" spans="1:1" ht="14.25">
      <c r="A1085"/>
    </row>
    <row r="1086" spans="1:1" ht="14.25">
      <c r="A1086"/>
    </row>
    <row r="1087" spans="1:1" ht="14.25">
      <c r="A1087"/>
    </row>
    <row r="1088" spans="1:1" ht="14.25">
      <c r="A1088"/>
    </row>
    <row r="1089" spans="1:1" ht="14.25">
      <c r="A1089"/>
    </row>
    <row r="1090" spans="1:1" ht="14.25">
      <c r="A1090"/>
    </row>
    <row r="1091" spans="1:1" ht="14.25">
      <c r="A1091"/>
    </row>
    <row r="1092" spans="1:1" ht="14.25">
      <c r="A1092"/>
    </row>
    <row r="1093" spans="1:1" ht="14.25">
      <c r="A1093"/>
    </row>
    <row r="1094" spans="1:1" ht="14.25">
      <c r="A1094"/>
    </row>
    <row r="1095" spans="1:1" ht="14.25">
      <c r="A1095"/>
    </row>
    <row r="1096" spans="1:1" ht="14.25">
      <c r="A1096"/>
    </row>
    <row r="1097" spans="1:1" ht="14.25">
      <c r="A1097"/>
    </row>
    <row r="1098" spans="1:1" ht="14.25">
      <c r="A1098"/>
    </row>
    <row r="1099" spans="1:1" ht="14.25">
      <c r="A1099"/>
    </row>
    <row r="1100" spans="1:1" ht="14.25">
      <c r="A1100"/>
    </row>
    <row r="1101" spans="1:1" ht="14.25">
      <c r="A1101"/>
    </row>
    <row r="1102" spans="1:1" ht="14.25">
      <c r="A1102"/>
    </row>
    <row r="1103" spans="1:1" ht="14.25">
      <c r="A1103"/>
    </row>
    <row r="1104" spans="1:1" ht="14.25">
      <c r="A1104"/>
    </row>
    <row r="1105" spans="1:1" ht="14.25">
      <c r="A1105"/>
    </row>
    <row r="1106" spans="1:1" ht="14.25">
      <c r="A1106"/>
    </row>
    <row r="1107" spans="1:1" ht="14.25">
      <c r="A1107"/>
    </row>
    <row r="1108" spans="1:1" ht="14.25">
      <c r="A1108"/>
    </row>
    <row r="1109" spans="1:1" ht="14.25">
      <c r="A1109"/>
    </row>
    <row r="1110" spans="1:1" ht="14.25">
      <c r="A1110"/>
    </row>
    <row r="1111" spans="1:1" ht="14.25">
      <c r="A1111"/>
    </row>
    <row r="1112" spans="1:1" ht="14.25">
      <c r="A1112"/>
    </row>
    <row r="1113" spans="1:1" ht="14.25">
      <c r="A1113"/>
    </row>
    <row r="1114" spans="1:1" ht="14.25">
      <c r="A1114"/>
    </row>
    <row r="1115" spans="1:1" ht="14.25">
      <c r="A1115"/>
    </row>
    <row r="1116" spans="1:1" ht="14.25">
      <c r="A1116"/>
    </row>
    <row r="1117" spans="1:1" ht="14.25">
      <c r="A1117"/>
    </row>
    <row r="1118" spans="1:1" ht="14.25">
      <c r="A1118"/>
    </row>
    <row r="1119" spans="1:1" ht="14.25">
      <c r="A1119"/>
    </row>
    <row r="1120" spans="1:1" ht="14.25">
      <c r="A1120"/>
    </row>
    <row r="1121" spans="1:1" ht="14.25">
      <c r="A1121"/>
    </row>
    <row r="1122" spans="1:1" ht="14.25">
      <c r="A1122"/>
    </row>
    <row r="1123" spans="1:1" ht="14.25">
      <c r="A1123"/>
    </row>
    <row r="1124" spans="1:1" ht="14.25">
      <c r="A1124"/>
    </row>
    <row r="1125" spans="1:1" ht="14.25">
      <c r="A1125"/>
    </row>
    <row r="1126" spans="1:1" ht="14.25">
      <c r="A1126"/>
    </row>
    <row r="1127" spans="1:1" ht="14.25">
      <c r="A1127"/>
    </row>
    <row r="1128" spans="1:1" ht="14.25">
      <c r="A1128"/>
    </row>
    <row r="1129" spans="1:1" ht="14.25">
      <c r="A1129"/>
    </row>
    <row r="1130" spans="1:1" ht="14.25">
      <c r="A1130"/>
    </row>
    <row r="1131" spans="1:1" ht="14.25">
      <c r="A1131"/>
    </row>
    <row r="1132" spans="1:1" ht="14.25">
      <c r="A1132"/>
    </row>
    <row r="1133" spans="1:1" ht="14.25">
      <c r="A1133"/>
    </row>
    <row r="1134" spans="1:1" ht="14.25">
      <c r="A1134"/>
    </row>
    <row r="1135" spans="1:1" ht="14.25">
      <c r="A1135"/>
    </row>
    <row r="1136" spans="1:1" ht="14.25">
      <c r="A1136"/>
    </row>
    <row r="1137" spans="1:1" ht="14.25">
      <c r="A1137"/>
    </row>
    <row r="1138" spans="1:1" ht="14.25">
      <c r="A1138"/>
    </row>
    <row r="1139" spans="1:1" ht="14.25">
      <c r="A1139"/>
    </row>
    <row r="1140" spans="1:1" ht="14.25">
      <c r="A1140"/>
    </row>
    <row r="1141" spans="1:1" ht="14.25">
      <c r="A1141"/>
    </row>
    <row r="1142" spans="1:1" ht="14.25">
      <c r="A1142"/>
    </row>
    <row r="1143" spans="1:1" ht="14.25">
      <c r="A1143"/>
    </row>
    <row r="1144" spans="1:1" ht="14.25">
      <c r="A1144"/>
    </row>
    <row r="1145" spans="1:1" ht="14.25">
      <c r="A1145"/>
    </row>
    <row r="1146" spans="1:1" ht="14.25">
      <c r="A1146"/>
    </row>
    <row r="1147" spans="1:1" ht="14.25">
      <c r="A1147"/>
    </row>
    <row r="1148" spans="1:1" ht="14.25">
      <c r="A1148"/>
    </row>
    <row r="1149" spans="1:1" ht="14.25">
      <c r="A1149"/>
    </row>
    <row r="1150" spans="1:1" ht="14.25">
      <c r="A1150"/>
    </row>
    <row r="1151" spans="1:1" ht="14.25">
      <c r="A1151"/>
    </row>
    <row r="1152" spans="1:1" ht="14.25">
      <c r="A1152"/>
    </row>
    <row r="1153" spans="1:1" ht="14.25">
      <c r="A1153"/>
    </row>
    <row r="1154" spans="1:1" ht="14.25">
      <c r="A1154"/>
    </row>
    <row r="1155" spans="1:1" ht="14.25">
      <c r="A1155"/>
    </row>
    <row r="1156" spans="1:1" ht="14.25">
      <c r="A1156"/>
    </row>
    <row r="1157" spans="1:1" ht="14.25">
      <c r="A1157"/>
    </row>
    <row r="1158" spans="1:1" ht="14.25">
      <c r="A1158"/>
    </row>
    <row r="1159" spans="1:1" ht="14.25">
      <c r="A1159"/>
    </row>
    <row r="1160" spans="1:1" ht="14.25">
      <c r="A1160"/>
    </row>
    <row r="1161" spans="1:1" ht="14.25">
      <c r="A1161"/>
    </row>
    <row r="1162" spans="1:1" ht="14.25">
      <c r="A1162"/>
    </row>
    <row r="1163" spans="1:1" ht="14.25">
      <c r="A1163"/>
    </row>
    <row r="1164" spans="1:1" ht="14.25">
      <c r="A1164"/>
    </row>
    <row r="1165" spans="1:1" ht="14.25">
      <c r="A1165"/>
    </row>
    <row r="1166" spans="1:1" ht="14.25">
      <c r="A1166"/>
    </row>
    <row r="1167" spans="1:1" ht="14.25">
      <c r="A1167"/>
    </row>
    <row r="1168" spans="1:1" ht="14.25">
      <c r="A1168"/>
    </row>
    <row r="1169" spans="1:1" ht="14.25">
      <c r="A1169"/>
    </row>
    <row r="1170" spans="1:1" ht="14.25">
      <c r="A1170"/>
    </row>
    <row r="1171" spans="1:1" ht="14.25">
      <c r="A1171"/>
    </row>
    <row r="1172" spans="1:1" ht="14.25">
      <c r="A1172"/>
    </row>
    <row r="1173" spans="1:1" ht="14.25">
      <c r="A1173"/>
    </row>
    <row r="1174" spans="1:1" ht="14.25">
      <c r="A1174"/>
    </row>
    <row r="1175" spans="1:1" ht="14.25">
      <c r="A1175"/>
    </row>
    <row r="1176" spans="1:1" ht="14.25">
      <c r="A1176"/>
    </row>
    <row r="1177" spans="1:1" ht="14.25">
      <c r="A1177"/>
    </row>
    <row r="1178" spans="1:1" ht="14.25">
      <c r="A1178"/>
    </row>
    <row r="1179" spans="1:1" ht="14.25">
      <c r="A1179"/>
    </row>
    <row r="1180" spans="1:1" ht="14.25">
      <c r="A1180"/>
    </row>
    <row r="1181" spans="1:1" ht="14.25">
      <c r="A1181"/>
    </row>
    <row r="1182" spans="1:1" ht="14.25">
      <c r="A1182"/>
    </row>
    <row r="1183" spans="1:1" ht="14.25">
      <c r="A1183"/>
    </row>
    <row r="1184" spans="1:1" ht="14.25">
      <c r="A1184"/>
    </row>
    <row r="1185" spans="1:1" ht="14.25">
      <c r="A1185"/>
    </row>
    <row r="1186" spans="1:1" ht="14.25">
      <c r="A1186"/>
    </row>
    <row r="1187" spans="1:1" ht="14.25">
      <c r="A1187"/>
    </row>
    <row r="1188" spans="1:1" ht="14.25">
      <c r="A1188"/>
    </row>
    <row r="1189" spans="1:1" ht="14.25">
      <c r="A1189"/>
    </row>
    <row r="1190" spans="1:1" ht="14.25">
      <c r="A1190"/>
    </row>
    <row r="1191" spans="1:1" ht="14.25">
      <c r="A1191"/>
    </row>
    <row r="1192" spans="1:1" ht="14.25">
      <c r="A1192"/>
    </row>
    <row r="1193" spans="1:1" ht="14.25">
      <c r="A1193"/>
    </row>
    <row r="1194" spans="1:1" ht="14.25">
      <c r="A1194"/>
    </row>
    <row r="1195" spans="1:1" ht="14.25">
      <c r="A1195"/>
    </row>
    <row r="1196" spans="1:1" ht="14.25">
      <c r="A1196"/>
    </row>
    <row r="1197" spans="1:1" ht="14.25">
      <c r="A1197"/>
    </row>
    <row r="1198" spans="1:1" ht="14.25">
      <c r="A1198"/>
    </row>
    <row r="1199" spans="1:1" ht="14.25">
      <c r="A1199"/>
    </row>
    <row r="1200" spans="1:1" ht="14.25">
      <c r="A1200"/>
    </row>
    <row r="1201" spans="1:1" ht="14.25">
      <c r="A1201"/>
    </row>
    <row r="1202" spans="1:1" ht="14.25">
      <c r="A1202"/>
    </row>
    <row r="1203" spans="1:1" ht="14.25">
      <c r="A1203"/>
    </row>
    <row r="1204" spans="1:1" ht="14.25">
      <c r="A1204"/>
    </row>
    <row r="1205" spans="1:1" ht="14.25">
      <c r="A1205"/>
    </row>
    <row r="1206" spans="1:1" ht="14.25">
      <c r="A1206"/>
    </row>
    <row r="1207" spans="1:1" ht="14.25">
      <c r="A1207"/>
    </row>
    <row r="1208" spans="1:1" ht="14.25">
      <c r="A1208"/>
    </row>
    <row r="1209" spans="1:1" ht="14.25">
      <c r="A1209"/>
    </row>
    <row r="1210" spans="1:1" ht="14.25">
      <c r="A1210"/>
    </row>
    <row r="1211" spans="1:1" ht="14.25">
      <c r="A1211"/>
    </row>
    <row r="1212" spans="1:1" ht="14.25">
      <c r="A1212"/>
    </row>
    <row r="1213" spans="1:1" ht="14.25">
      <c r="A1213"/>
    </row>
    <row r="1214" spans="1:1" ht="14.25">
      <c r="A1214"/>
    </row>
    <row r="1215" spans="1:1" ht="14.25">
      <c r="A1215"/>
    </row>
    <row r="1216" spans="1:1" ht="14.25">
      <c r="A1216"/>
    </row>
    <row r="1217" spans="1:1" ht="14.25">
      <c r="A1217"/>
    </row>
    <row r="1218" spans="1:1" ht="14.25">
      <c r="A1218"/>
    </row>
    <row r="1219" spans="1:1" ht="14.25">
      <c r="A1219"/>
    </row>
    <row r="1220" spans="1:1" ht="14.25">
      <c r="A1220"/>
    </row>
    <row r="1221" spans="1:1" ht="14.25">
      <c r="A1221"/>
    </row>
    <row r="1222" spans="1:1" ht="14.25">
      <c r="A1222"/>
    </row>
    <row r="1223" spans="1:1" ht="14.25">
      <c r="A1223"/>
    </row>
    <row r="1224" spans="1:1" ht="14.25">
      <c r="A1224"/>
    </row>
    <row r="1225" spans="1:1" ht="14.25">
      <c r="A1225"/>
    </row>
    <row r="1226" spans="1:1" ht="14.25">
      <c r="A1226"/>
    </row>
    <row r="1227" spans="1:1" ht="14.25">
      <c r="A1227"/>
    </row>
    <row r="1228" spans="1:1" ht="14.25">
      <c r="A1228"/>
    </row>
    <row r="1229" spans="1:1" ht="14.25">
      <c r="A1229"/>
    </row>
    <row r="1230" spans="1:1" ht="14.25">
      <c r="A1230"/>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workbookViewId="0">
      <selection activeCell="F18" sqref="F18"/>
    </sheetView>
  </sheetViews>
  <sheetFormatPr defaultColWidth="11.375" defaultRowHeight="15"/>
  <cols>
    <col min="1" max="1" width="7.375" style="2" bestFit="1" customWidth="1"/>
    <col min="2" max="2" width="34.875" style="2" bestFit="1" customWidth="1"/>
    <col min="3" max="3" width="23.625" style="2" customWidth="1"/>
    <col min="4" max="4" width="17.125" customWidth="1"/>
  </cols>
  <sheetData>
    <row r="1" spans="1:4" s="1" customFormat="1" ht="15.75">
      <c r="A1" s="3" t="s">
        <v>173</v>
      </c>
      <c r="B1" s="11" t="s">
        <v>3</v>
      </c>
      <c r="C1" s="11" t="s">
        <v>203</v>
      </c>
      <c r="D1" s="9" t="s">
        <v>6</v>
      </c>
    </row>
    <row r="2" spans="1:4" ht="15.75">
      <c r="A2" s="4">
        <v>1</v>
      </c>
      <c r="B2" s="4" t="s">
        <v>8</v>
      </c>
      <c r="C2" s="4" t="str">
        <f>RIGHT(B2,LEN(B2)-6)</f>
        <v>Product Revenue</v>
      </c>
      <c r="D2" s="4" t="s">
        <v>11</v>
      </c>
    </row>
    <row r="3" spans="1:4" ht="15.75">
      <c r="A3" s="4">
        <v>2</v>
      </c>
      <c r="B3" s="4" t="s">
        <v>12</v>
      </c>
      <c r="C3" s="4" t="str">
        <f t="shared" ref="C3:C4" si="0">RIGHT(B3,LEN(B3)-6)</f>
        <v>SaaS Revenue</v>
      </c>
      <c r="D3" s="4" t="s">
        <v>11</v>
      </c>
    </row>
    <row r="4" spans="1:4" ht="15.75">
      <c r="A4" s="4">
        <v>15</v>
      </c>
      <c r="B4" s="4" t="s">
        <v>26</v>
      </c>
      <c r="C4" s="4" t="str">
        <f t="shared" si="0"/>
        <v>Interest Income</v>
      </c>
      <c r="D4" s="4" t="s">
        <v>11</v>
      </c>
    </row>
    <row r="5" spans="1:4" ht="14.25">
      <c r="A5"/>
      <c r="B5"/>
      <c r="C5"/>
    </row>
    <row r="6" spans="1:4" ht="14.25">
      <c r="A6"/>
      <c r="B6"/>
      <c r="C6"/>
    </row>
    <row r="7" spans="1:4" ht="14.25">
      <c r="A7"/>
      <c r="B7"/>
      <c r="C7"/>
    </row>
    <row r="8" spans="1:4" ht="14.25">
      <c r="A8"/>
      <c r="B8"/>
      <c r="C8"/>
    </row>
    <row r="9" spans="1:4" ht="14.25">
      <c r="A9"/>
      <c r="B9"/>
      <c r="C9"/>
    </row>
    <row r="10" spans="1:4" ht="14.25">
      <c r="A10"/>
      <c r="B10"/>
      <c r="C10"/>
    </row>
    <row r="11" spans="1:4" ht="14.25">
      <c r="A11"/>
      <c r="B11"/>
      <c r="C11"/>
    </row>
    <row r="12" spans="1:4" ht="14.25">
      <c r="A12"/>
      <c r="B12"/>
      <c r="C12"/>
    </row>
    <row r="13" spans="1:4" ht="14.25">
      <c r="A13"/>
      <c r="B13"/>
      <c r="C13"/>
    </row>
    <row r="14" spans="1:4" ht="14.25">
      <c r="A14"/>
      <c r="B14"/>
      <c r="C14"/>
    </row>
    <row r="15" spans="1:4" ht="14.25">
      <c r="A15"/>
      <c r="B15"/>
      <c r="C15"/>
    </row>
    <row r="16" spans="1:4" ht="14.25">
      <c r="A16"/>
      <c r="B16"/>
      <c r="C16"/>
    </row>
    <row r="17" spans="1:3" ht="14.25">
      <c r="A17"/>
      <c r="B17"/>
      <c r="C17"/>
    </row>
    <row r="18" spans="1:3" ht="14.25">
      <c r="A18"/>
      <c r="B18"/>
      <c r="C18"/>
    </row>
    <row r="19" spans="1:3" ht="14.25">
      <c r="A19"/>
      <c r="B19"/>
      <c r="C19"/>
    </row>
    <row r="20" spans="1:3" ht="14.25">
      <c r="A20"/>
      <c r="B20"/>
      <c r="C20"/>
    </row>
    <row r="21" spans="1:3" ht="14.25">
      <c r="A21"/>
      <c r="B21"/>
      <c r="C21"/>
    </row>
    <row r="22" spans="1:3" ht="14.25">
      <c r="A22"/>
      <c r="B22"/>
      <c r="C22"/>
    </row>
    <row r="23" spans="1:3" ht="14.25">
      <c r="A23"/>
      <c r="B23"/>
      <c r="C23"/>
    </row>
    <row r="24" spans="1:3" ht="14.25">
      <c r="A24"/>
      <c r="B24"/>
      <c r="C24"/>
    </row>
    <row r="25" spans="1:3" ht="14.25">
      <c r="A25"/>
      <c r="B25"/>
      <c r="C25"/>
    </row>
    <row r="26" spans="1:3" ht="14.25">
      <c r="A26"/>
      <c r="B26"/>
      <c r="C26"/>
    </row>
    <row r="27" spans="1:3" ht="14.25">
      <c r="A27"/>
      <c r="B27"/>
      <c r="C27"/>
    </row>
    <row r="28" spans="1:3" ht="14.25">
      <c r="A28"/>
      <c r="B28"/>
      <c r="C28"/>
    </row>
    <row r="29" spans="1:3" ht="14.25">
      <c r="A29"/>
      <c r="B29"/>
      <c r="C29"/>
    </row>
    <row r="30" spans="1:3" ht="14.25">
      <c r="A30"/>
      <c r="B30"/>
      <c r="C30"/>
    </row>
    <row r="31" spans="1:3" ht="14.25">
      <c r="A31"/>
      <c r="B31"/>
      <c r="C31"/>
    </row>
    <row r="32" spans="1:3" ht="14.25">
      <c r="A32"/>
      <c r="B32"/>
      <c r="C32"/>
    </row>
    <row r="33" spans="1:3" ht="14.25">
      <c r="A33"/>
      <c r="B33"/>
      <c r="C33"/>
    </row>
    <row r="34" spans="1:3" ht="14.25">
      <c r="A34"/>
      <c r="B34"/>
      <c r="C34"/>
    </row>
    <row r="35" spans="1:3" ht="14.25">
      <c r="A35"/>
      <c r="B35"/>
      <c r="C35"/>
    </row>
    <row r="36" spans="1:3" ht="14.25">
      <c r="A36"/>
      <c r="B36"/>
      <c r="C36"/>
    </row>
    <row r="37" spans="1:3" ht="14.25">
      <c r="A37"/>
      <c r="B37"/>
      <c r="C37"/>
    </row>
    <row r="38" spans="1:3" ht="14.25">
      <c r="A38"/>
      <c r="B38"/>
      <c r="C38"/>
    </row>
    <row r="39" spans="1:3" ht="14.25">
      <c r="A39"/>
      <c r="B39"/>
      <c r="C39"/>
    </row>
    <row r="40" spans="1:3" ht="14.25">
      <c r="A40"/>
      <c r="B40"/>
      <c r="C40"/>
    </row>
    <row r="41" spans="1:3" ht="14.25">
      <c r="A41"/>
      <c r="B41"/>
      <c r="C41"/>
    </row>
    <row r="42" spans="1:3" ht="14.25">
      <c r="A42"/>
      <c r="B42"/>
      <c r="C42"/>
    </row>
    <row r="43" spans="1:3" ht="14.25">
      <c r="A43"/>
      <c r="B43"/>
      <c r="C43"/>
    </row>
    <row r="44" spans="1:3" ht="14.25">
      <c r="A44"/>
      <c r="B44"/>
      <c r="C44"/>
    </row>
    <row r="45" spans="1:3" ht="14.25">
      <c r="A45"/>
      <c r="B45"/>
      <c r="C45"/>
    </row>
    <row r="46" spans="1:3" ht="14.25">
      <c r="A46"/>
      <c r="B46"/>
      <c r="C46"/>
    </row>
    <row r="47" spans="1:3" ht="14.25">
      <c r="A47"/>
      <c r="B47"/>
      <c r="C47"/>
    </row>
    <row r="48" spans="1:3" ht="14.25">
      <c r="A48"/>
      <c r="B48"/>
      <c r="C48"/>
    </row>
    <row r="49" spans="1:3" ht="14.25">
      <c r="A49"/>
      <c r="B49"/>
      <c r="C49"/>
    </row>
    <row r="50" spans="1:3" ht="14.25">
      <c r="A50"/>
      <c r="B50"/>
      <c r="C50"/>
    </row>
    <row r="51" spans="1:3" ht="14.25">
      <c r="A51"/>
      <c r="B51"/>
      <c r="C51"/>
    </row>
    <row r="52" spans="1:3" ht="14.25">
      <c r="A52"/>
      <c r="B52"/>
      <c r="C52"/>
    </row>
    <row r="53" spans="1:3" ht="14.25">
      <c r="A53"/>
      <c r="B53"/>
      <c r="C53"/>
    </row>
    <row r="54" spans="1:3" ht="14.25">
      <c r="A54"/>
      <c r="B54"/>
      <c r="C54"/>
    </row>
    <row r="55" spans="1:3" ht="14.25">
      <c r="A55"/>
      <c r="B55"/>
      <c r="C55"/>
    </row>
    <row r="56" spans="1:3" ht="14.25">
      <c r="A56"/>
      <c r="B56"/>
      <c r="C56"/>
    </row>
    <row r="57" spans="1:3" ht="14.25">
      <c r="A57"/>
      <c r="B57"/>
      <c r="C57"/>
    </row>
    <row r="58" spans="1:3" ht="14.25">
      <c r="A58"/>
      <c r="B58"/>
      <c r="C58"/>
    </row>
    <row r="59" spans="1:3" ht="14.25">
      <c r="A59"/>
      <c r="B59"/>
      <c r="C59"/>
    </row>
    <row r="60" spans="1:3" ht="14.25">
      <c r="A60"/>
      <c r="B60"/>
      <c r="C60"/>
    </row>
    <row r="61" spans="1:3" ht="14.25">
      <c r="A61"/>
      <c r="B61"/>
      <c r="C61"/>
    </row>
    <row r="62" spans="1:3" ht="14.25">
      <c r="A62"/>
      <c r="B62"/>
      <c r="C62"/>
    </row>
    <row r="63" spans="1:3" ht="14.25">
      <c r="A63"/>
      <c r="B63"/>
      <c r="C63"/>
    </row>
    <row r="64" spans="1:3" ht="14.25">
      <c r="A64"/>
      <c r="B64"/>
      <c r="C64"/>
    </row>
    <row r="65" spans="1:3" ht="14.25">
      <c r="A65"/>
      <c r="B65"/>
      <c r="C65"/>
    </row>
    <row r="66" spans="1:3" ht="14.25">
      <c r="A66"/>
      <c r="B66"/>
      <c r="C66"/>
    </row>
    <row r="67" spans="1:3" ht="14.25">
      <c r="A67"/>
      <c r="B67"/>
      <c r="C67"/>
    </row>
    <row r="68" spans="1:3" ht="14.25">
      <c r="A68"/>
      <c r="B68"/>
      <c r="C68"/>
    </row>
    <row r="69" spans="1:3" ht="14.25">
      <c r="A69"/>
      <c r="B69"/>
      <c r="C69"/>
    </row>
    <row r="70" spans="1:3" ht="14.25">
      <c r="A70"/>
      <c r="B70"/>
      <c r="C70"/>
    </row>
    <row r="71" spans="1:3" ht="14.25">
      <c r="A71"/>
      <c r="B71"/>
      <c r="C71"/>
    </row>
    <row r="72" spans="1:3" ht="14.25">
      <c r="A72"/>
      <c r="B72"/>
      <c r="C72"/>
    </row>
    <row r="73" spans="1:3" ht="14.25">
      <c r="A73"/>
      <c r="B73"/>
      <c r="C73"/>
    </row>
    <row r="74" spans="1:3" ht="14.25">
      <c r="A74"/>
      <c r="B74"/>
      <c r="C74"/>
    </row>
    <row r="75" spans="1:3" ht="14.25">
      <c r="A75"/>
      <c r="B75"/>
      <c r="C75"/>
    </row>
    <row r="76" spans="1:3" ht="14.25">
      <c r="A76"/>
      <c r="B76"/>
      <c r="C76"/>
    </row>
    <row r="77" spans="1:3" ht="14.25">
      <c r="A77"/>
      <c r="B77"/>
      <c r="C77"/>
    </row>
    <row r="78" spans="1:3" ht="14.25">
      <c r="A78"/>
      <c r="B78"/>
      <c r="C78"/>
    </row>
    <row r="79" spans="1:3" ht="14.25">
      <c r="A79"/>
      <c r="B79"/>
      <c r="C79"/>
    </row>
    <row r="80" spans="1:3" ht="14.25">
      <c r="A80"/>
      <c r="B80"/>
      <c r="C80"/>
    </row>
    <row r="81" spans="1:3" ht="14.25">
      <c r="A81"/>
      <c r="B81"/>
      <c r="C81"/>
    </row>
    <row r="82" spans="1:3" ht="14.25">
      <c r="A82"/>
      <c r="B82"/>
      <c r="C82"/>
    </row>
    <row r="83" spans="1:3" ht="14.25">
      <c r="A83"/>
      <c r="B83"/>
      <c r="C83"/>
    </row>
    <row r="84" spans="1:3" ht="14.25">
      <c r="A84"/>
      <c r="B84"/>
      <c r="C84"/>
    </row>
    <row r="85" spans="1:3" ht="14.25">
      <c r="A85"/>
      <c r="B85"/>
      <c r="C85"/>
    </row>
    <row r="86" spans="1:3" ht="14.25">
      <c r="A86"/>
      <c r="B86"/>
      <c r="C86"/>
    </row>
    <row r="87" spans="1:3" ht="14.25">
      <c r="A87"/>
      <c r="B87"/>
      <c r="C87"/>
    </row>
    <row r="88" spans="1:3" ht="14.25">
      <c r="A88"/>
      <c r="B88"/>
      <c r="C88"/>
    </row>
    <row r="89" spans="1:3" ht="14.25">
      <c r="A89"/>
      <c r="B89"/>
      <c r="C89"/>
    </row>
    <row r="90" spans="1:3" ht="14.25">
      <c r="A90"/>
      <c r="B90"/>
      <c r="C90"/>
    </row>
    <row r="91" spans="1:3" ht="14.25">
      <c r="A91"/>
      <c r="B91"/>
      <c r="C91"/>
    </row>
    <row r="92" spans="1:3" ht="14.25">
      <c r="A92"/>
      <c r="B92"/>
      <c r="C92"/>
    </row>
    <row r="93" spans="1:3" ht="14.25">
      <c r="A93"/>
      <c r="B93"/>
      <c r="C93"/>
    </row>
    <row r="94" spans="1:3" ht="14.25">
      <c r="A94"/>
      <c r="B94"/>
      <c r="C94"/>
    </row>
    <row r="95" spans="1:3" ht="14.25">
      <c r="A95"/>
      <c r="B95"/>
      <c r="C95"/>
    </row>
    <row r="96" spans="1:3" ht="14.25">
      <c r="A96"/>
      <c r="B96"/>
      <c r="C96"/>
    </row>
    <row r="97" spans="1:3" ht="14.25">
      <c r="A97"/>
      <c r="B97"/>
      <c r="C97"/>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0"/>
  <sheetViews>
    <sheetView workbookViewId="0">
      <selection activeCell="A16" sqref="A16"/>
    </sheetView>
  </sheetViews>
  <sheetFormatPr defaultRowHeight="14.25"/>
  <cols>
    <col min="1" max="1" width="11.875" customWidth="1"/>
    <col min="3" max="3" width="19.25" customWidth="1"/>
    <col min="4" max="4" width="10.25" customWidth="1"/>
  </cols>
  <sheetData>
    <row r="1" spans="1:4">
      <c r="A1" t="s">
        <v>43</v>
      </c>
      <c r="B1" t="s">
        <v>208</v>
      </c>
      <c r="C1" t="s">
        <v>199</v>
      </c>
      <c r="D1" t="s">
        <v>200</v>
      </c>
    </row>
    <row r="2" spans="1:4">
      <c r="A2" s="12">
        <f>DATE(2022,1,1)</f>
        <v>44562</v>
      </c>
      <c r="B2">
        <f>YEAR(A2)</f>
        <v>2022</v>
      </c>
      <c r="C2">
        <f>MONTH(A2)</f>
        <v>1</v>
      </c>
      <c r="D2" t="str">
        <f t="shared" ref="D2:D65" si="0">TEXT(A2,"MMM")</f>
        <v>Jan</v>
      </c>
    </row>
    <row r="3" spans="1:4">
      <c r="A3" s="12">
        <f>A2 + 1</f>
        <v>44563</v>
      </c>
      <c r="B3">
        <f t="shared" ref="B3:B66" si="1">YEAR(A3)</f>
        <v>2022</v>
      </c>
      <c r="C3">
        <f t="shared" ref="C3:C66" si="2">MONTH(A3)</f>
        <v>1</v>
      </c>
      <c r="D3" t="str">
        <f t="shared" si="0"/>
        <v>Jan</v>
      </c>
    </row>
    <row r="4" spans="1:4">
      <c r="A4" s="12">
        <f t="shared" ref="A4:A67" si="3">A3 + 1</f>
        <v>44564</v>
      </c>
      <c r="B4">
        <f t="shared" si="1"/>
        <v>2022</v>
      </c>
      <c r="C4">
        <f t="shared" si="2"/>
        <v>1</v>
      </c>
      <c r="D4" t="str">
        <f t="shared" si="0"/>
        <v>Jan</v>
      </c>
    </row>
    <row r="5" spans="1:4">
      <c r="A5" s="12">
        <f t="shared" si="3"/>
        <v>44565</v>
      </c>
      <c r="B5">
        <f t="shared" si="1"/>
        <v>2022</v>
      </c>
      <c r="C5">
        <f t="shared" si="2"/>
        <v>1</v>
      </c>
      <c r="D5" t="str">
        <f t="shared" si="0"/>
        <v>Jan</v>
      </c>
    </row>
    <row r="6" spans="1:4">
      <c r="A6" s="12">
        <f t="shared" si="3"/>
        <v>44566</v>
      </c>
      <c r="B6">
        <f t="shared" si="1"/>
        <v>2022</v>
      </c>
      <c r="C6">
        <f t="shared" si="2"/>
        <v>1</v>
      </c>
      <c r="D6" t="str">
        <f t="shared" si="0"/>
        <v>Jan</v>
      </c>
    </row>
    <row r="7" spans="1:4">
      <c r="A7" s="12">
        <f t="shared" si="3"/>
        <v>44567</v>
      </c>
      <c r="B7">
        <f t="shared" si="1"/>
        <v>2022</v>
      </c>
      <c r="C7">
        <f t="shared" si="2"/>
        <v>1</v>
      </c>
      <c r="D7" t="str">
        <f t="shared" si="0"/>
        <v>Jan</v>
      </c>
    </row>
    <row r="8" spans="1:4">
      <c r="A8" s="12">
        <f t="shared" si="3"/>
        <v>44568</v>
      </c>
      <c r="B8">
        <f t="shared" si="1"/>
        <v>2022</v>
      </c>
      <c r="C8">
        <f t="shared" si="2"/>
        <v>1</v>
      </c>
      <c r="D8" t="str">
        <f t="shared" si="0"/>
        <v>Jan</v>
      </c>
    </row>
    <row r="9" spans="1:4">
      <c r="A9" s="12">
        <f t="shared" si="3"/>
        <v>44569</v>
      </c>
      <c r="B9">
        <f t="shared" si="1"/>
        <v>2022</v>
      </c>
      <c r="C9">
        <f t="shared" si="2"/>
        <v>1</v>
      </c>
      <c r="D9" t="str">
        <f t="shared" si="0"/>
        <v>Jan</v>
      </c>
    </row>
    <row r="10" spans="1:4">
      <c r="A10" s="12">
        <f t="shared" si="3"/>
        <v>44570</v>
      </c>
      <c r="B10">
        <f t="shared" si="1"/>
        <v>2022</v>
      </c>
      <c r="C10">
        <f t="shared" si="2"/>
        <v>1</v>
      </c>
      <c r="D10" t="str">
        <f t="shared" si="0"/>
        <v>Jan</v>
      </c>
    </row>
    <row r="11" spans="1:4">
      <c r="A11" s="12">
        <f t="shared" si="3"/>
        <v>44571</v>
      </c>
      <c r="B11">
        <f t="shared" si="1"/>
        <v>2022</v>
      </c>
      <c r="C11">
        <f t="shared" si="2"/>
        <v>1</v>
      </c>
      <c r="D11" t="str">
        <f t="shared" si="0"/>
        <v>Jan</v>
      </c>
    </row>
    <row r="12" spans="1:4">
      <c r="A12" s="12">
        <f t="shared" si="3"/>
        <v>44572</v>
      </c>
      <c r="B12">
        <f t="shared" si="1"/>
        <v>2022</v>
      </c>
      <c r="C12">
        <f t="shared" si="2"/>
        <v>1</v>
      </c>
      <c r="D12" t="str">
        <f t="shared" si="0"/>
        <v>Jan</v>
      </c>
    </row>
    <row r="13" spans="1:4">
      <c r="A13" s="12">
        <f t="shared" si="3"/>
        <v>44573</v>
      </c>
      <c r="B13">
        <f t="shared" si="1"/>
        <v>2022</v>
      </c>
      <c r="C13">
        <f t="shared" si="2"/>
        <v>1</v>
      </c>
      <c r="D13" t="str">
        <f t="shared" si="0"/>
        <v>Jan</v>
      </c>
    </row>
    <row r="14" spans="1:4">
      <c r="A14" s="12">
        <f t="shared" si="3"/>
        <v>44574</v>
      </c>
      <c r="B14">
        <f t="shared" si="1"/>
        <v>2022</v>
      </c>
      <c r="C14">
        <f t="shared" si="2"/>
        <v>1</v>
      </c>
      <c r="D14" t="str">
        <f t="shared" si="0"/>
        <v>Jan</v>
      </c>
    </row>
    <row r="15" spans="1:4">
      <c r="A15" s="12">
        <f t="shared" si="3"/>
        <v>44575</v>
      </c>
      <c r="B15">
        <f t="shared" si="1"/>
        <v>2022</v>
      </c>
      <c r="C15">
        <f t="shared" si="2"/>
        <v>1</v>
      </c>
      <c r="D15" t="str">
        <f t="shared" si="0"/>
        <v>Jan</v>
      </c>
    </row>
    <row r="16" spans="1:4">
      <c r="A16" s="12">
        <f t="shared" si="3"/>
        <v>44576</v>
      </c>
      <c r="B16">
        <f t="shared" si="1"/>
        <v>2022</v>
      </c>
      <c r="C16">
        <f t="shared" si="2"/>
        <v>1</v>
      </c>
      <c r="D16" t="str">
        <f t="shared" si="0"/>
        <v>Jan</v>
      </c>
    </row>
    <row r="17" spans="1:4">
      <c r="A17" s="12">
        <f t="shared" si="3"/>
        <v>44577</v>
      </c>
      <c r="B17">
        <f t="shared" si="1"/>
        <v>2022</v>
      </c>
      <c r="C17">
        <f t="shared" si="2"/>
        <v>1</v>
      </c>
      <c r="D17" t="str">
        <f t="shared" si="0"/>
        <v>Jan</v>
      </c>
    </row>
    <row r="18" spans="1:4">
      <c r="A18" s="12">
        <f t="shared" si="3"/>
        <v>44578</v>
      </c>
      <c r="B18">
        <f t="shared" si="1"/>
        <v>2022</v>
      </c>
      <c r="C18">
        <f t="shared" si="2"/>
        <v>1</v>
      </c>
      <c r="D18" t="str">
        <f t="shared" si="0"/>
        <v>Jan</v>
      </c>
    </row>
    <row r="19" spans="1:4">
      <c r="A19" s="12">
        <f t="shared" si="3"/>
        <v>44579</v>
      </c>
      <c r="B19">
        <f t="shared" si="1"/>
        <v>2022</v>
      </c>
      <c r="C19">
        <f t="shared" si="2"/>
        <v>1</v>
      </c>
      <c r="D19" t="str">
        <f t="shared" si="0"/>
        <v>Jan</v>
      </c>
    </row>
    <row r="20" spans="1:4">
      <c r="A20" s="12">
        <f t="shared" si="3"/>
        <v>44580</v>
      </c>
      <c r="B20">
        <f t="shared" si="1"/>
        <v>2022</v>
      </c>
      <c r="C20">
        <f t="shared" si="2"/>
        <v>1</v>
      </c>
      <c r="D20" t="str">
        <f t="shared" si="0"/>
        <v>Jan</v>
      </c>
    </row>
    <row r="21" spans="1:4">
      <c r="A21" s="12">
        <f t="shared" si="3"/>
        <v>44581</v>
      </c>
      <c r="B21">
        <f t="shared" si="1"/>
        <v>2022</v>
      </c>
      <c r="C21">
        <f t="shared" si="2"/>
        <v>1</v>
      </c>
      <c r="D21" t="str">
        <f t="shared" si="0"/>
        <v>Jan</v>
      </c>
    </row>
    <row r="22" spans="1:4">
      <c r="A22" s="12">
        <f t="shared" si="3"/>
        <v>44582</v>
      </c>
      <c r="B22">
        <f t="shared" si="1"/>
        <v>2022</v>
      </c>
      <c r="C22">
        <f t="shared" si="2"/>
        <v>1</v>
      </c>
      <c r="D22" t="str">
        <f t="shared" si="0"/>
        <v>Jan</v>
      </c>
    </row>
    <row r="23" spans="1:4">
      <c r="A23" s="12">
        <f t="shared" si="3"/>
        <v>44583</v>
      </c>
      <c r="B23">
        <f t="shared" si="1"/>
        <v>2022</v>
      </c>
      <c r="C23">
        <f t="shared" si="2"/>
        <v>1</v>
      </c>
      <c r="D23" t="str">
        <f t="shared" si="0"/>
        <v>Jan</v>
      </c>
    </row>
    <row r="24" spans="1:4">
      <c r="A24" s="12">
        <f t="shared" si="3"/>
        <v>44584</v>
      </c>
      <c r="B24">
        <f t="shared" si="1"/>
        <v>2022</v>
      </c>
      <c r="C24">
        <f t="shared" si="2"/>
        <v>1</v>
      </c>
      <c r="D24" t="str">
        <f t="shared" si="0"/>
        <v>Jan</v>
      </c>
    </row>
    <row r="25" spans="1:4">
      <c r="A25" s="12">
        <f t="shared" si="3"/>
        <v>44585</v>
      </c>
      <c r="B25">
        <f t="shared" si="1"/>
        <v>2022</v>
      </c>
      <c r="C25">
        <f t="shared" si="2"/>
        <v>1</v>
      </c>
      <c r="D25" t="str">
        <f t="shared" si="0"/>
        <v>Jan</v>
      </c>
    </row>
    <row r="26" spans="1:4">
      <c r="A26" s="12">
        <f t="shared" si="3"/>
        <v>44586</v>
      </c>
      <c r="B26">
        <f t="shared" si="1"/>
        <v>2022</v>
      </c>
      <c r="C26">
        <f t="shared" si="2"/>
        <v>1</v>
      </c>
      <c r="D26" t="str">
        <f t="shared" si="0"/>
        <v>Jan</v>
      </c>
    </row>
    <row r="27" spans="1:4">
      <c r="A27" s="12">
        <f t="shared" si="3"/>
        <v>44587</v>
      </c>
      <c r="B27">
        <f t="shared" si="1"/>
        <v>2022</v>
      </c>
      <c r="C27">
        <f t="shared" si="2"/>
        <v>1</v>
      </c>
      <c r="D27" t="str">
        <f t="shared" si="0"/>
        <v>Jan</v>
      </c>
    </row>
    <row r="28" spans="1:4">
      <c r="A28" s="12">
        <f t="shared" si="3"/>
        <v>44588</v>
      </c>
      <c r="B28">
        <f t="shared" si="1"/>
        <v>2022</v>
      </c>
      <c r="C28">
        <f t="shared" si="2"/>
        <v>1</v>
      </c>
      <c r="D28" t="str">
        <f t="shared" si="0"/>
        <v>Jan</v>
      </c>
    </row>
    <row r="29" spans="1:4">
      <c r="A29" s="12">
        <f t="shared" si="3"/>
        <v>44589</v>
      </c>
      <c r="B29">
        <f t="shared" si="1"/>
        <v>2022</v>
      </c>
      <c r="C29">
        <f t="shared" si="2"/>
        <v>1</v>
      </c>
      <c r="D29" t="str">
        <f t="shared" si="0"/>
        <v>Jan</v>
      </c>
    </row>
    <row r="30" spans="1:4">
      <c r="A30" s="12">
        <f t="shared" si="3"/>
        <v>44590</v>
      </c>
      <c r="B30">
        <f t="shared" si="1"/>
        <v>2022</v>
      </c>
      <c r="C30">
        <f t="shared" si="2"/>
        <v>1</v>
      </c>
      <c r="D30" t="str">
        <f t="shared" si="0"/>
        <v>Jan</v>
      </c>
    </row>
    <row r="31" spans="1:4">
      <c r="A31" s="12">
        <f t="shared" si="3"/>
        <v>44591</v>
      </c>
      <c r="B31">
        <f t="shared" si="1"/>
        <v>2022</v>
      </c>
      <c r="C31">
        <f t="shared" si="2"/>
        <v>1</v>
      </c>
      <c r="D31" t="str">
        <f t="shared" si="0"/>
        <v>Jan</v>
      </c>
    </row>
    <row r="32" spans="1:4">
      <c r="A32" s="12">
        <f t="shared" si="3"/>
        <v>44592</v>
      </c>
      <c r="B32">
        <f t="shared" si="1"/>
        <v>2022</v>
      </c>
      <c r="C32">
        <f t="shared" si="2"/>
        <v>1</v>
      </c>
      <c r="D32" t="str">
        <f t="shared" si="0"/>
        <v>Jan</v>
      </c>
    </row>
    <row r="33" spans="1:4">
      <c r="A33" s="12">
        <f t="shared" si="3"/>
        <v>44593</v>
      </c>
      <c r="B33">
        <f t="shared" si="1"/>
        <v>2022</v>
      </c>
      <c r="C33">
        <f t="shared" si="2"/>
        <v>2</v>
      </c>
      <c r="D33" t="str">
        <f t="shared" si="0"/>
        <v>Feb</v>
      </c>
    </row>
    <row r="34" spans="1:4">
      <c r="A34" s="12">
        <f t="shared" si="3"/>
        <v>44594</v>
      </c>
      <c r="B34">
        <f t="shared" si="1"/>
        <v>2022</v>
      </c>
      <c r="C34">
        <f t="shared" si="2"/>
        <v>2</v>
      </c>
      <c r="D34" t="str">
        <f t="shared" si="0"/>
        <v>Feb</v>
      </c>
    </row>
    <row r="35" spans="1:4">
      <c r="A35" s="12">
        <f t="shared" si="3"/>
        <v>44595</v>
      </c>
      <c r="B35">
        <f t="shared" si="1"/>
        <v>2022</v>
      </c>
      <c r="C35">
        <f t="shared" si="2"/>
        <v>2</v>
      </c>
      <c r="D35" t="str">
        <f t="shared" si="0"/>
        <v>Feb</v>
      </c>
    </row>
    <row r="36" spans="1:4">
      <c r="A36" s="12">
        <f t="shared" si="3"/>
        <v>44596</v>
      </c>
      <c r="B36">
        <f t="shared" si="1"/>
        <v>2022</v>
      </c>
      <c r="C36">
        <f t="shared" si="2"/>
        <v>2</v>
      </c>
      <c r="D36" t="str">
        <f t="shared" si="0"/>
        <v>Feb</v>
      </c>
    </row>
    <row r="37" spans="1:4">
      <c r="A37" s="12">
        <f t="shared" si="3"/>
        <v>44597</v>
      </c>
      <c r="B37">
        <f t="shared" si="1"/>
        <v>2022</v>
      </c>
      <c r="C37">
        <f t="shared" si="2"/>
        <v>2</v>
      </c>
      <c r="D37" t="str">
        <f t="shared" si="0"/>
        <v>Feb</v>
      </c>
    </row>
    <row r="38" spans="1:4">
      <c r="A38" s="12">
        <f t="shared" si="3"/>
        <v>44598</v>
      </c>
      <c r="B38">
        <f t="shared" si="1"/>
        <v>2022</v>
      </c>
      <c r="C38">
        <f t="shared" si="2"/>
        <v>2</v>
      </c>
      <c r="D38" t="str">
        <f t="shared" si="0"/>
        <v>Feb</v>
      </c>
    </row>
    <row r="39" spans="1:4">
      <c r="A39" s="12">
        <f t="shared" si="3"/>
        <v>44599</v>
      </c>
      <c r="B39">
        <f t="shared" si="1"/>
        <v>2022</v>
      </c>
      <c r="C39">
        <f t="shared" si="2"/>
        <v>2</v>
      </c>
      <c r="D39" t="str">
        <f t="shared" si="0"/>
        <v>Feb</v>
      </c>
    </row>
    <row r="40" spans="1:4">
      <c r="A40" s="12">
        <f t="shared" si="3"/>
        <v>44600</v>
      </c>
      <c r="B40">
        <f t="shared" si="1"/>
        <v>2022</v>
      </c>
      <c r="C40">
        <f t="shared" si="2"/>
        <v>2</v>
      </c>
      <c r="D40" t="str">
        <f t="shared" si="0"/>
        <v>Feb</v>
      </c>
    </row>
    <row r="41" spans="1:4">
      <c r="A41" s="12">
        <f t="shared" si="3"/>
        <v>44601</v>
      </c>
      <c r="B41">
        <f t="shared" si="1"/>
        <v>2022</v>
      </c>
      <c r="C41">
        <f t="shared" si="2"/>
        <v>2</v>
      </c>
      <c r="D41" t="str">
        <f t="shared" si="0"/>
        <v>Feb</v>
      </c>
    </row>
    <row r="42" spans="1:4">
      <c r="A42" s="12">
        <f t="shared" si="3"/>
        <v>44602</v>
      </c>
      <c r="B42">
        <f t="shared" si="1"/>
        <v>2022</v>
      </c>
      <c r="C42">
        <f t="shared" si="2"/>
        <v>2</v>
      </c>
      <c r="D42" t="str">
        <f t="shared" si="0"/>
        <v>Feb</v>
      </c>
    </row>
    <row r="43" spans="1:4">
      <c r="A43" s="12">
        <f t="shared" si="3"/>
        <v>44603</v>
      </c>
      <c r="B43">
        <f t="shared" si="1"/>
        <v>2022</v>
      </c>
      <c r="C43">
        <f t="shared" si="2"/>
        <v>2</v>
      </c>
      <c r="D43" t="str">
        <f t="shared" si="0"/>
        <v>Feb</v>
      </c>
    </row>
    <row r="44" spans="1:4">
      <c r="A44" s="12">
        <f t="shared" si="3"/>
        <v>44604</v>
      </c>
      <c r="B44">
        <f t="shared" si="1"/>
        <v>2022</v>
      </c>
      <c r="C44">
        <f t="shared" si="2"/>
        <v>2</v>
      </c>
      <c r="D44" t="str">
        <f t="shared" si="0"/>
        <v>Feb</v>
      </c>
    </row>
    <row r="45" spans="1:4">
      <c r="A45" s="12">
        <f t="shared" si="3"/>
        <v>44605</v>
      </c>
      <c r="B45">
        <f t="shared" si="1"/>
        <v>2022</v>
      </c>
      <c r="C45">
        <f t="shared" si="2"/>
        <v>2</v>
      </c>
      <c r="D45" t="str">
        <f t="shared" si="0"/>
        <v>Feb</v>
      </c>
    </row>
    <row r="46" spans="1:4">
      <c r="A46" s="12">
        <f t="shared" si="3"/>
        <v>44606</v>
      </c>
      <c r="B46">
        <f t="shared" si="1"/>
        <v>2022</v>
      </c>
      <c r="C46">
        <f t="shared" si="2"/>
        <v>2</v>
      </c>
      <c r="D46" t="str">
        <f t="shared" si="0"/>
        <v>Feb</v>
      </c>
    </row>
    <row r="47" spans="1:4">
      <c r="A47" s="12">
        <f t="shared" si="3"/>
        <v>44607</v>
      </c>
      <c r="B47">
        <f t="shared" si="1"/>
        <v>2022</v>
      </c>
      <c r="C47">
        <f t="shared" si="2"/>
        <v>2</v>
      </c>
      <c r="D47" t="str">
        <f t="shared" si="0"/>
        <v>Feb</v>
      </c>
    </row>
    <row r="48" spans="1:4">
      <c r="A48" s="12">
        <f t="shared" si="3"/>
        <v>44608</v>
      </c>
      <c r="B48">
        <f t="shared" si="1"/>
        <v>2022</v>
      </c>
      <c r="C48">
        <f t="shared" si="2"/>
        <v>2</v>
      </c>
      <c r="D48" t="str">
        <f t="shared" si="0"/>
        <v>Feb</v>
      </c>
    </row>
    <row r="49" spans="1:4">
      <c r="A49" s="12">
        <f t="shared" si="3"/>
        <v>44609</v>
      </c>
      <c r="B49">
        <f t="shared" si="1"/>
        <v>2022</v>
      </c>
      <c r="C49">
        <f t="shared" si="2"/>
        <v>2</v>
      </c>
      <c r="D49" t="str">
        <f t="shared" si="0"/>
        <v>Feb</v>
      </c>
    </row>
    <row r="50" spans="1:4">
      <c r="A50" s="12">
        <f t="shared" si="3"/>
        <v>44610</v>
      </c>
      <c r="B50">
        <f t="shared" si="1"/>
        <v>2022</v>
      </c>
      <c r="C50">
        <f t="shared" si="2"/>
        <v>2</v>
      </c>
      <c r="D50" t="str">
        <f t="shared" si="0"/>
        <v>Feb</v>
      </c>
    </row>
    <row r="51" spans="1:4">
      <c r="A51" s="12">
        <f t="shared" si="3"/>
        <v>44611</v>
      </c>
      <c r="B51">
        <f t="shared" si="1"/>
        <v>2022</v>
      </c>
      <c r="C51">
        <f t="shared" si="2"/>
        <v>2</v>
      </c>
      <c r="D51" t="str">
        <f t="shared" si="0"/>
        <v>Feb</v>
      </c>
    </row>
    <row r="52" spans="1:4">
      <c r="A52" s="12">
        <f t="shared" si="3"/>
        <v>44612</v>
      </c>
      <c r="B52">
        <f t="shared" si="1"/>
        <v>2022</v>
      </c>
      <c r="C52">
        <f t="shared" si="2"/>
        <v>2</v>
      </c>
      <c r="D52" t="str">
        <f t="shared" si="0"/>
        <v>Feb</v>
      </c>
    </row>
    <row r="53" spans="1:4">
      <c r="A53" s="12">
        <f t="shared" si="3"/>
        <v>44613</v>
      </c>
      <c r="B53">
        <f t="shared" si="1"/>
        <v>2022</v>
      </c>
      <c r="C53">
        <f t="shared" si="2"/>
        <v>2</v>
      </c>
      <c r="D53" t="str">
        <f t="shared" si="0"/>
        <v>Feb</v>
      </c>
    </row>
    <row r="54" spans="1:4">
      <c r="A54" s="12">
        <f t="shared" si="3"/>
        <v>44614</v>
      </c>
      <c r="B54">
        <f t="shared" si="1"/>
        <v>2022</v>
      </c>
      <c r="C54">
        <f t="shared" si="2"/>
        <v>2</v>
      </c>
      <c r="D54" t="str">
        <f t="shared" si="0"/>
        <v>Feb</v>
      </c>
    </row>
    <row r="55" spans="1:4">
      <c r="A55" s="12">
        <f t="shared" si="3"/>
        <v>44615</v>
      </c>
      <c r="B55">
        <f t="shared" si="1"/>
        <v>2022</v>
      </c>
      <c r="C55">
        <f t="shared" si="2"/>
        <v>2</v>
      </c>
      <c r="D55" t="str">
        <f t="shared" si="0"/>
        <v>Feb</v>
      </c>
    </row>
    <row r="56" spans="1:4">
      <c r="A56" s="12">
        <f t="shared" si="3"/>
        <v>44616</v>
      </c>
      <c r="B56">
        <f t="shared" si="1"/>
        <v>2022</v>
      </c>
      <c r="C56">
        <f t="shared" si="2"/>
        <v>2</v>
      </c>
      <c r="D56" t="str">
        <f t="shared" si="0"/>
        <v>Feb</v>
      </c>
    </row>
    <row r="57" spans="1:4">
      <c r="A57" s="12">
        <f t="shared" si="3"/>
        <v>44617</v>
      </c>
      <c r="B57">
        <f t="shared" si="1"/>
        <v>2022</v>
      </c>
      <c r="C57">
        <f t="shared" si="2"/>
        <v>2</v>
      </c>
      <c r="D57" t="str">
        <f t="shared" si="0"/>
        <v>Feb</v>
      </c>
    </row>
    <row r="58" spans="1:4">
      <c r="A58" s="12">
        <f t="shared" si="3"/>
        <v>44618</v>
      </c>
      <c r="B58">
        <f t="shared" si="1"/>
        <v>2022</v>
      </c>
      <c r="C58">
        <f t="shared" si="2"/>
        <v>2</v>
      </c>
      <c r="D58" t="str">
        <f t="shared" si="0"/>
        <v>Feb</v>
      </c>
    </row>
    <row r="59" spans="1:4">
      <c r="A59" s="12">
        <f t="shared" si="3"/>
        <v>44619</v>
      </c>
      <c r="B59">
        <f t="shared" si="1"/>
        <v>2022</v>
      </c>
      <c r="C59">
        <f t="shared" si="2"/>
        <v>2</v>
      </c>
      <c r="D59" t="str">
        <f t="shared" si="0"/>
        <v>Feb</v>
      </c>
    </row>
    <row r="60" spans="1:4">
      <c r="A60" s="12">
        <f t="shared" si="3"/>
        <v>44620</v>
      </c>
      <c r="B60">
        <f t="shared" si="1"/>
        <v>2022</v>
      </c>
      <c r="C60">
        <f t="shared" si="2"/>
        <v>2</v>
      </c>
      <c r="D60" t="str">
        <f t="shared" si="0"/>
        <v>Feb</v>
      </c>
    </row>
    <row r="61" spans="1:4">
      <c r="A61" s="12">
        <f t="shared" si="3"/>
        <v>44621</v>
      </c>
      <c r="B61">
        <f t="shared" si="1"/>
        <v>2022</v>
      </c>
      <c r="C61">
        <f t="shared" si="2"/>
        <v>3</v>
      </c>
      <c r="D61" t="str">
        <f t="shared" si="0"/>
        <v>Mar</v>
      </c>
    </row>
    <row r="62" spans="1:4">
      <c r="A62" s="12">
        <f t="shared" si="3"/>
        <v>44622</v>
      </c>
      <c r="B62">
        <f t="shared" si="1"/>
        <v>2022</v>
      </c>
      <c r="C62">
        <f t="shared" si="2"/>
        <v>3</v>
      </c>
      <c r="D62" t="str">
        <f t="shared" si="0"/>
        <v>Mar</v>
      </c>
    </row>
    <row r="63" spans="1:4">
      <c r="A63" s="12">
        <f t="shared" si="3"/>
        <v>44623</v>
      </c>
      <c r="B63">
        <f t="shared" si="1"/>
        <v>2022</v>
      </c>
      <c r="C63">
        <f t="shared" si="2"/>
        <v>3</v>
      </c>
      <c r="D63" t="str">
        <f t="shared" si="0"/>
        <v>Mar</v>
      </c>
    </row>
    <row r="64" spans="1:4">
      <c r="A64" s="12">
        <f t="shared" si="3"/>
        <v>44624</v>
      </c>
      <c r="B64">
        <f t="shared" si="1"/>
        <v>2022</v>
      </c>
      <c r="C64">
        <f t="shared" si="2"/>
        <v>3</v>
      </c>
      <c r="D64" t="str">
        <f t="shared" si="0"/>
        <v>Mar</v>
      </c>
    </row>
    <row r="65" spans="1:4">
      <c r="A65" s="12">
        <f t="shared" si="3"/>
        <v>44625</v>
      </c>
      <c r="B65">
        <f t="shared" si="1"/>
        <v>2022</v>
      </c>
      <c r="C65">
        <f t="shared" si="2"/>
        <v>3</v>
      </c>
      <c r="D65" t="str">
        <f t="shared" si="0"/>
        <v>Mar</v>
      </c>
    </row>
    <row r="66" spans="1:4">
      <c r="A66" s="12">
        <f t="shared" si="3"/>
        <v>44626</v>
      </c>
      <c r="B66">
        <f t="shared" si="1"/>
        <v>2022</v>
      </c>
      <c r="C66">
        <f t="shared" si="2"/>
        <v>3</v>
      </c>
      <c r="D66" t="str">
        <f t="shared" ref="D66:D129" si="4">TEXT(A66,"MMM")</f>
        <v>Mar</v>
      </c>
    </row>
    <row r="67" spans="1:4">
      <c r="A67" s="12">
        <f t="shared" si="3"/>
        <v>44627</v>
      </c>
      <c r="B67">
        <f t="shared" ref="B67:B130" si="5">YEAR(A67)</f>
        <v>2022</v>
      </c>
      <c r="C67">
        <f t="shared" ref="C67:C130" si="6">MONTH(A67)</f>
        <v>3</v>
      </c>
      <c r="D67" t="str">
        <f t="shared" si="4"/>
        <v>Mar</v>
      </c>
    </row>
    <row r="68" spans="1:4">
      <c r="A68" s="12">
        <f t="shared" ref="A68:A131" si="7">A67 + 1</f>
        <v>44628</v>
      </c>
      <c r="B68">
        <f t="shared" si="5"/>
        <v>2022</v>
      </c>
      <c r="C68">
        <f t="shared" si="6"/>
        <v>3</v>
      </c>
      <c r="D68" t="str">
        <f t="shared" si="4"/>
        <v>Mar</v>
      </c>
    </row>
    <row r="69" spans="1:4">
      <c r="A69" s="12">
        <f t="shared" si="7"/>
        <v>44629</v>
      </c>
      <c r="B69">
        <f t="shared" si="5"/>
        <v>2022</v>
      </c>
      <c r="C69">
        <f t="shared" si="6"/>
        <v>3</v>
      </c>
      <c r="D69" t="str">
        <f t="shared" si="4"/>
        <v>Mar</v>
      </c>
    </row>
    <row r="70" spans="1:4">
      <c r="A70" s="12">
        <f t="shared" si="7"/>
        <v>44630</v>
      </c>
      <c r="B70">
        <f t="shared" si="5"/>
        <v>2022</v>
      </c>
      <c r="C70">
        <f t="shared" si="6"/>
        <v>3</v>
      </c>
      <c r="D70" t="str">
        <f t="shared" si="4"/>
        <v>Mar</v>
      </c>
    </row>
    <row r="71" spans="1:4">
      <c r="A71" s="12">
        <f t="shared" si="7"/>
        <v>44631</v>
      </c>
      <c r="B71">
        <f t="shared" si="5"/>
        <v>2022</v>
      </c>
      <c r="C71">
        <f t="shared" si="6"/>
        <v>3</v>
      </c>
      <c r="D71" t="str">
        <f t="shared" si="4"/>
        <v>Mar</v>
      </c>
    </row>
    <row r="72" spans="1:4">
      <c r="A72" s="12">
        <f t="shared" si="7"/>
        <v>44632</v>
      </c>
      <c r="B72">
        <f t="shared" si="5"/>
        <v>2022</v>
      </c>
      <c r="C72">
        <f t="shared" si="6"/>
        <v>3</v>
      </c>
      <c r="D72" t="str">
        <f t="shared" si="4"/>
        <v>Mar</v>
      </c>
    </row>
    <row r="73" spans="1:4">
      <c r="A73" s="12">
        <f t="shared" si="7"/>
        <v>44633</v>
      </c>
      <c r="B73">
        <f t="shared" si="5"/>
        <v>2022</v>
      </c>
      <c r="C73">
        <f t="shared" si="6"/>
        <v>3</v>
      </c>
      <c r="D73" t="str">
        <f t="shared" si="4"/>
        <v>Mar</v>
      </c>
    </row>
    <row r="74" spans="1:4">
      <c r="A74" s="12">
        <f t="shared" si="7"/>
        <v>44634</v>
      </c>
      <c r="B74">
        <f t="shared" si="5"/>
        <v>2022</v>
      </c>
      <c r="C74">
        <f t="shared" si="6"/>
        <v>3</v>
      </c>
      <c r="D74" t="str">
        <f t="shared" si="4"/>
        <v>Mar</v>
      </c>
    </row>
    <row r="75" spans="1:4">
      <c r="A75" s="12">
        <f t="shared" si="7"/>
        <v>44635</v>
      </c>
      <c r="B75">
        <f t="shared" si="5"/>
        <v>2022</v>
      </c>
      <c r="C75">
        <f t="shared" si="6"/>
        <v>3</v>
      </c>
      <c r="D75" t="str">
        <f t="shared" si="4"/>
        <v>Mar</v>
      </c>
    </row>
    <row r="76" spans="1:4">
      <c r="A76" s="12">
        <f t="shared" si="7"/>
        <v>44636</v>
      </c>
      <c r="B76">
        <f t="shared" si="5"/>
        <v>2022</v>
      </c>
      <c r="C76">
        <f t="shared" si="6"/>
        <v>3</v>
      </c>
      <c r="D76" t="str">
        <f t="shared" si="4"/>
        <v>Mar</v>
      </c>
    </row>
    <row r="77" spans="1:4">
      <c r="A77" s="12">
        <f t="shared" si="7"/>
        <v>44637</v>
      </c>
      <c r="B77">
        <f t="shared" si="5"/>
        <v>2022</v>
      </c>
      <c r="C77">
        <f t="shared" si="6"/>
        <v>3</v>
      </c>
      <c r="D77" t="str">
        <f t="shared" si="4"/>
        <v>Mar</v>
      </c>
    </row>
    <row r="78" spans="1:4">
      <c r="A78" s="12">
        <f t="shared" si="7"/>
        <v>44638</v>
      </c>
      <c r="B78">
        <f t="shared" si="5"/>
        <v>2022</v>
      </c>
      <c r="C78">
        <f t="shared" si="6"/>
        <v>3</v>
      </c>
      <c r="D78" t="str">
        <f t="shared" si="4"/>
        <v>Mar</v>
      </c>
    </row>
    <row r="79" spans="1:4">
      <c r="A79" s="12">
        <f t="shared" si="7"/>
        <v>44639</v>
      </c>
      <c r="B79">
        <f t="shared" si="5"/>
        <v>2022</v>
      </c>
      <c r="C79">
        <f t="shared" si="6"/>
        <v>3</v>
      </c>
      <c r="D79" t="str">
        <f t="shared" si="4"/>
        <v>Mar</v>
      </c>
    </row>
    <row r="80" spans="1:4">
      <c r="A80" s="12">
        <f t="shared" si="7"/>
        <v>44640</v>
      </c>
      <c r="B80">
        <f t="shared" si="5"/>
        <v>2022</v>
      </c>
      <c r="C80">
        <f t="shared" si="6"/>
        <v>3</v>
      </c>
      <c r="D80" t="str">
        <f t="shared" si="4"/>
        <v>Mar</v>
      </c>
    </row>
    <row r="81" spans="1:4">
      <c r="A81" s="12">
        <f t="shared" si="7"/>
        <v>44641</v>
      </c>
      <c r="B81">
        <f t="shared" si="5"/>
        <v>2022</v>
      </c>
      <c r="C81">
        <f t="shared" si="6"/>
        <v>3</v>
      </c>
      <c r="D81" t="str">
        <f t="shared" si="4"/>
        <v>Mar</v>
      </c>
    </row>
    <row r="82" spans="1:4">
      <c r="A82" s="12">
        <f t="shared" si="7"/>
        <v>44642</v>
      </c>
      <c r="B82">
        <f t="shared" si="5"/>
        <v>2022</v>
      </c>
      <c r="C82">
        <f t="shared" si="6"/>
        <v>3</v>
      </c>
      <c r="D82" t="str">
        <f t="shared" si="4"/>
        <v>Mar</v>
      </c>
    </row>
    <row r="83" spans="1:4">
      <c r="A83" s="12">
        <f t="shared" si="7"/>
        <v>44643</v>
      </c>
      <c r="B83">
        <f t="shared" si="5"/>
        <v>2022</v>
      </c>
      <c r="C83">
        <f t="shared" si="6"/>
        <v>3</v>
      </c>
      <c r="D83" t="str">
        <f t="shared" si="4"/>
        <v>Mar</v>
      </c>
    </row>
    <row r="84" spans="1:4">
      <c r="A84" s="12">
        <f t="shared" si="7"/>
        <v>44644</v>
      </c>
      <c r="B84">
        <f t="shared" si="5"/>
        <v>2022</v>
      </c>
      <c r="C84">
        <f t="shared" si="6"/>
        <v>3</v>
      </c>
      <c r="D84" t="str">
        <f t="shared" si="4"/>
        <v>Mar</v>
      </c>
    </row>
    <row r="85" spans="1:4">
      <c r="A85" s="12">
        <f t="shared" si="7"/>
        <v>44645</v>
      </c>
      <c r="B85">
        <f t="shared" si="5"/>
        <v>2022</v>
      </c>
      <c r="C85">
        <f t="shared" si="6"/>
        <v>3</v>
      </c>
      <c r="D85" t="str">
        <f t="shared" si="4"/>
        <v>Mar</v>
      </c>
    </row>
    <row r="86" spans="1:4">
      <c r="A86" s="12">
        <f t="shared" si="7"/>
        <v>44646</v>
      </c>
      <c r="B86">
        <f t="shared" si="5"/>
        <v>2022</v>
      </c>
      <c r="C86">
        <f t="shared" si="6"/>
        <v>3</v>
      </c>
      <c r="D86" t="str">
        <f t="shared" si="4"/>
        <v>Mar</v>
      </c>
    </row>
    <row r="87" spans="1:4">
      <c r="A87" s="12">
        <f t="shared" si="7"/>
        <v>44647</v>
      </c>
      <c r="B87">
        <f t="shared" si="5"/>
        <v>2022</v>
      </c>
      <c r="C87">
        <f t="shared" si="6"/>
        <v>3</v>
      </c>
      <c r="D87" t="str">
        <f t="shared" si="4"/>
        <v>Mar</v>
      </c>
    </row>
    <row r="88" spans="1:4">
      <c r="A88" s="12">
        <f t="shared" si="7"/>
        <v>44648</v>
      </c>
      <c r="B88">
        <f t="shared" si="5"/>
        <v>2022</v>
      </c>
      <c r="C88">
        <f t="shared" si="6"/>
        <v>3</v>
      </c>
      <c r="D88" t="str">
        <f t="shared" si="4"/>
        <v>Mar</v>
      </c>
    </row>
    <row r="89" spans="1:4">
      <c r="A89" s="12">
        <f t="shared" si="7"/>
        <v>44649</v>
      </c>
      <c r="B89">
        <f t="shared" si="5"/>
        <v>2022</v>
      </c>
      <c r="C89">
        <f t="shared" si="6"/>
        <v>3</v>
      </c>
      <c r="D89" t="str">
        <f t="shared" si="4"/>
        <v>Mar</v>
      </c>
    </row>
    <row r="90" spans="1:4">
      <c r="A90" s="12">
        <f t="shared" si="7"/>
        <v>44650</v>
      </c>
      <c r="B90">
        <f t="shared" si="5"/>
        <v>2022</v>
      </c>
      <c r="C90">
        <f t="shared" si="6"/>
        <v>3</v>
      </c>
      <c r="D90" t="str">
        <f t="shared" si="4"/>
        <v>Mar</v>
      </c>
    </row>
    <row r="91" spans="1:4">
      <c r="A91" s="12">
        <f t="shared" si="7"/>
        <v>44651</v>
      </c>
      <c r="B91">
        <f t="shared" si="5"/>
        <v>2022</v>
      </c>
      <c r="C91">
        <f t="shared" si="6"/>
        <v>3</v>
      </c>
      <c r="D91" t="str">
        <f t="shared" si="4"/>
        <v>Mar</v>
      </c>
    </row>
    <row r="92" spans="1:4">
      <c r="A92" s="12">
        <f t="shared" si="7"/>
        <v>44652</v>
      </c>
      <c r="B92">
        <f t="shared" si="5"/>
        <v>2022</v>
      </c>
      <c r="C92">
        <f t="shared" si="6"/>
        <v>4</v>
      </c>
      <c r="D92" t="str">
        <f t="shared" si="4"/>
        <v>Apr</v>
      </c>
    </row>
    <row r="93" spans="1:4">
      <c r="A93" s="12">
        <f t="shared" si="7"/>
        <v>44653</v>
      </c>
      <c r="B93">
        <f t="shared" si="5"/>
        <v>2022</v>
      </c>
      <c r="C93">
        <f t="shared" si="6"/>
        <v>4</v>
      </c>
      <c r="D93" t="str">
        <f t="shared" si="4"/>
        <v>Apr</v>
      </c>
    </row>
    <row r="94" spans="1:4">
      <c r="A94" s="12">
        <f t="shared" si="7"/>
        <v>44654</v>
      </c>
      <c r="B94">
        <f t="shared" si="5"/>
        <v>2022</v>
      </c>
      <c r="C94">
        <f t="shared" si="6"/>
        <v>4</v>
      </c>
      <c r="D94" t="str">
        <f t="shared" si="4"/>
        <v>Apr</v>
      </c>
    </row>
    <row r="95" spans="1:4">
      <c r="A95" s="12">
        <f t="shared" si="7"/>
        <v>44655</v>
      </c>
      <c r="B95">
        <f t="shared" si="5"/>
        <v>2022</v>
      </c>
      <c r="C95">
        <f t="shared" si="6"/>
        <v>4</v>
      </c>
      <c r="D95" t="str">
        <f t="shared" si="4"/>
        <v>Apr</v>
      </c>
    </row>
    <row r="96" spans="1:4">
      <c r="A96" s="12">
        <f t="shared" si="7"/>
        <v>44656</v>
      </c>
      <c r="B96">
        <f t="shared" si="5"/>
        <v>2022</v>
      </c>
      <c r="C96">
        <f t="shared" si="6"/>
        <v>4</v>
      </c>
      <c r="D96" t="str">
        <f t="shared" si="4"/>
        <v>Apr</v>
      </c>
    </row>
    <row r="97" spans="1:4">
      <c r="A97" s="12">
        <f t="shared" si="7"/>
        <v>44657</v>
      </c>
      <c r="B97">
        <f t="shared" si="5"/>
        <v>2022</v>
      </c>
      <c r="C97">
        <f t="shared" si="6"/>
        <v>4</v>
      </c>
      <c r="D97" t="str">
        <f t="shared" si="4"/>
        <v>Apr</v>
      </c>
    </row>
    <row r="98" spans="1:4">
      <c r="A98" s="12">
        <f t="shared" si="7"/>
        <v>44658</v>
      </c>
      <c r="B98">
        <f t="shared" si="5"/>
        <v>2022</v>
      </c>
      <c r="C98">
        <f t="shared" si="6"/>
        <v>4</v>
      </c>
      <c r="D98" t="str">
        <f t="shared" si="4"/>
        <v>Apr</v>
      </c>
    </row>
    <row r="99" spans="1:4">
      <c r="A99" s="12">
        <f t="shared" si="7"/>
        <v>44659</v>
      </c>
      <c r="B99">
        <f t="shared" si="5"/>
        <v>2022</v>
      </c>
      <c r="C99">
        <f t="shared" si="6"/>
        <v>4</v>
      </c>
      <c r="D99" t="str">
        <f t="shared" si="4"/>
        <v>Apr</v>
      </c>
    </row>
    <row r="100" spans="1:4">
      <c r="A100" s="12">
        <f t="shared" si="7"/>
        <v>44660</v>
      </c>
      <c r="B100">
        <f t="shared" si="5"/>
        <v>2022</v>
      </c>
      <c r="C100">
        <f t="shared" si="6"/>
        <v>4</v>
      </c>
      <c r="D100" t="str">
        <f t="shared" si="4"/>
        <v>Apr</v>
      </c>
    </row>
    <row r="101" spans="1:4">
      <c r="A101" s="12">
        <f t="shared" si="7"/>
        <v>44661</v>
      </c>
      <c r="B101">
        <f t="shared" si="5"/>
        <v>2022</v>
      </c>
      <c r="C101">
        <f t="shared" si="6"/>
        <v>4</v>
      </c>
      <c r="D101" t="str">
        <f t="shared" si="4"/>
        <v>Apr</v>
      </c>
    </row>
    <row r="102" spans="1:4">
      <c r="A102" s="12">
        <f t="shared" si="7"/>
        <v>44662</v>
      </c>
      <c r="B102">
        <f t="shared" si="5"/>
        <v>2022</v>
      </c>
      <c r="C102">
        <f t="shared" si="6"/>
        <v>4</v>
      </c>
      <c r="D102" t="str">
        <f t="shared" si="4"/>
        <v>Apr</v>
      </c>
    </row>
    <row r="103" spans="1:4">
      <c r="A103" s="12">
        <f t="shared" si="7"/>
        <v>44663</v>
      </c>
      <c r="B103">
        <f t="shared" si="5"/>
        <v>2022</v>
      </c>
      <c r="C103">
        <f t="shared" si="6"/>
        <v>4</v>
      </c>
      <c r="D103" t="str">
        <f t="shared" si="4"/>
        <v>Apr</v>
      </c>
    </row>
    <row r="104" spans="1:4">
      <c r="A104" s="12">
        <f t="shared" si="7"/>
        <v>44664</v>
      </c>
      <c r="B104">
        <f t="shared" si="5"/>
        <v>2022</v>
      </c>
      <c r="C104">
        <f t="shared" si="6"/>
        <v>4</v>
      </c>
      <c r="D104" t="str">
        <f t="shared" si="4"/>
        <v>Apr</v>
      </c>
    </row>
    <row r="105" spans="1:4">
      <c r="A105" s="12">
        <f t="shared" si="7"/>
        <v>44665</v>
      </c>
      <c r="B105">
        <f t="shared" si="5"/>
        <v>2022</v>
      </c>
      <c r="C105">
        <f t="shared" si="6"/>
        <v>4</v>
      </c>
      <c r="D105" t="str">
        <f t="shared" si="4"/>
        <v>Apr</v>
      </c>
    </row>
    <row r="106" spans="1:4">
      <c r="A106" s="12">
        <f t="shared" si="7"/>
        <v>44666</v>
      </c>
      <c r="B106">
        <f t="shared" si="5"/>
        <v>2022</v>
      </c>
      <c r="C106">
        <f t="shared" si="6"/>
        <v>4</v>
      </c>
      <c r="D106" t="str">
        <f t="shared" si="4"/>
        <v>Apr</v>
      </c>
    </row>
    <row r="107" spans="1:4">
      <c r="A107" s="12">
        <f t="shared" si="7"/>
        <v>44667</v>
      </c>
      <c r="B107">
        <f t="shared" si="5"/>
        <v>2022</v>
      </c>
      <c r="C107">
        <f t="shared" si="6"/>
        <v>4</v>
      </c>
      <c r="D107" t="str">
        <f t="shared" si="4"/>
        <v>Apr</v>
      </c>
    </row>
    <row r="108" spans="1:4">
      <c r="A108" s="12">
        <f t="shared" si="7"/>
        <v>44668</v>
      </c>
      <c r="B108">
        <f t="shared" si="5"/>
        <v>2022</v>
      </c>
      <c r="C108">
        <f t="shared" si="6"/>
        <v>4</v>
      </c>
      <c r="D108" t="str">
        <f t="shared" si="4"/>
        <v>Apr</v>
      </c>
    </row>
    <row r="109" spans="1:4">
      <c r="A109" s="12">
        <f t="shared" si="7"/>
        <v>44669</v>
      </c>
      <c r="B109">
        <f t="shared" si="5"/>
        <v>2022</v>
      </c>
      <c r="C109">
        <f t="shared" si="6"/>
        <v>4</v>
      </c>
      <c r="D109" t="str">
        <f t="shared" si="4"/>
        <v>Apr</v>
      </c>
    </row>
    <row r="110" spans="1:4">
      <c r="A110" s="12">
        <f t="shared" si="7"/>
        <v>44670</v>
      </c>
      <c r="B110">
        <f t="shared" si="5"/>
        <v>2022</v>
      </c>
      <c r="C110">
        <f t="shared" si="6"/>
        <v>4</v>
      </c>
      <c r="D110" t="str">
        <f t="shared" si="4"/>
        <v>Apr</v>
      </c>
    </row>
    <row r="111" spans="1:4">
      <c r="A111" s="12">
        <f t="shared" si="7"/>
        <v>44671</v>
      </c>
      <c r="B111">
        <f t="shared" si="5"/>
        <v>2022</v>
      </c>
      <c r="C111">
        <f t="shared" si="6"/>
        <v>4</v>
      </c>
      <c r="D111" t="str">
        <f t="shared" si="4"/>
        <v>Apr</v>
      </c>
    </row>
    <row r="112" spans="1:4">
      <c r="A112" s="12">
        <f t="shared" si="7"/>
        <v>44672</v>
      </c>
      <c r="B112">
        <f t="shared" si="5"/>
        <v>2022</v>
      </c>
      <c r="C112">
        <f t="shared" si="6"/>
        <v>4</v>
      </c>
      <c r="D112" t="str">
        <f t="shared" si="4"/>
        <v>Apr</v>
      </c>
    </row>
    <row r="113" spans="1:4">
      <c r="A113" s="12">
        <f t="shared" si="7"/>
        <v>44673</v>
      </c>
      <c r="B113">
        <f t="shared" si="5"/>
        <v>2022</v>
      </c>
      <c r="C113">
        <f t="shared" si="6"/>
        <v>4</v>
      </c>
      <c r="D113" t="str">
        <f t="shared" si="4"/>
        <v>Apr</v>
      </c>
    </row>
    <row r="114" spans="1:4">
      <c r="A114" s="12">
        <f t="shared" si="7"/>
        <v>44674</v>
      </c>
      <c r="B114">
        <f t="shared" si="5"/>
        <v>2022</v>
      </c>
      <c r="C114">
        <f t="shared" si="6"/>
        <v>4</v>
      </c>
      <c r="D114" t="str">
        <f t="shared" si="4"/>
        <v>Apr</v>
      </c>
    </row>
    <row r="115" spans="1:4">
      <c r="A115" s="12">
        <f t="shared" si="7"/>
        <v>44675</v>
      </c>
      <c r="B115">
        <f t="shared" si="5"/>
        <v>2022</v>
      </c>
      <c r="C115">
        <f t="shared" si="6"/>
        <v>4</v>
      </c>
      <c r="D115" t="str">
        <f t="shared" si="4"/>
        <v>Apr</v>
      </c>
    </row>
    <row r="116" spans="1:4">
      <c r="A116" s="12">
        <f t="shared" si="7"/>
        <v>44676</v>
      </c>
      <c r="B116">
        <f t="shared" si="5"/>
        <v>2022</v>
      </c>
      <c r="C116">
        <f t="shared" si="6"/>
        <v>4</v>
      </c>
      <c r="D116" t="str">
        <f t="shared" si="4"/>
        <v>Apr</v>
      </c>
    </row>
    <row r="117" spans="1:4">
      <c r="A117" s="12">
        <f t="shared" si="7"/>
        <v>44677</v>
      </c>
      <c r="B117">
        <f t="shared" si="5"/>
        <v>2022</v>
      </c>
      <c r="C117">
        <f t="shared" si="6"/>
        <v>4</v>
      </c>
      <c r="D117" t="str">
        <f t="shared" si="4"/>
        <v>Apr</v>
      </c>
    </row>
    <row r="118" spans="1:4">
      <c r="A118" s="12">
        <f t="shared" si="7"/>
        <v>44678</v>
      </c>
      <c r="B118">
        <f t="shared" si="5"/>
        <v>2022</v>
      </c>
      <c r="C118">
        <f t="shared" si="6"/>
        <v>4</v>
      </c>
      <c r="D118" t="str">
        <f t="shared" si="4"/>
        <v>Apr</v>
      </c>
    </row>
    <row r="119" spans="1:4">
      <c r="A119" s="12">
        <f t="shared" si="7"/>
        <v>44679</v>
      </c>
      <c r="B119">
        <f t="shared" si="5"/>
        <v>2022</v>
      </c>
      <c r="C119">
        <f t="shared" si="6"/>
        <v>4</v>
      </c>
      <c r="D119" t="str">
        <f t="shared" si="4"/>
        <v>Apr</v>
      </c>
    </row>
    <row r="120" spans="1:4">
      <c r="A120" s="12">
        <f t="shared" si="7"/>
        <v>44680</v>
      </c>
      <c r="B120">
        <f t="shared" si="5"/>
        <v>2022</v>
      </c>
      <c r="C120">
        <f t="shared" si="6"/>
        <v>4</v>
      </c>
      <c r="D120" t="str">
        <f t="shared" si="4"/>
        <v>Apr</v>
      </c>
    </row>
    <row r="121" spans="1:4">
      <c r="A121" s="12">
        <f t="shared" si="7"/>
        <v>44681</v>
      </c>
      <c r="B121">
        <f t="shared" si="5"/>
        <v>2022</v>
      </c>
      <c r="C121">
        <f t="shared" si="6"/>
        <v>4</v>
      </c>
      <c r="D121" t="str">
        <f t="shared" si="4"/>
        <v>Apr</v>
      </c>
    </row>
    <row r="122" spans="1:4">
      <c r="A122" s="12">
        <f t="shared" si="7"/>
        <v>44682</v>
      </c>
      <c r="B122">
        <f t="shared" si="5"/>
        <v>2022</v>
      </c>
      <c r="C122">
        <f t="shared" si="6"/>
        <v>5</v>
      </c>
      <c r="D122" t="str">
        <f t="shared" si="4"/>
        <v>May</v>
      </c>
    </row>
    <row r="123" spans="1:4">
      <c r="A123" s="12">
        <f t="shared" si="7"/>
        <v>44683</v>
      </c>
      <c r="B123">
        <f t="shared" si="5"/>
        <v>2022</v>
      </c>
      <c r="C123">
        <f t="shared" si="6"/>
        <v>5</v>
      </c>
      <c r="D123" t="str">
        <f t="shared" si="4"/>
        <v>May</v>
      </c>
    </row>
    <row r="124" spans="1:4">
      <c r="A124" s="12">
        <f t="shared" si="7"/>
        <v>44684</v>
      </c>
      <c r="B124">
        <f t="shared" si="5"/>
        <v>2022</v>
      </c>
      <c r="C124">
        <f t="shared" si="6"/>
        <v>5</v>
      </c>
      <c r="D124" t="str">
        <f t="shared" si="4"/>
        <v>May</v>
      </c>
    </row>
    <row r="125" spans="1:4">
      <c r="A125" s="12">
        <f t="shared" si="7"/>
        <v>44685</v>
      </c>
      <c r="B125">
        <f t="shared" si="5"/>
        <v>2022</v>
      </c>
      <c r="C125">
        <f t="shared" si="6"/>
        <v>5</v>
      </c>
      <c r="D125" t="str">
        <f t="shared" si="4"/>
        <v>May</v>
      </c>
    </row>
    <row r="126" spans="1:4">
      <c r="A126" s="12">
        <f t="shared" si="7"/>
        <v>44686</v>
      </c>
      <c r="B126">
        <f t="shared" si="5"/>
        <v>2022</v>
      </c>
      <c r="C126">
        <f t="shared" si="6"/>
        <v>5</v>
      </c>
      <c r="D126" t="str">
        <f t="shared" si="4"/>
        <v>May</v>
      </c>
    </row>
    <row r="127" spans="1:4">
      <c r="A127" s="12">
        <f t="shared" si="7"/>
        <v>44687</v>
      </c>
      <c r="B127">
        <f t="shared" si="5"/>
        <v>2022</v>
      </c>
      <c r="C127">
        <f t="shared" si="6"/>
        <v>5</v>
      </c>
      <c r="D127" t="str">
        <f t="shared" si="4"/>
        <v>May</v>
      </c>
    </row>
    <row r="128" spans="1:4">
      <c r="A128" s="12">
        <f t="shared" si="7"/>
        <v>44688</v>
      </c>
      <c r="B128">
        <f t="shared" si="5"/>
        <v>2022</v>
      </c>
      <c r="C128">
        <f t="shared" si="6"/>
        <v>5</v>
      </c>
      <c r="D128" t="str">
        <f t="shared" si="4"/>
        <v>May</v>
      </c>
    </row>
    <row r="129" spans="1:4">
      <c r="A129" s="12">
        <f t="shared" si="7"/>
        <v>44689</v>
      </c>
      <c r="B129">
        <f t="shared" si="5"/>
        <v>2022</v>
      </c>
      <c r="C129">
        <f t="shared" si="6"/>
        <v>5</v>
      </c>
      <c r="D129" t="str">
        <f t="shared" si="4"/>
        <v>May</v>
      </c>
    </row>
    <row r="130" spans="1:4">
      <c r="A130" s="12">
        <f t="shared" si="7"/>
        <v>44690</v>
      </c>
      <c r="B130">
        <f t="shared" si="5"/>
        <v>2022</v>
      </c>
      <c r="C130">
        <f t="shared" si="6"/>
        <v>5</v>
      </c>
      <c r="D130" t="str">
        <f t="shared" ref="D130:D193" si="8">TEXT(A130,"MMM")</f>
        <v>May</v>
      </c>
    </row>
    <row r="131" spans="1:4">
      <c r="A131" s="12">
        <f t="shared" si="7"/>
        <v>44691</v>
      </c>
      <c r="B131">
        <f t="shared" ref="B131:B194" si="9">YEAR(A131)</f>
        <v>2022</v>
      </c>
      <c r="C131">
        <f t="shared" ref="C131:C194" si="10">MONTH(A131)</f>
        <v>5</v>
      </c>
      <c r="D131" t="str">
        <f t="shared" si="8"/>
        <v>May</v>
      </c>
    </row>
    <row r="132" spans="1:4">
      <c r="A132" s="12">
        <f t="shared" ref="A132:A195" si="11">A131 + 1</f>
        <v>44692</v>
      </c>
      <c r="B132">
        <f t="shared" si="9"/>
        <v>2022</v>
      </c>
      <c r="C132">
        <f t="shared" si="10"/>
        <v>5</v>
      </c>
      <c r="D132" t="str">
        <f t="shared" si="8"/>
        <v>May</v>
      </c>
    </row>
    <row r="133" spans="1:4">
      <c r="A133" s="12">
        <f t="shared" si="11"/>
        <v>44693</v>
      </c>
      <c r="B133">
        <f t="shared" si="9"/>
        <v>2022</v>
      </c>
      <c r="C133">
        <f t="shared" si="10"/>
        <v>5</v>
      </c>
      <c r="D133" t="str">
        <f t="shared" si="8"/>
        <v>May</v>
      </c>
    </row>
    <row r="134" spans="1:4">
      <c r="A134" s="12">
        <f t="shared" si="11"/>
        <v>44694</v>
      </c>
      <c r="B134">
        <f t="shared" si="9"/>
        <v>2022</v>
      </c>
      <c r="C134">
        <f t="shared" si="10"/>
        <v>5</v>
      </c>
      <c r="D134" t="str">
        <f t="shared" si="8"/>
        <v>May</v>
      </c>
    </row>
    <row r="135" spans="1:4">
      <c r="A135" s="12">
        <f t="shared" si="11"/>
        <v>44695</v>
      </c>
      <c r="B135">
        <f t="shared" si="9"/>
        <v>2022</v>
      </c>
      <c r="C135">
        <f t="shared" si="10"/>
        <v>5</v>
      </c>
      <c r="D135" t="str">
        <f t="shared" si="8"/>
        <v>May</v>
      </c>
    </row>
    <row r="136" spans="1:4">
      <c r="A136" s="12">
        <f t="shared" si="11"/>
        <v>44696</v>
      </c>
      <c r="B136">
        <f t="shared" si="9"/>
        <v>2022</v>
      </c>
      <c r="C136">
        <f t="shared" si="10"/>
        <v>5</v>
      </c>
      <c r="D136" t="str">
        <f t="shared" si="8"/>
        <v>May</v>
      </c>
    </row>
    <row r="137" spans="1:4">
      <c r="A137" s="12">
        <f t="shared" si="11"/>
        <v>44697</v>
      </c>
      <c r="B137">
        <f t="shared" si="9"/>
        <v>2022</v>
      </c>
      <c r="C137">
        <f t="shared" si="10"/>
        <v>5</v>
      </c>
      <c r="D137" t="str">
        <f t="shared" si="8"/>
        <v>May</v>
      </c>
    </row>
    <row r="138" spans="1:4">
      <c r="A138" s="12">
        <f t="shared" si="11"/>
        <v>44698</v>
      </c>
      <c r="B138">
        <f t="shared" si="9"/>
        <v>2022</v>
      </c>
      <c r="C138">
        <f t="shared" si="10"/>
        <v>5</v>
      </c>
      <c r="D138" t="str">
        <f t="shared" si="8"/>
        <v>May</v>
      </c>
    </row>
    <row r="139" spans="1:4">
      <c r="A139" s="12">
        <f t="shared" si="11"/>
        <v>44699</v>
      </c>
      <c r="B139">
        <f t="shared" si="9"/>
        <v>2022</v>
      </c>
      <c r="C139">
        <f t="shared" si="10"/>
        <v>5</v>
      </c>
      <c r="D139" t="str">
        <f t="shared" si="8"/>
        <v>May</v>
      </c>
    </row>
    <row r="140" spans="1:4">
      <c r="A140" s="12">
        <f t="shared" si="11"/>
        <v>44700</v>
      </c>
      <c r="B140">
        <f t="shared" si="9"/>
        <v>2022</v>
      </c>
      <c r="C140">
        <f t="shared" si="10"/>
        <v>5</v>
      </c>
      <c r="D140" t="str">
        <f t="shared" si="8"/>
        <v>May</v>
      </c>
    </row>
    <row r="141" spans="1:4">
      <c r="A141" s="12">
        <f t="shared" si="11"/>
        <v>44701</v>
      </c>
      <c r="B141">
        <f t="shared" si="9"/>
        <v>2022</v>
      </c>
      <c r="C141">
        <f t="shared" si="10"/>
        <v>5</v>
      </c>
      <c r="D141" t="str">
        <f t="shared" si="8"/>
        <v>May</v>
      </c>
    </row>
    <row r="142" spans="1:4">
      <c r="A142" s="12">
        <f t="shared" si="11"/>
        <v>44702</v>
      </c>
      <c r="B142">
        <f t="shared" si="9"/>
        <v>2022</v>
      </c>
      <c r="C142">
        <f t="shared" si="10"/>
        <v>5</v>
      </c>
      <c r="D142" t="str">
        <f t="shared" si="8"/>
        <v>May</v>
      </c>
    </row>
    <row r="143" spans="1:4">
      <c r="A143" s="12">
        <f t="shared" si="11"/>
        <v>44703</v>
      </c>
      <c r="B143">
        <f t="shared" si="9"/>
        <v>2022</v>
      </c>
      <c r="C143">
        <f t="shared" si="10"/>
        <v>5</v>
      </c>
      <c r="D143" t="str">
        <f t="shared" si="8"/>
        <v>May</v>
      </c>
    </row>
    <row r="144" spans="1:4">
      <c r="A144" s="12">
        <f t="shared" si="11"/>
        <v>44704</v>
      </c>
      <c r="B144">
        <f t="shared" si="9"/>
        <v>2022</v>
      </c>
      <c r="C144">
        <f t="shared" si="10"/>
        <v>5</v>
      </c>
      <c r="D144" t="str">
        <f t="shared" si="8"/>
        <v>May</v>
      </c>
    </row>
    <row r="145" spans="1:4">
      <c r="A145" s="12">
        <f t="shared" si="11"/>
        <v>44705</v>
      </c>
      <c r="B145">
        <f t="shared" si="9"/>
        <v>2022</v>
      </c>
      <c r="C145">
        <f t="shared" si="10"/>
        <v>5</v>
      </c>
      <c r="D145" t="str">
        <f t="shared" si="8"/>
        <v>May</v>
      </c>
    </row>
    <row r="146" spans="1:4">
      <c r="A146" s="12">
        <f t="shared" si="11"/>
        <v>44706</v>
      </c>
      <c r="B146">
        <f t="shared" si="9"/>
        <v>2022</v>
      </c>
      <c r="C146">
        <f t="shared" si="10"/>
        <v>5</v>
      </c>
      <c r="D146" t="str">
        <f t="shared" si="8"/>
        <v>May</v>
      </c>
    </row>
    <row r="147" spans="1:4">
      <c r="A147" s="12">
        <f t="shared" si="11"/>
        <v>44707</v>
      </c>
      <c r="B147">
        <f t="shared" si="9"/>
        <v>2022</v>
      </c>
      <c r="C147">
        <f t="shared" si="10"/>
        <v>5</v>
      </c>
      <c r="D147" t="str">
        <f t="shared" si="8"/>
        <v>May</v>
      </c>
    </row>
    <row r="148" spans="1:4">
      <c r="A148" s="12">
        <f t="shared" si="11"/>
        <v>44708</v>
      </c>
      <c r="B148">
        <f t="shared" si="9"/>
        <v>2022</v>
      </c>
      <c r="C148">
        <f t="shared" si="10"/>
        <v>5</v>
      </c>
      <c r="D148" t="str">
        <f t="shared" si="8"/>
        <v>May</v>
      </c>
    </row>
    <row r="149" spans="1:4">
      <c r="A149" s="12">
        <f t="shared" si="11"/>
        <v>44709</v>
      </c>
      <c r="B149">
        <f t="shared" si="9"/>
        <v>2022</v>
      </c>
      <c r="C149">
        <f t="shared" si="10"/>
        <v>5</v>
      </c>
      <c r="D149" t="str">
        <f t="shared" si="8"/>
        <v>May</v>
      </c>
    </row>
    <row r="150" spans="1:4">
      <c r="A150" s="12">
        <f t="shared" si="11"/>
        <v>44710</v>
      </c>
      <c r="B150">
        <f t="shared" si="9"/>
        <v>2022</v>
      </c>
      <c r="C150">
        <f t="shared" si="10"/>
        <v>5</v>
      </c>
      <c r="D150" t="str">
        <f t="shared" si="8"/>
        <v>May</v>
      </c>
    </row>
    <row r="151" spans="1:4">
      <c r="A151" s="12">
        <f t="shared" si="11"/>
        <v>44711</v>
      </c>
      <c r="B151">
        <f t="shared" si="9"/>
        <v>2022</v>
      </c>
      <c r="C151">
        <f t="shared" si="10"/>
        <v>5</v>
      </c>
      <c r="D151" t="str">
        <f t="shared" si="8"/>
        <v>May</v>
      </c>
    </row>
    <row r="152" spans="1:4">
      <c r="A152" s="12">
        <f t="shared" si="11"/>
        <v>44712</v>
      </c>
      <c r="B152">
        <f t="shared" si="9"/>
        <v>2022</v>
      </c>
      <c r="C152">
        <f t="shared" si="10"/>
        <v>5</v>
      </c>
      <c r="D152" t="str">
        <f t="shared" si="8"/>
        <v>May</v>
      </c>
    </row>
    <row r="153" spans="1:4">
      <c r="A153" s="12">
        <f t="shared" si="11"/>
        <v>44713</v>
      </c>
      <c r="B153">
        <f t="shared" si="9"/>
        <v>2022</v>
      </c>
      <c r="C153">
        <f t="shared" si="10"/>
        <v>6</v>
      </c>
      <c r="D153" t="str">
        <f t="shared" si="8"/>
        <v>Jun</v>
      </c>
    </row>
    <row r="154" spans="1:4">
      <c r="A154" s="12">
        <f t="shared" si="11"/>
        <v>44714</v>
      </c>
      <c r="B154">
        <f t="shared" si="9"/>
        <v>2022</v>
      </c>
      <c r="C154">
        <f t="shared" si="10"/>
        <v>6</v>
      </c>
      <c r="D154" t="str">
        <f t="shared" si="8"/>
        <v>Jun</v>
      </c>
    </row>
    <row r="155" spans="1:4">
      <c r="A155" s="12">
        <f t="shared" si="11"/>
        <v>44715</v>
      </c>
      <c r="B155">
        <f t="shared" si="9"/>
        <v>2022</v>
      </c>
      <c r="C155">
        <f t="shared" si="10"/>
        <v>6</v>
      </c>
      <c r="D155" t="str">
        <f t="shared" si="8"/>
        <v>Jun</v>
      </c>
    </row>
    <row r="156" spans="1:4">
      <c r="A156" s="12">
        <f t="shared" si="11"/>
        <v>44716</v>
      </c>
      <c r="B156">
        <f t="shared" si="9"/>
        <v>2022</v>
      </c>
      <c r="C156">
        <f t="shared" si="10"/>
        <v>6</v>
      </c>
      <c r="D156" t="str">
        <f t="shared" si="8"/>
        <v>Jun</v>
      </c>
    </row>
    <row r="157" spans="1:4">
      <c r="A157" s="12">
        <f t="shared" si="11"/>
        <v>44717</v>
      </c>
      <c r="B157">
        <f t="shared" si="9"/>
        <v>2022</v>
      </c>
      <c r="C157">
        <f t="shared" si="10"/>
        <v>6</v>
      </c>
      <c r="D157" t="str">
        <f t="shared" si="8"/>
        <v>Jun</v>
      </c>
    </row>
    <row r="158" spans="1:4">
      <c r="A158" s="12">
        <f t="shared" si="11"/>
        <v>44718</v>
      </c>
      <c r="B158">
        <f t="shared" si="9"/>
        <v>2022</v>
      </c>
      <c r="C158">
        <f t="shared" si="10"/>
        <v>6</v>
      </c>
      <c r="D158" t="str">
        <f t="shared" si="8"/>
        <v>Jun</v>
      </c>
    </row>
    <row r="159" spans="1:4">
      <c r="A159" s="12">
        <f t="shared" si="11"/>
        <v>44719</v>
      </c>
      <c r="B159">
        <f t="shared" si="9"/>
        <v>2022</v>
      </c>
      <c r="C159">
        <f t="shared" si="10"/>
        <v>6</v>
      </c>
      <c r="D159" t="str">
        <f t="shared" si="8"/>
        <v>Jun</v>
      </c>
    </row>
    <row r="160" spans="1:4">
      <c r="A160" s="12">
        <f t="shared" si="11"/>
        <v>44720</v>
      </c>
      <c r="B160">
        <f t="shared" si="9"/>
        <v>2022</v>
      </c>
      <c r="C160">
        <f t="shared" si="10"/>
        <v>6</v>
      </c>
      <c r="D160" t="str">
        <f t="shared" si="8"/>
        <v>Jun</v>
      </c>
    </row>
    <row r="161" spans="1:4">
      <c r="A161" s="12">
        <f t="shared" si="11"/>
        <v>44721</v>
      </c>
      <c r="B161">
        <f t="shared" si="9"/>
        <v>2022</v>
      </c>
      <c r="C161">
        <f t="shared" si="10"/>
        <v>6</v>
      </c>
      <c r="D161" t="str">
        <f t="shared" si="8"/>
        <v>Jun</v>
      </c>
    </row>
    <row r="162" spans="1:4">
      <c r="A162" s="12">
        <f t="shared" si="11"/>
        <v>44722</v>
      </c>
      <c r="B162">
        <f t="shared" si="9"/>
        <v>2022</v>
      </c>
      <c r="C162">
        <f t="shared" si="10"/>
        <v>6</v>
      </c>
      <c r="D162" t="str">
        <f t="shared" si="8"/>
        <v>Jun</v>
      </c>
    </row>
    <row r="163" spans="1:4">
      <c r="A163" s="12">
        <f t="shared" si="11"/>
        <v>44723</v>
      </c>
      <c r="B163">
        <f t="shared" si="9"/>
        <v>2022</v>
      </c>
      <c r="C163">
        <f t="shared" si="10"/>
        <v>6</v>
      </c>
      <c r="D163" t="str">
        <f t="shared" si="8"/>
        <v>Jun</v>
      </c>
    </row>
    <row r="164" spans="1:4">
      <c r="A164" s="12">
        <f t="shared" si="11"/>
        <v>44724</v>
      </c>
      <c r="B164">
        <f t="shared" si="9"/>
        <v>2022</v>
      </c>
      <c r="C164">
        <f t="shared" si="10"/>
        <v>6</v>
      </c>
      <c r="D164" t="str">
        <f t="shared" si="8"/>
        <v>Jun</v>
      </c>
    </row>
    <row r="165" spans="1:4">
      <c r="A165" s="12">
        <f t="shared" si="11"/>
        <v>44725</v>
      </c>
      <c r="B165">
        <f t="shared" si="9"/>
        <v>2022</v>
      </c>
      <c r="C165">
        <f t="shared" si="10"/>
        <v>6</v>
      </c>
      <c r="D165" t="str">
        <f t="shared" si="8"/>
        <v>Jun</v>
      </c>
    </row>
    <row r="166" spans="1:4">
      <c r="A166" s="12">
        <f t="shared" si="11"/>
        <v>44726</v>
      </c>
      <c r="B166">
        <f t="shared" si="9"/>
        <v>2022</v>
      </c>
      <c r="C166">
        <f t="shared" si="10"/>
        <v>6</v>
      </c>
      <c r="D166" t="str">
        <f t="shared" si="8"/>
        <v>Jun</v>
      </c>
    </row>
    <row r="167" spans="1:4">
      <c r="A167" s="12">
        <f t="shared" si="11"/>
        <v>44727</v>
      </c>
      <c r="B167">
        <f t="shared" si="9"/>
        <v>2022</v>
      </c>
      <c r="C167">
        <f t="shared" si="10"/>
        <v>6</v>
      </c>
      <c r="D167" t="str">
        <f t="shared" si="8"/>
        <v>Jun</v>
      </c>
    </row>
    <row r="168" spans="1:4">
      <c r="A168" s="12">
        <f t="shared" si="11"/>
        <v>44728</v>
      </c>
      <c r="B168">
        <f t="shared" si="9"/>
        <v>2022</v>
      </c>
      <c r="C168">
        <f t="shared" si="10"/>
        <v>6</v>
      </c>
      <c r="D168" t="str">
        <f t="shared" si="8"/>
        <v>Jun</v>
      </c>
    </row>
    <row r="169" spans="1:4">
      <c r="A169" s="12">
        <f t="shared" si="11"/>
        <v>44729</v>
      </c>
      <c r="B169">
        <f t="shared" si="9"/>
        <v>2022</v>
      </c>
      <c r="C169">
        <f t="shared" si="10"/>
        <v>6</v>
      </c>
      <c r="D169" t="str">
        <f t="shared" si="8"/>
        <v>Jun</v>
      </c>
    </row>
    <row r="170" spans="1:4">
      <c r="A170" s="12">
        <f t="shared" si="11"/>
        <v>44730</v>
      </c>
      <c r="B170">
        <f t="shared" si="9"/>
        <v>2022</v>
      </c>
      <c r="C170">
        <f t="shared" si="10"/>
        <v>6</v>
      </c>
      <c r="D170" t="str">
        <f t="shared" si="8"/>
        <v>Jun</v>
      </c>
    </row>
    <row r="171" spans="1:4">
      <c r="A171" s="12">
        <f t="shared" si="11"/>
        <v>44731</v>
      </c>
      <c r="B171">
        <f t="shared" si="9"/>
        <v>2022</v>
      </c>
      <c r="C171">
        <f t="shared" si="10"/>
        <v>6</v>
      </c>
      <c r="D171" t="str">
        <f t="shared" si="8"/>
        <v>Jun</v>
      </c>
    </row>
    <row r="172" spans="1:4">
      <c r="A172" s="12">
        <f t="shared" si="11"/>
        <v>44732</v>
      </c>
      <c r="B172">
        <f t="shared" si="9"/>
        <v>2022</v>
      </c>
      <c r="C172">
        <f t="shared" si="10"/>
        <v>6</v>
      </c>
      <c r="D172" t="str">
        <f t="shared" si="8"/>
        <v>Jun</v>
      </c>
    </row>
    <row r="173" spans="1:4">
      <c r="A173" s="12">
        <f t="shared" si="11"/>
        <v>44733</v>
      </c>
      <c r="B173">
        <f t="shared" si="9"/>
        <v>2022</v>
      </c>
      <c r="C173">
        <f t="shared" si="10"/>
        <v>6</v>
      </c>
      <c r="D173" t="str">
        <f t="shared" si="8"/>
        <v>Jun</v>
      </c>
    </row>
    <row r="174" spans="1:4">
      <c r="A174" s="12">
        <f t="shared" si="11"/>
        <v>44734</v>
      </c>
      <c r="B174">
        <f t="shared" si="9"/>
        <v>2022</v>
      </c>
      <c r="C174">
        <f t="shared" si="10"/>
        <v>6</v>
      </c>
      <c r="D174" t="str">
        <f t="shared" si="8"/>
        <v>Jun</v>
      </c>
    </row>
    <row r="175" spans="1:4">
      <c r="A175" s="12">
        <f t="shared" si="11"/>
        <v>44735</v>
      </c>
      <c r="B175">
        <f t="shared" si="9"/>
        <v>2022</v>
      </c>
      <c r="C175">
        <f t="shared" si="10"/>
        <v>6</v>
      </c>
      <c r="D175" t="str">
        <f t="shared" si="8"/>
        <v>Jun</v>
      </c>
    </row>
    <row r="176" spans="1:4">
      <c r="A176" s="12">
        <f t="shared" si="11"/>
        <v>44736</v>
      </c>
      <c r="B176">
        <f t="shared" si="9"/>
        <v>2022</v>
      </c>
      <c r="C176">
        <f t="shared" si="10"/>
        <v>6</v>
      </c>
      <c r="D176" t="str">
        <f t="shared" si="8"/>
        <v>Jun</v>
      </c>
    </row>
    <row r="177" spans="1:4">
      <c r="A177" s="12">
        <f t="shared" si="11"/>
        <v>44737</v>
      </c>
      <c r="B177">
        <f t="shared" si="9"/>
        <v>2022</v>
      </c>
      <c r="C177">
        <f t="shared" si="10"/>
        <v>6</v>
      </c>
      <c r="D177" t="str">
        <f t="shared" si="8"/>
        <v>Jun</v>
      </c>
    </row>
    <row r="178" spans="1:4">
      <c r="A178" s="12">
        <f t="shared" si="11"/>
        <v>44738</v>
      </c>
      <c r="B178">
        <f t="shared" si="9"/>
        <v>2022</v>
      </c>
      <c r="C178">
        <f t="shared" si="10"/>
        <v>6</v>
      </c>
      <c r="D178" t="str">
        <f t="shared" si="8"/>
        <v>Jun</v>
      </c>
    </row>
    <row r="179" spans="1:4">
      <c r="A179" s="12">
        <f t="shared" si="11"/>
        <v>44739</v>
      </c>
      <c r="B179">
        <f t="shared" si="9"/>
        <v>2022</v>
      </c>
      <c r="C179">
        <f t="shared" si="10"/>
        <v>6</v>
      </c>
      <c r="D179" t="str">
        <f t="shared" si="8"/>
        <v>Jun</v>
      </c>
    </row>
    <row r="180" spans="1:4">
      <c r="A180" s="12">
        <f t="shared" si="11"/>
        <v>44740</v>
      </c>
      <c r="B180">
        <f t="shared" si="9"/>
        <v>2022</v>
      </c>
      <c r="C180">
        <f t="shared" si="10"/>
        <v>6</v>
      </c>
      <c r="D180" t="str">
        <f t="shared" si="8"/>
        <v>Jun</v>
      </c>
    </row>
    <row r="181" spans="1:4">
      <c r="A181" s="12">
        <f t="shared" si="11"/>
        <v>44741</v>
      </c>
      <c r="B181">
        <f t="shared" si="9"/>
        <v>2022</v>
      </c>
      <c r="C181">
        <f t="shared" si="10"/>
        <v>6</v>
      </c>
      <c r="D181" t="str">
        <f t="shared" si="8"/>
        <v>Jun</v>
      </c>
    </row>
    <row r="182" spans="1:4">
      <c r="A182" s="12">
        <f t="shared" si="11"/>
        <v>44742</v>
      </c>
      <c r="B182">
        <f t="shared" si="9"/>
        <v>2022</v>
      </c>
      <c r="C182">
        <f t="shared" si="10"/>
        <v>6</v>
      </c>
      <c r="D182" t="str">
        <f t="shared" si="8"/>
        <v>Jun</v>
      </c>
    </row>
    <row r="183" spans="1:4">
      <c r="A183" s="12">
        <f t="shared" si="11"/>
        <v>44743</v>
      </c>
      <c r="B183">
        <f t="shared" si="9"/>
        <v>2022</v>
      </c>
      <c r="C183">
        <f t="shared" si="10"/>
        <v>7</v>
      </c>
      <c r="D183" t="str">
        <f t="shared" si="8"/>
        <v>Jul</v>
      </c>
    </row>
    <row r="184" spans="1:4">
      <c r="A184" s="12">
        <f t="shared" si="11"/>
        <v>44744</v>
      </c>
      <c r="B184">
        <f t="shared" si="9"/>
        <v>2022</v>
      </c>
      <c r="C184">
        <f t="shared" si="10"/>
        <v>7</v>
      </c>
      <c r="D184" t="str">
        <f t="shared" si="8"/>
        <v>Jul</v>
      </c>
    </row>
    <row r="185" spans="1:4">
      <c r="A185" s="12">
        <f t="shared" si="11"/>
        <v>44745</v>
      </c>
      <c r="B185">
        <f t="shared" si="9"/>
        <v>2022</v>
      </c>
      <c r="C185">
        <f t="shared" si="10"/>
        <v>7</v>
      </c>
      <c r="D185" t="str">
        <f t="shared" si="8"/>
        <v>Jul</v>
      </c>
    </row>
    <row r="186" spans="1:4">
      <c r="A186" s="12">
        <f t="shared" si="11"/>
        <v>44746</v>
      </c>
      <c r="B186">
        <f t="shared" si="9"/>
        <v>2022</v>
      </c>
      <c r="C186">
        <f t="shared" si="10"/>
        <v>7</v>
      </c>
      <c r="D186" t="str">
        <f t="shared" si="8"/>
        <v>Jul</v>
      </c>
    </row>
    <row r="187" spans="1:4">
      <c r="A187" s="12">
        <f t="shared" si="11"/>
        <v>44747</v>
      </c>
      <c r="B187">
        <f t="shared" si="9"/>
        <v>2022</v>
      </c>
      <c r="C187">
        <f t="shared" si="10"/>
        <v>7</v>
      </c>
      <c r="D187" t="str">
        <f t="shared" si="8"/>
        <v>Jul</v>
      </c>
    </row>
    <row r="188" spans="1:4">
      <c r="A188" s="12">
        <f t="shared" si="11"/>
        <v>44748</v>
      </c>
      <c r="B188">
        <f t="shared" si="9"/>
        <v>2022</v>
      </c>
      <c r="C188">
        <f t="shared" si="10"/>
        <v>7</v>
      </c>
      <c r="D188" t="str">
        <f t="shared" si="8"/>
        <v>Jul</v>
      </c>
    </row>
    <row r="189" spans="1:4">
      <c r="A189" s="12">
        <f t="shared" si="11"/>
        <v>44749</v>
      </c>
      <c r="B189">
        <f t="shared" si="9"/>
        <v>2022</v>
      </c>
      <c r="C189">
        <f t="shared" si="10"/>
        <v>7</v>
      </c>
      <c r="D189" t="str">
        <f t="shared" si="8"/>
        <v>Jul</v>
      </c>
    </row>
    <row r="190" spans="1:4">
      <c r="A190" s="12">
        <f t="shared" si="11"/>
        <v>44750</v>
      </c>
      <c r="B190">
        <f t="shared" si="9"/>
        <v>2022</v>
      </c>
      <c r="C190">
        <f t="shared" si="10"/>
        <v>7</v>
      </c>
      <c r="D190" t="str">
        <f t="shared" si="8"/>
        <v>Jul</v>
      </c>
    </row>
    <row r="191" spans="1:4">
      <c r="A191" s="12">
        <f t="shared" si="11"/>
        <v>44751</v>
      </c>
      <c r="B191">
        <f t="shared" si="9"/>
        <v>2022</v>
      </c>
      <c r="C191">
        <f t="shared" si="10"/>
        <v>7</v>
      </c>
      <c r="D191" t="str">
        <f t="shared" si="8"/>
        <v>Jul</v>
      </c>
    </row>
    <row r="192" spans="1:4">
      <c r="A192" s="12">
        <f t="shared" si="11"/>
        <v>44752</v>
      </c>
      <c r="B192">
        <f t="shared" si="9"/>
        <v>2022</v>
      </c>
      <c r="C192">
        <f t="shared" si="10"/>
        <v>7</v>
      </c>
      <c r="D192" t="str">
        <f t="shared" si="8"/>
        <v>Jul</v>
      </c>
    </row>
    <row r="193" spans="1:4">
      <c r="A193" s="12">
        <f t="shared" si="11"/>
        <v>44753</v>
      </c>
      <c r="B193">
        <f t="shared" si="9"/>
        <v>2022</v>
      </c>
      <c r="C193">
        <f t="shared" si="10"/>
        <v>7</v>
      </c>
      <c r="D193" t="str">
        <f t="shared" si="8"/>
        <v>Jul</v>
      </c>
    </row>
    <row r="194" spans="1:4">
      <c r="A194" s="12">
        <f t="shared" si="11"/>
        <v>44754</v>
      </c>
      <c r="B194">
        <f t="shared" si="9"/>
        <v>2022</v>
      </c>
      <c r="C194">
        <f t="shared" si="10"/>
        <v>7</v>
      </c>
      <c r="D194" t="str">
        <f t="shared" ref="D194:D257" si="12">TEXT(A194,"MMM")</f>
        <v>Jul</v>
      </c>
    </row>
    <row r="195" spans="1:4">
      <c r="A195" s="12">
        <f t="shared" si="11"/>
        <v>44755</v>
      </c>
      <c r="B195">
        <f t="shared" ref="B195:B258" si="13">YEAR(A195)</f>
        <v>2022</v>
      </c>
      <c r="C195">
        <f t="shared" ref="C195:C258" si="14">MONTH(A195)</f>
        <v>7</v>
      </c>
      <c r="D195" t="str">
        <f t="shared" si="12"/>
        <v>Jul</v>
      </c>
    </row>
    <row r="196" spans="1:4">
      <c r="A196" s="12">
        <f t="shared" ref="A196:A259" si="15">A195 + 1</f>
        <v>44756</v>
      </c>
      <c r="B196">
        <f t="shared" si="13"/>
        <v>2022</v>
      </c>
      <c r="C196">
        <f t="shared" si="14"/>
        <v>7</v>
      </c>
      <c r="D196" t="str">
        <f t="shared" si="12"/>
        <v>Jul</v>
      </c>
    </row>
    <row r="197" spans="1:4">
      <c r="A197" s="12">
        <f t="shared" si="15"/>
        <v>44757</v>
      </c>
      <c r="B197">
        <f t="shared" si="13"/>
        <v>2022</v>
      </c>
      <c r="C197">
        <f t="shared" si="14"/>
        <v>7</v>
      </c>
      <c r="D197" t="str">
        <f t="shared" si="12"/>
        <v>Jul</v>
      </c>
    </row>
    <row r="198" spans="1:4">
      <c r="A198" s="12">
        <f t="shared" si="15"/>
        <v>44758</v>
      </c>
      <c r="B198">
        <f t="shared" si="13"/>
        <v>2022</v>
      </c>
      <c r="C198">
        <f t="shared" si="14"/>
        <v>7</v>
      </c>
      <c r="D198" t="str">
        <f t="shared" si="12"/>
        <v>Jul</v>
      </c>
    </row>
    <row r="199" spans="1:4">
      <c r="A199" s="12">
        <f t="shared" si="15"/>
        <v>44759</v>
      </c>
      <c r="B199">
        <f t="shared" si="13"/>
        <v>2022</v>
      </c>
      <c r="C199">
        <f t="shared" si="14"/>
        <v>7</v>
      </c>
      <c r="D199" t="str">
        <f t="shared" si="12"/>
        <v>Jul</v>
      </c>
    </row>
    <row r="200" spans="1:4">
      <c r="A200" s="12">
        <f t="shared" si="15"/>
        <v>44760</v>
      </c>
      <c r="B200">
        <f t="shared" si="13"/>
        <v>2022</v>
      </c>
      <c r="C200">
        <f t="shared" si="14"/>
        <v>7</v>
      </c>
      <c r="D200" t="str">
        <f t="shared" si="12"/>
        <v>Jul</v>
      </c>
    </row>
    <row r="201" spans="1:4">
      <c r="A201" s="12">
        <f t="shared" si="15"/>
        <v>44761</v>
      </c>
      <c r="B201">
        <f t="shared" si="13"/>
        <v>2022</v>
      </c>
      <c r="C201">
        <f t="shared" si="14"/>
        <v>7</v>
      </c>
      <c r="D201" t="str">
        <f t="shared" si="12"/>
        <v>Jul</v>
      </c>
    </row>
    <row r="202" spans="1:4">
      <c r="A202" s="12">
        <f t="shared" si="15"/>
        <v>44762</v>
      </c>
      <c r="B202">
        <f t="shared" si="13"/>
        <v>2022</v>
      </c>
      <c r="C202">
        <f t="shared" si="14"/>
        <v>7</v>
      </c>
      <c r="D202" t="str">
        <f t="shared" si="12"/>
        <v>Jul</v>
      </c>
    </row>
    <row r="203" spans="1:4">
      <c r="A203" s="12">
        <f t="shared" si="15"/>
        <v>44763</v>
      </c>
      <c r="B203">
        <f t="shared" si="13"/>
        <v>2022</v>
      </c>
      <c r="C203">
        <f t="shared" si="14"/>
        <v>7</v>
      </c>
      <c r="D203" t="str">
        <f t="shared" si="12"/>
        <v>Jul</v>
      </c>
    </row>
    <row r="204" spans="1:4">
      <c r="A204" s="12">
        <f t="shared" si="15"/>
        <v>44764</v>
      </c>
      <c r="B204">
        <f t="shared" si="13"/>
        <v>2022</v>
      </c>
      <c r="C204">
        <f t="shared" si="14"/>
        <v>7</v>
      </c>
      <c r="D204" t="str">
        <f t="shared" si="12"/>
        <v>Jul</v>
      </c>
    </row>
    <row r="205" spans="1:4">
      <c r="A205" s="12">
        <f t="shared" si="15"/>
        <v>44765</v>
      </c>
      <c r="B205">
        <f t="shared" si="13"/>
        <v>2022</v>
      </c>
      <c r="C205">
        <f t="shared" si="14"/>
        <v>7</v>
      </c>
      <c r="D205" t="str">
        <f t="shared" si="12"/>
        <v>Jul</v>
      </c>
    </row>
    <row r="206" spans="1:4">
      <c r="A206" s="12">
        <f t="shared" si="15"/>
        <v>44766</v>
      </c>
      <c r="B206">
        <f t="shared" si="13"/>
        <v>2022</v>
      </c>
      <c r="C206">
        <f t="shared" si="14"/>
        <v>7</v>
      </c>
      <c r="D206" t="str">
        <f t="shared" si="12"/>
        <v>Jul</v>
      </c>
    </row>
    <row r="207" spans="1:4">
      <c r="A207" s="12">
        <f t="shared" si="15"/>
        <v>44767</v>
      </c>
      <c r="B207">
        <f t="shared" si="13"/>
        <v>2022</v>
      </c>
      <c r="C207">
        <f t="shared" si="14"/>
        <v>7</v>
      </c>
      <c r="D207" t="str">
        <f t="shared" si="12"/>
        <v>Jul</v>
      </c>
    </row>
    <row r="208" spans="1:4">
      <c r="A208" s="12">
        <f t="shared" si="15"/>
        <v>44768</v>
      </c>
      <c r="B208">
        <f t="shared" si="13"/>
        <v>2022</v>
      </c>
      <c r="C208">
        <f t="shared" si="14"/>
        <v>7</v>
      </c>
      <c r="D208" t="str">
        <f t="shared" si="12"/>
        <v>Jul</v>
      </c>
    </row>
    <row r="209" spans="1:4">
      <c r="A209" s="12">
        <f t="shared" si="15"/>
        <v>44769</v>
      </c>
      <c r="B209">
        <f t="shared" si="13"/>
        <v>2022</v>
      </c>
      <c r="C209">
        <f t="shared" si="14"/>
        <v>7</v>
      </c>
      <c r="D209" t="str">
        <f t="shared" si="12"/>
        <v>Jul</v>
      </c>
    </row>
    <row r="210" spans="1:4">
      <c r="A210" s="12">
        <f t="shared" si="15"/>
        <v>44770</v>
      </c>
      <c r="B210">
        <f t="shared" si="13"/>
        <v>2022</v>
      </c>
      <c r="C210">
        <f t="shared" si="14"/>
        <v>7</v>
      </c>
      <c r="D210" t="str">
        <f t="shared" si="12"/>
        <v>Jul</v>
      </c>
    </row>
    <row r="211" spans="1:4">
      <c r="A211" s="12">
        <f t="shared" si="15"/>
        <v>44771</v>
      </c>
      <c r="B211">
        <f t="shared" si="13"/>
        <v>2022</v>
      </c>
      <c r="C211">
        <f t="shared" si="14"/>
        <v>7</v>
      </c>
      <c r="D211" t="str">
        <f t="shared" si="12"/>
        <v>Jul</v>
      </c>
    </row>
    <row r="212" spans="1:4">
      <c r="A212" s="12">
        <f t="shared" si="15"/>
        <v>44772</v>
      </c>
      <c r="B212">
        <f t="shared" si="13"/>
        <v>2022</v>
      </c>
      <c r="C212">
        <f t="shared" si="14"/>
        <v>7</v>
      </c>
      <c r="D212" t="str">
        <f t="shared" si="12"/>
        <v>Jul</v>
      </c>
    </row>
    <row r="213" spans="1:4">
      <c r="A213" s="12">
        <f t="shared" si="15"/>
        <v>44773</v>
      </c>
      <c r="B213">
        <f t="shared" si="13"/>
        <v>2022</v>
      </c>
      <c r="C213">
        <f t="shared" si="14"/>
        <v>7</v>
      </c>
      <c r="D213" t="str">
        <f t="shared" si="12"/>
        <v>Jul</v>
      </c>
    </row>
    <row r="214" spans="1:4">
      <c r="A214" s="12">
        <f t="shared" si="15"/>
        <v>44774</v>
      </c>
      <c r="B214">
        <f t="shared" si="13"/>
        <v>2022</v>
      </c>
      <c r="C214">
        <f t="shared" si="14"/>
        <v>8</v>
      </c>
      <c r="D214" t="str">
        <f t="shared" si="12"/>
        <v>Aug</v>
      </c>
    </row>
    <row r="215" spans="1:4">
      <c r="A215" s="12">
        <f t="shared" si="15"/>
        <v>44775</v>
      </c>
      <c r="B215">
        <f t="shared" si="13"/>
        <v>2022</v>
      </c>
      <c r="C215">
        <f t="shared" si="14"/>
        <v>8</v>
      </c>
      <c r="D215" t="str">
        <f t="shared" si="12"/>
        <v>Aug</v>
      </c>
    </row>
    <row r="216" spans="1:4">
      <c r="A216" s="12">
        <f t="shared" si="15"/>
        <v>44776</v>
      </c>
      <c r="B216">
        <f t="shared" si="13"/>
        <v>2022</v>
      </c>
      <c r="C216">
        <f t="shared" si="14"/>
        <v>8</v>
      </c>
      <c r="D216" t="str">
        <f t="shared" si="12"/>
        <v>Aug</v>
      </c>
    </row>
    <row r="217" spans="1:4">
      <c r="A217" s="12">
        <f t="shared" si="15"/>
        <v>44777</v>
      </c>
      <c r="B217">
        <f t="shared" si="13"/>
        <v>2022</v>
      </c>
      <c r="C217">
        <f t="shared" si="14"/>
        <v>8</v>
      </c>
      <c r="D217" t="str">
        <f t="shared" si="12"/>
        <v>Aug</v>
      </c>
    </row>
    <row r="218" spans="1:4">
      <c r="A218" s="12">
        <f t="shared" si="15"/>
        <v>44778</v>
      </c>
      <c r="B218">
        <f t="shared" si="13"/>
        <v>2022</v>
      </c>
      <c r="C218">
        <f t="shared" si="14"/>
        <v>8</v>
      </c>
      <c r="D218" t="str">
        <f t="shared" si="12"/>
        <v>Aug</v>
      </c>
    </row>
    <row r="219" spans="1:4">
      <c r="A219" s="12">
        <f t="shared" si="15"/>
        <v>44779</v>
      </c>
      <c r="B219">
        <f t="shared" si="13"/>
        <v>2022</v>
      </c>
      <c r="C219">
        <f t="shared" si="14"/>
        <v>8</v>
      </c>
      <c r="D219" t="str">
        <f t="shared" si="12"/>
        <v>Aug</v>
      </c>
    </row>
    <row r="220" spans="1:4">
      <c r="A220" s="12">
        <f t="shared" si="15"/>
        <v>44780</v>
      </c>
      <c r="B220">
        <f t="shared" si="13"/>
        <v>2022</v>
      </c>
      <c r="C220">
        <f t="shared" si="14"/>
        <v>8</v>
      </c>
      <c r="D220" t="str">
        <f t="shared" si="12"/>
        <v>Aug</v>
      </c>
    </row>
    <row r="221" spans="1:4">
      <c r="A221" s="12">
        <f t="shared" si="15"/>
        <v>44781</v>
      </c>
      <c r="B221">
        <f t="shared" si="13"/>
        <v>2022</v>
      </c>
      <c r="C221">
        <f t="shared" si="14"/>
        <v>8</v>
      </c>
      <c r="D221" t="str">
        <f t="shared" si="12"/>
        <v>Aug</v>
      </c>
    </row>
    <row r="222" spans="1:4">
      <c r="A222" s="12">
        <f t="shared" si="15"/>
        <v>44782</v>
      </c>
      <c r="B222">
        <f t="shared" si="13"/>
        <v>2022</v>
      </c>
      <c r="C222">
        <f t="shared" si="14"/>
        <v>8</v>
      </c>
      <c r="D222" t="str">
        <f t="shared" si="12"/>
        <v>Aug</v>
      </c>
    </row>
    <row r="223" spans="1:4">
      <c r="A223" s="12">
        <f t="shared" si="15"/>
        <v>44783</v>
      </c>
      <c r="B223">
        <f t="shared" si="13"/>
        <v>2022</v>
      </c>
      <c r="C223">
        <f t="shared" si="14"/>
        <v>8</v>
      </c>
      <c r="D223" t="str">
        <f t="shared" si="12"/>
        <v>Aug</v>
      </c>
    </row>
    <row r="224" spans="1:4">
      <c r="A224" s="12">
        <f t="shared" si="15"/>
        <v>44784</v>
      </c>
      <c r="B224">
        <f t="shared" si="13"/>
        <v>2022</v>
      </c>
      <c r="C224">
        <f t="shared" si="14"/>
        <v>8</v>
      </c>
      <c r="D224" t="str">
        <f t="shared" si="12"/>
        <v>Aug</v>
      </c>
    </row>
    <row r="225" spans="1:4">
      <c r="A225" s="12">
        <f t="shared" si="15"/>
        <v>44785</v>
      </c>
      <c r="B225">
        <f t="shared" si="13"/>
        <v>2022</v>
      </c>
      <c r="C225">
        <f t="shared" si="14"/>
        <v>8</v>
      </c>
      <c r="D225" t="str">
        <f t="shared" si="12"/>
        <v>Aug</v>
      </c>
    </row>
    <row r="226" spans="1:4">
      <c r="A226" s="12">
        <f t="shared" si="15"/>
        <v>44786</v>
      </c>
      <c r="B226">
        <f t="shared" si="13"/>
        <v>2022</v>
      </c>
      <c r="C226">
        <f t="shared" si="14"/>
        <v>8</v>
      </c>
      <c r="D226" t="str">
        <f t="shared" si="12"/>
        <v>Aug</v>
      </c>
    </row>
    <row r="227" spans="1:4">
      <c r="A227" s="12">
        <f t="shared" si="15"/>
        <v>44787</v>
      </c>
      <c r="B227">
        <f t="shared" si="13"/>
        <v>2022</v>
      </c>
      <c r="C227">
        <f t="shared" si="14"/>
        <v>8</v>
      </c>
      <c r="D227" t="str">
        <f t="shared" si="12"/>
        <v>Aug</v>
      </c>
    </row>
    <row r="228" spans="1:4">
      <c r="A228" s="12">
        <f t="shared" si="15"/>
        <v>44788</v>
      </c>
      <c r="B228">
        <f t="shared" si="13"/>
        <v>2022</v>
      </c>
      <c r="C228">
        <f t="shared" si="14"/>
        <v>8</v>
      </c>
      <c r="D228" t="str">
        <f t="shared" si="12"/>
        <v>Aug</v>
      </c>
    </row>
    <row r="229" spans="1:4">
      <c r="A229" s="12">
        <f t="shared" si="15"/>
        <v>44789</v>
      </c>
      <c r="B229">
        <f t="shared" si="13"/>
        <v>2022</v>
      </c>
      <c r="C229">
        <f t="shared" si="14"/>
        <v>8</v>
      </c>
      <c r="D229" t="str">
        <f t="shared" si="12"/>
        <v>Aug</v>
      </c>
    </row>
    <row r="230" spans="1:4">
      <c r="A230" s="12">
        <f t="shared" si="15"/>
        <v>44790</v>
      </c>
      <c r="B230">
        <f t="shared" si="13"/>
        <v>2022</v>
      </c>
      <c r="C230">
        <f t="shared" si="14"/>
        <v>8</v>
      </c>
      <c r="D230" t="str">
        <f t="shared" si="12"/>
        <v>Aug</v>
      </c>
    </row>
    <row r="231" spans="1:4">
      <c r="A231" s="12">
        <f t="shared" si="15"/>
        <v>44791</v>
      </c>
      <c r="B231">
        <f t="shared" si="13"/>
        <v>2022</v>
      </c>
      <c r="C231">
        <f t="shared" si="14"/>
        <v>8</v>
      </c>
      <c r="D231" t="str">
        <f t="shared" si="12"/>
        <v>Aug</v>
      </c>
    </row>
    <row r="232" spans="1:4">
      <c r="A232" s="12">
        <f t="shared" si="15"/>
        <v>44792</v>
      </c>
      <c r="B232">
        <f t="shared" si="13"/>
        <v>2022</v>
      </c>
      <c r="C232">
        <f t="shared" si="14"/>
        <v>8</v>
      </c>
      <c r="D232" t="str">
        <f t="shared" si="12"/>
        <v>Aug</v>
      </c>
    </row>
    <row r="233" spans="1:4">
      <c r="A233" s="12">
        <f t="shared" si="15"/>
        <v>44793</v>
      </c>
      <c r="B233">
        <f t="shared" si="13"/>
        <v>2022</v>
      </c>
      <c r="C233">
        <f t="shared" si="14"/>
        <v>8</v>
      </c>
      <c r="D233" t="str">
        <f t="shared" si="12"/>
        <v>Aug</v>
      </c>
    </row>
    <row r="234" spans="1:4">
      <c r="A234" s="12">
        <f t="shared" si="15"/>
        <v>44794</v>
      </c>
      <c r="B234">
        <f t="shared" si="13"/>
        <v>2022</v>
      </c>
      <c r="C234">
        <f t="shared" si="14"/>
        <v>8</v>
      </c>
      <c r="D234" t="str">
        <f t="shared" si="12"/>
        <v>Aug</v>
      </c>
    </row>
    <row r="235" spans="1:4">
      <c r="A235" s="12">
        <f t="shared" si="15"/>
        <v>44795</v>
      </c>
      <c r="B235">
        <f t="shared" si="13"/>
        <v>2022</v>
      </c>
      <c r="C235">
        <f t="shared" si="14"/>
        <v>8</v>
      </c>
      <c r="D235" t="str">
        <f t="shared" si="12"/>
        <v>Aug</v>
      </c>
    </row>
    <row r="236" spans="1:4">
      <c r="A236" s="12">
        <f t="shared" si="15"/>
        <v>44796</v>
      </c>
      <c r="B236">
        <f t="shared" si="13"/>
        <v>2022</v>
      </c>
      <c r="C236">
        <f t="shared" si="14"/>
        <v>8</v>
      </c>
      <c r="D236" t="str">
        <f t="shared" si="12"/>
        <v>Aug</v>
      </c>
    </row>
    <row r="237" spans="1:4">
      <c r="A237" s="12">
        <f t="shared" si="15"/>
        <v>44797</v>
      </c>
      <c r="B237">
        <f t="shared" si="13"/>
        <v>2022</v>
      </c>
      <c r="C237">
        <f t="shared" si="14"/>
        <v>8</v>
      </c>
      <c r="D237" t="str">
        <f t="shared" si="12"/>
        <v>Aug</v>
      </c>
    </row>
    <row r="238" spans="1:4">
      <c r="A238" s="12">
        <f t="shared" si="15"/>
        <v>44798</v>
      </c>
      <c r="B238">
        <f t="shared" si="13"/>
        <v>2022</v>
      </c>
      <c r="C238">
        <f t="shared" si="14"/>
        <v>8</v>
      </c>
      <c r="D238" t="str">
        <f t="shared" si="12"/>
        <v>Aug</v>
      </c>
    </row>
    <row r="239" spans="1:4">
      <c r="A239" s="12">
        <f t="shared" si="15"/>
        <v>44799</v>
      </c>
      <c r="B239">
        <f t="shared" si="13"/>
        <v>2022</v>
      </c>
      <c r="C239">
        <f t="shared" si="14"/>
        <v>8</v>
      </c>
      <c r="D239" t="str">
        <f t="shared" si="12"/>
        <v>Aug</v>
      </c>
    </row>
    <row r="240" spans="1:4">
      <c r="A240" s="12">
        <f t="shared" si="15"/>
        <v>44800</v>
      </c>
      <c r="B240">
        <f t="shared" si="13"/>
        <v>2022</v>
      </c>
      <c r="C240">
        <f t="shared" si="14"/>
        <v>8</v>
      </c>
      <c r="D240" t="str">
        <f t="shared" si="12"/>
        <v>Aug</v>
      </c>
    </row>
    <row r="241" spans="1:4">
      <c r="A241" s="12">
        <f t="shared" si="15"/>
        <v>44801</v>
      </c>
      <c r="B241">
        <f t="shared" si="13"/>
        <v>2022</v>
      </c>
      <c r="C241">
        <f t="shared" si="14"/>
        <v>8</v>
      </c>
      <c r="D241" t="str">
        <f t="shared" si="12"/>
        <v>Aug</v>
      </c>
    </row>
    <row r="242" spans="1:4">
      <c r="A242" s="12">
        <f t="shared" si="15"/>
        <v>44802</v>
      </c>
      <c r="B242">
        <f t="shared" si="13"/>
        <v>2022</v>
      </c>
      <c r="C242">
        <f t="shared" si="14"/>
        <v>8</v>
      </c>
      <c r="D242" t="str">
        <f t="shared" si="12"/>
        <v>Aug</v>
      </c>
    </row>
    <row r="243" spans="1:4">
      <c r="A243" s="12">
        <f t="shared" si="15"/>
        <v>44803</v>
      </c>
      <c r="B243">
        <f t="shared" si="13"/>
        <v>2022</v>
      </c>
      <c r="C243">
        <f t="shared" si="14"/>
        <v>8</v>
      </c>
      <c r="D243" t="str">
        <f t="shared" si="12"/>
        <v>Aug</v>
      </c>
    </row>
    <row r="244" spans="1:4">
      <c r="A244" s="12">
        <f t="shared" si="15"/>
        <v>44804</v>
      </c>
      <c r="B244">
        <f t="shared" si="13"/>
        <v>2022</v>
      </c>
      <c r="C244">
        <f t="shared" si="14"/>
        <v>8</v>
      </c>
      <c r="D244" t="str">
        <f t="shared" si="12"/>
        <v>Aug</v>
      </c>
    </row>
    <row r="245" spans="1:4">
      <c r="A245" s="12">
        <f t="shared" si="15"/>
        <v>44805</v>
      </c>
      <c r="B245">
        <f t="shared" si="13"/>
        <v>2022</v>
      </c>
      <c r="C245">
        <f t="shared" si="14"/>
        <v>9</v>
      </c>
      <c r="D245" t="str">
        <f t="shared" si="12"/>
        <v>Sep</v>
      </c>
    </row>
    <row r="246" spans="1:4">
      <c r="A246" s="12">
        <f t="shared" si="15"/>
        <v>44806</v>
      </c>
      <c r="B246">
        <f t="shared" si="13"/>
        <v>2022</v>
      </c>
      <c r="C246">
        <f t="shared" si="14"/>
        <v>9</v>
      </c>
      <c r="D246" t="str">
        <f t="shared" si="12"/>
        <v>Sep</v>
      </c>
    </row>
    <row r="247" spans="1:4">
      <c r="A247" s="12">
        <f t="shared" si="15"/>
        <v>44807</v>
      </c>
      <c r="B247">
        <f t="shared" si="13"/>
        <v>2022</v>
      </c>
      <c r="C247">
        <f t="shared" si="14"/>
        <v>9</v>
      </c>
      <c r="D247" t="str">
        <f t="shared" si="12"/>
        <v>Sep</v>
      </c>
    </row>
    <row r="248" spans="1:4">
      <c r="A248" s="12">
        <f t="shared" si="15"/>
        <v>44808</v>
      </c>
      <c r="B248">
        <f t="shared" si="13"/>
        <v>2022</v>
      </c>
      <c r="C248">
        <f t="shared" si="14"/>
        <v>9</v>
      </c>
      <c r="D248" t="str">
        <f t="shared" si="12"/>
        <v>Sep</v>
      </c>
    </row>
    <row r="249" spans="1:4">
      <c r="A249" s="12">
        <f t="shared" si="15"/>
        <v>44809</v>
      </c>
      <c r="B249">
        <f t="shared" si="13"/>
        <v>2022</v>
      </c>
      <c r="C249">
        <f t="shared" si="14"/>
        <v>9</v>
      </c>
      <c r="D249" t="str">
        <f t="shared" si="12"/>
        <v>Sep</v>
      </c>
    </row>
    <row r="250" spans="1:4">
      <c r="A250" s="12">
        <f t="shared" si="15"/>
        <v>44810</v>
      </c>
      <c r="B250">
        <f t="shared" si="13"/>
        <v>2022</v>
      </c>
      <c r="C250">
        <f t="shared" si="14"/>
        <v>9</v>
      </c>
      <c r="D250" t="str">
        <f t="shared" si="12"/>
        <v>Sep</v>
      </c>
    </row>
    <row r="251" spans="1:4">
      <c r="A251" s="12">
        <f t="shared" si="15"/>
        <v>44811</v>
      </c>
      <c r="B251">
        <f t="shared" si="13"/>
        <v>2022</v>
      </c>
      <c r="C251">
        <f t="shared" si="14"/>
        <v>9</v>
      </c>
      <c r="D251" t="str">
        <f t="shared" si="12"/>
        <v>Sep</v>
      </c>
    </row>
    <row r="252" spans="1:4">
      <c r="A252" s="12">
        <f t="shared" si="15"/>
        <v>44812</v>
      </c>
      <c r="B252">
        <f t="shared" si="13"/>
        <v>2022</v>
      </c>
      <c r="C252">
        <f t="shared" si="14"/>
        <v>9</v>
      </c>
      <c r="D252" t="str">
        <f t="shared" si="12"/>
        <v>Sep</v>
      </c>
    </row>
    <row r="253" spans="1:4">
      <c r="A253" s="12">
        <f t="shared" si="15"/>
        <v>44813</v>
      </c>
      <c r="B253">
        <f t="shared" si="13"/>
        <v>2022</v>
      </c>
      <c r="C253">
        <f t="shared" si="14"/>
        <v>9</v>
      </c>
      <c r="D253" t="str">
        <f t="shared" si="12"/>
        <v>Sep</v>
      </c>
    </row>
    <row r="254" spans="1:4">
      <c r="A254" s="12">
        <f t="shared" si="15"/>
        <v>44814</v>
      </c>
      <c r="B254">
        <f t="shared" si="13"/>
        <v>2022</v>
      </c>
      <c r="C254">
        <f t="shared" si="14"/>
        <v>9</v>
      </c>
      <c r="D254" t="str">
        <f t="shared" si="12"/>
        <v>Sep</v>
      </c>
    </row>
    <row r="255" spans="1:4">
      <c r="A255" s="12">
        <f t="shared" si="15"/>
        <v>44815</v>
      </c>
      <c r="B255">
        <f t="shared" si="13"/>
        <v>2022</v>
      </c>
      <c r="C255">
        <f t="shared" si="14"/>
        <v>9</v>
      </c>
      <c r="D255" t="str">
        <f t="shared" si="12"/>
        <v>Sep</v>
      </c>
    </row>
    <row r="256" spans="1:4">
      <c r="A256" s="12">
        <f t="shared" si="15"/>
        <v>44816</v>
      </c>
      <c r="B256">
        <f t="shared" si="13"/>
        <v>2022</v>
      </c>
      <c r="C256">
        <f t="shared" si="14"/>
        <v>9</v>
      </c>
      <c r="D256" t="str">
        <f t="shared" si="12"/>
        <v>Sep</v>
      </c>
    </row>
    <row r="257" spans="1:4">
      <c r="A257" s="12">
        <f t="shared" si="15"/>
        <v>44817</v>
      </c>
      <c r="B257">
        <f t="shared" si="13"/>
        <v>2022</v>
      </c>
      <c r="C257">
        <f t="shared" si="14"/>
        <v>9</v>
      </c>
      <c r="D257" t="str">
        <f t="shared" si="12"/>
        <v>Sep</v>
      </c>
    </row>
    <row r="258" spans="1:4">
      <c r="A258" s="12">
        <f t="shared" si="15"/>
        <v>44818</v>
      </c>
      <c r="B258">
        <f t="shared" si="13"/>
        <v>2022</v>
      </c>
      <c r="C258">
        <f t="shared" si="14"/>
        <v>9</v>
      </c>
      <c r="D258" t="str">
        <f t="shared" ref="D258:D321" si="16">TEXT(A258,"MMM")</f>
        <v>Sep</v>
      </c>
    </row>
    <row r="259" spans="1:4">
      <c r="A259" s="12">
        <f t="shared" si="15"/>
        <v>44819</v>
      </c>
      <c r="B259">
        <f t="shared" ref="B259:B322" si="17">YEAR(A259)</f>
        <v>2022</v>
      </c>
      <c r="C259">
        <f t="shared" ref="C259:C322" si="18">MONTH(A259)</f>
        <v>9</v>
      </c>
      <c r="D259" t="str">
        <f t="shared" si="16"/>
        <v>Sep</v>
      </c>
    </row>
    <row r="260" spans="1:4">
      <c r="A260" s="12">
        <f t="shared" ref="A260:A323" si="19">A259 + 1</f>
        <v>44820</v>
      </c>
      <c r="B260">
        <f t="shared" si="17"/>
        <v>2022</v>
      </c>
      <c r="C260">
        <f t="shared" si="18"/>
        <v>9</v>
      </c>
      <c r="D260" t="str">
        <f t="shared" si="16"/>
        <v>Sep</v>
      </c>
    </row>
    <row r="261" spans="1:4">
      <c r="A261" s="12">
        <f t="shared" si="19"/>
        <v>44821</v>
      </c>
      <c r="B261">
        <f t="shared" si="17"/>
        <v>2022</v>
      </c>
      <c r="C261">
        <f t="shared" si="18"/>
        <v>9</v>
      </c>
      <c r="D261" t="str">
        <f t="shared" si="16"/>
        <v>Sep</v>
      </c>
    </row>
    <row r="262" spans="1:4">
      <c r="A262" s="12">
        <f t="shared" si="19"/>
        <v>44822</v>
      </c>
      <c r="B262">
        <f t="shared" si="17"/>
        <v>2022</v>
      </c>
      <c r="C262">
        <f t="shared" si="18"/>
        <v>9</v>
      </c>
      <c r="D262" t="str">
        <f t="shared" si="16"/>
        <v>Sep</v>
      </c>
    </row>
    <row r="263" spans="1:4">
      <c r="A263" s="12">
        <f t="shared" si="19"/>
        <v>44823</v>
      </c>
      <c r="B263">
        <f t="shared" si="17"/>
        <v>2022</v>
      </c>
      <c r="C263">
        <f t="shared" si="18"/>
        <v>9</v>
      </c>
      <c r="D263" t="str">
        <f t="shared" si="16"/>
        <v>Sep</v>
      </c>
    </row>
    <row r="264" spans="1:4">
      <c r="A264" s="12">
        <f t="shared" si="19"/>
        <v>44824</v>
      </c>
      <c r="B264">
        <f t="shared" si="17"/>
        <v>2022</v>
      </c>
      <c r="C264">
        <f t="shared" si="18"/>
        <v>9</v>
      </c>
      <c r="D264" t="str">
        <f t="shared" si="16"/>
        <v>Sep</v>
      </c>
    </row>
    <row r="265" spans="1:4">
      <c r="A265" s="12">
        <f t="shared" si="19"/>
        <v>44825</v>
      </c>
      <c r="B265">
        <f t="shared" si="17"/>
        <v>2022</v>
      </c>
      <c r="C265">
        <f t="shared" si="18"/>
        <v>9</v>
      </c>
      <c r="D265" t="str">
        <f t="shared" si="16"/>
        <v>Sep</v>
      </c>
    </row>
    <row r="266" spans="1:4">
      <c r="A266" s="12">
        <f t="shared" si="19"/>
        <v>44826</v>
      </c>
      <c r="B266">
        <f t="shared" si="17"/>
        <v>2022</v>
      </c>
      <c r="C266">
        <f t="shared" si="18"/>
        <v>9</v>
      </c>
      <c r="D266" t="str">
        <f t="shared" si="16"/>
        <v>Sep</v>
      </c>
    </row>
    <row r="267" spans="1:4">
      <c r="A267" s="12">
        <f t="shared" si="19"/>
        <v>44827</v>
      </c>
      <c r="B267">
        <f t="shared" si="17"/>
        <v>2022</v>
      </c>
      <c r="C267">
        <f t="shared" si="18"/>
        <v>9</v>
      </c>
      <c r="D267" t="str">
        <f t="shared" si="16"/>
        <v>Sep</v>
      </c>
    </row>
    <row r="268" spans="1:4">
      <c r="A268" s="12">
        <f t="shared" si="19"/>
        <v>44828</v>
      </c>
      <c r="B268">
        <f t="shared" si="17"/>
        <v>2022</v>
      </c>
      <c r="C268">
        <f t="shared" si="18"/>
        <v>9</v>
      </c>
      <c r="D268" t="str">
        <f t="shared" si="16"/>
        <v>Sep</v>
      </c>
    </row>
    <row r="269" spans="1:4">
      <c r="A269" s="12">
        <f t="shared" si="19"/>
        <v>44829</v>
      </c>
      <c r="B269">
        <f t="shared" si="17"/>
        <v>2022</v>
      </c>
      <c r="C269">
        <f t="shared" si="18"/>
        <v>9</v>
      </c>
      <c r="D269" t="str">
        <f t="shared" si="16"/>
        <v>Sep</v>
      </c>
    </row>
    <row r="270" spans="1:4">
      <c r="A270" s="12">
        <f t="shared" si="19"/>
        <v>44830</v>
      </c>
      <c r="B270">
        <f t="shared" si="17"/>
        <v>2022</v>
      </c>
      <c r="C270">
        <f t="shared" si="18"/>
        <v>9</v>
      </c>
      <c r="D270" t="str">
        <f t="shared" si="16"/>
        <v>Sep</v>
      </c>
    </row>
    <row r="271" spans="1:4">
      <c r="A271" s="12">
        <f t="shared" si="19"/>
        <v>44831</v>
      </c>
      <c r="B271">
        <f t="shared" si="17"/>
        <v>2022</v>
      </c>
      <c r="C271">
        <f t="shared" si="18"/>
        <v>9</v>
      </c>
      <c r="D271" t="str">
        <f t="shared" si="16"/>
        <v>Sep</v>
      </c>
    </row>
    <row r="272" spans="1:4">
      <c r="A272" s="12">
        <f t="shared" si="19"/>
        <v>44832</v>
      </c>
      <c r="B272">
        <f t="shared" si="17"/>
        <v>2022</v>
      </c>
      <c r="C272">
        <f t="shared" si="18"/>
        <v>9</v>
      </c>
      <c r="D272" t="str">
        <f t="shared" si="16"/>
        <v>Sep</v>
      </c>
    </row>
    <row r="273" spans="1:4">
      <c r="A273" s="12">
        <f t="shared" si="19"/>
        <v>44833</v>
      </c>
      <c r="B273">
        <f t="shared" si="17"/>
        <v>2022</v>
      </c>
      <c r="C273">
        <f t="shared" si="18"/>
        <v>9</v>
      </c>
      <c r="D273" t="str">
        <f t="shared" si="16"/>
        <v>Sep</v>
      </c>
    </row>
    <row r="274" spans="1:4">
      <c r="A274" s="12">
        <f t="shared" si="19"/>
        <v>44834</v>
      </c>
      <c r="B274">
        <f t="shared" si="17"/>
        <v>2022</v>
      </c>
      <c r="C274">
        <f t="shared" si="18"/>
        <v>9</v>
      </c>
      <c r="D274" t="str">
        <f t="shared" si="16"/>
        <v>Sep</v>
      </c>
    </row>
    <row r="275" spans="1:4">
      <c r="A275" s="12">
        <f t="shared" si="19"/>
        <v>44835</v>
      </c>
      <c r="B275">
        <f t="shared" si="17"/>
        <v>2022</v>
      </c>
      <c r="C275">
        <f t="shared" si="18"/>
        <v>10</v>
      </c>
      <c r="D275" t="str">
        <f t="shared" si="16"/>
        <v>Oct</v>
      </c>
    </row>
    <row r="276" spans="1:4">
      <c r="A276" s="12">
        <f t="shared" si="19"/>
        <v>44836</v>
      </c>
      <c r="B276">
        <f t="shared" si="17"/>
        <v>2022</v>
      </c>
      <c r="C276">
        <f t="shared" si="18"/>
        <v>10</v>
      </c>
      <c r="D276" t="str">
        <f t="shared" si="16"/>
        <v>Oct</v>
      </c>
    </row>
    <row r="277" spans="1:4">
      <c r="A277" s="12">
        <f t="shared" si="19"/>
        <v>44837</v>
      </c>
      <c r="B277">
        <f t="shared" si="17"/>
        <v>2022</v>
      </c>
      <c r="C277">
        <f t="shared" si="18"/>
        <v>10</v>
      </c>
      <c r="D277" t="str">
        <f t="shared" si="16"/>
        <v>Oct</v>
      </c>
    </row>
    <row r="278" spans="1:4">
      <c r="A278" s="12">
        <f t="shared" si="19"/>
        <v>44838</v>
      </c>
      <c r="B278">
        <f t="shared" si="17"/>
        <v>2022</v>
      </c>
      <c r="C278">
        <f t="shared" si="18"/>
        <v>10</v>
      </c>
      <c r="D278" t="str">
        <f t="shared" si="16"/>
        <v>Oct</v>
      </c>
    </row>
    <row r="279" spans="1:4">
      <c r="A279" s="12">
        <f t="shared" si="19"/>
        <v>44839</v>
      </c>
      <c r="B279">
        <f t="shared" si="17"/>
        <v>2022</v>
      </c>
      <c r="C279">
        <f t="shared" si="18"/>
        <v>10</v>
      </c>
      <c r="D279" t="str">
        <f t="shared" si="16"/>
        <v>Oct</v>
      </c>
    </row>
    <row r="280" spans="1:4">
      <c r="A280" s="12">
        <f t="shared" si="19"/>
        <v>44840</v>
      </c>
      <c r="B280">
        <f t="shared" si="17"/>
        <v>2022</v>
      </c>
      <c r="C280">
        <f t="shared" si="18"/>
        <v>10</v>
      </c>
      <c r="D280" t="str">
        <f t="shared" si="16"/>
        <v>Oct</v>
      </c>
    </row>
    <row r="281" spans="1:4">
      <c r="A281" s="12">
        <f t="shared" si="19"/>
        <v>44841</v>
      </c>
      <c r="B281">
        <f t="shared" si="17"/>
        <v>2022</v>
      </c>
      <c r="C281">
        <f t="shared" si="18"/>
        <v>10</v>
      </c>
      <c r="D281" t="str">
        <f t="shared" si="16"/>
        <v>Oct</v>
      </c>
    </row>
    <row r="282" spans="1:4">
      <c r="A282" s="12">
        <f t="shared" si="19"/>
        <v>44842</v>
      </c>
      <c r="B282">
        <f t="shared" si="17"/>
        <v>2022</v>
      </c>
      <c r="C282">
        <f t="shared" si="18"/>
        <v>10</v>
      </c>
      <c r="D282" t="str">
        <f t="shared" si="16"/>
        <v>Oct</v>
      </c>
    </row>
    <row r="283" spans="1:4">
      <c r="A283" s="12">
        <f t="shared" si="19"/>
        <v>44843</v>
      </c>
      <c r="B283">
        <f t="shared" si="17"/>
        <v>2022</v>
      </c>
      <c r="C283">
        <f t="shared" si="18"/>
        <v>10</v>
      </c>
      <c r="D283" t="str">
        <f t="shared" si="16"/>
        <v>Oct</v>
      </c>
    </row>
    <row r="284" spans="1:4">
      <c r="A284" s="12">
        <f t="shared" si="19"/>
        <v>44844</v>
      </c>
      <c r="B284">
        <f t="shared" si="17"/>
        <v>2022</v>
      </c>
      <c r="C284">
        <f t="shared" si="18"/>
        <v>10</v>
      </c>
      <c r="D284" t="str">
        <f t="shared" si="16"/>
        <v>Oct</v>
      </c>
    </row>
    <row r="285" spans="1:4">
      <c r="A285" s="12">
        <f t="shared" si="19"/>
        <v>44845</v>
      </c>
      <c r="B285">
        <f t="shared" si="17"/>
        <v>2022</v>
      </c>
      <c r="C285">
        <f t="shared" si="18"/>
        <v>10</v>
      </c>
      <c r="D285" t="str">
        <f t="shared" si="16"/>
        <v>Oct</v>
      </c>
    </row>
    <row r="286" spans="1:4">
      <c r="A286" s="12">
        <f t="shared" si="19"/>
        <v>44846</v>
      </c>
      <c r="B286">
        <f t="shared" si="17"/>
        <v>2022</v>
      </c>
      <c r="C286">
        <f t="shared" si="18"/>
        <v>10</v>
      </c>
      <c r="D286" t="str">
        <f t="shared" si="16"/>
        <v>Oct</v>
      </c>
    </row>
    <row r="287" spans="1:4">
      <c r="A287" s="12">
        <f t="shared" si="19"/>
        <v>44847</v>
      </c>
      <c r="B287">
        <f t="shared" si="17"/>
        <v>2022</v>
      </c>
      <c r="C287">
        <f t="shared" si="18"/>
        <v>10</v>
      </c>
      <c r="D287" t="str">
        <f t="shared" si="16"/>
        <v>Oct</v>
      </c>
    </row>
    <row r="288" spans="1:4">
      <c r="A288" s="12">
        <f t="shared" si="19"/>
        <v>44848</v>
      </c>
      <c r="B288">
        <f t="shared" si="17"/>
        <v>2022</v>
      </c>
      <c r="C288">
        <f t="shared" si="18"/>
        <v>10</v>
      </c>
      <c r="D288" t="str">
        <f t="shared" si="16"/>
        <v>Oct</v>
      </c>
    </row>
    <row r="289" spans="1:4">
      <c r="A289" s="12">
        <f t="shared" si="19"/>
        <v>44849</v>
      </c>
      <c r="B289">
        <f t="shared" si="17"/>
        <v>2022</v>
      </c>
      <c r="C289">
        <f t="shared" si="18"/>
        <v>10</v>
      </c>
      <c r="D289" t="str">
        <f t="shared" si="16"/>
        <v>Oct</v>
      </c>
    </row>
    <row r="290" spans="1:4">
      <c r="A290" s="12">
        <f t="shared" si="19"/>
        <v>44850</v>
      </c>
      <c r="B290">
        <f t="shared" si="17"/>
        <v>2022</v>
      </c>
      <c r="C290">
        <f t="shared" si="18"/>
        <v>10</v>
      </c>
      <c r="D290" t="str">
        <f t="shared" si="16"/>
        <v>Oct</v>
      </c>
    </row>
    <row r="291" spans="1:4">
      <c r="A291" s="12">
        <f t="shared" si="19"/>
        <v>44851</v>
      </c>
      <c r="B291">
        <f t="shared" si="17"/>
        <v>2022</v>
      </c>
      <c r="C291">
        <f t="shared" si="18"/>
        <v>10</v>
      </c>
      <c r="D291" t="str">
        <f t="shared" si="16"/>
        <v>Oct</v>
      </c>
    </row>
    <row r="292" spans="1:4">
      <c r="A292" s="12">
        <f t="shared" si="19"/>
        <v>44852</v>
      </c>
      <c r="B292">
        <f t="shared" si="17"/>
        <v>2022</v>
      </c>
      <c r="C292">
        <f t="shared" si="18"/>
        <v>10</v>
      </c>
      <c r="D292" t="str">
        <f t="shared" si="16"/>
        <v>Oct</v>
      </c>
    </row>
    <row r="293" spans="1:4">
      <c r="A293" s="12">
        <f t="shared" si="19"/>
        <v>44853</v>
      </c>
      <c r="B293">
        <f t="shared" si="17"/>
        <v>2022</v>
      </c>
      <c r="C293">
        <f t="shared" si="18"/>
        <v>10</v>
      </c>
      <c r="D293" t="str">
        <f t="shared" si="16"/>
        <v>Oct</v>
      </c>
    </row>
    <row r="294" spans="1:4">
      <c r="A294" s="12">
        <f t="shared" si="19"/>
        <v>44854</v>
      </c>
      <c r="B294">
        <f t="shared" si="17"/>
        <v>2022</v>
      </c>
      <c r="C294">
        <f t="shared" si="18"/>
        <v>10</v>
      </c>
      <c r="D294" t="str">
        <f t="shared" si="16"/>
        <v>Oct</v>
      </c>
    </row>
    <row r="295" spans="1:4">
      <c r="A295" s="12">
        <f t="shared" si="19"/>
        <v>44855</v>
      </c>
      <c r="B295">
        <f t="shared" si="17"/>
        <v>2022</v>
      </c>
      <c r="C295">
        <f t="shared" si="18"/>
        <v>10</v>
      </c>
      <c r="D295" t="str">
        <f t="shared" si="16"/>
        <v>Oct</v>
      </c>
    </row>
    <row r="296" spans="1:4">
      <c r="A296" s="12">
        <f t="shared" si="19"/>
        <v>44856</v>
      </c>
      <c r="B296">
        <f t="shared" si="17"/>
        <v>2022</v>
      </c>
      <c r="C296">
        <f t="shared" si="18"/>
        <v>10</v>
      </c>
      <c r="D296" t="str">
        <f t="shared" si="16"/>
        <v>Oct</v>
      </c>
    </row>
    <row r="297" spans="1:4">
      <c r="A297" s="12">
        <f t="shared" si="19"/>
        <v>44857</v>
      </c>
      <c r="B297">
        <f t="shared" si="17"/>
        <v>2022</v>
      </c>
      <c r="C297">
        <f t="shared" si="18"/>
        <v>10</v>
      </c>
      <c r="D297" t="str">
        <f t="shared" si="16"/>
        <v>Oct</v>
      </c>
    </row>
    <row r="298" spans="1:4">
      <c r="A298" s="12">
        <f t="shared" si="19"/>
        <v>44858</v>
      </c>
      <c r="B298">
        <f t="shared" si="17"/>
        <v>2022</v>
      </c>
      <c r="C298">
        <f t="shared" si="18"/>
        <v>10</v>
      </c>
      <c r="D298" t="str">
        <f t="shared" si="16"/>
        <v>Oct</v>
      </c>
    </row>
    <row r="299" spans="1:4">
      <c r="A299" s="12">
        <f t="shared" si="19"/>
        <v>44859</v>
      </c>
      <c r="B299">
        <f t="shared" si="17"/>
        <v>2022</v>
      </c>
      <c r="C299">
        <f t="shared" si="18"/>
        <v>10</v>
      </c>
      <c r="D299" t="str">
        <f t="shared" si="16"/>
        <v>Oct</v>
      </c>
    </row>
    <row r="300" spans="1:4">
      <c r="A300" s="12">
        <f t="shared" si="19"/>
        <v>44860</v>
      </c>
      <c r="B300">
        <f t="shared" si="17"/>
        <v>2022</v>
      </c>
      <c r="C300">
        <f t="shared" si="18"/>
        <v>10</v>
      </c>
      <c r="D300" t="str">
        <f t="shared" si="16"/>
        <v>Oct</v>
      </c>
    </row>
    <row r="301" spans="1:4">
      <c r="A301" s="12">
        <f t="shared" si="19"/>
        <v>44861</v>
      </c>
      <c r="B301">
        <f t="shared" si="17"/>
        <v>2022</v>
      </c>
      <c r="C301">
        <f t="shared" si="18"/>
        <v>10</v>
      </c>
      <c r="D301" t="str">
        <f t="shared" si="16"/>
        <v>Oct</v>
      </c>
    </row>
    <row r="302" spans="1:4">
      <c r="A302" s="12">
        <f t="shared" si="19"/>
        <v>44862</v>
      </c>
      <c r="B302">
        <f t="shared" si="17"/>
        <v>2022</v>
      </c>
      <c r="C302">
        <f t="shared" si="18"/>
        <v>10</v>
      </c>
      <c r="D302" t="str">
        <f t="shared" si="16"/>
        <v>Oct</v>
      </c>
    </row>
    <row r="303" spans="1:4">
      <c r="A303" s="12">
        <f t="shared" si="19"/>
        <v>44863</v>
      </c>
      <c r="B303">
        <f t="shared" si="17"/>
        <v>2022</v>
      </c>
      <c r="C303">
        <f t="shared" si="18"/>
        <v>10</v>
      </c>
      <c r="D303" t="str">
        <f t="shared" si="16"/>
        <v>Oct</v>
      </c>
    </row>
    <row r="304" spans="1:4">
      <c r="A304" s="12">
        <f t="shared" si="19"/>
        <v>44864</v>
      </c>
      <c r="B304">
        <f t="shared" si="17"/>
        <v>2022</v>
      </c>
      <c r="C304">
        <f t="shared" si="18"/>
        <v>10</v>
      </c>
      <c r="D304" t="str">
        <f t="shared" si="16"/>
        <v>Oct</v>
      </c>
    </row>
    <row r="305" spans="1:4">
      <c r="A305" s="12">
        <f t="shared" si="19"/>
        <v>44865</v>
      </c>
      <c r="B305">
        <f t="shared" si="17"/>
        <v>2022</v>
      </c>
      <c r="C305">
        <f t="shared" si="18"/>
        <v>10</v>
      </c>
      <c r="D305" t="str">
        <f t="shared" si="16"/>
        <v>Oct</v>
      </c>
    </row>
    <row r="306" spans="1:4">
      <c r="A306" s="12">
        <f t="shared" si="19"/>
        <v>44866</v>
      </c>
      <c r="B306">
        <f t="shared" si="17"/>
        <v>2022</v>
      </c>
      <c r="C306">
        <f t="shared" si="18"/>
        <v>11</v>
      </c>
      <c r="D306" t="str">
        <f t="shared" si="16"/>
        <v>Nov</v>
      </c>
    </row>
    <row r="307" spans="1:4">
      <c r="A307" s="12">
        <f t="shared" si="19"/>
        <v>44867</v>
      </c>
      <c r="B307">
        <f t="shared" si="17"/>
        <v>2022</v>
      </c>
      <c r="C307">
        <f t="shared" si="18"/>
        <v>11</v>
      </c>
      <c r="D307" t="str">
        <f t="shared" si="16"/>
        <v>Nov</v>
      </c>
    </row>
    <row r="308" spans="1:4">
      <c r="A308" s="12">
        <f t="shared" si="19"/>
        <v>44868</v>
      </c>
      <c r="B308">
        <f t="shared" si="17"/>
        <v>2022</v>
      </c>
      <c r="C308">
        <f t="shared" si="18"/>
        <v>11</v>
      </c>
      <c r="D308" t="str">
        <f t="shared" si="16"/>
        <v>Nov</v>
      </c>
    </row>
    <row r="309" spans="1:4">
      <c r="A309" s="12">
        <f t="shared" si="19"/>
        <v>44869</v>
      </c>
      <c r="B309">
        <f t="shared" si="17"/>
        <v>2022</v>
      </c>
      <c r="C309">
        <f t="shared" si="18"/>
        <v>11</v>
      </c>
      <c r="D309" t="str">
        <f t="shared" si="16"/>
        <v>Nov</v>
      </c>
    </row>
    <row r="310" spans="1:4">
      <c r="A310" s="12">
        <f t="shared" si="19"/>
        <v>44870</v>
      </c>
      <c r="B310">
        <f t="shared" si="17"/>
        <v>2022</v>
      </c>
      <c r="C310">
        <f t="shared" si="18"/>
        <v>11</v>
      </c>
      <c r="D310" t="str">
        <f t="shared" si="16"/>
        <v>Nov</v>
      </c>
    </row>
    <row r="311" spans="1:4">
      <c r="A311" s="12">
        <f t="shared" si="19"/>
        <v>44871</v>
      </c>
      <c r="B311">
        <f t="shared" si="17"/>
        <v>2022</v>
      </c>
      <c r="C311">
        <f t="shared" si="18"/>
        <v>11</v>
      </c>
      <c r="D311" t="str">
        <f t="shared" si="16"/>
        <v>Nov</v>
      </c>
    </row>
    <row r="312" spans="1:4">
      <c r="A312" s="12">
        <f t="shared" si="19"/>
        <v>44872</v>
      </c>
      <c r="B312">
        <f t="shared" si="17"/>
        <v>2022</v>
      </c>
      <c r="C312">
        <f t="shared" si="18"/>
        <v>11</v>
      </c>
      <c r="D312" t="str">
        <f t="shared" si="16"/>
        <v>Nov</v>
      </c>
    </row>
    <row r="313" spans="1:4">
      <c r="A313" s="12">
        <f t="shared" si="19"/>
        <v>44873</v>
      </c>
      <c r="B313">
        <f t="shared" si="17"/>
        <v>2022</v>
      </c>
      <c r="C313">
        <f t="shared" si="18"/>
        <v>11</v>
      </c>
      <c r="D313" t="str">
        <f t="shared" si="16"/>
        <v>Nov</v>
      </c>
    </row>
    <row r="314" spans="1:4">
      <c r="A314" s="12">
        <f t="shared" si="19"/>
        <v>44874</v>
      </c>
      <c r="B314">
        <f t="shared" si="17"/>
        <v>2022</v>
      </c>
      <c r="C314">
        <f t="shared" si="18"/>
        <v>11</v>
      </c>
      <c r="D314" t="str">
        <f t="shared" si="16"/>
        <v>Nov</v>
      </c>
    </row>
    <row r="315" spans="1:4">
      <c r="A315" s="12">
        <f t="shared" si="19"/>
        <v>44875</v>
      </c>
      <c r="B315">
        <f t="shared" si="17"/>
        <v>2022</v>
      </c>
      <c r="C315">
        <f t="shared" si="18"/>
        <v>11</v>
      </c>
      <c r="D315" t="str">
        <f t="shared" si="16"/>
        <v>Nov</v>
      </c>
    </row>
    <row r="316" spans="1:4">
      <c r="A316" s="12">
        <f t="shared" si="19"/>
        <v>44876</v>
      </c>
      <c r="B316">
        <f t="shared" si="17"/>
        <v>2022</v>
      </c>
      <c r="C316">
        <f t="shared" si="18"/>
        <v>11</v>
      </c>
      <c r="D316" t="str">
        <f t="shared" si="16"/>
        <v>Nov</v>
      </c>
    </row>
    <row r="317" spans="1:4">
      <c r="A317" s="12">
        <f t="shared" si="19"/>
        <v>44877</v>
      </c>
      <c r="B317">
        <f t="shared" si="17"/>
        <v>2022</v>
      </c>
      <c r="C317">
        <f t="shared" si="18"/>
        <v>11</v>
      </c>
      <c r="D317" t="str">
        <f t="shared" si="16"/>
        <v>Nov</v>
      </c>
    </row>
    <row r="318" spans="1:4">
      <c r="A318" s="12">
        <f t="shared" si="19"/>
        <v>44878</v>
      </c>
      <c r="B318">
        <f t="shared" si="17"/>
        <v>2022</v>
      </c>
      <c r="C318">
        <f t="shared" si="18"/>
        <v>11</v>
      </c>
      <c r="D318" t="str">
        <f t="shared" si="16"/>
        <v>Nov</v>
      </c>
    </row>
    <row r="319" spans="1:4">
      <c r="A319" s="12">
        <f t="shared" si="19"/>
        <v>44879</v>
      </c>
      <c r="B319">
        <f t="shared" si="17"/>
        <v>2022</v>
      </c>
      <c r="C319">
        <f t="shared" si="18"/>
        <v>11</v>
      </c>
      <c r="D319" t="str">
        <f t="shared" si="16"/>
        <v>Nov</v>
      </c>
    </row>
    <row r="320" spans="1:4">
      <c r="A320" s="12">
        <f t="shared" si="19"/>
        <v>44880</v>
      </c>
      <c r="B320">
        <f t="shared" si="17"/>
        <v>2022</v>
      </c>
      <c r="C320">
        <f t="shared" si="18"/>
        <v>11</v>
      </c>
      <c r="D320" t="str">
        <f t="shared" si="16"/>
        <v>Nov</v>
      </c>
    </row>
    <row r="321" spans="1:4">
      <c r="A321" s="12">
        <f t="shared" si="19"/>
        <v>44881</v>
      </c>
      <c r="B321">
        <f t="shared" si="17"/>
        <v>2022</v>
      </c>
      <c r="C321">
        <f t="shared" si="18"/>
        <v>11</v>
      </c>
      <c r="D321" t="str">
        <f t="shared" si="16"/>
        <v>Nov</v>
      </c>
    </row>
    <row r="322" spans="1:4">
      <c r="A322" s="12">
        <f t="shared" si="19"/>
        <v>44882</v>
      </c>
      <c r="B322">
        <f t="shared" si="17"/>
        <v>2022</v>
      </c>
      <c r="C322">
        <f t="shared" si="18"/>
        <v>11</v>
      </c>
      <c r="D322" t="str">
        <f t="shared" ref="D322:D385" si="20">TEXT(A322,"MMM")</f>
        <v>Nov</v>
      </c>
    </row>
    <row r="323" spans="1:4">
      <c r="A323" s="12">
        <f t="shared" si="19"/>
        <v>44883</v>
      </c>
      <c r="B323">
        <f t="shared" ref="B323:B386" si="21">YEAR(A323)</f>
        <v>2022</v>
      </c>
      <c r="C323">
        <f t="shared" ref="C323:C386" si="22">MONTH(A323)</f>
        <v>11</v>
      </c>
      <c r="D323" t="str">
        <f t="shared" si="20"/>
        <v>Nov</v>
      </c>
    </row>
    <row r="324" spans="1:4">
      <c r="A324" s="12">
        <f t="shared" ref="A324:A387" si="23">A323 + 1</f>
        <v>44884</v>
      </c>
      <c r="B324">
        <f t="shared" si="21"/>
        <v>2022</v>
      </c>
      <c r="C324">
        <f t="shared" si="22"/>
        <v>11</v>
      </c>
      <c r="D324" t="str">
        <f t="shared" si="20"/>
        <v>Nov</v>
      </c>
    </row>
    <row r="325" spans="1:4">
      <c r="A325" s="12">
        <f t="shared" si="23"/>
        <v>44885</v>
      </c>
      <c r="B325">
        <f t="shared" si="21"/>
        <v>2022</v>
      </c>
      <c r="C325">
        <f t="shared" si="22"/>
        <v>11</v>
      </c>
      <c r="D325" t="str">
        <f t="shared" si="20"/>
        <v>Nov</v>
      </c>
    </row>
    <row r="326" spans="1:4">
      <c r="A326" s="12">
        <f t="shared" si="23"/>
        <v>44886</v>
      </c>
      <c r="B326">
        <f t="shared" si="21"/>
        <v>2022</v>
      </c>
      <c r="C326">
        <f t="shared" si="22"/>
        <v>11</v>
      </c>
      <c r="D326" t="str">
        <f t="shared" si="20"/>
        <v>Nov</v>
      </c>
    </row>
    <row r="327" spans="1:4">
      <c r="A327" s="12">
        <f t="shared" si="23"/>
        <v>44887</v>
      </c>
      <c r="B327">
        <f t="shared" si="21"/>
        <v>2022</v>
      </c>
      <c r="C327">
        <f t="shared" si="22"/>
        <v>11</v>
      </c>
      <c r="D327" t="str">
        <f t="shared" si="20"/>
        <v>Nov</v>
      </c>
    </row>
    <row r="328" spans="1:4">
      <c r="A328" s="12">
        <f t="shared" si="23"/>
        <v>44888</v>
      </c>
      <c r="B328">
        <f t="shared" si="21"/>
        <v>2022</v>
      </c>
      <c r="C328">
        <f t="shared" si="22"/>
        <v>11</v>
      </c>
      <c r="D328" t="str">
        <f t="shared" si="20"/>
        <v>Nov</v>
      </c>
    </row>
    <row r="329" spans="1:4">
      <c r="A329" s="12">
        <f t="shared" si="23"/>
        <v>44889</v>
      </c>
      <c r="B329">
        <f t="shared" si="21"/>
        <v>2022</v>
      </c>
      <c r="C329">
        <f t="shared" si="22"/>
        <v>11</v>
      </c>
      <c r="D329" t="str">
        <f t="shared" si="20"/>
        <v>Nov</v>
      </c>
    </row>
    <row r="330" spans="1:4">
      <c r="A330" s="12">
        <f t="shared" si="23"/>
        <v>44890</v>
      </c>
      <c r="B330">
        <f t="shared" si="21"/>
        <v>2022</v>
      </c>
      <c r="C330">
        <f t="shared" si="22"/>
        <v>11</v>
      </c>
      <c r="D330" t="str">
        <f t="shared" si="20"/>
        <v>Nov</v>
      </c>
    </row>
    <row r="331" spans="1:4">
      <c r="A331" s="12">
        <f t="shared" si="23"/>
        <v>44891</v>
      </c>
      <c r="B331">
        <f t="shared" si="21"/>
        <v>2022</v>
      </c>
      <c r="C331">
        <f t="shared" si="22"/>
        <v>11</v>
      </c>
      <c r="D331" t="str">
        <f t="shared" si="20"/>
        <v>Nov</v>
      </c>
    </row>
    <row r="332" spans="1:4">
      <c r="A332" s="12">
        <f t="shared" si="23"/>
        <v>44892</v>
      </c>
      <c r="B332">
        <f t="shared" si="21"/>
        <v>2022</v>
      </c>
      <c r="C332">
        <f t="shared" si="22"/>
        <v>11</v>
      </c>
      <c r="D332" t="str">
        <f t="shared" si="20"/>
        <v>Nov</v>
      </c>
    </row>
    <row r="333" spans="1:4">
      <c r="A333" s="12">
        <f t="shared" si="23"/>
        <v>44893</v>
      </c>
      <c r="B333">
        <f t="shared" si="21"/>
        <v>2022</v>
      </c>
      <c r="C333">
        <f t="shared" si="22"/>
        <v>11</v>
      </c>
      <c r="D333" t="str">
        <f t="shared" si="20"/>
        <v>Nov</v>
      </c>
    </row>
    <row r="334" spans="1:4">
      <c r="A334" s="12">
        <f t="shared" si="23"/>
        <v>44894</v>
      </c>
      <c r="B334">
        <f t="shared" si="21"/>
        <v>2022</v>
      </c>
      <c r="C334">
        <f t="shared" si="22"/>
        <v>11</v>
      </c>
      <c r="D334" t="str">
        <f t="shared" si="20"/>
        <v>Nov</v>
      </c>
    </row>
    <row r="335" spans="1:4">
      <c r="A335" s="12">
        <f t="shared" si="23"/>
        <v>44895</v>
      </c>
      <c r="B335">
        <f t="shared" si="21"/>
        <v>2022</v>
      </c>
      <c r="C335">
        <f t="shared" si="22"/>
        <v>11</v>
      </c>
      <c r="D335" t="str">
        <f t="shared" si="20"/>
        <v>Nov</v>
      </c>
    </row>
    <row r="336" spans="1:4">
      <c r="A336" s="12">
        <f t="shared" si="23"/>
        <v>44896</v>
      </c>
      <c r="B336">
        <f t="shared" si="21"/>
        <v>2022</v>
      </c>
      <c r="C336">
        <f t="shared" si="22"/>
        <v>12</v>
      </c>
      <c r="D336" t="str">
        <f t="shared" si="20"/>
        <v>Dec</v>
      </c>
    </row>
    <row r="337" spans="1:4">
      <c r="A337" s="12">
        <f t="shared" si="23"/>
        <v>44897</v>
      </c>
      <c r="B337">
        <f t="shared" si="21"/>
        <v>2022</v>
      </c>
      <c r="C337">
        <f t="shared" si="22"/>
        <v>12</v>
      </c>
      <c r="D337" t="str">
        <f t="shared" si="20"/>
        <v>Dec</v>
      </c>
    </row>
    <row r="338" spans="1:4">
      <c r="A338" s="12">
        <f t="shared" si="23"/>
        <v>44898</v>
      </c>
      <c r="B338">
        <f t="shared" si="21"/>
        <v>2022</v>
      </c>
      <c r="C338">
        <f t="shared" si="22"/>
        <v>12</v>
      </c>
      <c r="D338" t="str">
        <f t="shared" si="20"/>
        <v>Dec</v>
      </c>
    </row>
    <row r="339" spans="1:4">
      <c r="A339" s="12">
        <f t="shared" si="23"/>
        <v>44899</v>
      </c>
      <c r="B339">
        <f t="shared" si="21"/>
        <v>2022</v>
      </c>
      <c r="C339">
        <f t="shared" si="22"/>
        <v>12</v>
      </c>
      <c r="D339" t="str">
        <f t="shared" si="20"/>
        <v>Dec</v>
      </c>
    </row>
    <row r="340" spans="1:4">
      <c r="A340" s="12">
        <f t="shared" si="23"/>
        <v>44900</v>
      </c>
      <c r="B340">
        <f t="shared" si="21"/>
        <v>2022</v>
      </c>
      <c r="C340">
        <f t="shared" si="22"/>
        <v>12</v>
      </c>
      <c r="D340" t="str">
        <f t="shared" si="20"/>
        <v>Dec</v>
      </c>
    </row>
    <row r="341" spans="1:4">
      <c r="A341" s="12">
        <f t="shared" si="23"/>
        <v>44901</v>
      </c>
      <c r="B341">
        <f t="shared" si="21"/>
        <v>2022</v>
      </c>
      <c r="C341">
        <f t="shared" si="22"/>
        <v>12</v>
      </c>
      <c r="D341" t="str">
        <f t="shared" si="20"/>
        <v>Dec</v>
      </c>
    </row>
    <row r="342" spans="1:4">
      <c r="A342" s="12">
        <f t="shared" si="23"/>
        <v>44902</v>
      </c>
      <c r="B342">
        <f t="shared" si="21"/>
        <v>2022</v>
      </c>
      <c r="C342">
        <f t="shared" si="22"/>
        <v>12</v>
      </c>
      <c r="D342" t="str">
        <f t="shared" si="20"/>
        <v>Dec</v>
      </c>
    </row>
    <row r="343" spans="1:4">
      <c r="A343" s="12">
        <f t="shared" si="23"/>
        <v>44903</v>
      </c>
      <c r="B343">
        <f t="shared" si="21"/>
        <v>2022</v>
      </c>
      <c r="C343">
        <f t="shared" si="22"/>
        <v>12</v>
      </c>
      <c r="D343" t="str">
        <f t="shared" si="20"/>
        <v>Dec</v>
      </c>
    </row>
    <row r="344" spans="1:4">
      <c r="A344" s="12">
        <f t="shared" si="23"/>
        <v>44904</v>
      </c>
      <c r="B344">
        <f t="shared" si="21"/>
        <v>2022</v>
      </c>
      <c r="C344">
        <f t="shared" si="22"/>
        <v>12</v>
      </c>
      <c r="D344" t="str">
        <f t="shared" si="20"/>
        <v>Dec</v>
      </c>
    </row>
    <row r="345" spans="1:4">
      <c r="A345" s="12">
        <f t="shared" si="23"/>
        <v>44905</v>
      </c>
      <c r="B345">
        <f t="shared" si="21"/>
        <v>2022</v>
      </c>
      <c r="C345">
        <f t="shared" si="22"/>
        <v>12</v>
      </c>
      <c r="D345" t="str">
        <f t="shared" si="20"/>
        <v>Dec</v>
      </c>
    </row>
    <row r="346" spans="1:4">
      <c r="A346" s="12">
        <f t="shared" si="23"/>
        <v>44906</v>
      </c>
      <c r="B346">
        <f t="shared" si="21"/>
        <v>2022</v>
      </c>
      <c r="C346">
        <f t="shared" si="22"/>
        <v>12</v>
      </c>
      <c r="D346" t="str">
        <f t="shared" si="20"/>
        <v>Dec</v>
      </c>
    </row>
    <row r="347" spans="1:4">
      <c r="A347" s="12">
        <f t="shared" si="23"/>
        <v>44907</v>
      </c>
      <c r="B347">
        <f t="shared" si="21"/>
        <v>2022</v>
      </c>
      <c r="C347">
        <f t="shared" si="22"/>
        <v>12</v>
      </c>
      <c r="D347" t="str">
        <f t="shared" si="20"/>
        <v>Dec</v>
      </c>
    </row>
    <row r="348" spans="1:4">
      <c r="A348" s="12">
        <f t="shared" si="23"/>
        <v>44908</v>
      </c>
      <c r="B348">
        <f t="shared" si="21"/>
        <v>2022</v>
      </c>
      <c r="C348">
        <f t="shared" si="22"/>
        <v>12</v>
      </c>
      <c r="D348" t="str">
        <f t="shared" si="20"/>
        <v>Dec</v>
      </c>
    </row>
    <row r="349" spans="1:4">
      <c r="A349" s="12">
        <f t="shared" si="23"/>
        <v>44909</v>
      </c>
      <c r="B349">
        <f t="shared" si="21"/>
        <v>2022</v>
      </c>
      <c r="C349">
        <f t="shared" si="22"/>
        <v>12</v>
      </c>
      <c r="D349" t="str">
        <f t="shared" si="20"/>
        <v>Dec</v>
      </c>
    </row>
    <row r="350" spans="1:4">
      <c r="A350" s="12">
        <f t="shared" si="23"/>
        <v>44910</v>
      </c>
      <c r="B350">
        <f t="shared" si="21"/>
        <v>2022</v>
      </c>
      <c r="C350">
        <f t="shared" si="22"/>
        <v>12</v>
      </c>
      <c r="D350" t="str">
        <f t="shared" si="20"/>
        <v>Dec</v>
      </c>
    </row>
    <row r="351" spans="1:4">
      <c r="A351" s="12">
        <f t="shared" si="23"/>
        <v>44911</v>
      </c>
      <c r="B351">
        <f t="shared" si="21"/>
        <v>2022</v>
      </c>
      <c r="C351">
        <f t="shared" si="22"/>
        <v>12</v>
      </c>
      <c r="D351" t="str">
        <f t="shared" si="20"/>
        <v>Dec</v>
      </c>
    </row>
    <row r="352" spans="1:4">
      <c r="A352" s="12">
        <f t="shared" si="23"/>
        <v>44912</v>
      </c>
      <c r="B352">
        <f t="shared" si="21"/>
        <v>2022</v>
      </c>
      <c r="C352">
        <f t="shared" si="22"/>
        <v>12</v>
      </c>
      <c r="D352" t="str">
        <f t="shared" si="20"/>
        <v>Dec</v>
      </c>
    </row>
    <row r="353" spans="1:4">
      <c r="A353" s="12">
        <f t="shared" si="23"/>
        <v>44913</v>
      </c>
      <c r="B353">
        <f t="shared" si="21"/>
        <v>2022</v>
      </c>
      <c r="C353">
        <f t="shared" si="22"/>
        <v>12</v>
      </c>
      <c r="D353" t="str">
        <f t="shared" si="20"/>
        <v>Dec</v>
      </c>
    </row>
    <row r="354" spans="1:4">
      <c r="A354" s="12">
        <f t="shared" si="23"/>
        <v>44914</v>
      </c>
      <c r="B354">
        <f t="shared" si="21"/>
        <v>2022</v>
      </c>
      <c r="C354">
        <f t="shared" si="22"/>
        <v>12</v>
      </c>
      <c r="D354" t="str">
        <f t="shared" si="20"/>
        <v>Dec</v>
      </c>
    </row>
    <row r="355" spans="1:4">
      <c r="A355" s="12">
        <f t="shared" si="23"/>
        <v>44915</v>
      </c>
      <c r="B355">
        <f t="shared" si="21"/>
        <v>2022</v>
      </c>
      <c r="C355">
        <f t="shared" si="22"/>
        <v>12</v>
      </c>
      <c r="D355" t="str">
        <f t="shared" si="20"/>
        <v>Dec</v>
      </c>
    </row>
    <row r="356" spans="1:4">
      <c r="A356" s="12">
        <f t="shared" si="23"/>
        <v>44916</v>
      </c>
      <c r="B356">
        <f t="shared" si="21"/>
        <v>2022</v>
      </c>
      <c r="C356">
        <f t="shared" si="22"/>
        <v>12</v>
      </c>
      <c r="D356" t="str">
        <f t="shared" si="20"/>
        <v>Dec</v>
      </c>
    </row>
    <row r="357" spans="1:4">
      <c r="A357" s="12">
        <f t="shared" si="23"/>
        <v>44917</v>
      </c>
      <c r="B357">
        <f t="shared" si="21"/>
        <v>2022</v>
      </c>
      <c r="C357">
        <f t="shared" si="22"/>
        <v>12</v>
      </c>
      <c r="D357" t="str">
        <f t="shared" si="20"/>
        <v>Dec</v>
      </c>
    </row>
    <row r="358" spans="1:4">
      <c r="A358" s="12">
        <f t="shared" si="23"/>
        <v>44918</v>
      </c>
      <c r="B358">
        <f t="shared" si="21"/>
        <v>2022</v>
      </c>
      <c r="C358">
        <f t="shared" si="22"/>
        <v>12</v>
      </c>
      <c r="D358" t="str">
        <f t="shared" si="20"/>
        <v>Dec</v>
      </c>
    </row>
    <row r="359" spans="1:4">
      <c r="A359" s="12">
        <f t="shared" si="23"/>
        <v>44919</v>
      </c>
      <c r="B359">
        <f t="shared" si="21"/>
        <v>2022</v>
      </c>
      <c r="C359">
        <f t="shared" si="22"/>
        <v>12</v>
      </c>
      <c r="D359" t="str">
        <f t="shared" si="20"/>
        <v>Dec</v>
      </c>
    </row>
    <row r="360" spans="1:4">
      <c r="A360" s="12">
        <f t="shared" si="23"/>
        <v>44920</v>
      </c>
      <c r="B360">
        <f t="shared" si="21"/>
        <v>2022</v>
      </c>
      <c r="C360">
        <f t="shared" si="22"/>
        <v>12</v>
      </c>
      <c r="D360" t="str">
        <f t="shared" si="20"/>
        <v>Dec</v>
      </c>
    </row>
    <row r="361" spans="1:4">
      <c r="A361" s="12">
        <f t="shared" si="23"/>
        <v>44921</v>
      </c>
      <c r="B361">
        <f t="shared" si="21"/>
        <v>2022</v>
      </c>
      <c r="C361">
        <f t="shared" si="22"/>
        <v>12</v>
      </c>
      <c r="D361" t="str">
        <f t="shared" si="20"/>
        <v>Dec</v>
      </c>
    </row>
    <row r="362" spans="1:4">
      <c r="A362" s="12">
        <f t="shared" si="23"/>
        <v>44922</v>
      </c>
      <c r="B362">
        <f t="shared" si="21"/>
        <v>2022</v>
      </c>
      <c r="C362">
        <f t="shared" si="22"/>
        <v>12</v>
      </c>
      <c r="D362" t="str">
        <f t="shared" si="20"/>
        <v>Dec</v>
      </c>
    </row>
    <row r="363" spans="1:4">
      <c r="A363" s="12">
        <f t="shared" si="23"/>
        <v>44923</v>
      </c>
      <c r="B363">
        <f t="shared" si="21"/>
        <v>2022</v>
      </c>
      <c r="C363">
        <f t="shared" si="22"/>
        <v>12</v>
      </c>
      <c r="D363" t="str">
        <f t="shared" si="20"/>
        <v>Dec</v>
      </c>
    </row>
    <row r="364" spans="1:4">
      <c r="A364" s="12">
        <f t="shared" si="23"/>
        <v>44924</v>
      </c>
      <c r="B364">
        <f t="shared" si="21"/>
        <v>2022</v>
      </c>
      <c r="C364">
        <f t="shared" si="22"/>
        <v>12</v>
      </c>
      <c r="D364" t="str">
        <f t="shared" si="20"/>
        <v>Dec</v>
      </c>
    </row>
    <row r="365" spans="1:4">
      <c r="A365" s="12">
        <f t="shared" si="23"/>
        <v>44925</v>
      </c>
      <c r="B365">
        <f t="shared" si="21"/>
        <v>2022</v>
      </c>
      <c r="C365">
        <f t="shared" si="22"/>
        <v>12</v>
      </c>
      <c r="D365" t="str">
        <f t="shared" si="20"/>
        <v>Dec</v>
      </c>
    </row>
    <row r="366" spans="1:4">
      <c r="A366" s="12">
        <f t="shared" si="23"/>
        <v>44926</v>
      </c>
      <c r="B366">
        <f t="shared" si="21"/>
        <v>2022</v>
      </c>
      <c r="C366">
        <f t="shared" si="22"/>
        <v>12</v>
      </c>
      <c r="D366" t="str">
        <f t="shared" si="20"/>
        <v>Dec</v>
      </c>
    </row>
    <row r="367" spans="1:4">
      <c r="A367" s="12">
        <f t="shared" si="23"/>
        <v>44927</v>
      </c>
      <c r="B367">
        <f t="shared" si="21"/>
        <v>2023</v>
      </c>
      <c r="C367">
        <f t="shared" si="22"/>
        <v>1</v>
      </c>
      <c r="D367" t="str">
        <f t="shared" si="20"/>
        <v>Jan</v>
      </c>
    </row>
    <row r="368" spans="1:4">
      <c r="A368" s="12">
        <f t="shared" si="23"/>
        <v>44928</v>
      </c>
      <c r="B368">
        <f t="shared" si="21"/>
        <v>2023</v>
      </c>
      <c r="C368">
        <f t="shared" si="22"/>
        <v>1</v>
      </c>
      <c r="D368" t="str">
        <f t="shared" si="20"/>
        <v>Jan</v>
      </c>
    </row>
    <row r="369" spans="1:4">
      <c r="A369" s="12">
        <f t="shared" si="23"/>
        <v>44929</v>
      </c>
      <c r="B369">
        <f t="shared" si="21"/>
        <v>2023</v>
      </c>
      <c r="C369">
        <f t="shared" si="22"/>
        <v>1</v>
      </c>
      <c r="D369" t="str">
        <f t="shared" si="20"/>
        <v>Jan</v>
      </c>
    </row>
    <row r="370" spans="1:4">
      <c r="A370" s="12">
        <f t="shared" si="23"/>
        <v>44930</v>
      </c>
      <c r="B370">
        <f t="shared" si="21"/>
        <v>2023</v>
      </c>
      <c r="C370">
        <f t="shared" si="22"/>
        <v>1</v>
      </c>
      <c r="D370" t="str">
        <f t="shared" si="20"/>
        <v>Jan</v>
      </c>
    </row>
    <row r="371" spans="1:4">
      <c r="A371" s="12">
        <f t="shared" si="23"/>
        <v>44931</v>
      </c>
      <c r="B371">
        <f t="shared" si="21"/>
        <v>2023</v>
      </c>
      <c r="C371">
        <f t="shared" si="22"/>
        <v>1</v>
      </c>
      <c r="D371" t="str">
        <f t="shared" si="20"/>
        <v>Jan</v>
      </c>
    </row>
    <row r="372" spans="1:4">
      <c r="A372" s="12">
        <f t="shared" si="23"/>
        <v>44932</v>
      </c>
      <c r="B372">
        <f t="shared" si="21"/>
        <v>2023</v>
      </c>
      <c r="C372">
        <f t="shared" si="22"/>
        <v>1</v>
      </c>
      <c r="D372" t="str">
        <f t="shared" si="20"/>
        <v>Jan</v>
      </c>
    </row>
    <row r="373" spans="1:4">
      <c r="A373" s="12">
        <f t="shared" si="23"/>
        <v>44933</v>
      </c>
      <c r="B373">
        <f t="shared" si="21"/>
        <v>2023</v>
      </c>
      <c r="C373">
        <f t="shared" si="22"/>
        <v>1</v>
      </c>
      <c r="D373" t="str">
        <f t="shared" si="20"/>
        <v>Jan</v>
      </c>
    </row>
    <row r="374" spans="1:4">
      <c r="A374" s="12">
        <f t="shared" si="23"/>
        <v>44934</v>
      </c>
      <c r="B374">
        <f t="shared" si="21"/>
        <v>2023</v>
      </c>
      <c r="C374">
        <f t="shared" si="22"/>
        <v>1</v>
      </c>
      <c r="D374" t="str">
        <f t="shared" si="20"/>
        <v>Jan</v>
      </c>
    </row>
    <row r="375" spans="1:4">
      <c r="A375" s="12">
        <f t="shared" si="23"/>
        <v>44935</v>
      </c>
      <c r="B375">
        <f t="shared" si="21"/>
        <v>2023</v>
      </c>
      <c r="C375">
        <f t="shared" si="22"/>
        <v>1</v>
      </c>
      <c r="D375" t="str">
        <f t="shared" si="20"/>
        <v>Jan</v>
      </c>
    </row>
    <row r="376" spans="1:4">
      <c r="A376" s="12">
        <f t="shared" si="23"/>
        <v>44936</v>
      </c>
      <c r="B376">
        <f t="shared" si="21"/>
        <v>2023</v>
      </c>
      <c r="C376">
        <f t="shared" si="22"/>
        <v>1</v>
      </c>
      <c r="D376" t="str">
        <f t="shared" si="20"/>
        <v>Jan</v>
      </c>
    </row>
    <row r="377" spans="1:4">
      <c r="A377" s="12">
        <f t="shared" si="23"/>
        <v>44937</v>
      </c>
      <c r="B377">
        <f t="shared" si="21"/>
        <v>2023</v>
      </c>
      <c r="C377">
        <f t="shared" si="22"/>
        <v>1</v>
      </c>
      <c r="D377" t="str">
        <f t="shared" si="20"/>
        <v>Jan</v>
      </c>
    </row>
    <row r="378" spans="1:4">
      <c r="A378" s="12">
        <f t="shared" si="23"/>
        <v>44938</v>
      </c>
      <c r="B378">
        <f t="shared" si="21"/>
        <v>2023</v>
      </c>
      <c r="C378">
        <f t="shared" si="22"/>
        <v>1</v>
      </c>
      <c r="D378" t="str">
        <f t="shared" si="20"/>
        <v>Jan</v>
      </c>
    </row>
    <row r="379" spans="1:4">
      <c r="A379" s="12">
        <f t="shared" si="23"/>
        <v>44939</v>
      </c>
      <c r="B379">
        <f t="shared" si="21"/>
        <v>2023</v>
      </c>
      <c r="C379">
        <f t="shared" si="22"/>
        <v>1</v>
      </c>
      <c r="D379" t="str">
        <f t="shared" si="20"/>
        <v>Jan</v>
      </c>
    </row>
    <row r="380" spans="1:4">
      <c r="A380" s="12">
        <f t="shared" si="23"/>
        <v>44940</v>
      </c>
      <c r="B380">
        <f t="shared" si="21"/>
        <v>2023</v>
      </c>
      <c r="C380">
        <f t="shared" si="22"/>
        <v>1</v>
      </c>
      <c r="D380" t="str">
        <f t="shared" si="20"/>
        <v>Jan</v>
      </c>
    </row>
    <row r="381" spans="1:4">
      <c r="A381" s="12">
        <f t="shared" si="23"/>
        <v>44941</v>
      </c>
      <c r="B381">
        <f t="shared" si="21"/>
        <v>2023</v>
      </c>
      <c r="C381">
        <f t="shared" si="22"/>
        <v>1</v>
      </c>
      <c r="D381" t="str">
        <f t="shared" si="20"/>
        <v>Jan</v>
      </c>
    </row>
    <row r="382" spans="1:4">
      <c r="A382" s="12">
        <f t="shared" si="23"/>
        <v>44942</v>
      </c>
      <c r="B382">
        <f t="shared" si="21"/>
        <v>2023</v>
      </c>
      <c r="C382">
        <f t="shared" si="22"/>
        <v>1</v>
      </c>
      <c r="D382" t="str">
        <f t="shared" si="20"/>
        <v>Jan</v>
      </c>
    </row>
    <row r="383" spans="1:4">
      <c r="A383" s="12">
        <f t="shared" si="23"/>
        <v>44943</v>
      </c>
      <c r="B383">
        <f t="shared" si="21"/>
        <v>2023</v>
      </c>
      <c r="C383">
        <f t="shared" si="22"/>
        <v>1</v>
      </c>
      <c r="D383" t="str">
        <f t="shared" si="20"/>
        <v>Jan</v>
      </c>
    </row>
    <row r="384" spans="1:4">
      <c r="A384" s="12">
        <f t="shared" si="23"/>
        <v>44944</v>
      </c>
      <c r="B384">
        <f t="shared" si="21"/>
        <v>2023</v>
      </c>
      <c r="C384">
        <f t="shared" si="22"/>
        <v>1</v>
      </c>
      <c r="D384" t="str">
        <f t="shared" si="20"/>
        <v>Jan</v>
      </c>
    </row>
    <row r="385" spans="1:4">
      <c r="A385" s="12">
        <f t="shared" si="23"/>
        <v>44945</v>
      </c>
      <c r="B385">
        <f t="shared" si="21"/>
        <v>2023</v>
      </c>
      <c r="C385">
        <f t="shared" si="22"/>
        <v>1</v>
      </c>
      <c r="D385" t="str">
        <f t="shared" si="20"/>
        <v>Jan</v>
      </c>
    </row>
    <row r="386" spans="1:4">
      <c r="A386" s="12">
        <f t="shared" si="23"/>
        <v>44946</v>
      </c>
      <c r="B386">
        <f t="shared" si="21"/>
        <v>2023</v>
      </c>
      <c r="C386">
        <f t="shared" si="22"/>
        <v>1</v>
      </c>
      <c r="D386" t="str">
        <f t="shared" ref="D386:D449" si="24">TEXT(A386,"MMM")</f>
        <v>Jan</v>
      </c>
    </row>
    <row r="387" spans="1:4">
      <c r="A387" s="12">
        <f t="shared" si="23"/>
        <v>44947</v>
      </c>
      <c r="B387">
        <f t="shared" ref="B387:B450" si="25">YEAR(A387)</f>
        <v>2023</v>
      </c>
      <c r="C387">
        <f t="shared" ref="C387:C450" si="26">MONTH(A387)</f>
        <v>1</v>
      </c>
      <c r="D387" t="str">
        <f t="shared" si="24"/>
        <v>Jan</v>
      </c>
    </row>
    <row r="388" spans="1:4">
      <c r="A388" s="12">
        <f t="shared" ref="A388:A451" si="27">A387 + 1</f>
        <v>44948</v>
      </c>
      <c r="B388">
        <f t="shared" si="25"/>
        <v>2023</v>
      </c>
      <c r="C388">
        <f t="shared" si="26"/>
        <v>1</v>
      </c>
      <c r="D388" t="str">
        <f t="shared" si="24"/>
        <v>Jan</v>
      </c>
    </row>
    <row r="389" spans="1:4">
      <c r="A389" s="12">
        <f t="shared" si="27"/>
        <v>44949</v>
      </c>
      <c r="B389">
        <f t="shared" si="25"/>
        <v>2023</v>
      </c>
      <c r="C389">
        <f t="shared" si="26"/>
        <v>1</v>
      </c>
      <c r="D389" t="str">
        <f t="shared" si="24"/>
        <v>Jan</v>
      </c>
    </row>
    <row r="390" spans="1:4">
      <c r="A390" s="12">
        <f t="shared" si="27"/>
        <v>44950</v>
      </c>
      <c r="B390">
        <f t="shared" si="25"/>
        <v>2023</v>
      </c>
      <c r="C390">
        <f t="shared" si="26"/>
        <v>1</v>
      </c>
      <c r="D390" t="str">
        <f t="shared" si="24"/>
        <v>Jan</v>
      </c>
    </row>
    <row r="391" spans="1:4">
      <c r="A391" s="12">
        <f t="shared" si="27"/>
        <v>44951</v>
      </c>
      <c r="B391">
        <f t="shared" si="25"/>
        <v>2023</v>
      </c>
      <c r="C391">
        <f t="shared" si="26"/>
        <v>1</v>
      </c>
      <c r="D391" t="str">
        <f t="shared" si="24"/>
        <v>Jan</v>
      </c>
    </row>
    <row r="392" spans="1:4">
      <c r="A392" s="12">
        <f t="shared" si="27"/>
        <v>44952</v>
      </c>
      <c r="B392">
        <f t="shared" si="25"/>
        <v>2023</v>
      </c>
      <c r="C392">
        <f t="shared" si="26"/>
        <v>1</v>
      </c>
      <c r="D392" t="str">
        <f t="shared" si="24"/>
        <v>Jan</v>
      </c>
    </row>
    <row r="393" spans="1:4">
      <c r="A393" s="12">
        <f t="shared" si="27"/>
        <v>44953</v>
      </c>
      <c r="B393">
        <f t="shared" si="25"/>
        <v>2023</v>
      </c>
      <c r="C393">
        <f t="shared" si="26"/>
        <v>1</v>
      </c>
      <c r="D393" t="str">
        <f t="shared" si="24"/>
        <v>Jan</v>
      </c>
    </row>
    <row r="394" spans="1:4">
      <c r="A394" s="12">
        <f t="shared" si="27"/>
        <v>44954</v>
      </c>
      <c r="B394">
        <f t="shared" si="25"/>
        <v>2023</v>
      </c>
      <c r="C394">
        <f t="shared" si="26"/>
        <v>1</v>
      </c>
      <c r="D394" t="str">
        <f t="shared" si="24"/>
        <v>Jan</v>
      </c>
    </row>
    <row r="395" spans="1:4">
      <c r="A395" s="12">
        <f t="shared" si="27"/>
        <v>44955</v>
      </c>
      <c r="B395">
        <f t="shared" si="25"/>
        <v>2023</v>
      </c>
      <c r="C395">
        <f t="shared" si="26"/>
        <v>1</v>
      </c>
      <c r="D395" t="str">
        <f t="shared" si="24"/>
        <v>Jan</v>
      </c>
    </row>
    <row r="396" spans="1:4">
      <c r="A396" s="12">
        <f t="shared" si="27"/>
        <v>44956</v>
      </c>
      <c r="B396">
        <f t="shared" si="25"/>
        <v>2023</v>
      </c>
      <c r="C396">
        <f t="shared" si="26"/>
        <v>1</v>
      </c>
      <c r="D396" t="str">
        <f t="shared" si="24"/>
        <v>Jan</v>
      </c>
    </row>
    <row r="397" spans="1:4">
      <c r="A397" s="12">
        <f t="shared" si="27"/>
        <v>44957</v>
      </c>
      <c r="B397">
        <f t="shared" si="25"/>
        <v>2023</v>
      </c>
      <c r="C397">
        <f t="shared" si="26"/>
        <v>1</v>
      </c>
      <c r="D397" t="str">
        <f t="shared" si="24"/>
        <v>Jan</v>
      </c>
    </row>
    <row r="398" spans="1:4">
      <c r="A398" s="12">
        <f t="shared" si="27"/>
        <v>44958</v>
      </c>
      <c r="B398">
        <f t="shared" si="25"/>
        <v>2023</v>
      </c>
      <c r="C398">
        <f t="shared" si="26"/>
        <v>2</v>
      </c>
      <c r="D398" t="str">
        <f t="shared" si="24"/>
        <v>Feb</v>
      </c>
    </row>
    <row r="399" spans="1:4">
      <c r="A399" s="12">
        <f t="shared" si="27"/>
        <v>44959</v>
      </c>
      <c r="B399">
        <f t="shared" si="25"/>
        <v>2023</v>
      </c>
      <c r="C399">
        <f t="shared" si="26"/>
        <v>2</v>
      </c>
      <c r="D399" t="str">
        <f t="shared" si="24"/>
        <v>Feb</v>
      </c>
    </row>
    <row r="400" spans="1:4">
      <c r="A400" s="12">
        <f t="shared" si="27"/>
        <v>44960</v>
      </c>
      <c r="B400">
        <f t="shared" si="25"/>
        <v>2023</v>
      </c>
      <c r="C400">
        <f t="shared" si="26"/>
        <v>2</v>
      </c>
      <c r="D400" t="str">
        <f t="shared" si="24"/>
        <v>Feb</v>
      </c>
    </row>
    <row r="401" spans="1:4">
      <c r="A401" s="12">
        <f t="shared" si="27"/>
        <v>44961</v>
      </c>
      <c r="B401">
        <f t="shared" si="25"/>
        <v>2023</v>
      </c>
      <c r="C401">
        <f t="shared" si="26"/>
        <v>2</v>
      </c>
      <c r="D401" t="str">
        <f t="shared" si="24"/>
        <v>Feb</v>
      </c>
    </row>
    <row r="402" spans="1:4">
      <c r="A402" s="12">
        <f t="shared" si="27"/>
        <v>44962</v>
      </c>
      <c r="B402">
        <f t="shared" si="25"/>
        <v>2023</v>
      </c>
      <c r="C402">
        <f t="shared" si="26"/>
        <v>2</v>
      </c>
      <c r="D402" t="str">
        <f t="shared" si="24"/>
        <v>Feb</v>
      </c>
    </row>
    <row r="403" spans="1:4">
      <c r="A403" s="12">
        <f t="shared" si="27"/>
        <v>44963</v>
      </c>
      <c r="B403">
        <f t="shared" si="25"/>
        <v>2023</v>
      </c>
      <c r="C403">
        <f t="shared" si="26"/>
        <v>2</v>
      </c>
      <c r="D403" t="str">
        <f t="shared" si="24"/>
        <v>Feb</v>
      </c>
    </row>
    <row r="404" spans="1:4">
      <c r="A404" s="12">
        <f t="shared" si="27"/>
        <v>44964</v>
      </c>
      <c r="B404">
        <f t="shared" si="25"/>
        <v>2023</v>
      </c>
      <c r="C404">
        <f t="shared" si="26"/>
        <v>2</v>
      </c>
      <c r="D404" t="str">
        <f t="shared" si="24"/>
        <v>Feb</v>
      </c>
    </row>
    <row r="405" spans="1:4">
      <c r="A405" s="12">
        <f t="shared" si="27"/>
        <v>44965</v>
      </c>
      <c r="B405">
        <f t="shared" si="25"/>
        <v>2023</v>
      </c>
      <c r="C405">
        <f t="shared" si="26"/>
        <v>2</v>
      </c>
      <c r="D405" t="str">
        <f t="shared" si="24"/>
        <v>Feb</v>
      </c>
    </row>
    <row r="406" spans="1:4">
      <c r="A406" s="12">
        <f t="shared" si="27"/>
        <v>44966</v>
      </c>
      <c r="B406">
        <f t="shared" si="25"/>
        <v>2023</v>
      </c>
      <c r="C406">
        <f t="shared" si="26"/>
        <v>2</v>
      </c>
      <c r="D406" t="str">
        <f t="shared" si="24"/>
        <v>Feb</v>
      </c>
    </row>
    <row r="407" spans="1:4">
      <c r="A407" s="12">
        <f t="shared" si="27"/>
        <v>44967</v>
      </c>
      <c r="B407">
        <f t="shared" si="25"/>
        <v>2023</v>
      </c>
      <c r="C407">
        <f t="shared" si="26"/>
        <v>2</v>
      </c>
      <c r="D407" t="str">
        <f t="shared" si="24"/>
        <v>Feb</v>
      </c>
    </row>
    <row r="408" spans="1:4">
      <c r="A408" s="12">
        <f t="shared" si="27"/>
        <v>44968</v>
      </c>
      <c r="B408">
        <f t="shared" si="25"/>
        <v>2023</v>
      </c>
      <c r="C408">
        <f t="shared" si="26"/>
        <v>2</v>
      </c>
      <c r="D408" t="str">
        <f t="shared" si="24"/>
        <v>Feb</v>
      </c>
    </row>
    <row r="409" spans="1:4">
      <c r="A409" s="12">
        <f t="shared" si="27"/>
        <v>44969</v>
      </c>
      <c r="B409">
        <f t="shared" si="25"/>
        <v>2023</v>
      </c>
      <c r="C409">
        <f t="shared" si="26"/>
        <v>2</v>
      </c>
      <c r="D409" t="str">
        <f t="shared" si="24"/>
        <v>Feb</v>
      </c>
    </row>
    <row r="410" spans="1:4">
      <c r="A410" s="12">
        <f t="shared" si="27"/>
        <v>44970</v>
      </c>
      <c r="B410">
        <f t="shared" si="25"/>
        <v>2023</v>
      </c>
      <c r="C410">
        <f t="shared" si="26"/>
        <v>2</v>
      </c>
      <c r="D410" t="str">
        <f t="shared" si="24"/>
        <v>Feb</v>
      </c>
    </row>
    <row r="411" spans="1:4">
      <c r="A411" s="12">
        <f t="shared" si="27"/>
        <v>44971</v>
      </c>
      <c r="B411">
        <f t="shared" si="25"/>
        <v>2023</v>
      </c>
      <c r="C411">
        <f t="shared" si="26"/>
        <v>2</v>
      </c>
      <c r="D411" t="str">
        <f t="shared" si="24"/>
        <v>Feb</v>
      </c>
    </row>
    <row r="412" spans="1:4">
      <c r="A412" s="12">
        <f t="shared" si="27"/>
        <v>44972</v>
      </c>
      <c r="B412">
        <f t="shared" si="25"/>
        <v>2023</v>
      </c>
      <c r="C412">
        <f t="shared" si="26"/>
        <v>2</v>
      </c>
      <c r="D412" t="str">
        <f t="shared" si="24"/>
        <v>Feb</v>
      </c>
    </row>
    <row r="413" spans="1:4">
      <c r="A413" s="12">
        <f t="shared" si="27"/>
        <v>44973</v>
      </c>
      <c r="B413">
        <f t="shared" si="25"/>
        <v>2023</v>
      </c>
      <c r="C413">
        <f t="shared" si="26"/>
        <v>2</v>
      </c>
      <c r="D413" t="str">
        <f t="shared" si="24"/>
        <v>Feb</v>
      </c>
    </row>
    <row r="414" spans="1:4">
      <c r="A414" s="12">
        <f t="shared" si="27"/>
        <v>44974</v>
      </c>
      <c r="B414">
        <f t="shared" si="25"/>
        <v>2023</v>
      </c>
      <c r="C414">
        <f t="shared" si="26"/>
        <v>2</v>
      </c>
      <c r="D414" t="str">
        <f t="shared" si="24"/>
        <v>Feb</v>
      </c>
    </row>
    <row r="415" spans="1:4">
      <c r="A415" s="12">
        <f t="shared" si="27"/>
        <v>44975</v>
      </c>
      <c r="B415">
        <f t="shared" si="25"/>
        <v>2023</v>
      </c>
      <c r="C415">
        <f t="shared" si="26"/>
        <v>2</v>
      </c>
      <c r="D415" t="str">
        <f t="shared" si="24"/>
        <v>Feb</v>
      </c>
    </row>
    <row r="416" spans="1:4">
      <c r="A416" s="12">
        <f t="shared" si="27"/>
        <v>44976</v>
      </c>
      <c r="B416">
        <f t="shared" si="25"/>
        <v>2023</v>
      </c>
      <c r="C416">
        <f t="shared" si="26"/>
        <v>2</v>
      </c>
      <c r="D416" t="str">
        <f t="shared" si="24"/>
        <v>Feb</v>
      </c>
    </row>
    <row r="417" spans="1:4">
      <c r="A417" s="12">
        <f t="shared" si="27"/>
        <v>44977</v>
      </c>
      <c r="B417">
        <f t="shared" si="25"/>
        <v>2023</v>
      </c>
      <c r="C417">
        <f t="shared" si="26"/>
        <v>2</v>
      </c>
      <c r="D417" t="str">
        <f t="shared" si="24"/>
        <v>Feb</v>
      </c>
    </row>
    <row r="418" spans="1:4">
      <c r="A418" s="12">
        <f t="shared" si="27"/>
        <v>44978</v>
      </c>
      <c r="B418">
        <f t="shared" si="25"/>
        <v>2023</v>
      </c>
      <c r="C418">
        <f t="shared" si="26"/>
        <v>2</v>
      </c>
      <c r="D418" t="str">
        <f t="shared" si="24"/>
        <v>Feb</v>
      </c>
    </row>
    <row r="419" spans="1:4">
      <c r="A419" s="12">
        <f t="shared" si="27"/>
        <v>44979</v>
      </c>
      <c r="B419">
        <f t="shared" si="25"/>
        <v>2023</v>
      </c>
      <c r="C419">
        <f t="shared" si="26"/>
        <v>2</v>
      </c>
      <c r="D419" t="str">
        <f t="shared" si="24"/>
        <v>Feb</v>
      </c>
    </row>
    <row r="420" spans="1:4">
      <c r="A420" s="12">
        <f t="shared" si="27"/>
        <v>44980</v>
      </c>
      <c r="B420">
        <f t="shared" si="25"/>
        <v>2023</v>
      </c>
      <c r="C420">
        <f t="shared" si="26"/>
        <v>2</v>
      </c>
      <c r="D420" t="str">
        <f t="shared" si="24"/>
        <v>Feb</v>
      </c>
    </row>
    <row r="421" spans="1:4">
      <c r="A421" s="12">
        <f t="shared" si="27"/>
        <v>44981</v>
      </c>
      <c r="B421">
        <f t="shared" si="25"/>
        <v>2023</v>
      </c>
      <c r="C421">
        <f t="shared" si="26"/>
        <v>2</v>
      </c>
      <c r="D421" t="str">
        <f t="shared" si="24"/>
        <v>Feb</v>
      </c>
    </row>
    <row r="422" spans="1:4">
      <c r="A422" s="12">
        <f t="shared" si="27"/>
        <v>44982</v>
      </c>
      <c r="B422">
        <f t="shared" si="25"/>
        <v>2023</v>
      </c>
      <c r="C422">
        <f t="shared" si="26"/>
        <v>2</v>
      </c>
      <c r="D422" t="str">
        <f t="shared" si="24"/>
        <v>Feb</v>
      </c>
    </row>
    <row r="423" spans="1:4">
      <c r="A423" s="12">
        <f t="shared" si="27"/>
        <v>44983</v>
      </c>
      <c r="B423">
        <f t="shared" si="25"/>
        <v>2023</v>
      </c>
      <c r="C423">
        <f t="shared" si="26"/>
        <v>2</v>
      </c>
      <c r="D423" t="str">
        <f t="shared" si="24"/>
        <v>Feb</v>
      </c>
    </row>
    <row r="424" spans="1:4">
      <c r="A424" s="12">
        <f t="shared" si="27"/>
        <v>44984</v>
      </c>
      <c r="B424">
        <f t="shared" si="25"/>
        <v>2023</v>
      </c>
      <c r="C424">
        <f t="shared" si="26"/>
        <v>2</v>
      </c>
      <c r="D424" t="str">
        <f t="shared" si="24"/>
        <v>Feb</v>
      </c>
    </row>
    <row r="425" spans="1:4">
      <c r="A425" s="12">
        <f t="shared" si="27"/>
        <v>44985</v>
      </c>
      <c r="B425">
        <f t="shared" si="25"/>
        <v>2023</v>
      </c>
      <c r="C425">
        <f t="shared" si="26"/>
        <v>2</v>
      </c>
      <c r="D425" t="str">
        <f t="shared" si="24"/>
        <v>Feb</v>
      </c>
    </row>
    <row r="426" spans="1:4">
      <c r="A426" s="12">
        <f t="shared" si="27"/>
        <v>44986</v>
      </c>
      <c r="B426">
        <f t="shared" si="25"/>
        <v>2023</v>
      </c>
      <c r="C426">
        <f t="shared" si="26"/>
        <v>3</v>
      </c>
      <c r="D426" t="str">
        <f t="shared" si="24"/>
        <v>Mar</v>
      </c>
    </row>
    <row r="427" spans="1:4">
      <c r="A427" s="12">
        <f t="shared" si="27"/>
        <v>44987</v>
      </c>
      <c r="B427">
        <f t="shared" si="25"/>
        <v>2023</v>
      </c>
      <c r="C427">
        <f t="shared" si="26"/>
        <v>3</v>
      </c>
      <c r="D427" t="str">
        <f t="shared" si="24"/>
        <v>Mar</v>
      </c>
    </row>
    <row r="428" spans="1:4">
      <c r="A428" s="12">
        <f t="shared" si="27"/>
        <v>44988</v>
      </c>
      <c r="B428">
        <f t="shared" si="25"/>
        <v>2023</v>
      </c>
      <c r="C428">
        <f t="shared" si="26"/>
        <v>3</v>
      </c>
      <c r="D428" t="str">
        <f t="shared" si="24"/>
        <v>Mar</v>
      </c>
    </row>
    <row r="429" spans="1:4">
      <c r="A429" s="12">
        <f t="shared" si="27"/>
        <v>44989</v>
      </c>
      <c r="B429">
        <f t="shared" si="25"/>
        <v>2023</v>
      </c>
      <c r="C429">
        <f t="shared" si="26"/>
        <v>3</v>
      </c>
      <c r="D429" t="str">
        <f t="shared" si="24"/>
        <v>Mar</v>
      </c>
    </row>
    <row r="430" spans="1:4">
      <c r="A430" s="12">
        <f t="shared" si="27"/>
        <v>44990</v>
      </c>
      <c r="B430">
        <f t="shared" si="25"/>
        <v>2023</v>
      </c>
      <c r="C430">
        <f t="shared" si="26"/>
        <v>3</v>
      </c>
      <c r="D430" t="str">
        <f t="shared" si="24"/>
        <v>Mar</v>
      </c>
    </row>
    <row r="431" spans="1:4">
      <c r="A431" s="12">
        <f t="shared" si="27"/>
        <v>44991</v>
      </c>
      <c r="B431">
        <f t="shared" si="25"/>
        <v>2023</v>
      </c>
      <c r="C431">
        <f t="shared" si="26"/>
        <v>3</v>
      </c>
      <c r="D431" t="str">
        <f t="shared" si="24"/>
        <v>Mar</v>
      </c>
    </row>
    <row r="432" spans="1:4">
      <c r="A432" s="12">
        <f t="shared" si="27"/>
        <v>44992</v>
      </c>
      <c r="B432">
        <f t="shared" si="25"/>
        <v>2023</v>
      </c>
      <c r="C432">
        <f t="shared" si="26"/>
        <v>3</v>
      </c>
      <c r="D432" t="str">
        <f t="shared" si="24"/>
        <v>Mar</v>
      </c>
    </row>
    <row r="433" spans="1:4">
      <c r="A433" s="12">
        <f t="shared" si="27"/>
        <v>44993</v>
      </c>
      <c r="B433">
        <f t="shared" si="25"/>
        <v>2023</v>
      </c>
      <c r="C433">
        <f t="shared" si="26"/>
        <v>3</v>
      </c>
      <c r="D433" t="str">
        <f t="shared" si="24"/>
        <v>Mar</v>
      </c>
    </row>
    <row r="434" spans="1:4">
      <c r="A434" s="12">
        <f t="shared" si="27"/>
        <v>44994</v>
      </c>
      <c r="B434">
        <f t="shared" si="25"/>
        <v>2023</v>
      </c>
      <c r="C434">
        <f t="shared" si="26"/>
        <v>3</v>
      </c>
      <c r="D434" t="str">
        <f t="shared" si="24"/>
        <v>Mar</v>
      </c>
    </row>
    <row r="435" spans="1:4">
      <c r="A435" s="12">
        <f t="shared" si="27"/>
        <v>44995</v>
      </c>
      <c r="B435">
        <f t="shared" si="25"/>
        <v>2023</v>
      </c>
      <c r="C435">
        <f t="shared" si="26"/>
        <v>3</v>
      </c>
      <c r="D435" t="str">
        <f t="shared" si="24"/>
        <v>Mar</v>
      </c>
    </row>
    <row r="436" spans="1:4">
      <c r="A436" s="12">
        <f t="shared" si="27"/>
        <v>44996</v>
      </c>
      <c r="B436">
        <f t="shared" si="25"/>
        <v>2023</v>
      </c>
      <c r="C436">
        <f t="shared" si="26"/>
        <v>3</v>
      </c>
      <c r="D436" t="str">
        <f t="shared" si="24"/>
        <v>Mar</v>
      </c>
    </row>
    <row r="437" spans="1:4">
      <c r="A437" s="12">
        <f t="shared" si="27"/>
        <v>44997</v>
      </c>
      <c r="B437">
        <f t="shared" si="25"/>
        <v>2023</v>
      </c>
      <c r="C437">
        <f t="shared" si="26"/>
        <v>3</v>
      </c>
      <c r="D437" t="str">
        <f t="shared" si="24"/>
        <v>Mar</v>
      </c>
    </row>
    <row r="438" spans="1:4">
      <c r="A438" s="12">
        <f t="shared" si="27"/>
        <v>44998</v>
      </c>
      <c r="B438">
        <f t="shared" si="25"/>
        <v>2023</v>
      </c>
      <c r="C438">
        <f t="shared" si="26"/>
        <v>3</v>
      </c>
      <c r="D438" t="str">
        <f t="shared" si="24"/>
        <v>Mar</v>
      </c>
    </row>
    <row r="439" spans="1:4">
      <c r="A439" s="12">
        <f t="shared" si="27"/>
        <v>44999</v>
      </c>
      <c r="B439">
        <f t="shared" si="25"/>
        <v>2023</v>
      </c>
      <c r="C439">
        <f t="shared" si="26"/>
        <v>3</v>
      </c>
      <c r="D439" t="str">
        <f t="shared" si="24"/>
        <v>Mar</v>
      </c>
    </row>
    <row r="440" spans="1:4">
      <c r="A440" s="12">
        <f t="shared" si="27"/>
        <v>45000</v>
      </c>
      <c r="B440">
        <f t="shared" si="25"/>
        <v>2023</v>
      </c>
      <c r="C440">
        <f t="shared" si="26"/>
        <v>3</v>
      </c>
      <c r="D440" t="str">
        <f t="shared" si="24"/>
        <v>Mar</v>
      </c>
    </row>
    <row r="441" spans="1:4">
      <c r="A441" s="12">
        <f t="shared" si="27"/>
        <v>45001</v>
      </c>
      <c r="B441">
        <f t="shared" si="25"/>
        <v>2023</v>
      </c>
      <c r="C441">
        <f t="shared" si="26"/>
        <v>3</v>
      </c>
      <c r="D441" t="str">
        <f t="shared" si="24"/>
        <v>Mar</v>
      </c>
    </row>
    <row r="442" spans="1:4">
      <c r="A442" s="12">
        <f t="shared" si="27"/>
        <v>45002</v>
      </c>
      <c r="B442">
        <f t="shared" si="25"/>
        <v>2023</v>
      </c>
      <c r="C442">
        <f t="shared" si="26"/>
        <v>3</v>
      </c>
      <c r="D442" t="str">
        <f t="shared" si="24"/>
        <v>Mar</v>
      </c>
    </row>
    <row r="443" spans="1:4">
      <c r="A443" s="12">
        <f t="shared" si="27"/>
        <v>45003</v>
      </c>
      <c r="B443">
        <f t="shared" si="25"/>
        <v>2023</v>
      </c>
      <c r="C443">
        <f t="shared" si="26"/>
        <v>3</v>
      </c>
      <c r="D443" t="str">
        <f t="shared" si="24"/>
        <v>Mar</v>
      </c>
    </row>
    <row r="444" spans="1:4">
      <c r="A444" s="12">
        <f t="shared" si="27"/>
        <v>45004</v>
      </c>
      <c r="B444">
        <f t="shared" si="25"/>
        <v>2023</v>
      </c>
      <c r="C444">
        <f t="shared" si="26"/>
        <v>3</v>
      </c>
      <c r="D444" t="str">
        <f t="shared" si="24"/>
        <v>Mar</v>
      </c>
    </row>
    <row r="445" spans="1:4">
      <c r="A445" s="12">
        <f t="shared" si="27"/>
        <v>45005</v>
      </c>
      <c r="B445">
        <f t="shared" si="25"/>
        <v>2023</v>
      </c>
      <c r="C445">
        <f t="shared" si="26"/>
        <v>3</v>
      </c>
      <c r="D445" t="str">
        <f t="shared" si="24"/>
        <v>Mar</v>
      </c>
    </row>
    <row r="446" spans="1:4">
      <c r="A446" s="12">
        <f t="shared" si="27"/>
        <v>45006</v>
      </c>
      <c r="B446">
        <f t="shared" si="25"/>
        <v>2023</v>
      </c>
      <c r="C446">
        <f t="shared" si="26"/>
        <v>3</v>
      </c>
      <c r="D446" t="str">
        <f t="shared" si="24"/>
        <v>Mar</v>
      </c>
    </row>
    <row r="447" spans="1:4">
      <c r="A447" s="12">
        <f t="shared" si="27"/>
        <v>45007</v>
      </c>
      <c r="B447">
        <f t="shared" si="25"/>
        <v>2023</v>
      </c>
      <c r="C447">
        <f t="shared" si="26"/>
        <v>3</v>
      </c>
      <c r="D447" t="str">
        <f t="shared" si="24"/>
        <v>Mar</v>
      </c>
    </row>
    <row r="448" spans="1:4">
      <c r="A448" s="12">
        <f t="shared" si="27"/>
        <v>45008</v>
      </c>
      <c r="B448">
        <f t="shared" si="25"/>
        <v>2023</v>
      </c>
      <c r="C448">
        <f t="shared" si="26"/>
        <v>3</v>
      </c>
      <c r="D448" t="str">
        <f t="shared" si="24"/>
        <v>Mar</v>
      </c>
    </row>
    <row r="449" spans="1:4">
      <c r="A449" s="12">
        <f t="shared" si="27"/>
        <v>45009</v>
      </c>
      <c r="B449">
        <f t="shared" si="25"/>
        <v>2023</v>
      </c>
      <c r="C449">
        <f t="shared" si="26"/>
        <v>3</v>
      </c>
      <c r="D449" t="str">
        <f t="shared" si="24"/>
        <v>Mar</v>
      </c>
    </row>
    <row r="450" spans="1:4">
      <c r="A450" s="12">
        <f t="shared" si="27"/>
        <v>45010</v>
      </c>
      <c r="B450">
        <f t="shared" si="25"/>
        <v>2023</v>
      </c>
      <c r="C450">
        <f t="shared" si="26"/>
        <v>3</v>
      </c>
      <c r="D450" t="str">
        <f t="shared" ref="D450:D513" si="28">TEXT(A450,"MMM")</f>
        <v>Mar</v>
      </c>
    </row>
    <row r="451" spans="1:4">
      <c r="A451" s="12">
        <f t="shared" si="27"/>
        <v>45011</v>
      </c>
      <c r="B451">
        <f t="shared" ref="B451:B514" si="29">YEAR(A451)</f>
        <v>2023</v>
      </c>
      <c r="C451">
        <f t="shared" ref="C451:C514" si="30">MONTH(A451)</f>
        <v>3</v>
      </c>
      <c r="D451" t="str">
        <f t="shared" si="28"/>
        <v>Mar</v>
      </c>
    </row>
    <row r="452" spans="1:4">
      <c r="A452" s="12">
        <f t="shared" ref="A452:A515" si="31">A451 + 1</f>
        <v>45012</v>
      </c>
      <c r="B452">
        <f t="shared" si="29"/>
        <v>2023</v>
      </c>
      <c r="C452">
        <f t="shared" si="30"/>
        <v>3</v>
      </c>
      <c r="D452" t="str">
        <f t="shared" si="28"/>
        <v>Mar</v>
      </c>
    </row>
    <row r="453" spans="1:4">
      <c r="A453" s="12">
        <f t="shared" si="31"/>
        <v>45013</v>
      </c>
      <c r="B453">
        <f t="shared" si="29"/>
        <v>2023</v>
      </c>
      <c r="C453">
        <f t="shared" si="30"/>
        <v>3</v>
      </c>
      <c r="D453" t="str">
        <f t="shared" si="28"/>
        <v>Mar</v>
      </c>
    </row>
    <row r="454" spans="1:4">
      <c r="A454" s="12">
        <f t="shared" si="31"/>
        <v>45014</v>
      </c>
      <c r="B454">
        <f t="shared" si="29"/>
        <v>2023</v>
      </c>
      <c r="C454">
        <f t="shared" si="30"/>
        <v>3</v>
      </c>
      <c r="D454" t="str">
        <f t="shared" si="28"/>
        <v>Mar</v>
      </c>
    </row>
    <row r="455" spans="1:4">
      <c r="A455" s="12">
        <f t="shared" si="31"/>
        <v>45015</v>
      </c>
      <c r="B455">
        <f t="shared" si="29"/>
        <v>2023</v>
      </c>
      <c r="C455">
        <f t="shared" si="30"/>
        <v>3</v>
      </c>
      <c r="D455" t="str">
        <f t="shared" si="28"/>
        <v>Mar</v>
      </c>
    </row>
    <row r="456" spans="1:4">
      <c r="A456" s="12">
        <f t="shared" si="31"/>
        <v>45016</v>
      </c>
      <c r="B456">
        <f t="shared" si="29"/>
        <v>2023</v>
      </c>
      <c r="C456">
        <f t="shared" si="30"/>
        <v>3</v>
      </c>
      <c r="D456" t="str">
        <f t="shared" si="28"/>
        <v>Mar</v>
      </c>
    </row>
    <row r="457" spans="1:4">
      <c r="A457" s="12">
        <f t="shared" si="31"/>
        <v>45017</v>
      </c>
      <c r="B457">
        <f t="shared" si="29"/>
        <v>2023</v>
      </c>
      <c r="C457">
        <f t="shared" si="30"/>
        <v>4</v>
      </c>
      <c r="D457" t="str">
        <f t="shared" si="28"/>
        <v>Apr</v>
      </c>
    </row>
    <row r="458" spans="1:4">
      <c r="A458" s="12">
        <f t="shared" si="31"/>
        <v>45018</v>
      </c>
      <c r="B458">
        <f t="shared" si="29"/>
        <v>2023</v>
      </c>
      <c r="C458">
        <f t="shared" si="30"/>
        <v>4</v>
      </c>
      <c r="D458" t="str">
        <f t="shared" si="28"/>
        <v>Apr</v>
      </c>
    </row>
    <row r="459" spans="1:4">
      <c r="A459" s="12">
        <f t="shared" si="31"/>
        <v>45019</v>
      </c>
      <c r="B459">
        <f t="shared" si="29"/>
        <v>2023</v>
      </c>
      <c r="C459">
        <f t="shared" si="30"/>
        <v>4</v>
      </c>
      <c r="D459" t="str">
        <f t="shared" si="28"/>
        <v>Apr</v>
      </c>
    </row>
    <row r="460" spans="1:4">
      <c r="A460" s="12">
        <f t="shared" si="31"/>
        <v>45020</v>
      </c>
      <c r="B460">
        <f t="shared" si="29"/>
        <v>2023</v>
      </c>
      <c r="C460">
        <f t="shared" si="30"/>
        <v>4</v>
      </c>
      <c r="D460" t="str">
        <f t="shared" si="28"/>
        <v>Apr</v>
      </c>
    </row>
    <row r="461" spans="1:4">
      <c r="A461" s="12">
        <f t="shared" si="31"/>
        <v>45021</v>
      </c>
      <c r="B461">
        <f t="shared" si="29"/>
        <v>2023</v>
      </c>
      <c r="C461">
        <f t="shared" si="30"/>
        <v>4</v>
      </c>
      <c r="D461" t="str">
        <f t="shared" si="28"/>
        <v>Apr</v>
      </c>
    </row>
    <row r="462" spans="1:4">
      <c r="A462" s="12">
        <f t="shared" si="31"/>
        <v>45022</v>
      </c>
      <c r="B462">
        <f t="shared" si="29"/>
        <v>2023</v>
      </c>
      <c r="C462">
        <f t="shared" si="30"/>
        <v>4</v>
      </c>
      <c r="D462" t="str">
        <f t="shared" si="28"/>
        <v>Apr</v>
      </c>
    </row>
    <row r="463" spans="1:4">
      <c r="A463" s="12">
        <f t="shared" si="31"/>
        <v>45023</v>
      </c>
      <c r="B463">
        <f t="shared" si="29"/>
        <v>2023</v>
      </c>
      <c r="C463">
        <f t="shared" si="30"/>
        <v>4</v>
      </c>
      <c r="D463" t="str">
        <f t="shared" si="28"/>
        <v>Apr</v>
      </c>
    </row>
    <row r="464" spans="1:4">
      <c r="A464" s="12">
        <f t="shared" si="31"/>
        <v>45024</v>
      </c>
      <c r="B464">
        <f t="shared" si="29"/>
        <v>2023</v>
      </c>
      <c r="C464">
        <f t="shared" si="30"/>
        <v>4</v>
      </c>
      <c r="D464" t="str">
        <f t="shared" si="28"/>
        <v>Apr</v>
      </c>
    </row>
    <row r="465" spans="1:4">
      <c r="A465" s="12">
        <f t="shared" si="31"/>
        <v>45025</v>
      </c>
      <c r="B465">
        <f t="shared" si="29"/>
        <v>2023</v>
      </c>
      <c r="C465">
        <f t="shared" si="30"/>
        <v>4</v>
      </c>
      <c r="D465" t="str">
        <f t="shared" si="28"/>
        <v>Apr</v>
      </c>
    </row>
    <row r="466" spans="1:4">
      <c r="A466" s="12">
        <f t="shared" si="31"/>
        <v>45026</v>
      </c>
      <c r="B466">
        <f t="shared" si="29"/>
        <v>2023</v>
      </c>
      <c r="C466">
        <f t="shared" si="30"/>
        <v>4</v>
      </c>
      <c r="D466" t="str">
        <f t="shared" si="28"/>
        <v>Apr</v>
      </c>
    </row>
    <row r="467" spans="1:4">
      <c r="A467" s="12">
        <f t="shared" si="31"/>
        <v>45027</v>
      </c>
      <c r="B467">
        <f t="shared" si="29"/>
        <v>2023</v>
      </c>
      <c r="C467">
        <f t="shared" si="30"/>
        <v>4</v>
      </c>
      <c r="D467" t="str">
        <f t="shared" si="28"/>
        <v>Apr</v>
      </c>
    </row>
    <row r="468" spans="1:4">
      <c r="A468" s="12">
        <f t="shared" si="31"/>
        <v>45028</v>
      </c>
      <c r="B468">
        <f t="shared" si="29"/>
        <v>2023</v>
      </c>
      <c r="C468">
        <f t="shared" si="30"/>
        <v>4</v>
      </c>
      <c r="D468" t="str">
        <f t="shared" si="28"/>
        <v>Apr</v>
      </c>
    </row>
    <row r="469" spans="1:4">
      <c r="A469" s="12">
        <f t="shared" si="31"/>
        <v>45029</v>
      </c>
      <c r="B469">
        <f t="shared" si="29"/>
        <v>2023</v>
      </c>
      <c r="C469">
        <f t="shared" si="30"/>
        <v>4</v>
      </c>
      <c r="D469" t="str">
        <f t="shared" si="28"/>
        <v>Apr</v>
      </c>
    </row>
    <row r="470" spans="1:4">
      <c r="A470" s="12">
        <f t="shared" si="31"/>
        <v>45030</v>
      </c>
      <c r="B470">
        <f t="shared" si="29"/>
        <v>2023</v>
      </c>
      <c r="C470">
        <f t="shared" si="30"/>
        <v>4</v>
      </c>
      <c r="D470" t="str">
        <f t="shared" si="28"/>
        <v>Apr</v>
      </c>
    </row>
    <row r="471" spans="1:4">
      <c r="A471" s="12">
        <f t="shared" si="31"/>
        <v>45031</v>
      </c>
      <c r="B471">
        <f t="shared" si="29"/>
        <v>2023</v>
      </c>
      <c r="C471">
        <f t="shared" si="30"/>
        <v>4</v>
      </c>
      <c r="D471" t="str">
        <f t="shared" si="28"/>
        <v>Apr</v>
      </c>
    </row>
    <row r="472" spans="1:4">
      <c r="A472" s="12">
        <f t="shared" si="31"/>
        <v>45032</v>
      </c>
      <c r="B472">
        <f t="shared" si="29"/>
        <v>2023</v>
      </c>
      <c r="C472">
        <f t="shared" si="30"/>
        <v>4</v>
      </c>
      <c r="D472" t="str">
        <f t="shared" si="28"/>
        <v>Apr</v>
      </c>
    </row>
    <row r="473" spans="1:4">
      <c r="A473" s="12">
        <f t="shared" si="31"/>
        <v>45033</v>
      </c>
      <c r="B473">
        <f t="shared" si="29"/>
        <v>2023</v>
      </c>
      <c r="C473">
        <f t="shared" si="30"/>
        <v>4</v>
      </c>
      <c r="D473" t="str">
        <f t="shared" si="28"/>
        <v>Apr</v>
      </c>
    </row>
    <row r="474" spans="1:4">
      <c r="A474" s="12">
        <f t="shared" si="31"/>
        <v>45034</v>
      </c>
      <c r="B474">
        <f t="shared" si="29"/>
        <v>2023</v>
      </c>
      <c r="C474">
        <f t="shared" si="30"/>
        <v>4</v>
      </c>
      <c r="D474" t="str">
        <f t="shared" si="28"/>
        <v>Apr</v>
      </c>
    </row>
    <row r="475" spans="1:4">
      <c r="A475" s="12">
        <f t="shared" si="31"/>
        <v>45035</v>
      </c>
      <c r="B475">
        <f t="shared" si="29"/>
        <v>2023</v>
      </c>
      <c r="C475">
        <f t="shared" si="30"/>
        <v>4</v>
      </c>
      <c r="D475" t="str">
        <f t="shared" si="28"/>
        <v>Apr</v>
      </c>
    </row>
    <row r="476" spans="1:4">
      <c r="A476" s="12">
        <f t="shared" si="31"/>
        <v>45036</v>
      </c>
      <c r="B476">
        <f t="shared" si="29"/>
        <v>2023</v>
      </c>
      <c r="C476">
        <f t="shared" si="30"/>
        <v>4</v>
      </c>
      <c r="D476" t="str">
        <f t="shared" si="28"/>
        <v>Apr</v>
      </c>
    </row>
    <row r="477" spans="1:4">
      <c r="A477" s="12">
        <f t="shared" si="31"/>
        <v>45037</v>
      </c>
      <c r="B477">
        <f t="shared" si="29"/>
        <v>2023</v>
      </c>
      <c r="C477">
        <f t="shared" si="30"/>
        <v>4</v>
      </c>
      <c r="D477" t="str">
        <f t="shared" si="28"/>
        <v>Apr</v>
      </c>
    </row>
    <row r="478" spans="1:4">
      <c r="A478" s="12">
        <f t="shared" si="31"/>
        <v>45038</v>
      </c>
      <c r="B478">
        <f t="shared" si="29"/>
        <v>2023</v>
      </c>
      <c r="C478">
        <f t="shared" si="30"/>
        <v>4</v>
      </c>
      <c r="D478" t="str">
        <f t="shared" si="28"/>
        <v>Apr</v>
      </c>
    </row>
    <row r="479" spans="1:4">
      <c r="A479" s="12">
        <f t="shared" si="31"/>
        <v>45039</v>
      </c>
      <c r="B479">
        <f t="shared" si="29"/>
        <v>2023</v>
      </c>
      <c r="C479">
        <f t="shared" si="30"/>
        <v>4</v>
      </c>
      <c r="D479" t="str">
        <f t="shared" si="28"/>
        <v>Apr</v>
      </c>
    </row>
    <row r="480" spans="1:4">
      <c r="A480" s="12">
        <f t="shared" si="31"/>
        <v>45040</v>
      </c>
      <c r="B480">
        <f t="shared" si="29"/>
        <v>2023</v>
      </c>
      <c r="C480">
        <f t="shared" si="30"/>
        <v>4</v>
      </c>
      <c r="D480" t="str">
        <f t="shared" si="28"/>
        <v>Apr</v>
      </c>
    </row>
    <row r="481" spans="1:4">
      <c r="A481" s="12">
        <f t="shared" si="31"/>
        <v>45041</v>
      </c>
      <c r="B481">
        <f t="shared" si="29"/>
        <v>2023</v>
      </c>
      <c r="C481">
        <f t="shared" si="30"/>
        <v>4</v>
      </c>
      <c r="D481" t="str">
        <f t="shared" si="28"/>
        <v>Apr</v>
      </c>
    </row>
    <row r="482" spans="1:4">
      <c r="A482" s="12">
        <f t="shared" si="31"/>
        <v>45042</v>
      </c>
      <c r="B482">
        <f t="shared" si="29"/>
        <v>2023</v>
      </c>
      <c r="C482">
        <f t="shared" si="30"/>
        <v>4</v>
      </c>
      <c r="D482" t="str">
        <f t="shared" si="28"/>
        <v>Apr</v>
      </c>
    </row>
    <row r="483" spans="1:4">
      <c r="A483" s="12">
        <f t="shared" si="31"/>
        <v>45043</v>
      </c>
      <c r="B483">
        <f t="shared" si="29"/>
        <v>2023</v>
      </c>
      <c r="C483">
        <f t="shared" si="30"/>
        <v>4</v>
      </c>
      <c r="D483" t="str">
        <f t="shared" si="28"/>
        <v>Apr</v>
      </c>
    </row>
    <row r="484" spans="1:4">
      <c r="A484" s="12">
        <f t="shared" si="31"/>
        <v>45044</v>
      </c>
      <c r="B484">
        <f t="shared" si="29"/>
        <v>2023</v>
      </c>
      <c r="C484">
        <f t="shared" si="30"/>
        <v>4</v>
      </c>
      <c r="D484" t="str">
        <f t="shared" si="28"/>
        <v>Apr</v>
      </c>
    </row>
    <row r="485" spans="1:4">
      <c r="A485" s="12">
        <f t="shared" si="31"/>
        <v>45045</v>
      </c>
      <c r="B485">
        <f t="shared" si="29"/>
        <v>2023</v>
      </c>
      <c r="C485">
        <f t="shared" si="30"/>
        <v>4</v>
      </c>
      <c r="D485" t="str">
        <f t="shared" si="28"/>
        <v>Apr</v>
      </c>
    </row>
    <row r="486" spans="1:4">
      <c r="A486" s="12">
        <f t="shared" si="31"/>
        <v>45046</v>
      </c>
      <c r="B486">
        <f t="shared" si="29"/>
        <v>2023</v>
      </c>
      <c r="C486">
        <f t="shared" si="30"/>
        <v>4</v>
      </c>
      <c r="D486" t="str">
        <f t="shared" si="28"/>
        <v>Apr</v>
      </c>
    </row>
    <row r="487" spans="1:4">
      <c r="A487" s="12">
        <f t="shared" si="31"/>
        <v>45047</v>
      </c>
      <c r="B487">
        <f t="shared" si="29"/>
        <v>2023</v>
      </c>
      <c r="C487">
        <f t="shared" si="30"/>
        <v>5</v>
      </c>
      <c r="D487" t="str">
        <f t="shared" si="28"/>
        <v>May</v>
      </c>
    </row>
    <row r="488" spans="1:4">
      <c r="A488" s="12">
        <f t="shared" si="31"/>
        <v>45048</v>
      </c>
      <c r="B488">
        <f t="shared" si="29"/>
        <v>2023</v>
      </c>
      <c r="C488">
        <f t="shared" si="30"/>
        <v>5</v>
      </c>
      <c r="D488" t="str">
        <f t="shared" si="28"/>
        <v>May</v>
      </c>
    </row>
    <row r="489" spans="1:4">
      <c r="A489" s="12">
        <f t="shared" si="31"/>
        <v>45049</v>
      </c>
      <c r="B489">
        <f t="shared" si="29"/>
        <v>2023</v>
      </c>
      <c r="C489">
        <f t="shared" si="30"/>
        <v>5</v>
      </c>
      <c r="D489" t="str">
        <f t="shared" si="28"/>
        <v>May</v>
      </c>
    </row>
    <row r="490" spans="1:4">
      <c r="A490" s="12">
        <f t="shared" si="31"/>
        <v>45050</v>
      </c>
      <c r="B490">
        <f t="shared" si="29"/>
        <v>2023</v>
      </c>
      <c r="C490">
        <f t="shared" si="30"/>
        <v>5</v>
      </c>
      <c r="D490" t="str">
        <f t="shared" si="28"/>
        <v>May</v>
      </c>
    </row>
    <row r="491" spans="1:4">
      <c r="A491" s="12">
        <f t="shared" si="31"/>
        <v>45051</v>
      </c>
      <c r="B491">
        <f t="shared" si="29"/>
        <v>2023</v>
      </c>
      <c r="C491">
        <f t="shared" si="30"/>
        <v>5</v>
      </c>
      <c r="D491" t="str">
        <f t="shared" si="28"/>
        <v>May</v>
      </c>
    </row>
    <row r="492" spans="1:4">
      <c r="A492" s="12">
        <f t="shared" si="31"/>
        <v>45052</v>
      </c>
      <c r="B492">
        <f t="shared" si="29"/>
        <v>2023</v>
      </c>
      <c r="C492">
        <f t="shared" si="30"/>
        <v>5</v>
      </c>
      <c r="D492" t="str">
        <f t="shared" si="28"/>
        <v>May</v>
      </c>
    </row>
    <row r="493" spans="1:4">
      <c r="A493" s="12">
        <f t="shared" si="31"/>
        <v>45053</v>
      </c>
      <c r="B493">
        <f t="shared" si="29"/>
        <v>2023</v>
      </c>
      <c r="C493">
        <f t="shared" si="30"/>
        <v>5</v>
      </c>
      <c r="D493" t="str">
        <f t="shared" si="28"/>
        <v>May</v>
      </c>
    </row>
    <row r="494" spans="1:4">
      <c r="A494" s="12">
        <f t="shared" si="31"/>
        <v>45054</v>
      </c>
      <c r="B494">
        <f t="shared" si="29"/>
        <v>2023</v>
      </c>
      <c r="C494">
        <f t="shared" si="30"/>
        <v>5</v>
      </c>
      <c r="D494" t="str">
        <f t="shared" si="28"/>
        <v>May</v>
      </c>
    </row>
    <row r="495" spans="1:4">
      <c r="A495" s="12">
        <f t="shared" si="31"/>
        <v>45055</v>
      </c>
      <c r="B495">
        <f t="shared" si="29"/>
        <v>2023</v>
      </c>
      <c r="C495">
        <f t="shared" si="30"/>
        <v>5</v>
      </c>
      <c r="D495" t="str">
        <f t="shared" si="28"/>
        <v>May</v>
      </c>
    </row>
    <row r="496" spans="1:4">
      <c r="A496" s="12">
        <f t="shared" si="31"/>
        <v>45056</v>
      </c>
      <c r="B496">
        <f t="shared" si="29"/>
        <v>2023</v>
      </c>
      <c r="C496">
        <f t="shared" si="30"/>
        <v>5</v>
      </c>
      <c r="D496" t="str">
        <f t="shared" si="28"/>
        <v>May</v>
      </c>
    </row>
    <row r="497" spans="1:4">
      <c r="A497" s="12">
        <f t="shared" si="31"/>
        <v>45057</v>
      </c>
      <c r="B497">
        <f t="shared" si="29"/>
        <v>2023</v>
      </c>
      <c r="C497">
        <f t="shared" si="30"/>
        <v>5</v>
      </c>
      <c r="D497" t="str">
        <f t="shared" si="28"/>
        <v>May</v>
      </c>
    </row>
    <row r="498" spans="1:4">
      <c r="A498" s="12">
        <f t="shared" si="31"/>
        <v>45058</v>
      </c>
      <c r="B498">
        <f t="shared" si="29"/>
        <v>2023</v>
      </c>
      <c r="C498">
        <f t="shared" si="30"/>
        <v>5</v>
      </c>
      <c r="D498" t="str">
        <f t="shared" si="28"/>
        <v>May</v>
      </c>
    </row>
    <row r="499" spans="1:4">
      <c r="A499" s="12">
        <f t="shared" si="31"/>
        <v>45059</v>
      </c>
      <c r="B499">
        <f t="shared" si="29"/>
        <v>2023</v>
      </c>
      <c r="C499">
        <f t="shared" si="30"/>
        <v>5</v>
      </c>
      <c r="D499" t="str">
        <f t="shared" si="28"/>
        <v>May</v>
      </c>
    </row>
    <row r="500" spans="1:4">
      <c r="A500" s="12">
        <f t="shared" si="31"/>
        <v>45060</v>
      </c>
      <c r="B500">
        <f t="shared" si="29"/>
        <v>2023</v>
      </c>
      <c r="C500">
        <f t="shared" si="30"/>
        <v>5</v>
      </c>
      <c r="D500" t="str">
        <f t="shared" si="28"/>
        <v>May</v>
      </c>
    </row>
    <row r="501" spans="1:4">
      <c r="A501" s="12">
        <f t="shared" si="31"/>
        <v>45061</v>
      </c>
      <c r="B501">
        <f t="shared" si="29"/>
        <v>2023</v>
      </c>
      <c r="C501">
        <f t="shared" si="30"/>
        <v>5</v>
      </c>
      <c r="D501" t="str">
        <f t="shared" si="28"/>
        <v>May</v>
      </c>
    </row>
    <row r="502" spans="1:4">
      <c r="A502" s="12">
        <f t="shared" si="31"/>
        <v>45062</v>
      </c>
      <c r="B502">
        <f t="shared" si="29"/>
        <v>2023</v>
      </c>
      <c r="C502">
        <f t="shared" si="30"/>
        <v>5</v>
      </c>
      <c r="D502" t="str">
        <f t="shared" si="28"/>
        <v>May</v>
      </c>
    </row>
    <row r="503" spans="1:4">
      <c r="A503" s="12">
        <f t="shared" si="31"/>
        <v>45063</v>
      </c>
      <c r="B503">
        <f t="shared" si="29"/>
        <v>2023</v>
      </c>
      <c r="C503">
        <f t="shared" si="30"/>
        <v>5</v>
      </c>
      <c r="D503" t="str">
        <f t="shared" si="28"/>
        <v>May</v>
      </c>
    </row>
    <row r="504" spans="1:4">
      <c r="A504" s="12">
        <f t="shared" si="31"/>
        <v>45064</v>
      </c>
      <c r="B504">
        <f t="shared" si="29"/>
        <v>2023</v>
      </c>
      <c r="C504">
        <f t="shared" si="30"/>
        <v>5</v>
      </c>
      <c r="D504" t="str">
        <f t="shared" si="28"/>
        <v>May</v>
      </c>
    </row>
    <row r="505" spans="1:4">
      <c r="A505" s="12">
        <f t="shared" si="31"/>
        <v>45065</v>
      </c>
      <c r="B505">
        <f t="shared" si="29"/>
        <v>2023</v>
      </c>
      <c r="C505">
        <f t="shared" si="30"/>
        <v>5</v>
      </c>
      <c r="D505" t="str">
        <f t="shared" si="28"/>
        <v>May</v>
      </c>
    </row>
    <row r="506" spans="1:4">
      <c r="A506" s="12">
        <f t="shared" si="31"/>
        <v>45066</v>
      </c>
      <c r="B506">
        <f t="shared" si="29"/>
        <v>2023</v>
      </c>
      <c r="C506">
        <f t="shared" si="30"/>
        <v>5</v>
      </c>
      <c r="D506" t="str">
        <f t="shared" si="28"/>
        <v>May</v>
      </c>
    </row>
    <row r="507" spans="1:4">
      <c r="A507" s="12">
        <f t="shared" si="31"/>
        <v>45067</v>
      </c>
      <c r="B507">
        <f t="shared" si="29"/>
        <v>2023</v>
      </c>
      <c r="C507">
        <f t="shared" si="30"/>
        <v>5</v>
      </c>
      <c r="D507" t="str">
        <f t="shared" si="28"/>
        <v>May</v>
      </c>
    </row>
    <row r="508" spans="1:4">
      <c r="A508" s="12">
        <f t="shared" si="31"/>
        <v>45068</v>
      </c>
      <c r="B508">
        <f t="shared" si="29"/>
        <v>2023</v>
      </c>
      <c r="C508">
        <f t="shared" si="30"/>
        <v>5</v>
      </c>
      <c r="D508" t="str">
        <f t="shared" si="28"/>
        <v>May</v>
      </c>
    </row>
    <row r="509" spans="1:4">
      <c r="A509" s="12">
        <f t="shared" si="31"/>
        <v>45069</v>
      </c>
      <c r="B509">
        <f t="shared" si="29"/>
        <v>2023</v>
      </c>
      <c r="C509">
        <f t="shared" si="30"/>
        <v>5</v>
      </c>
      <c r="D509" t="str">
        <f t="shared" si="28"/>
        <v>May</v>
      </c>
    </row>
    <row r="510" spans="1:4">
      <c r="A510" s="12">
        <f t="shared" si="31"/>
        <v>45070</v>
      </c>
      <c r="B510">
        <f t="shared" si="29"/>
        <v>2023</v>
      </c>
      <c r="C510">
        <f t="shared" si="30"/>
        <v>5</v>
      </c>
      <c r="D510" t="str">
        <f t="shared" si="28"/>
        <v>May</v>
      </c>
    </row>
    <row r="511" spans="1:4">
      <c r="A511" s="12">
        <f t="shared" si="31"/>
        <v>45071</v>
      </c>
      <c r="B511">
        <f t="shared" si="29"/>
        <v>2023</v>
      </c>
      <c r="C511">
        <f t="shared" si="30"/>
        <v>5</v>
      </c>
      <c r="D511" t="str">
        <f t="shared" si="28"/>
        <v>May</v>
      </c>
    </row>
    <row r="512" spans="1:4">
      <c r="A512" s="12">
        <f t="shared" si="31"/>
        <v>45072</v>
      </c>
      <c r="B512">
        <f t="shared" si="29"/>
        <v>2023</v>
      </c>
      <c r="C512">
        <f t="shared" si="30"/>
        <v>5</v>
      </c>
      <c r="D512" t="str">
        <f t="shared" si="28"/>
        <v>May</v>
      </c>
    </row>
    <row r="513" spans="1:4">
      <c r="A513" s="12">
        <f t="shared" si="31"/>
        <v>45073</v>
      </c>
      <c r="B513">
        <f t="shared" si="29"/>
        <v>2023</v>
      </c>
      <c r="C513">
        <f t="shared" si="30"/>
        <v>5</v>
      </c>
      <c r="D513" t="str">
        <f t="shared" si="28"/>
        <v>May</v>
      </c>
    </row>
    <row r="514" spans="1:4">
      <c r="A514" s="12">
        <f t="shared" si="31"/>
        <v>45074</v>
      </c>
      <c r="B514">
        <f t="shared" si="29"/>
        <v>2023</v>
      </c>
      <c r="C514">
        <f t="shared" si="30"/>
        <v>5</v>
      </c>
      <c r="D514" t="str">
        <f t="shared" ref="D514:D577" si="32">TEXT(A514,"MMM")</f>
        <v>May</v>
      </c>
    </row>
    <row r="515" spans="1:4">
      <c r="A515" s="12">
        <f t="shared" si="31"/>
        <v>45075</v>
      </c>
      <c r="B515">
        <f t="shared" ref="B515:B578" si="33">YEAR(A515)</f>
        <v>2023</v>
      </c>
      <c r="C515">
        <f t="shared" ref="C515:C578" si="34">MONTH(A515)</f>
        <v>5</v>
      </c>
      <c r="D515" t="str">
        <f t="shared" si="32"/>
        <v>May</v>
      </c>
    </row>
    <row r="516" spans="1:4">
      <c r="A516" s="12">
        <f t="shared" ref="A516:A579" si="35">A515 + 1</f>
        <v>45076</v>
      </c>
      <c r="B516">
        <f t="shared" si="33"/>
        <v>2023</v>
      </c>
      <c r="C516">
        <f t="shared" si="34"/>
        <v>5</v>
      </c>
      <c r="D516" t="str">
        <f t="shared" si="32"/>
        <v>May</v>
      </c>
    </row>
    <row r="517" spans="1:4">
      <c r="A517" s="12">
        <f t="shared" si="35"/>
        <v>45077</v>
      </c>
      <c r="B517">
        <f t="shared" si="33"/>
        <v>2023</v>
      </c>
      <c r="C517">
        <f t="shared" si="34"/>
        <v>5</v>
      </c>
      <c r="D517" t="str">
        <f t="shared" si="32"/>
        <v>May</v>
      </c>
    </row>
    <row r="518" spans="1:4">
      <c r="A518" s="12">
        <f t="shared" si="35"/>
        <v>45078</v>
      </c>
      <c r="B518">
        <f t="shared" si="33"/>
        <v>2023</v>
      </c>
      <c r="C518">
        <f t="shared" si="34"/>
        <v>6</v>
      </c>
      <c r="D518" t="str">
        <f t="shared" si="32"/>
        <v>Jun</v>
      </c>
    </row>
    <row r="519" spans="1:4">
      <c r="A519" s="12">
        <f t="shared" si="35"/>
        <v>45079</v>
      </c>
      <c r="B519">
        <f t="shared" si="33"/>
        <v>2023</v>
      </c>
      <c r="C519">
        <f t="shared" si="34"/>
        <v>6</v>
      </c>
      <c r="D519" t="str">
        <f t="shared" si="32"/>
        <v>Jun</v>
      </c>
    </row>
    <row r="520" spans="1:4">
      <c r="A520" s="12">
        <f t="shared" si="35"/>
        <v>45080</v>
      </c>
      <c r="B520">
        <f t="shared" si="33"/>
        <v>2023</v>
      </c>
      <c r="C520">
        <f t="shared" si="34"/>
        <v>6</v>
      </c>
      <c r="D520" t="str">
        <f t="shared" si="32"/>
        <v>Jun</v>
      </c>
    </row>
    <row r="521" spans="1:4">
      <c r="A521" s="12">
        <f t="shared" si="35"/>
        <v>45081</v>
      </c>
      <c r="B521">
        <f t="shared" si="33"/>
        <v>2023</v>
      </c>
      <c r="C521">
        <f t="shared" si="34"/>
        <v>6</v>
      </c>
      <c r="D521" t="str">
        <f t="shared" si="32"/>
        <v>Jun</v>
      </c>
    </row>
    <row r="522" spans="1:4">
      <c r="A522" s="12">
        <f t="shared" si="35"/>
        <v>45082</v>
      </c>
      <c r="B522">
        <f t="shared" si="33"/>
        <v>2023</v>
      </c>
      <c r="C522">
        <f t="shared" si="34"/>
        <v>6</v>
      </c>
      <c r="D522" t="str">
        <f t="shared" si="32"/>
        <v>Jun</v>
      </c>
    </row>
    <row r="523" spans="1:4">
      <c r="A523" s="12">
        <f t="shared" si="35"/>
        <v>45083</v>
      </c>
      <c r="B523">
        <f t="shared" si="33"/>
        <v>2023</v>
      </c>
      <c r="C523">
        <f t="shared" si="34"/>
        <v>6</v>
      </c>
      <c r="D523" t="str">
        <f t="shared" si="32"/>
        <v>Jun</v>
      </c>
    </row>
    <row r="524" spans="1:4">
      <c r="A524" s="12">
        <f t="shared" si="35"/>
        <v>45084</v>
      </c>
      <c r="B524">
        <f t="shared" si="33"/>
        <v>2023</v>
      </c>
      <c r="C524">
        <f t="shared" si="34"/>
        <v>6</v>
      </c>
      <c r="D524" t="str">
        <f t="shared" si="32"/>
        <v>Jun</v>
      </c>
    </row>
    <row r="525" spans="1:4">
      <c r="A525" s="12">
        <f t="shared" si="35"/>
        <v>45085</v>
      </c>
      <c r="B525">
        <f t="shared" si="33"/>
        <v>2023</v>
      </c>
      <c r="C525">
        <f t="shared" si="34"/>
        <v>6</v>
      </c>
      <c r="D525" t="str">
        <f t="shared" si="32"/>
        <v>Jun</v>
      </c>
    </row>
    <row r="526" spans="1:4">
      <c r="A526" s="12">
        <f t="shared" si="35"/>
        <v>45086</v>
      </c>
      <c r="B526">
        <f t="shared" si="33"/>
        <v>2023</v>
      </c>
      <c r="C526">
        <f t="shared" si="34"/>
        <v>6</v>
      </c>
      <c r="D526" t="str">
        <f t="shared" si="32"/>
        <v>Jun</v>
      </c>
    </row>
    <row r="527" spans="1:4">
      <c r="A527" s="12">
        <f t="shared" si="35"/>
        <v>45087</v>
      </c>
      <c r="B527">
        <f t="shared" si="33"/>
        <v>2023</v>
      </c>
      <c r="C527">
        <f t="shared" si="34"/>
        <v>6</v>
      </c>
      <c r="D527" t="str">
        <f t="shared" si="32"/>
        <v>Jun</v>
      </c>
    </row>
    <row r="528" spans="1:4">
      <c r="A528" s="12">
        <f t="shared" si="35"/>
        <v>45088</v>
      </c>
      <c r="B528">
        <f t="shared" si="33"/>
        <v>2023</v>
      </c>
      <c r="C528">
        <f t="shared" si="34"/>
        <v>6</v>
      </c>
      <c r="D528" t="str">
        <f t="shared" si="32"/>
        <v>Jun</v>
      </c>
    </row>
    <row r="529" spans="1:4">
      <c r="A529" s="12">
        <f t="shared" si="35"/>
        <v>45089</v>
      </c>
      <c r="B529">
        <f t="shared" si="33"/>
        <v>2023</v>
      </c>
      <c r="C529">
        <f t="shared" si="34"/>
        <v>6</v>
      </c>
      <c r="D529" t="str">
        <f t="shared" si="32"/>
        <v>Jun</v>
      </c>
    </row>
    <row r="530" spans="1:4">
      <c r="A530" s="12">
        <f t="shared" si="35"/>
        <v>45090</v>
      </c>
      <c r="B530">
        <f t="shared" si="33"/>
        <v>2023</v>
      </c>
      <c r="C530">
        <f t="shared" si="34"/>
        <v>6</v>
      </c>
      <c r="D530" t="str">
        <f t="shared" si="32"/>
        <v>Jun</v>
      </c>
    </row>
    <row r="531" spans="1:4">
      <c r="A531" s="12">
        <f t="shared" si="35"/>
        <v>45091</v>
      </c>
      <c r="B531">
        <f t="shared" si="33"/>
        <v>2023</v>
      </c>
      <c r="C531">
        <f t="shared" si="34"/>
        <v>6</v>
      </c>
      <c r="D531" t="str">
        <f t="shared" si="32"/>
        <v>Jun</v>
      </c>
    </row>
    <row r="532" spans="1:4">
      <c r="A532" s="12">
        <f t="shared" si="35"/>
        <v>45092</v>
      </c>
      <c r="B532">
        <f t="shared" si="33"/>
        <v>2023</v>
      </c>
      <c r="C532">
        <f t="shared" si="34"/>
        <v>6</v>
      </c>
      <c r="D532" t="str">
        <f t="shared" si="32"/>
        <v>Jun</v>
      </c>
    </row>
    <row r="533" spans="1:4">
      <c r="A533" s="12">
        <f t="shared" si="35"/>
        <v>45093</v>
      </c>
      <c r="B533">
        <f t="shared" si="33"/>
        <v>2023</v>
      </c>
      <c r="C533">
        <f t="shared" si="34"/>
        <v>6</v>
      </c>
      <c r="D533" t="str">
        <f t="shared" si="32"/>
        <v>Jun</v>
      </c>
    </row>
    <row r="534" spans="1:4">
      <c r="A534" s="12">
        <f t="shared" si="35"/>
        <v>45094</v>
      </c>
      <c r="B534">
        <f t="shared" si="33"/>
        <v>2023</v>
      </c>
      <c r="C534">
        <f t="shared" si="34"/>
        <v>6</v>
      </c>
      <c r="D534" t="str">
        <f t="shared" si="32"/>
        <v>Jun</v>
      </c>
    </row>
    <row r="535" spans="1:4">
      <c r="A535" s="12">
        <f t="shared" si="35"/>
        <v>45095</v>
      </c>
      <c r="B535">
        <f t="shared" si="33"/>
        <v>2023</v>
      </c>
      <c r="C535">
        <f t="shared" si="34"/>
        <v>6</v>
      </c>
      <c r="D535" t="str">
        <f t="shared" si="32"/>
        <v>Jun</v>
      </c>
    </row>
    <row r="536" spans="1:4">
      <c r="A536" s="12">
        <f t="shared" si="35"/>
        <v>45096</v>
      </c>
      <c r="B536">
        <f t="shared" si="33"/>
        <v>2023</v>
      </c>
      <c r="C536">
        <f t="shared" si="34"/>
        <v>6</v>
      </c>
      <c r="D536" t="str">
        <f t="shared" si="32"/>
        <v>Jun</v>
      </c>
    </row>
    <row r="537" spans="1:4">
      <c r="A537" s="12">
        <f t="shared" si="35"/>
        <v>45097</v>
      </c>
      <c r="B537">
        <f t="shared" si="33"/>
        <v>2023</v>
      </c>
      <c r="C537">
        <f t="shared" si="34"/>
        <v>6</v>
      </c>
      <c r="D537" t="str">
        <f t="shared" si="32"/>
        <v>Jun</v>
      </c>
    </row>
    <row r="538" spans="1:4">
      <c r="A538" s="12">
        <f t="shared" si="35"/>
        <v>45098</v>
      </c>
      <c r="B538">
        <f t="shared" si="33"/>
        <v>2023</v>
      </c>
      <c r="C538">
        <f t="shared" si="34"/>
        <v>6</v>
      </c>
      <c r="D538" t="str">
        <f t="shared" si="32"/>
        <v>Jun</v>
      </c>
    </row>
    <row r="539" spans="1:4">
      <c r="A539" s="12">
        <f t="shared" si="35"/>
        <v>45099</v>
      </c>
      <c r="B539">
        <f t="shared" si="33"/>
        <v>2023</v>
      </c>
      <c r="C539">
        <f t="shared" si="34"/>
        <v>6</v>
      </c>
      <c r="D539" t="str">
        <f t="shared" si="32"/>
        <v>Jun</v>
      </c>
    </row>
    <row r="540" spans="1:4">
      <c r="A540" s="12">
        <f t="shared" si="35"/>
        <v>45100</v>
      </c>
      <c r="B540">
        <f t="shared" si="33"/>
        <v>2023</v>
      </c>
      <c r="C540">
        <f t="shared" si="34"/>
        <v>6</v>
      </c>
      <c r="D540" t="str">
        <f t="shared" si="32"/>
        <v>Jun</v>
      </c>
    </row>
    <row r="541" spans="1:4">
      <c r="A541" s="12">
        <f t="shared" si="35"/>
        <v>45101</v>
      </c>
      <c r="B541">
        <f t="shared" si="33"/>
        <v>2023</v>
      </c>
      <c r="C541">
        <f t="shared" si="34"/>
        <v>6</v>
      </c>
      <c r="D541" t="str">
        <f t="shared" si="32"/>
        <v>Jun</v>
      </c>
    </row>
    <row r="542" spans="1:4">
      <c r="A542" s="12">
        <f t="shared" si="35"/>
        <v>45102</v>
      </c>
      <c r="B542">
        <f t="shared" si="33"/>
        <v>2023</v>
      </c>
      <c r="C542">
        <f t="shared" si="34"/>
        <v>6</v>
      </c>
      <c r="D542" t="str">
        <f t="shared" si="32"/>
        <v>Jun</v>
      </c>
    </row>
    <row r="543" spans="1:4">
      <c r="A543" s="12">
        <f t="shared" si="35"/>
        <v>45103</v>
      </c>
      <c r="B543">
        <f t="shared" si="33"/>
        <v>2023</v>
      </c>
      <c r="C543">
        <f t="shared" si="34"/>
        <v>6</v>
      </c>
      <c r="D543" t="str">
        <f t="shared" si="32"/>
        <v>Jun</v>
      </c>
    </row>
    <row r="544" spans="1:4">
      <c r="A544" s="12">
        <f t="shared" si="35"/>
        <v>45104</v>
      </c>
      <c r="B544">
        <f t="shared" si="33"/>
        <v>2023</v>
      </c>
      <c r="C544">
        <f t="shared" si="34"/>
        <v>6</v>
      </c>
      <c r="D544" t="str">
        <f t="shared" si="32"/>
        <v>Jun</v>
      </c>
    </row>
    <row r="545" spans="1:4">
      <c r="A545" s="12">
        <f t="shared" si="35"/>
        <v>45105</v>
      </c>
      <c r="B545">
        <f t="shared" si="33"/>
        <v>2023</v>
      </c>
      <c r="C545">
        <f t="shared" si="34"/>
        <v>6</v>
      </c>
      <c r="D545" t="str">
        <f t="shared" si="32"/>
        <v>Jun</v>
      </c>
    </row>
    <row r="546" spans="1:4">
      <c r="A546" s="12">
        <f t="shared" si="35"/>
        <v>45106</v>
      </c>
      <c r="B546">
        <f t="shared" si="33"/>
        <v>2023</v>
      </c>
      <c r="C546">
        <f t="shared" si="34"/>
        <v>6</v>
      </c>
      <c r="D546" t="str">
        <f t="shared" si="32"/>
        <v>Jun</v>
      </c>
    </row>
    <row r="547" spans="1:4">
      <c r="A547" s="12">
        <f t="shared" si="35"/>
        <v>45107</v>
      </c>
      <c r="B547">
        <f t="shared" si="33"/>
        <v>2023</v>
      </c>
      <c r="C547">
        <f t="shared" si="34"/>
        <v>6</v>
      </c>
      <c r="D547" t="str">
        <f t="shared" si="32"/>
        <v>Jun</v>
      </c>
    </row>
    <row r="548" spans="1:4">
      <c r="A548" s="12">
        <f t="shared" si="35"/>
        <v>45108</v>
      </c>
      <c r="B548">
        <f t="shared" si="33"/>
        <v>2023</v>
      </c>
      <c r="C548">
        <f t="shared" si="34"/>
        <v>7</v>
      </c>
      <c r="D548" t="str">
        <f t="shared" si="32"/>
        <v>Jul</v>
      </c>
    </row>
    <row r="549" spans="1:4">
      <c r="A549" s="12">
        <f t="shared" si="35"/>
        <v>45109</v>
      </c>
      <c r="B549">
        <f t="shared" si="33"/>
        <v>2023</v>
      </c>
      <c r="C549">
        <f t="shared" si="34"/>
        <v>7</v>
      </c>
      <c r="D549" t="str">
        <f t="shared" si="32"/>
        <v>Jul</v>
      </c>
    </row>
    <row r="550" spans="1:4">
      <c r="A550" s="12">
        <f t="shared" si="35"/>
        <v>45110</v>
      </c>
      <c r="B550">
        <f t="shared" si="33"/>
        <v>2023</v>
      </c>
      <c r="C550">
        <f t="shared" si="34"/>
        <v>7</v>
      </c>
      <c r="D550" t="str">
        <f t="shared" si="32"/>
        <v>Jul</v>
      </c>
    </row>
    <row r="551" spans="1:4">
      <c r="A551" s="12">
        <f t="shared" si="35"/>
        <v>45111</v>
      </c>
      <c r="B551">
        <f t="shared" si="33"/>
        <v>2023</v>
      </c>
      <c r="C551">
        <f t="shared" si="34"/>
        <v>7</v>
      </c>
      <c r="D551" t="str">
        <f t="shared" si="32"/>
        <v>Jul</v>
      </c>
    </row>
    <row r="552" spans="1:4">
      <c r="A552" s="12">
        <f t="shared" si="35"/>
        <v>45112</v>
      </c>
      <c r="B552">
        <f t="shared" si="33"/>
        <v>2023</v>
      </c>
      <c r="C552">
        <f t="shared" si="34"/>
        <v>7</v>
      </c>
      <c r="D552" t="str">
        <f t="shared" si="32"/>
        <v>Jul</v>
      </c>
    </row>
    <row r="553" spans="1:4">
      <c r="A553" s="12">
        <f t="shared" si="35"/>
        <v>45113</v>
      </c>
      <c r="B553">
        <f t="shared" si="33"/>
        <v>2023</v>
      </c>
      <c r="C553">
        <f t="shared" si="34"/>
        <v>7</v>
      </c>
      <c r="D553" t="str">
        <f t="shared" si="32"/>
        <v>Jul</v>
      </c>
    </row>
    <row r="554" spans="1:4">
      <c r="A554" s="12">
        <f t="shared" si="35"/>
        <v>45114</v>
      </c>
      <c r="B554">
        <f t="shared" si="33"/>
        <v>2023</v>
      </c>
      <c r="C554">
        <f t="shared" si="34"/>
        <v>7</v>
      </c>
      <c r="D554" t="str">
        <f t="shared" si="32"/>
        <v>Jul</v>
      </c>
    </row>
    <row r="555" spans="1:4">
      <c r="A555" s="12">
        <f t="shared" si="35"/>
        <v>45115</v>
      </c>
      <c r="B555">
        <f t="shared" si="33"/>
        <v>2023</v>
      </c>
      <c r="C555">
        <f t="shared" si="34"/>
        <v>7</v>
      </c>
      <c r="D555" t="str">
        <f t="shared" si="32"/>
        <v>Jul</v>
      </c>
    </row>
    <row r="556" spans="1:4">
      <c r="A556" s="12">
        <f t="shared" si="35"/>
        <v>45116</v>
      </c>
      <c r="B556">
        <f t="shared" si="33"/>
        <v>2023</v>
      </c>
      <c r="C556">
        <f t="shared" si="34"/>
        <v>7</v>
      </c>
      <c r="D556" t="str">
        <f t="shared" si="32"/>
        <v>Jul</v>
      </c>
    </row>
    <row r="557" spans="1:4">
      <c r="A557" s="12">
        <f t="shared" si="35"/>
        <v>45117</v>
      </c>
      <c r="B557">
        <f t="shared" si="33"/>
        <v>2023</v>
      </c>
      <c r="C557">
        <f t="shared" si="34"/>
        <v>7</v>
      </c>
      <c r="D557" t="str">
        <f t="shared" si="32"/>
        <v>Jul</v>
      </c>
    </row>
    <row r="558" spans="1:4">
      <c r="A558" s="12">
        <f t="shared" si="35"/>
        <v>45118</v>
      </c>
      <c r="B558">
        <f t="shared" si="33"/>
        <v>2023</v>
      </c>
      <c r="C558">
        <f t="shared" si="34"/>
        <v>7</v>
      </c>
      <c r="D558" t="str">
        <f t="shared" si="32"/>
        <v>Jul</v>
      </c>
    </row>
    <row r="559" spans="1:4">
      <c r="A559" s="12">
        <f t="shared" si="35"/>
        <v>45119</v>
      </c>
      <c r="B559">
        <f t="shared" si="33"/>
        <v>2023</v>
      </c>
      <c r="C559">
        <f t="shared" si="34"/>
        <v>7</v>
      </c>
      <c r="D559" t="str">
        <f t="shared" si="32"/>
        <v>Jul</v>
      </c>
    </row>
    <row r="560" spans="1:4">
      <c r="A560" s="12">
        <f t="shared" si="35"/>
        <v>45120</v>
      </c>
      <c r="B560">
        <f t="shared" si="33"/>
        <v>2023</v>
      </c>
      <c r="C560">
        <f t="shared" si="34"/>
        <v>7</v>
      </c>
      <c r="D560" t="str">
        <f t="shared" si="32"/>
        <v>Jul</v>
      </c>
    </row>
    <row r="561" spans="1:4">
      <c r="A561" s="12">
        <f t="shared" si="35"/>
        <v>45121</v>
      </c>
      <c r="B561">
        <f t="shared" si="33"/>
        <v>2023</v>
      </c>
      <c r="C561">
        <f t="shared" si="34"/>
        <v>7</v>
      </c>
      <c r="D561" t="str">
        <f t="shared" si="32"/>
        <v>Jul</v>
      </c>
    </row>
    <row r="562" spans="1:4">
      <c r="A562" s="12">
        <f t="shared" si="35"/>
        <v>45122</v>
      </c>
      <c r="B562">
        <f t="shared" si="33"/>
        <v>2023</v>
      </c>
      <c r="C562">
        <f t="shared" si="34"/>
        <v>7</v>
      </c>
      <c r="D562" t="str">
        <f t="shared" si="32"/>
        <v>Jul</v>
      </c>
    </row>
    <row r="563" spans="1:4">
      <c r="A563" s="12">
        <f t="shared" si="35"/>
        <v>45123</v>
      </c>
      <c r="B563">
        <f t="shared" si="33"/>
        <v>2023</v>
      </c>
      <c r="C563">
        <f t="shared" si="34"/>
        <v>7</v>
      </c>
      <c r="D563" t="str">
        <f t="shared" si="32"/>
        <v>Jul</v>
      </c>
    </row>
    <row r="564" spans="1:4">
      <c r="A564" s="12">
        <f t="shared" si="35"/>
        <v>45124</v>
      </c>
      <c r="B564">
        <f t="shared" si="33"/>
        <v>2023</v>
      </c>
      <c r="C564">
        <f t="shared" si="34"/>
        <v>7</v>
      </c>
      <c r="D564" t="str">
        <f t="shared" si="32"/>
        <v>Jul</v>
      </c>
    </row>
    <row r="565" spans="1:4">
      <c r="A565" s="12">
        <f t="shared" si="35"/>
        <v>45125</v>
      </c>
      <c r="B565">
        <f t="shared" si="33"/>
        <v>2023</v>
      </c>
      <c r="C565">
        <f t="shared" si="34"/>
        <v>7</v>
      </c>
      <c r="D565" t="str">
        <f t="shared" si="32"/>
        <v>Jul</v>
      </c>
    </row>
    <row r="566" spans="1:4">
      <c r="A566" s="12">
        <f t="shared" si="35"/>
        <v>45126</v>
      </c>
      <c r="B566">
        <f t="shared" si="33"/>
        <v>2023</v>
      </c>
      <c r="C566">
        <f t="shared" si="34"/>
        <v>7</v>
      </c>
      <c r="D566" t="str">
        <f t="shared" si="32"/>
        <v>Jul</v>
      </c>
    </row>
    <row r="567" spans="1:4">
      <c r="A567" s="12">
        <f t="shared" si="35"/>
        <v>45127</v>
      </c>
      <c r="B567">
        <f t="shared" si="33"/>
        <v>2023</v>
      </c>
      <c r="C567">
        <f t="shared" si="34"/>
        <v>7</v>
      </c>
      <c r="D567" t="str">
        <f t="shared" si="32"/>
        <v>Jul</v>
      </c>
    </row>
    <row r="568" spans="1:4">
      <c r="A568" s="12">
        <f t="shared" si="35"/>
        <v>45128</v>
      </c>
      <c r="B568">
        <f t="shared" si="33"/>
        <v>2023</v>
      </c>
      <c r="C568">
        <f t="shared" si="34"/>
        <v>7</v>
      </c>
      <c r="D568" t="str">
        <f t="shared" si="32"/>
        <v>Jul</v>
      </c>
    </row>
    <row r="569" spans="1:4">
      <c r="A569" s="12">
        <f t="shared" si="35"/>
        <v>45129</v>
      </c>
      <c r="B569">
        <f t="shared" si="33"/>
        <v>2023</v>
      </c>
      <c r="C569">
        <f t="shared" si="34"/>
        <v>7</v>
      </c>
      <c r="D569" t="str">
        <f t="shared" si="32"/>
        <v>Jul</v>
      </c>
    </row>
    <row r="570" spans="1:4">
      <c r="A570" s="12">
        <f t="shared" si="35"/>
        <v>45130</v>
      </c>
      <c r="B570">
        <f t="shared" si="33"/>
        <v>2023</v>
      </c>
      <c r="C570">
        <f t="shared" si="34"/>
        <v>7</v>
      </c>
      <c r="D570" t="str">
        <f t="shared" si="32"/>
        <v>Jul</v>
      </c>
    </row>
    <row r="571" spans="1:4">
      <c r="A571" s="12">
        <f t="shared" si="35"/>
        <v>45131</v>
      </c>
      <c r="B571">
        <f t="shared" si="33"/>
        <v>2023</v>
      </c>
      <c r="C571">
        <f t="shared" si="34"/>
        <v>7</v>
      </c>
      <c r="D571" t="str">
        <f t="shared" si="32"/>
        <v>Jul</v>
      </c>
    </row>
    <row r="572" spans="1:4">
      <c r="A572" s="12">
        <f t="shared" si="35"/>
        <v>45132</v>
      </c>
      <c r="B572">
        <f t="shared" si="33"/>
        <v>2023</v>
      </c>
      <c r="C572">
        <f t="shared" si="34"/>
        <v>7</v>
      </c>
      <c r="D572" t="str">
        <f t="shared" si="32"/>
        <v>Jul</v>
      </c>
    </row>
    <row r="573" spans="1:4">
      <c r="A573" s="12">
        <f t="shared" si="35"/>
        <v>45133</v>
      </c>
      <c r="B573">
        <f t="shared" si="33"/>
        <v>2023</v>
      </c>
      <c r="C573">
        <f t="shared" si="34"/>
        <v>7</v>
      </c>
      <c r="D573" t="str">
        <f t="shared" si="32"/>
        <v>Jul</v>
      </c>
    </row>
    <row r="574" spans="1:4">
      <c r="A574" s="12">
        <f t="shared" si="35"/>
        <v>45134</v>
      </c>
      <c r="B574">
        <f t="shared" si="33"/>
        <v>2023</v>
      </c>
      <c r="C574">
        <f t="shared" si="34"/>
        <v>7</v>
      </c>
      <c r="D574" t="str">
        <f t="shared" si="32"/>
        <v>Jul</v>
      </c>
    </row>
    <row r="575" spans="1:4">
      <c r="A575" s="12">
        <f t="shared" si="35"/>
        <v>45135</v>
      </c>
      <c r="B575">
        <f t="shared" si="33"/>
        <v>2023</v>
      </c>
      <c r="C575">
        <f t="shared" si="34"/>
        <v>7</v>
      </c>
      <c r="D575" t="str">
        <f t="shared" si="32"/>
        <v>Jul</v>
      </c>
    </row>
    <row r="576" spans="1:4">
      <c r="A576" s="12">
        <f t="shared" si="35"/>
        <v>45136</v>
      </c>
      <c r="B576">
        <f t="shared" si="33"/>
        <v>2023</v>
      </c>
      <c r="C576">
        <f t="shared" si="34"/>
        <v>7</v>
      </c>
      <c r="D576" t="str">
        <f t="shared" si="32"/>
        <v>Jul</v>
      </c>
    </row>
    <row r="577" spans="1:4">
      <c r="A577" s="12">
        <f t="shared" si="35"/>
        <v>45137</v>
      </c>
      <c r="B577">
        <f t="shared" si="33"/>
        <v>2023</v>
      </c>
      <c r="C577">
        <f t="shared" si="34"/>
        <v>7</v>
      </c>
      <c r="D577" t="str">
        <f t="shared" si="32"/>
        <v>Jul</v>
      </c>
    </row>
    <row r="578" spans="1:4">
      <c r="A578" s="12">
        <f t="shared" si="35"/>
        <v>45138</v>
      </c>
      <c r="B578">
        <f t="shared" si="33"/>
        <v>2023</v>
      </c>
      <c r="C578">
        <f t="shared" si="34"/>
        <v>7</v>
      </c>
      <c r="D578" t="str">
        <f t="shared" ref="D578:D641" si="36">TEXT(A578,"MMM")</f>
        <v>Jul</v>
      </c>
    </row>
    <row r="579" spans="1:4">
      <c r="A579" s="12">
        <f t="shared" si="35"/>
        <v>45139</v>
      </c>
      <c r="B579">
        <f t="shared" ref="B579:B642" si="37">YEAR(A579)</f>
        <v>2023</v>
      </c>
      <c r="C579">
        <f t="shared" ref="C579:C642" si="38">MONTH(A579)</f>
        <v>8</v>
      </c>
      <c r="D579" t="str">
        <f t="shared" si="36"/>
        <v>Aug</v>
      </c>
    </row>
    <row r="580" spans="1:4">
      <c r="A580" s="12">
        <f t="shared" ref="A580:A643" si="39">A579 + 1</f>
        <v>45140</v>
      </c>
      <c r="B580">
        <f t="shared" si="37"/>
        <v>2023</v>
      </c>
      <c r="C580">
        <f t="shared" si="38"/>
        <v>8</v>
      </c>
      <c r="D580" t="str">
        <f t="shared" si="36"/>
        <v>Aug</v>
      </c>
    </row>
    <row r="581" spans="1:4">
      <c r="A581" s="12">
        <f t="shared" si="39"/>
        <v>45141</v>
      </c>
      <c r="B581">
        <f t="shared" si="37"/>
        <v>2023</v>
      </c>
      <c r="C581">
        <f t="shared" si="38"/>
        <v>8</v>
      </c>
      <c r="D581" t="str">
        <f t="shared" si="36"/>
        <v>Aug</v>
      </c>
    </row>
    <row r="582" spans="1:4">
      <c r="A582" s="12">
        <f t="shared" si="39"/>
        <v>45142</v>
      </c>
      <c r="B582">
        <f t="shared" si="37"/>
        <v>2023</v>
      </c>
      <c r="C582">
        <f t="shared" si="38"/>
        <v>8</v>
      </c>
      <c r="D582" t="str">
        <f t="shared" si="36"/>
        <v>Aug</v>
      </c>
    </row>
    <row r="583" spans="1:4">
      <c r="A583" s="12">
        <f t="shared" si="39"/>
        <v>45143</v>
      </c>
      <c r="B583">
        <f t="shared" si="37"/>
        <v>2023</v>
      </c>
      <c r="C583">
        <f t="shared" si="38"/>
        <v>8</v>
      </c>
      <c r="D583" t="str">
        <f t="shared" si="36"/>
        <v>Aug</v>
      </c>
    </row>
    <row r="584" spans="1:4">
      <c r="A584" s="12">
        <f t="shared" si="39"/>
        <v>45144</v>
      </c>
      <c r="B584">
        <f t="shared" si="37"/>
        <v>2023</v>
      </c>
      <c r="C584">
        <f t="shared" si="38"/>
        <v>8</v>
      </c>
      <c r="D584" t="str">
        <f t="shared" si="36"/>
        <v>Aug</v>
      </c>
    </row>
    <row r="585" spans="1:4">
      <c r="A585" s="12">
        <f t="shared" si="39"/>
        <v>45145</v>
      </c>
      <c r="B585">
        <f t="shared" si="37"/>
        <v>2023</v>
      </c>
      <c r="C585">
        <f t="shared" si="38"/>
        <v>8</v>
      </c>
      <c r="D585" t="str">
        <f t="shared" si="36"/>
        <v>Aug</v>
      </c>
    </row>
    <row r="586" spans="1:4">
      <c r="A586" s="12">
        <f t="shared" si="39"/>
        <v>45146</v>
      </c>
      <c r="B586">
        <f t="shared" si="37"/>
        <v>2023</v>
      </c>
      <c r="C586">
        <f t="shared" si="38"/>
        <v>8</v>
      </c>
      <c r="D586" t="str">
        <f t="shared" si="36"/>
        <v>Aug</v>
      </c>
    </row>
    <row r="587" spans="1:4">
      <c r="A587" s="12">
        <f t="shared" si="39"/>
        <v>45147</v>
      </c>
      <c r="B587">
        <f t="shared" si="37"/>
        <v>2023</v>
      </c>
      <c r="C587">
        <f t="shared" si="38"/>
        <v>8</v>
      </c>
      <c r="D587" t="str">
        <f t="shared" si="36"/>
        <v>Aug</v>
      </c>
    </row>
    <row r="588" spans="1:4">
      <c r="A588" s="12">
        <f t="shared" si="39"/>
        <v>45148</v>
      </c>
      <c r="B588">
        <f t="shared" si="37"/>
        <v>2023</v>
      </c>
      <c r="C588">
        <f t="shared" si="38"/>
        <v>8</v>
      </c>
      <c r="D588" t="str">
        <f t="shared" si="36"/>
        <v>Aug</v>
      </c>
    </row>
    <row r="589" spans="1:4">
      <c r="A589" s="12">
        <f t="shared" si="39"/>
        <v>45149</v>
      </c>
      <c r="B589">
        <f t="shared" si="37"/>
        <v>2023</v>
      </c>
      <c r="C589">
        <f t="shared" si="38"/>
        <v>8</v>
      </c>
      <c r="D589" t="str">
        <f t="shared" si="36"/>
        <v>Aug</v>
      </c>
    </row>
    <row r="590" spans="1:4">
      <c r="A590" s="12">
        <f t="shared" si="39"/>
        <v>45150</v>
      </c>
      <c r="B590">
        <f t="shared" si="37"/>
        <v>2023</v>
      </c>
      <c r="C590">
        <f t="shared" si="38"/>
        <v>8</v>
      </c>
      <c r="D590" t="str">
        <f t="shared" si="36"/>
        <v>Aug</v>
      </c>
    </row>
    <row r="591" spans="1:4">
      <c r="A591" s="12">
        <f t="shared" si="39"/>
        <v>45151</v>
      </c>
      <c r="B591">
        <f t="shared" si="37"/>
        <v>2023</v>
      </c>
      <c r="C591">
        <f t="shared" si="38"/>
        <v>8</v>
      </c>
      <c r="D591" t="str">
        <f t="shared" si="36"/>
        <v>Aug</v>
      </c>
    </row>
    <row r="592" spans="1:4">
      <c r="A592" s="12">
        <f t="shared" si="39"/>
        <v>45152</v>
      </c>
      <c r="B592">
        <f t="shared" si="37"/>
        <v>2023</v>
      </c>
      <c r="C592">
        <f t="shared" si="38"/>
        <v>8</v>
      </c>
      <c r="D592" t="str">
        <f t="shared" si="36"/>
        <v>Aug</v>
      </c>
    </row>
    <row r="593" spans="1:4">
      <c r="A593" s="12">
        <f t="shared" si="39"/>
        <v>45153</v>
      </c>
      <c r="B593">
        <f t="shared" si="37"/>
        <v>2023</v>
      </c>
      <c r="C593">
        <f t="shared" si="38"/>
        <v>8</v>
      </c>
      <c r="D593" t="str">
        <f t="shared" si="36"/>
        <v>Aug</v>
      </c>
    </row>
    <row r="594" spans="1:4">
      <c r="A594" s="12">
        <f t="shared" si="39"/>
        <v>45154</v>
      </c>
      <c r="B594">
        <f t="shared" si="37"/>
        <v>2023</v>
      </c>
      <c r="C594">
        <f t="shared" si="38"/>
        <v>8</v>
      </c>
      <c r="D594" t="str">
        <f t="shared" si="36"/>
        <v>Aug</v>
      </c>
    </row>
    <row r="595" spans="1:4">
      <c r="A595" s="12">
        <f t="shared" si="39"/>
        <v>45155</v>
      </c>
      <c r="B595">
        <f t="shared" si="37"/>
        <v>2023</v>
      </c>
      <c r="C595">
        <f t="shared" si="38"/>
        <v>8</v>
      </c>
      <c r="D595" t="str">
        <f t="shared" si="36"/>
        <v>Aug</v>
      </c>
    </row>
    <row r="596" spans="1:4">
      <c r="A596" s="12">
        <f t="shared" si="39"/>
        <v>45156</v>
      </c>
      <c r="B596">
        <f t="shared" si="37"/>
        <v>2023</v>
      </c>
      <c r="C596">
        <f t="shared" si="38"/>
        <v>8</v>
      </c>
      <c r="D596" t="str">
        <f t="shared" si="36"/>
        <v>Aug</v>
      </c>
    </row>
    <row r="597" spans="1:4">
      <c r="A597" s="12">
        <f t="shared" si="39"/>
        <v>45157</v>
      </c>
      <c r="B597">
        <f t="shared" si="37"/>
        <v>2023</v>
      </c>
      <c r="C597">
        <f t="shared" si="38"/>
        <v>8</v>
      </c>
      <c r="D597" t="str">
        <f t="shared" si="36"/>
        <v>Aug</v>
      </c>
    </row>
    <row r="598" spans="1:4">
      <c r="A598" s="12">
        <f t="shared" si="39"/>
        <v>45158</v>
      </c>
      <c r="B598">
        <f t="shared" si="37"/>
        <v>2023</v>
      </c>
      <c r="C598">
        <f t="shared" si="38"/>
        <v>8</v>
      </c>
      <c r="D598" t="str">
        <f t="shared" si="36"/>
        <v>Aug</v>
      </c>
    </row>
    <row r="599" spans="1:4">
      <c r="A599" s="12">
        <f t="shared" si="39"/>
        <v>45159</v>
      </c>
      <c r="B599">
        <f t="shared" si="37"/>
        <v>2023</v>
      </c>
      <c r="C599">
        <f t="shared" si="38"/>
        <v>8</v>
      </c>
      <c r="D599" t="str">
        <f t="shared" si="36"/>
        <v>Aug</v>
      </c>
    </row>
    <row r="600" spans="1:4">
      <c r="A600" s="12">
        <f t="shared" si="39"/>
        <v>45160</v>
      </c>
      <c r="B600">
        <f t="shared" si="37"/>
        <v>2023</v>
      </c>
      <c r="C600">
        <f t="shared" si="38"/>
        <v>8</v>
      </c>
      <c r="D600" t="str">
        <f t="shared" si="36"/>
        <v>Aug</v>
      </c>
    </row>
    <row r="601" spans="1:4">
      <c r="A601" s="12">
        <f t="shared" si="39"/>
        <v>45161</v>
      </c>
      <c r="B601">
        <f t="shared" si="37"/>
        <v>2023</v>
      </c>
      <c r="C601">
        <f t="shared" si="38"/>
        <v>8</v>
      </c>
      <c r="D601" t="str">
        <f t="shared" si="36"/>
        <v>Aug</v>
      </c>
    </row>
    <row r="602" spans="1:4">
      <c r="A602" s="12">
        <f t="shared" si="39"/>
        <v>45162</v>
      </c>
      <c r="B602">
        <f t="shared" si="37"/>
        <v>2023</v>
      </c>
      <c r="C602">
        <f t="shared" si="38"/>
        <v>8</v>
      </c>
      <c r="D602" t="str">
        <f t="shared" si="36"/>
        <v>Aug</v>
      </c>
    </row>
    <row r="603" spans="1:4">
      <c r="A603" s="12">
        <f t="shared" si="39"/>
        <v>45163</v>
      </c>
      <c r="B603">
        <f t="shared" si="37"/>
        <v>2023</v>
      </c>
      <c r="C603">
        <f t="shared" si="38"/>
        <v>8</v>
      </c>
      <c r="D603" t="str">
        <f t="shared" si="36"/>
        <v>Aug</v>
      </c>
    </row>
    <row r="604" spans="1:4">
      <c r="A604" s="12">
        <f t="shared" si="39"/>
        <v>45164</v>
      </c>
      <c r="B604">
        <f t="shared" si="37"/>
        <v>2023</v>
      </c>
      <c r="C604">
        <f t="shared" si="38"/>
        <v>8</v>
      </c>
      <c r="D604" t="str">
        <f t="shared" si="36"/>
        <v>Aug</v>
      </c>
    </row>
    <row r="605" spans="1:4">
      <c r="A605" s="12">
        <f t="shared" si="39"/>
        <v>45165</v>
      </c>
      <c r="B605">
        <f t="shared" si="37"/>
        <v>2023</v>
      </c>
      <c r="C605">
        <f t="shared" si="38"/>
        <v>8</v>
      </c>
      <c r="D605" t="str">
        <f t="shared" si="36"/>
        <v>Aug</v>
      </c>
    </row>
    <row r="606" spans="1:4">
      <c r="A606" s="12">
        <f t="shared" si="39"/>
        <v>45166</v>
      </c>
      <c r="B606">
        <f t="shared" si="37"/>
        <v>2023</v>
      </c>
      <c r="C606">
        <f t="shared" si="38"/>
        <v>8</v>
      </c>
      <c r="D606" t="str">
        <f t="shared" si="36"/>
        <v>Aug</v>
      </c>
    </row>
    <row r="607" spans="1:4">
      <c r="A607" s="12">
        <f t="shared" si="39"/>
        <v>45167</v>
      </c>
      <c r="B607">
        <f t="shared" si="37"/>
        <v>2023</v>
      </c>
      <c r="C607">
        <f t="shared" si="38"/>
        <v>8</v>
      </c>
      <c r="D607" t="str">
        <f t="shared" si="36"/>
        <v>Aug</v>
      </c>
    </row>
    <row r="608" spans="1:4">
      <c r="A608" s="12">
        <f t="shared" si="39"/>
        <v>45168</v>
      </c>
      <c r="B608">
        <f t="shared" si="37"/>
        <v>2023</v>
      </c>
      <c r="C608">
        <f t="shared" si="38"/>
        <v>8</v>
      </c>
      <c r="D608" t="str">
        <f t="shared" si="36"/>
        <v>Aug</v>
      </c>
    </row>
    <row r="609" spans="1:4">
      <c r="A609" s="12">
        <f t="shared" si="39"/>
        <v>45169</v>
      </c>
      <c r="B609">
        <f t="shared" si="37"/>
        <v>2023</v>
      </c>
      <c r="C609">
        <f t="shared" si="38"/>
        <v>8</v>
      </c>
      <c r="D609" t="str">
        <f t="shared" si="36"/>
        <v>Aug</v>
      </c>
    </row>
    <row r="610" spans="1:4">
      <c r="A610" s="12">
        <f t="shared" si="39"/>
        <v>45170</v>
      </c>
      <c r="B610">
        <f t="shared" si="37"/>
        <v>2023</v>
      </c>
      <c r="C610">
        <f t="shared" si="38"/>
        <v>9</v>
      </c>
      <c r="D610" t="str">
        <f t="shared" si="36"/>
        <v>Sep</v>
      </c>
    </row>
    <row r="611" spans="1:4">
      <c r="A611" s="12">
        <f t="shared" si="39"/>
        <v>45171</v>
      </c>
      <c r="B611">
        <f t="shared" si="37"/>
        <v>2023</v>
      </c>
      <c r="C611">
        <f t="shared" si="38"/>
        <v>9</v>
      </c>
      <c r="D611" t="str">
        <f t="shared" si="36"/>
        <v>Sep</v>
      </c>
    </row>
    <row r="612" spans="1:4">
      <c r="A612" s="12">
        <f t="shared" si="39"/>
        <v>45172</v>
      </c>
      <c r="B612">
        <f t="shared" si="37"/>
        <v>2023</v>
      </c>
      <c r="C612">
        <f t="shared" si="38"/>
        <v>9</v>
      </c>
      <c r="D612" t="str">
        <f t="shared" si="36"/>
        <v>Sep</v>
      </c>
    </row>
    <row r="613" spans="1:4">
      <c r="A613" s="12">
        <f t="shared" si="39"/>
        <v>45173</v>
      </c>
      <c r="B613">
        <f t="shared" si="37"/>
        <v>2023</v>
      </c>
      <c r="C613">
        <f t="shared" si="38"/>
        <v>9</v>
      </c>
      <c r="D613" t="str">
        <f t="shared" si="36"/>
        <v>Sep</v>
      </c>
    </row>
    <row r="614" spans="1:4">
      <c r="A614" s="12">
        <f t="shared" si="39"/>
        <v>45174</v>
      </c>
      <c r="B614">
        <f t="shared" si="37"/>
        <v>2023</v>
      </c>
      <c r="C614">
        <f t="shared" si="38"/>
        <v>9</v>
      </c>
      <c r="D614" t="str">
        <f t="shared" si="36"/>
        <v>Sep</v>
      </c>
    </row>
    <row r="615" spans="1:4">
      <c r="A615" s="12">
        <f t="shared" si="39"/>
        <v>45175</v>
      </c>
      <c r="B615">
        <f t="shared" si="37"/>
        <v>2023</v>
      </c>
      <c r="C615">
        <f t="shared" si="38"/>
        <v>9</v>
      </c>
      <c r="D615" t="str">
        <f t="shared" si="36"/>
        <v>Sep</v>
      </c>
    </row>
    <row r="616" spans="1:4">
      <c r="A616" s="12">
        <f t="shared" si="39"/>
        <v>45176</v>
      </c>
      <c r="B616">
        <f t="shared" si="37"/>
        <v>2023</v>
      </c>
      <c r="C616">
        <f t="shared" si="38"/>
        <v>9</v>
      </c>
      <c r="D616" t="str">
        <f t="shared" si="36"/>
        <v>Sep</v>
      </c>
    </row>
    <row r="617" spans="1:4">
      <c r="A617" s="12">
        <f t="shared" si="39"/>
        <v>45177</v>
      </c>
      <c r="B617">
        <f t="shared" si="37"/>
        <v>2023</v>
      </c>
      <c r="C617">
        <f t="shared" si="38"/>
        <v>9</v>
      </c>
      <c r="D617" t="str">
        <f t="shared" si="36"/>
        <v>Sep</v>
      </c>
    </row>
    <row r="618" spans="1:4">
      <c r="A618" s="12">
        <f t="shared" si="39"/>
        <v>45178</v>
      </c>
      <c r="B618">
        <f t="shared" si="37"/>
        <v>2023</v>
      </c>
      <c r="C618">
        <f t="shared" si="38"/>
        <v>9</v>
      </c>
      <c r="D618" t="str">
        <f t="shared" si="36"/>
        <v>Sep</v>
      </c>
    </row>
    <row r="619" spans="1:4">
      <c r="A619" s="12">
        <f t="shared" si="39"/>
        <v>45179</v>
      </c>
      <c r="B619">
        <f t="shared" si="37"/>
        <v>2023</v>
      </c>
      <c r="C619">
        <f t="shared" si="38"/>
        <v>9</v>
      </c>
      <c r="D619" t="str">
        <f t="shared" si="36"/>
        <v>Sep</v>
      </c>
    </row>
    <row r="620" spans="1:4">
      <c r="A620" s="12">
        <f t="shared" si="39"/>
        <v>45180</v>
      </c>
      <c r="B620">
        <f t="shared" si="37"/>
        <v>2023</v>
      </c>
      <c r="C620">
        <f t="shared" si="38"/>
        <v>9</v>
      </c>
      <c r="D620" t="str">
        <f t="shared" si="36"/>
        <v>Sep</v>
      </c>
    </row>
    <row r="621" spans="1:4">
      <c r="A621" s="12">
        <f t="shared" si="39"/>
        <v>45181</v>
      </c>
      <c r="B621">
        <f t="shared" si="37"/>
        <v>2023</v>
      </c>
      <c r="C621">
        <f t="shared" si="38"/>
        <v>9</v>
      </c>
      <c r="D621" t="str">
        <f t="shared" si="36"/>
        <v>Sep</v>
      </c>
    </row>
    <row r="622" spans="1:4">
      <c r="A622" s="12">
        <f t="shared" si="39"/>
        <v>45182</v>
      </c>
      <c r="B622">
        <f t="shared" si="37"/>
        <v>2023</v>
      </c>
      <c r="C622">
        <f t="shared" si="38"/>
        <v>9</v>
      </c>
      <c r="D622" t="str">
        <f t="shared" si="36"/>
        <v>Sep</v>
      </c>
    </row>
    <row r="623" spans="1:4">
      <c r="A623" s="12">
        <f t="shared" si="39"/>
        <v>45183</v>
      </c>
      <c r="B623">
        <f t="shared" si="37"/>
        <v>2023</v>
      </c>
      <c r="C623">
        <f t="shared" si="38"/>
        <v>9</v>
      </c>
      <c r="D623" t="str">
        <f t="shared" si="36"/>
        <v>Sep</v>
      </c>
    </row>
    <row r="624" spans="1:4">
      <c r="A624" s="12">
        <f t="shared" si="39"/>
        <v>45184</v>
      </c>
      <c r="B624">
        <f t="shared" si="37"/>
        <v>2023</v>
      </c>
      <c r="C624">
        <f t="shared" si="38"/>
        <v>9</v>
      </c>
      <c r="D624" t="str">
        <f t="shared" si="36"/>
        <v>Sep</v>
      </c>
    </row>
    <row r="625" spans="1:4">
      <c r="A625" s="12">
        <f t="shared" si="39"/>
        <v>45185</v>
      </c>
      <c r="B625">
        <f t="shared" si="37"/>
        <v>2023</v>
      </c>
      <c r="C625">
        <f t="shared" si="38"/>
        <v>9</v>
      </c>
      <c r="D625" t="str">
        <f t="shared" si="36"/>
        <v>Sep</v>
      </c>
    </row>
    <row r="626" spans="1:4">
      <c r="A626" s="12">
        <f t="shared" si="39"/>
        <v>45186</v>
      </c>
      <c r="B626">
        <f t="shared" si="37"/>
        <v>2023</v>
      </c>
      <c r="C626">
        <f t="shared" si="38"/>
        <v>9</v>
      </c>
      <c r="D626" t="str">
        <f t="shared" si="36"/>
        <v>Sep</v>
      </c>
    </row>
    <row r="627" spans="1:4">
      <c r="A627" s="12">
        <f t="shared" si="39"/>
        <v>45187</v>
      </c>
      <c r="B627">
        <f t="shared" si="37"/>
        <v>2023</v>
      </c>
      <c r="C627">
        <f t="shared" si="38"/>
        <v>9</v>
      </c>
      <c r="D627" t="str">
        <f t="shared" si="36"/>
        <v>Sep</v>
      </c>
    </row>
    <row r="628" spans="1:4">
      <c r="A628" s="12">
        <f t="shared" si="39"/>
        <v>45188</v>
      </c>
      <c r="B628">
        <f t="shared" si="37"/>
        <v>2023</v>
      </c>
      <c r="C628">
        <f t="shared" si="38"/>
        <v>9</v>
      </c>
      <c r="D628" t="str">
        <f t="shared" si="36"/>
        <v>Sep</v>
      </c>
    </row>
    <row r="629" spans="1:4">
      <c r="A629" s="12">
        <f t="shared" si="39"/>
        <v>45189</v>
      </c>
      <c r="B629">
        <f t="shared" si="37"/>
        <v>2023</v>
      </c>
      <c r="C629">
        <f t="shared" si="38"/>
        <v>9</v>
      </c>
      <c r="D629" t="str">
        <f t="shared" si="36"/>
        <v>Sep</v>
      </c>
    </row>
    <row r="630" spans="1:4">
      <c r="A630" s="12">
        <f t="shared" si="39"/>
        <v>45190</v>
      </c>
      <c r="B630">
        <f t="shared" si="37"/>
        <v>2023</v>
      </c>
      <c r="C630">
        <f t="shared" si="38"/>
        <v>9</v>
      </c>
      <c r="D630" t="str">
        <f t="shared" si="36"/>
        <v>Sep</v>
      </c>
    </row>
    <row r="631" spans="1:4">
      <c r="A631" s="12">
        <f t="shared" si="39"/>
        <v>45191</v>
      </c>
      <c r="B631">
        <f t="shared" si="37"/>
        <v>2023</v>
      </c>
      <c r="C631">
        <f t="shared" si="38"/>
        <v>9</v>
      </c>
      <c r="D631" t="str">
        <f t="shared" si="36"/>
        <v>Sep</v>
      </c>
    </row>
    <row r="632" spans="1:4">
      <c r="A632" s="12">
        <f t="shared" si="39"/>
        <v>45192</v>
      </c>
      <c r="B632">
        <f t="shared" si="37"/>
        <v>2023</v>
      </c>
      <c r="C632">
        <f t="shared" si="38"/>
        <v>9</v>
      </c>
      <c r="D632" t="str">
        <f t="shared" si="36"/>
        <v>Sep</v>
      </c>
    </row>
    <row r="633" spans="1:4">
      <c r="A633" s="12">
        <f t="shared" si="39"/>
        <v>45193</v>
      </c>
      <c r="B633">
        <f t="shared" si="37"/>
        <v>2023</v>
      </c>
      <c r="C633">
        <f t="shared" si="38"/>
        <v>9</v>
      </c>
      <c r="D633" t="str">
        <f t="shared" si="36"/>
        <v>Sep</v>
      </c>
    </row>
    <row r="634" spans="1:4">
      <c r="A634" s="12">
        <f t="shared" si="39"/>
        <v>45194</v>
      </c>
      <c r="B634">
        <f t="shared" si="37"/>
        <v>2023</v>
      </c>
      <c r="C634">
        <f t="shared" si="38"/>
        <v>9</v>
      </c>
      <c r="D634" t="str">
        <f t="shared" si="36"/>
        <v>Sep</v>
      </c>
    </row>
    <row r="635" spans="1:4">
      <c r="A635" s="12">
        <f t="shared" si="39"/>
        <v>45195</v>
      </c>
      <c r="B635">
        <f t="shared" si="37"/>
        <v>2023</v>
      </c>
      <c r="C635">
        <f t="shared" si="38"/>
        <v>9</v>
      </c>
      <c r="D635" t="str">
        <f t="shared" si="36"/>
        <v>Sep</v>
      </c>
    </row>
    <row r="636" spans="1:4">
      <c r="A636" s="12">
        <f t="shared" si="39"/>
        <v>45196</v>
      </c>
      <c r="B636">
        <f t="shared" si="37"/>
        <v>2023</v>
      </c>
      <c r="C636">
        <f t="shared" si="38"/>
        <v>9</v>
      </c>
      <c r="D636" t="str">
        <f t="shared" si="36"/>
        <v>Sep</v>
      </c>
    </row>
    <row r="637" spans="1:4">
      <c r="A637" s="12">
        <f t="shared" si="39"/>
        <v>45197</v>
      </c>
      <c r="B637">
        <f t="shared" si="37"/>
        <v>2023</v>
      </c>
      <c r="C637">
        <f t="shared" si="38"/>
        <v>9</v>
      </c>
      <c r="D637" t="str">
        <f t="shared" si="36"/>
        <v>Sep</v>
      </c>
    </row>
    <row r="638" spans="1:4">
      <c r="A638" s="12">
        <f t="shared" si="39"/>
        <v>45198</v>
      </c>
      <c r="B638">
        <f t="shared" si="37"/>
        <v>2023</v>
      </c>
      <c r="C638">
        <f t="shared" si="38"/>
        <v>9</v>
      </c>
      <c r="D638" t="str">
        <f t="shared" si="36"/>
        <v>Sep</v>
      </c>
    </row>
    <row r="639" spans="1:4">
      <c r="A639" s="12">
        <f t="shared" si="39"/>
        <v>45199</v>
      </c>
      <c r="B639">
        <f t="shared" si="37"/>
        <v>2023</v>
      </c>
      <c r="C639">
        <f t="shared" si="38"/>
        <v>9</v>
      </c>
      <c r="D639" t="str">
        <f t="shared" si="36"/>
        <v>Sep</v>
      </c>
    </row>
    <row r="640" spans="1:4">
      <c r="A640" s="12">
        <f t="shared" si="39"/>
        <v>45200</v>
      </c>
      <c r="B640">
        <f t="shared" si="37"/>
        <v>2023</v>
      </c>
      <c r="C640">
        <f t="shared" si="38"/>
        <v>10</v>
      </c>
      <c r="D640" t="str">
        <f t="shared" si="36"/>
        <v>Oct</v>
      </c>
    </row>
    <row r="641" spans="1:4">
      <c r="A641" s="12">
        <f t="shared" si="39"/>
        <v>45201</v>
      </c>
      <c r="B641">
        <f t="shared" si="37"/>
        <v>2023</v>
      </c>
      <c r="C641">
        <f t="shared" si="38"/>
        <v>10</v>
      </c>
      <c r="D641" t="str">
        <f t="shared" si="36"/>
        <v>Oct</v>
      </c>
    </row>
    <row r="642" spans="1:4">
      <c r="A642" s="12">
        <f t="shared" si="39"/>
        <v>45202</v>
      </c>
      <c r="B642">
        <f t="shared" si="37"/>
        <v>2023</v>
      </c>
      <c r="C642">
        <f t="shared" si="38"/>
        <v>10</v>
      </c>
      <c r="D642" t="str">
        <f t="shared" ref="D642:D705" si="40">TEXT(A642,"MMM")</f>
        <v>Oct</v>
      </c>
    </row>
    <row r="643" spans="1:4">
      <c r="A643" s="12">
        <f t="shared" si="39"/>
        <v>45203</v>
      </c>
      <c r="B643">
        <f t="shared" ref="B643:B706" si="41">YEAR(A643)</f>
        <v>2023</v>
      </c>
      <c r="C643">
        <f t="shared" ref="C643:C706" si="42">MONTH(A643)</f>
        <v>10</v>
      </c>
      <c r="D643" t="str">
        <f t="shared" si="40"/>
        <v>Oct</v>
      </c>
    </row>
    <row r="644" spans="1:4">
      <c r="A644" s="12">
        <f t="shared" ref="A644:A650" si="43">A643 + 1</f>
        <v>45204</v>
      </c>
      <c r="B644">
        <f t="shared" si="41"/>
        <v>2023</v>
      </c>
      <c r="C644">
        <f t="shared" si="42"/>
        <v>10</v>
      </c>
      <c r="D644" t="str">
        <f t="shared" si="40"/>
        <v>Oct</v>
      </c>
    </row>
    <row r="645" spans="1:4">
      <c r="A645" s="12">
        <f t="shared" si="43"/>
        <v>45205</v>
      </c>
      <c r="B645">
        <f t="shared" si="41"/>
        <v>2023</v>
      </c>
      <c r="C645">
        <f t="shared" si="42"/>
        <v>10</v>
      </c>
      <c r="D645" t="str">
        <f t="shared" si="40"/>
        <v>Oct</v>
      </c>
    </row>
    <row r="646" spans="1:4">
      <c r="A646" s="12">
        <f t="shared" si="43"/>
        <v>45206</v>
      </c>
      <c r="B646">
        <f t="shared" si="41"/>
        <v>2023</v>
      </c>
      <c r="C646">
        <f t="shared" si="42"/>
        <v>10</v>
      </c>
      <c r="D646" t="str">
        <f t="shared" si="40"/>
        <v>Oct</v>
      </c>
    </row>
    <row r="647" spans="1:4">
      <c r="A647" s="12">
        <f t="shared" si="43"/>
        <v>45207</v>
      </c>
      <c r="B647">
        <f t="shared" si="41"/>
        <v>2023</v>
      </c>
      <c r="C647">
        <f t="shared" si="42"/>
        <v>10</v>
      </c>
      <c r="D647" t="str">
        <f t="shared" si="40"/>
        <v>Oct</v>
      </c>
    </row>
    <row r="648" spans="1:4">
      <c r="A648" s="12">
        <f t="shared" si="43"/>
        <v>45208</v>
      </c>
      <c r="B648">
        <f t="shared" si="41"/>
        <v>2023</v>
      </c>
      <c r="C648">
        <f t="shared" si="42"/>
        <v>10</v>
      </c>
      <c r="D648" t="str">
        <f t="shared" si="40"/>
        <v>Oct</v>
      </c>
    </row>
    <row r="649" spans="1:4">
      <c r="A649" s="12">
        <f t="shared" si="43"/>
        <v>45209</v>
      </c>
      <c r="B649">
        <f t="shared" si="41"/>
        <v>2023</v>
      </c>
      <c r="C649">
        <f t="shared" si="42"/>
        <v>10</v>
      </c>
      <c r="D649" t="str">
        <f t="shared" si="40"/>
        <v>Oct</v>
      </c>
    </row>
    <row r="650" spans="1:4">
      <c r="A650" s="12">
        <f t="shared" si="43"/>
        <v>45210</v>
      </c>
      <c r="B650">
        <f t="shared" si="41"/>
        <v>2023</v>
      </c>
      <c r="C650">
        <f t="shared" si="42"/>
        <v>10</v>
      </c>
      <c r="D650" t="str">
        <f t="shared" si="40"/>
        <v>Oct</v>
      </c>
    </row>
    <row r="651" spans="1:4">
      <c r="A651" s="12">
        <f>A650 + 1</f>
        <v>45211</v>
      </c>
      <c r="B651">
        <f t="shared" si="41"/>
        <v>2023</v>
      </c>
      <c r="C651">
        <f t="shared" si="42"/>
        <v>10</v>
      </c>
      <c r="D651" t="str">
        <f t="shared" si="40"/>
        <v>Oct</v>
      </c>
    </row>
    <row r="652" spans="1:4">
      <c r="A652" s="12">
        <f t="shared" ref="A652:A715" si="44">A651 + 1</f>
        <v>45212</v>
      </c>
      <c r="B652">
        <f t="shared" si="41"/>
        <v>2023</v>
      </c>
      <c r="C652">
        <f t="shared" si="42"/>
        <v>10</v>
      </c>
      <c r="D652" t="str">
        <f t="shared" si="40"/>
        <v>Oct</v>
      </c>
    </row>
    <row r="653" spans="1:4">
      <c r="A653" s="12">
        <f t="shared" si="44"/>
        <v>45213</v>
      </c>
      <c r="B653">
        <f t="shared" si="41"/>
        <v>2023</v>
      </c>
      <c r="C653">
        <f t="shared" si="42"/>
        <v>10</v>
      </c>
      <c r="D653" t="str">
        <f t="shared" si="40"/>
        <v>Oct</v>
      </c>
    </row>
    <row r="654" spans="1:4">
      <c r="A654" s="12">
        <f t="shared" si="44"/>
        <v>45214</v>
      </c>
      <c r="B654">
        <f t="shared" si="41"/>
        <v>2023</v>
      </c>
      <c r="C654">
        <f t="shared" si="42"/>
        <v>10</v>
      </c>
      <c r="D654" t="str">
        <f t="shared" si="40"/>
        <v>Oct</v>
      </c>
    </row>
    <row r="655" spans="1:4">
      <c r="A655" s="12">
        <f t="shared" si="44"/>
        <v>45215</v>
      </c>
      <c r="B655">
        <f t="shared" si="41"/>
        <v>2023</v>
      </c>
      <c r="C655">
        <f t="shared" si="42"/>
        <v>10</v>
      </c>
      <c r="D655" t="str">
        <f t="shared" si="40"/>
        <v>Oct</v>
      </c>
    </row>
    <row r="656" spans="1:4">
      <c r="A656" s="12">
        <f t="shared" si="44"/>
        <v>45216</v>
      </c>
      <c r="B656">
        <f t="shared" si="41"/>
        <v>2023</v>
      </c>
      <c r="C656">
        <f t="shared" si="42"/>
        <v>10</v>
      </c>
      <c r="D656" t="str">
        <f t="shared" si="40"/>
        <v>Oct</v>
      </c>
    </row>
    <row r="657" spans="1:4">
      <c r="A657" s="12">
        <f t="shared" si="44"/>
        <v>45217</v>
      </c>
      <c r="B657">
        <f t="shared" si="41"/>
        <v>2023</v>
      </c>
      <c r="C657">
        <f t="shared" si="42"/>
        <v>10</v>
      </c>
      <c r="D657" t="str">
        <f t="shared" si="40"/>
        <v>Oct</v>
      </c>
    </row>
    <row r="658" spans="1:4">
      <c r="A658" s="12">
        <f t="shared" si="44"/>
        <v>45218</v>
      </c>
      <c r="B658">
        <f t="shared" si="41"/>
        <v>2023</v>
      </c>
      <c r="C658">
        <f t="shared" si="42"/>
        <v>10</v>
      </c>
      <c r="D658" t="str">
        <f t="shared" si="40"/>
        <v>Oct</v>
      </c>
    </row>
    <row r="659" spans="1:4">
      <c r="A659" s="12">
        <f t="shared" si="44"/>
        <v>45219</v>
      </c>
      <c r="B659">
        <f t="shared" si="41"/>
        <v>2023</v>
      </c>
      <c r="C659">
        <f t="shared" si="42"/>
        <v>10</v>
      </c>
      <c r="D659" t="str">
        <f t="shared" si="40"/>
        <v>Oct</v>
      </c>
    </row>
    <row r="660" spans="1:4">
      <c r="A660" s="12">
        <f t="shared" si="44"/>
        <v>45220</v>
      </c>
      <c r="B660">
        <f t="shared" si="41"/>
        <v>2023</v>
      </c>
      <c r="C660">
        <f t="shared" si="42"/>
        <v>10</v>
      </c>
      <c r="D660" t="str">
        <f t="shared" si="40"/>
        <v>Oct</v>
      </c>
    </row>
    <row r="661" spans="1:4">
      <c r="A661" s="12">
        <f t="shared" si="44"/>
        <v>45221</v>
      </c>
      <c r="B661">
        <f t="shared" si="41"/>
        <v>2023</v>
      </c>
      <c r="C661">
        <f t="shared" si="42"/>
        <v>10</v>
      </c>
      <c r="D661" t="str">
        <f t="shared" si="40"/>
        <v>Oct</v>
      </c>
    </row>
    <row r="662" spans="1:4">
      <c r="A662" s="12">
        <f t="shared" si="44"/>
        <v>45222</v>
      </c>
      <c r="B662">
        <f t="shared" si="41"/>
        <v>2023</v>
      </c>
      <c r="C662">
        <f t="shared" si="42"/>
        <v>10</v>
      </c>
      <c r="D662" t="str">
        <f t="shared" si="40"/>
        <v>Oct</v>
      </c>
    </row>
    <row r="663" spans="1:4">
      <c r="A663" s="12">
        <f t="shared" si="44"/>
        <v>45223</v>
      </c>
      <c r="B663">
        <f t="shared" si="41"/>
        <v>2023</v>
      </c>
      <c r="C663">
        <f t="shared" si="42"/>
        <v>10</v>
      </c>
      <c r="D663" t="str">
        <f t="shared" si="40"/>
        <v>Oct</v>
      </c>
    </row>
    <row r="664" spans="1:4">
      <c r="A664" s="12">
        <f t="shared" si="44"/>
        <v>45224</v>
      </c>
      <c r="B664">
        <f t="shared" si="41"/>
        <v>2023</v>
      </c>
      <c r="C664">
        <f t="shared" si="42"/>
        <v>10</v>
      </c>
      <c r="D664" t="str">
        <f t="shared" si="40"/>
        <v>Oct</v>
      </c>
    </row>
    <row r="665" spans="1:4">
      <c r="A665" s="12">
        <f t="shared" si="44"/>
        <v>45225</v>
      </c>
      <c r="B665">
        <f t="shared" si="41"/>
        <v>2023</v>
      </c>
      <c r="C665">
        <f t="shared" si="42"/>
        <v>10</v>
      </c>
      <c r="D665" t="str">
        <f t="shared" si="40"/>
        <v>Oct</v>
      </c>
    </row>
    <row r="666" spans="1:4">
      <c r="A666" s="12">
        <f t="shared" si="44"/>
        <v>45226</v>
      </c>
      <c r="B666">
        <f t="shared" si="41"/>
        <v>2023</v>
      </c>
      <c r="C666">
        <f t="shared" si="42"/>
        <v>10</v>
      </c>
      <c r="D666" t="str">
        <f t="shared" si="40"/>
        <v>Oct</v>
      </c>
    </row>
    <row r="667" spans="1:4">
      <c r="A667" s="12">
        <f t="shared" si="44"/>
        <v>45227</v>
      </c>
      <c r="B667">
        <f t="shared" si="41"/>
        <v>2023</v>
      </c>
      <c r="C667">
        <f t="shared" si="42"/>
        <v>10</v>
      </c>
      <c r="D667" t="str">
        <f t="shared" si="40"/>
        <v>Oct</v>
      </c>
    </row>
    <row r="668" spans="1:4">
      <c r="A668" s="12">
        <f t="shared" si="44"/>
        <v>45228</v>
      </c>
      <c r="B668">
        <f t="shared" si="41"/>
        <v>2023</v>
      </c>
      <c r="C668">
        <f t="shared" si="42"/>
        <v>10</v>
      </c>
      <c r="D668" t="str">
        <f t="shared" si="40"/>
        <v>Oct</v>
      </c>
    </row>
    <row r="669" spans="1:4">
      <c r="A669" s="12">
        <f t="shared" si="44"/>
        <v>45229</v>
      </c>
      <c r="B669">
        <f t="shared" si="41"/>
        <v>2023</v>
      </c>
      <c r="C669">
        <f t="shared" si="42"/>
        <v>10</v>
      </c>
      <c r="D669" t="str">
        <f t="shared" si="40"/>
        <v>Oct</v>
      </c>
    </row>
    <row r="670" spans="1:4">
      <c r="A670" s="12">
        <f t="shared" si="44"/>
        <v>45230</v>
      </c>
      <c r="B670">
        <f t="shared" si="41"/>
        <v>2023</v>
      </c>
      <c r="C670">
        <f t="shared" si="42"/>
        <v>10</v>
      </c>
      <c r="D670" t="str">
        <f t="shared" si="40"/>
        <v>Oct</v>
      </c>
    </row>
    <row r="671" spans="1:4">
      <c r="A671" s="12">
        <f t="shared" si="44"/>
        <v>45231</v>
      </c>
      <c r="B671">
        <f t="shared" si="41"/>
        <v>2023</v>
      </c>
      <c r="C671">
        <f t="shared" si="42"/>
        <v>11</v>
      </c>
      <c r="D671" t="str">
        <f t="shared" si="40"/>
        <v>Nov</v>
      </c>
    </row>
    <row r="672" spans="1:4">
      <c r="A672" s="12">
        <f t="shared" si="44"/>
        <v>45232</v>
      </c>
      <c r="B672">
        <f t="shared" si="41"/>
        <v>2023</v>
      </c>
      <c r="C672">
        <f t="shared" si="42"/>
        <v>11</v>
      </c>
      <c r="D672" t="str">
        <f t="shared" si="40"/>
        <v>Nov</v>
      </c>
    </row>
    <row r="673" spans="1:4">
      <c r="A673" s="12">
        <f t="shared" si="44"/>
        <v>45233</v>
      </c>
      <c r="B673">
        <f t="shared" si="41"/>
        <v>2023</v>
      </c>
      <c r="C673">
        <f t="shared" si="42"/>
        <v>11</v>
      </c>
      <c r="D673" t="str">
        <f t="shared" si="40"/>
        <v>Nov</v>
      </c>
    </row>
    <row r="674" spans="1:4">
      <c r="A674" s="12">
        <f t="shared" si="44"/>
        <v>45234</v>
      </c>
      <c r="B674">
        <f t="shared" si="41"/>
        <v>2023</v>
      </c>
      <c r="C674">
        <f t="shared" si="42"/>
        <v>11</v>
      </c>
      <c r="D674" t="str">
        <f t="shared" si="40"/>
        <v>Nov</v>
      </c>
    </row>
    <row r="675" spans="1:4">
      <c r="A675" s="12">
        <f t="shared" si="44"/>
        <v>45235</v>
      </c>
      <c r="B675">
        <f t="shared" si="41"/>
        <v>2023</v>
      </c>
      <c r="C675">
        <f t="shared" si="42"/>
        <v>11</v>
      </c>
      <c r="D675" t="str">
        <f t="shared" si="40"/>
        <v>Nov</v>
      </c>
    </row>
    <row r="676" spans="1:4">
      <c r="A676" s="12">
        <f t="shared" si="44"/>
        <v>45236</v>
      </c>
      <c r="B676">
        <f t="shared" si="41"/>
        <v>2023</v>
      </c>
      <c r="C676">
        <f t="shared" si="42"/>
        <v>11</v>
      </c>
      <c r="D676" t="str">
        <f t="shared" si="40"/>
        <v>Nov</v>
      </c>
    </row>
    <row r="677" spans="1:4">
      <c r="A677" s="12">
        <f t="shared" si="44"/>
        <v>45237</v>
      </c>
      <c r="B677">
        <f t="shared" si="41"/>
        <v>2023</v>
      </c>
      <c r="C677">
        <f t="shared" si="42"/>
        <v>11</v>
      </c>
      <c r="D677" t="str">
        <f t="shared" si="40"/>
        <v>Nov</v>
      </c>
    </row>
    <row r="678" spans="1:4">
      <c r="A678" s="12">
        <f t="shared" si="44"/>
        <v>45238</v>
      </c>
      <c r="B678">
        <f t="shared" si="41"/>
        <v>2023</v>
      </c>
      <c r="C678">
        <f t="shared" si="42"/>
        <v>11</v>
      </c>
      <c r="D678" t="str">
        <f t="shared" si="40"/>
        <v>Nov</v>
      </c>
    </row>
    <row r="679" spans="1:4">
      <c r="A679" s="12">
        <f t="shared" si="44"/>
        <v>45239</v>
      </c>
      <c r="B679">
        <f t="shared" si="41"/>
        <v>2023</v>
      </c>
      <c r="C679">
        <f t="shared" si="42"/>
        <v>11</v>
      </c>
      <c r="D679" t="str">
        <f t="shared" si="40"/>
        <v>Nov</v>
      </c>
    </row>
    <row r="680" spans="1:4">
      <c r="A680" s="12">
        <f t="shared" si="44"/>
        <v>45240</v>
      </c>
      <c r="B680">
        <f t="shared" si="41"/>
        <v>2023</v>
      </c>
      <c r="C680">
        <f t="shared" si="42"/>
        <v>11</v>
      </c>
      <c r="D680" t="str">
        <f t="shared" si="40"/>
        <v>Nov</v>
      </c>
    </row>
    <row r="681" spans="1:4">
      <c r="A681" s="12">
        <f t="shared" si="44"/>
        <v>45241</v>
      </c>
      <c r="B681">
        <f t="shared" si="41"/>
        <v>2023</v>
      </c>
      <c r="C681">
        <f t="shared" si="42"/>
        <v>11</v>
      </c>
      <c r="D681" t="str">
        <f t="shared" si="40"/>
        <v>Nov</v>
      </c>
    </row>
    <row r="682" spans="1:4">
      <c r="A682" s="12">
        <f t="shared" si="44"/>
        <v>45242</v>
      </c>
      <c r="B682">
        <f t="shared" si="41"/>
        <v>2023</v>
      </c>
      <c r="C682">
        <f t="shared" si="42"/>
        <v>11</v>
      </c>
      <c r="D682" t="str">
        <f t="shared" si="40"/>
        <v>Nov</v>
      </c>
    </row>
    <row r="683" spans="1:4">
      <c r="A683" s="12">
        <f t="shared" si="44"/>
        <v>45243</v>
      </c>
      <c r="B683">
        <f t="shared" si="41"/>
        <v>2023</v>
      </c>
      <c r="C683">
        <f t="shared" si="42"/>
        <v>11</v>
      </c>
      <c r="D683" t="str">
        <f t="shared" si="40"/>
        <v>Nov</v>
      </c>
    </row>
    <row r="684" spans="1:4">
      <c r="A684" s="12">
        <f t="shared" si="44"/>
        <v>45244</v>
      </c>
      <c r="B684">
        <f t="shared" si="41"/>
        <v>2023</v>
      </c>
      <c r="C684">
        <f t="shared" si="42"/>
        <v>11</v>
      </c>
      <c r="D684" t="str">
        <f t="shared" si="40"/>
        <v>Nov</v>
      </c>
    </row>
    <row r="685" spans="1:4">
      <c r="A685" s="12">
        <f t="shared" si="44"/>
        <v>45245</v>
      </c>
      <c r="B685">
        <f t="shared" si="41"/>
        <v>2023</v>
      </c>
      <c r="C685">
        <f t="shared" si="42"/>
        <v>11</v>
      </c>
      <c r="D685" t="str">
        <f t="shared" si="40"/>
        <v>Nov</v>
      </c>
    </row>
    <row r="686" spans="1:4">
      <c r="A686" s="12">
        <f t="shared" si="44"/>
        <v>45246</v>
      </c>
      <c r="B686">
        <f t="shared" si="41"/>
        <v>2023</v>
      </c>
      <c r="C686">
        <f t="shared" si="42"/>
        <v>11</v>
      </c>
      <c r="D686" t="str">
        <f t="shared" si="40"/>
        <v>Nov</v>
      </c>
    </row>
    <row r="687" spans="1:4">
      <c r="A687" s="12">
        <f t="shared" si="44"/>
        <v>45247</v>
      </c>
      <c r="B687">
        <f t="shared" si="41"/>
        <v>2023</v>
      </c>
      <c r="C687">
        <f t="shared" si="42"/>
        <v>11</v>
      </c>
      <c r="D687" t="str">
        <f t="shared" si="40"/>
        <v>Nov</v>
      </c>
    </row>
    <row r="688" spans="1:4">
      <c r="A688" s="12">
        <f t="shared" si="44"/>
        <v>45248</v>
      </c>
      <c r="B688">
        <f t="shared" si="41"/>
        <v>2023</v>
      </c>
      <c r="C688">
        <f t="shared" si="42"/>
        <v>11</v>
      </c>
      <c r="D688" t="str">
        <f t="shared" si="40"/>
        <v>Nov</v>
      </c>
    </row>
    <row r="689" spans="1:4">
      <c r="A689" s="12">
        <f t="shared" si="44"/>
        <v>45249</v>
      </c>
      <c r="B689">
        <f t="shared" si="41"/>
        <v>2023</v>
      </c>
      <c r="C689">
        <f t="shared" si="42"/>
        <v>11</v>
      </c>
      <c r="D689" t="str">
        <f t="shared" si="40"/>
        <v>Nov</v>
      </c>
    </row>
    <row r="690" spans="1:4">
      <c r="A690" s="12">
        <f t="shared" si="44"/>
        <v>45250</v>
      </c>
      <c r="B690">
        <f t="shared" si="41"/>
        <v>2023</v>
      </c>
      <c r="C690">
        <f t="shared" si="42"/>
        <v>11</v>
      </c>
      <c r="D690" t="str">
        <f t="shared" si="40"/>
        <v>Nov</v>
      </c>
    </row>
    <row r="691" spans="1:4">
      <c r="A691" s="12">
        <f t="shared" si="44"/>
        <v>45251</v>
      </c>
      <c r="B691">
        <f t="shared" si="41"/>
        <v>2023</v>
      </c>
      <c r="C691">
        <f t="shared" si="42"/>
        <v>11</v>
      </c>
      <c r="D691" t="str">
        <f t="shared" si="40"/>
        <v>Nov</v>
      </c>
    </row>
    <row r="692" spans="1:4">
      <c r="A692" s="12">
        <f t="shared" si="44"/>
        <v>45252</v>
      </c>
      <c r="B692">
        <f t="shared" si="41"/>
        <v>2023</v>
      </c>
      <c r="C692">
        <f t="shared" si="42"/>
        <v>11</v>
      </c>
      <c r="D692" t="str">
        <f t="shared" si="40"/>
        <v>Nov</v>
      </c>
    </row>
    <row r="693" spans="1:4">
      <c r="A693" s="12">
        <f t="shared" si="44"/>
        <v>45253</v>
      </c>
      <c r="B693">
        <f t="shared" si="41"/>
        <v>2023</v>
      </c>
      <c r="C693">
        <f t="shared" si="42"/>
        <v>11</v>
      </c>
      <c r="D693" t="str">
        <f t="shared" si="40"/>
        <v>Nov</v>
      </c>
    </row>
    <row r="694" spans="1:4">
      <c r="A694" s="12">
        <f t="shared" si="44"/>
        <v>45254</v>
      </c>
      <c r="B694">
        <f t="shared" si="41"/>
        <v>2023</v>
      </c>
      <c r="C694">
        <f t="shared" si="42"/>
        <v>11</v>
      </c>
      <c r="D694" t="str">
        <f t="shared" si="40"/>
        <v>Nov</v>
      </c>
    </row>
    <row r="695" spans="1:4">
      <c r="A695" s="12">
        <f t="shared" si="44"/>
        <v>45255</v>
      </c>
      <c r="B695">
        <f t="shared" si="41"/>
        <v>2023</v>
      </c>
      <c r="C695">
        <f t="shared" si="42"/>
        <v>11</v>
      </c>
      <c r="D695" t="str">
        <f t="shared" si="40"/>
        <v>Nov</v>
      </c>
    </row>
    <row r="696" spans="1:4">
      <c r="A696" s="12">
        <f t="shared" si="44"/>
        <v>45256</v>
      </c>
      <c r="B696">
        <f t="shared" si="41"/>
        <v>2023</v>
      </c>
      <c r="C696">
        <f t="shared" si="42"/>
        <v>11</v>
      </c>
      <c r="D696" t="str">
        <f t="shared" si="40"/>
        <v>Nov</v>
      </c>
    </row>
    <row r="697" spans="1:4">
      <c r="A697" s="12">
        <f t="shared" si="44"/>
        <v>45257</v>
      </c>
      <c r="B697">
        <f t="shared" si="41"/>
        <v>2023</v>
      </c>
      <c r="C697">
        <f t="shared" si="42"/>
        <v>11</v>
      </c>
      <c r="D697" t="str">
        <f t="shared" si="40"/>
        <v>Nov</v>
      </c>
    </row>
    <row r="698" spans="1:4">
      <c r="A698" s="12">
        <f t="shared" si="44"/>
        <v>45258</v>
      </c>
      <c r="B698">
        <f t="shared" si="41"/>
        <v>2023</v>
      </c>
      <c r="C698">
        <f t="shared" si="42"/>
        <v>11</v>
      </c>
      <c r="D698" t="str">
        <f t="shared" si="40"/>
        <v>Nov</v>
      </c>
    </row>
    <row r="699" spans="1:4">
      <c r="A699" s="12">
        <f t="shared" si="44"/>
        <v>45259</v>
      </c>
      <c r="B699">
        <f t="shared" si="41"/>
        <v>2023</v>
      </c>
      <c r="C699">
        <f t="shared" si="42"/>
        <v>11</v>
      </c>
      <c r="D699" t="str">
        <f t="shared" si="40"/>
        <v>Nov</v>
      </c>
    </row>
    <row r="700" spans="1:4">
      <c r="A700" s="12">
        <f t="shared" si="44"/>
        <v>45260</v>
      </c>
      <c r="B700">
        <f t="shared" si="41"/>
        <v>2023</v>
      </c>
      <c r="C700">
        <f t="shared" si="42"/>
        <v>11</v>
      </c>
      <c r="D700" t="str">
        <f t="shared" si="40"/>
        <v>Nov</v>
      </c>
    </row>
    <row r="701" spans="1:4">
      <c r="A701" s="12">
        <f t="shared" si="44"/>
        <v>45261</v>
      </c>
      <c r="B701">
        <f t="shared" si="41"/>
        <v>2023</v>
      </c>
      <c r="C701">
        <f t="shared" si="42"/>
        <v>12</v>
      </c>
      <c r="D701" t="str">
        <f t="shared" si="40"/>
        <v>Dec</v>
      </c>
    </row>
    <row r="702" spans="1:4">
      <c r="A702" s="12">
        <f t="shared" si="44"/>
        <v>45262</v>
      </c>
      <c r="B702">
        <f t="shared" si="41"/>
        <v>2023</v>
      </c>
      <c r="C702">
        <f t="shared" si="42"/>
        <v>12</v>
      </c>
      <c r="D702" t="str">
        <f t="shared" si="40"/>
        <v>Dec</v>
      </c>
    </row>
    <row r="703" spans="1:4">
      <c r="A703" s="12">
        <f t="shared" si="44"/>
        <v>45263</v>
      </c>
      <c r="B703">
        <f t="shared" si="41"/>
        <v>2023</v>
      </c>
      <c r="C703">
        <f t="shared" si="42"/>
        <v>12</v>
      </c>
      <c r="D703" t="str">
        <f t="shared" si="40"/>
        <v>Dec</v>
      </c>
    </row>
    <row r="704" spans="1:4">
      <c r="A704" s="12">
        <f t="shared" si="44"/>
        <v>45264</v>
      </c>
      <c r="B704">
        <f t="shared" si="41"/>
        <v>2023</v>
      </c>
      <c r="C704">
        <f t="shared" si="42"/>
        <v>12</v>
      </c>
      <c r="D704" t="str">
        <f t="shared" si="40"/>
        <v>Dec</v>
      </c>
    </row>
    <row r="705" spans="1:4">
      <c r="A705" s="12">
        <f t="shared" si="44"/>
        <v>45265</v>
      </c>
      <c r="B705">
        <f t="shared" si="41"/>
        <v>2023</v>
      </c>
      <c r="C705">
        <f t="shared" si="42"/>
        <v>12</v>
      </c>
      <c r="D705" t="str">
        <f t="shared" si="40"/>
        <v>Dec</v>
      </c>
    </row>
    <row r="706" spans="1:4">
      <c r="A706" s="12">
        <f t="shared" si="44"/>
        <v>45266</v>
      </c>
      <c r="B706">
        <f t="shared" si="41"/>
        <v>2023</v>
      </c>
      <c r="C706">
        <f t="shared" si="42"/>
        <v>12</v>
      </c>
      <c r="D706" t="str">
        <f t="shared" ref="D706:D769" si="45">TEXT(A706,"MMM")</f>
        <v>Dec</v>
      </c>
    </row>
    <row r="707" spans="1:4">
      <c r="A707" s="12">
        <f t="shared" si="44"/>
        <v>45267</v>
      </c>
      <c r="B707">
        <f t="shared" ref="B707:B770" si="46">YEAR(A707)</f>
        <v>2023</v>
      </c>
      <c r="C707">
        <f t="shared" ref="C707:C770" si="47">MONTH(A707)</f>
        <v>12</v>
      </c>
      <c r="D707" t="str">
        <f t="shared" si="45"/>
        <v>Dec</v>
      </c>
    </row>
    <row r="708" spans="1:4">
      <c r="A708" s="12">
        <f t="shared" si="44"/>
        <v>45268</v>
      </c>
      <c r="B708">
        <f t="shared" si="46"/>
        <v>2023</v>
      </c>
      <c r="C708">
        <f t="shared" si="47"/>
        <v>12</v>
      </c>
      <c r="D708" t="str">
        <f t="shared" si="45"/>
        <v>Dec</v>
      </c>
    </row>
    <row r="709" spans="1:4">
      <c r="A709" s="12">
        <f t="shared" si="44"/>
        <v>45269</v>
      </c>
      <c r="B709">
        <f t="shared" si="46"/>
        <v>2023</v>
      </c>
      <c r="C709">
        <f t="shared" si="47"/>
        <v>12</v>
      </c>
      <c r="D709" t="str">
        <f t="shared" si="45"/>
        <v>Dec</v>
      </c>
    </row>
    <row r="710" spans="1:4">
      <c r="A710" s="12">
        <f t="shared" si="44"/>
        <v>45270</v>
      </c>
      <c r="B710">
        <f t="shared" si="46"/>
        <v>2023</v>
      </c>
      <c r="C710">
        <f t="shared" si="47"/>
        <v>12</v>
      </c>
      <c r="D710" t="str">
        <f t="shared" si="45"/>
        <v>Dec</v>
      </c>
    </row>
    <row r="711" spans="1:4">
      <c r="A711" s="12">
        <f t="shared" si="44"/>
        <v>45271</v>
      </c>
      <c r="B711">
        <f t="shared" si="46"/>
        <v>2023</v>
      </c>
      <c r="C711">
        <f t="shared" si="47"/>
        <v>12</v>
      </c>
      <c r="D711" t="str">
        <f t="shared" si="45"/>
        <v>Dec</v>
      </c>
    </row>
    <row r="712" spans="1:4">
      <c r="A712" s="12">
        <f t="shared" si="44"/>
        <v>45272</v>
      </c>
      <c r="B712">
        <f t="shared" si="46"/>
        <v>2023</v>
      </c>
      <c r="C712">
        <f t="shared" si="47"/>
        <v>12</v>
      </c>
      <c r="D712" t="str">
        <f t="shared" si="45"/>
        <v>Dec</v>
      </c>
    </row>
    <row r="713" spans="1:4">
      <c r="A713" s="12">
        <f t="shared" si="44"/>
        <v>45273</v>
      </c>
      <c r="B713">
        <f t="shared" si="46"/>
        <v>2023</v>
      </c>
      <c r="C713">
        <f t="shared" si="47"/>
        <v>12</v>
      </c>
      <c r="D713" t="str">
        <f t="shared" si="45"/>
        <v>Dec</v>
      </c>
    </row>
    <row r="714" spans="1:4">
      <c r="A714" s="12">
        <f t="shared" si="44"/>
        <v>45274</v>
      </c>
      <c r="B714">
        <f t="shared" si="46"/>
        <v>2023</v>
      </c>
      <c r="C714">
        <f t="shared" si="47"/>
        <v>12</v>
      </c>
      <c r="D714" t="str">
        <f t="shared" si="45"/>
        <v>Dec</v>
      </c>
    </row>
    <row r="715" spans="1:4">
      <c r="A715" s="12">
        <f t="shared" si="44"/>
        <v>45275</v>
      </c>
      <c r="B715">
        <f t="shared" si="46"/>
        <v>2023</v>
      </c>
      <c r="C715">
        <f t="shared" si="47"/>
        <v>12</v>
      </c>
      <c r="D715" t="str">
        <f t="shared" si="45"/>
        <v>Dec</v>
      </c>
    </row>
    <row r="716" spans="1:4">
      <c r="A716" s="12">
        <f t="shared" ref="A716:A779" si="48">A715 + 1</f>
        <v>45276</v>
      </c>
      <c r="B716">
        <f t="shared" si="46"/>
        <v>2023</v>
      </c>
      <c r="C716">
        <f t="shared" si="47"/>
        <v>12</v>
      </c>
      <c r="D716" t="str">
        <f t="shared" si="45"/>
        <v>Dec</v>
      </c>
    </row>
    <row r="717" spans="1:4">
      <c r="A717" s="12">
        <f t="shared" si="48"/>
        <v>45277</v>
      </c>
      <c r="B717">
        <f t="shared" si="46"/>
        <v>2023</v>
      </c>
      <c r="C717">
        <f t="shared" si="47"/>
        <v>12</v>
      </c>
      <c r="D717" t="str">
        <f t="shared" si="45"/>
        <v>Dec</v>
      </c>
    </row>
    <row r="718" spans="1:4">
      <c r="A718" s="12">
        <f t="shared" si="48"/>
        <v>45278</v>
      </c>
      <c r="B718">
        <f t="shared" si="46"/>
        <v>2023</v>
      </c>
      <c r="C718">
        <f t="shared" si="47"/>
        <v>12</v>
      </c>
      <c r="D718" t="str">
        <f t="shared" si="45"/>
        <v>Dec</v>
      </c>
    </row>
    <row r="719" spans="1:4">
      <c r="A719" s="12">
        <f t="shared" si="48"/>
        <v>45279</v>
      </c>
      <c r="B719">
        <f t="shared" si="46"/>
        <v>2023</v>
      </c>
      <c r="C719">
        <f t="shared" si="47"/>
        <v>12</v>
      </c>
      <c r="D719" t="str">
        <f t="shared" si="45"/>
        <v>Dec</v>
      </c>
    </row>
    <row r="720" spans="1:4">
      <c r="A720" s="12">
        <f t="shared" si="48"/>
        <v>45280</v>
      </c>
      <c r="B720">
        <f t="shared" si="46"/>
        <v>2023</v>
      </c>
      <c r="C720">
        <f t="shared" si="47"/>
        <v>12</v>
      </c>
      <c r="D720" t="str">
        <f t="shared" si="45"/>
        <v>Dec</v>
      </c>
    </row>
    <row r="721" spans="1:4">
      <c r="A721" s="12">
        <f t="shared" si="48"/>
        <v>45281</v>
      </c>
      <c r="B721">
        <f t="shared" si="46"/>
        <v>2023</v>
      </c>
      <c r="C721">
        <f t="shared" si="47"/>
        <v>12</v>
      </c>
      <c r="D721" t="str">
        <f t="shared" si="45"/>
        <v>Dec</v>
      </c>
    </row>
    <row r="722" spans="1:4">
      <c r="A722" s="12">
        <f t="shared" si="48"/>
        <v>45282</v>
      </c>
      <c r="B722">
        <f t="shared" si="46"/>
        <v>2023</v>
      </c>
      <c r="C722">
        <f t="shared" si="47"/>
        <v>12</v>
      </c>
      <c r="D722" t="str">
        <f t="shared" si="45"/>
        <v>Dec</v>
      </c>
    </row>
    <row r="723" spans="1:4">
      <c r="A723" s="12">
        <f t="shared" si="48"/>
        <v>45283</v>
      </c>
      <c r="B723">
        <f t="shared" si="46"/>
        <v>2023</v>
      </c>
      <c r="C723">
        <f t="shared" si="47"/>
        <v>12</v>
      </c>
      <c r="D723" t="str">
        <f t="shared" si="45"/>
        <v>Dec</v>
      </c>
    </row>
    <row r="724" spans="1:4">
      <c r="A724" s="12">
        <f t="shared" si="48"/>
        <v>45284</v>
      </c>
      <c r="B724">
        <f t="shared" si="46"/>
        <v>2023</v>
      </c>
      <c r="C724">
        <f t="shared" si="47"/>
        <v>12</v>
      </c>
      <c r="D724" t="str">
        <f t="shared" si="45"/>
        <v>Dec</v>
      </c>
    </row>
    <row r="725" spans="1:4">
      <c r="A725" s="12">
        <f t="shared" si="48"/>
        <v>45285</v>
      </c>
      <c r="B725">
        <f t="shared" si="46"/>
        <v>2023</v>
      </c>
      <c r="C725">
        <f t="shared" si="47"/>
        <v>12</v>
      </c>
      <c r="D725" t="str">
        <f t="shared" si="45"/>
        <v>Dec</v>
      </c>
    </row>
    <row r="726" spans="1:4">
      <c r="A726" s="12">
        <f t="shared" si="48"/>
        <v>45286</v>
      </c>
      <c r="B726">
        <f t="shared" si="46"/>
        <v>2023</v>
      </c>
      <c r="C726">
        <f t="shared" si="47"/>
        <v>12</v>
      </c>
      <c r="D726" t="str">
        <f t="shared" si="45"/>
        <v>Dec</v>
      </c>
    </row>
    <row r="727" spans="1:4">
      <c r="A727" s="12">
        <f t="shared" si="48"/>
        <v>45287</v>
      </c>
      <c r="B727">
        <f t="shared" si="46"/>
        <v>2023</v>
      </c>
      <c r="C727">
        <f t="shared" si="47"/>
        <v>12</v>
      </c>
      <c r="D727" t="str">
        <f t="shared" si="45"/>
        <v>Dec</v>
      </c>
    </row>
    <row r="728" spans="1:4">
      <c r="A728" s="12">
        <f t="shared" si="48"/>
        <v>45288</v>
      </c>
      <c r="B728">
        <f t="shared" si="46"/>
        <v>2023</v>
      </c>
      <c r="C728">
        <f t="shared" si="47"/>
        <v>12</v>
      </c>
      <c r="D728" t="str">
        <f t="shared" si="45"/>
        <v>Dec</v>
      </c>
    </row>
    <row r="729" spans="1:4">
      <c r="A729" s="12">
        <f t="shared" si="48"/>
        <v>45289</v>
      </c>
      <c r="B729">
        <f t="shared" si="46"/>
        <v>2023</v>
      </c>
      <c r="C729">
        <f t="shared" si="47"/>
        <v>12</v>
      </c>
      <c r="D729" t="str">
        <f t="shared" si="45"/>
        <v>Dec</v>
      </c>
    </row>
    <row r="730" spans="1:4">
      <c r="A730" s="12">
        <f t="shared" si="48"/>
        <v>45290</v>
      </c>
      <c r="B730">
        <f t="shared" si="46"/>
        <v>2023</v>
      </c>
      <c r="C730">
        <f t="shared" si="47"/>
        <v>12</v>
      </c>
      <c r="D730" t="str">
        <f t="shared" si="45"/>
        <v>Dec</v>
      </c>
    </row>
    <row r="731" spans="1:4">
      <c r="A731" s="12">
        <f t="shared" si="48"/>
        <v>45291</v>
      </c>
      <c r="B731">
        <f t="shared" si="46"/>
        <v>2023</v>
      </c>
      <c r="C731">
        <f t="shared" si="47"/>
        <v>12</v>
      </c>
      <c r="D731" t="str">
        <f t="shared" si="45"/>
        <v>Dec</v>
      </c>
    </row>
    <row r="732" spans="1:4">
      <c r="A732" s="12">
        <f t="shared" si="48"/>
        <v>45292</v>
      </c>
      <c r="B732">
        <f t="shared" si="46"/>
        <v>2024</v>
      </c>
      <c r="C732">
        <f t="shared" si="47"/>
        <v>1</v>
      </c>
      <c r="D732" t="str">
        <f t="shared" si="45"/>
        <v>Jan</v>
      </c>
    </row>
    <row r="733" spans="1:4">
      <c r="A733" s="12">
        <f t="shared" si="48"/>
        <v>45293</v>
      </c>
      <c r="B733">
        <f t="shared" si="46"/>
        <v>2024</v>
      </c>
      <c r="C733">
        <f t="shared" si="47"/>
        <v>1</v>
      </c>
      <c r="D733" t="str">
        <f t="shared" si="45"/>
        <v>Jan</v>
      </c>
    </row>
    <row r="734" spans="1:4">
      <c r="A734" s="12">
        <f t="shared" si="48"/>
        <v>45294</v>
      </c>
      <c r="B734">
        <f t="shared" si="46"/>
        <v>2024</v>
      </c>
      <c r="C734">
        <f t="shared" si="47"/>
        <v>1</v>
      </c>
      <c r="D734" t="str">
        <f t="shared" si="45"/>
        <v>Jan</v>
      </c>
    </row>
    <row r="735" spans="1:4">
      <c r="A735" s="12">
        <f t="shared" si="48"/>
        <v>45295</v>
      </c>
      <c r="B735">
        <f t="shared" si="46"/>
        <v>2024</v>
      </c>
      <c r="C735">
        <f t="shared" si="47"/>
        <v>1</v>
      </c>
      <c r="D735" t="str">
        <f t="shared" si="45"/>
        <v>Jan</v>
      </c>
    </row>
    <row r="736" spans="1:4">
      <c r="A736" s="12">
        <f t="shared" si="48"/>
        <v>45296</v>
      </c>
      <c r="B736">
        <f t="shared" si="46"/>
        <v>2024</v>
      </c>
      <c r="C736">
        <f t="shared" si="47"/>
        <v>1</v>
      </c>
      <c r="D736" t="str">
        <f t="shared" si="45"/>
        <v>Jan</v>
      </c>
    </row>
    <row r="737" spans="1:4">
      <c r="A737" s="12">
        <f t="shared" si="48"/>
        <v>45297</v>
      </c>
      <c r="B737">
        <f t="shared" si="46"/>
        <v>2024</v>
      </c>
      <c r="C737">
        <f t="shared" si="47"/>
        <v>1</v>
      </c>
      <c r="D737" t="str">
        <f t="shared" si="45"/>
        <v>Jan</v>
      </c>
    </row>
    <row r="738" spans="1:4">
      <c r="A738" s="12">
        <f t="shared" si="48"/>
        <v>45298</v>
      </c>
      <c r="B738">
        <f t="shared" si="46"/>
        <v>2024</v>
      </c>
      <c r="C738">
        <f t="shared" si="47"/>
        <v>1</v>
      </c>
      <c r="D738" t="str">
        <f t="shared" si="45"/>
        <v>Jan</v>
      </c>
    </row>
    <row r="739" spans="1:4">
      <c r="A739" s="12">
        <f t="shared" si="48"/>
        <v>45299</v>
      </c>
      <c r="B739">
        <f t="shared" si="46"/>
        <v>2024</v>
      </c>
      <c r="C739">
        <f t="shared" si="47"/>
        <v>1</v>
      </c>
      <c r="D739" t="str">
        <f t="shared" si="45"/>
        <v>Jan</v>
      </c>
    </row>
    <row r="740" spans="1:4">
      <c r="A740" s="12">
        <f t="shared" si="48"/>
        <v>45300</v>
      </c>
      <c r="B740">
        <f t="shared" si="46"/>
        <v>2024</v>
      </c>
      <c r="C740">
        <f t="shared" si="47"/>
        <v>1</v>
      </c>
      <c r="D740" t="str">
        <f t="shared" si="45"/>
        <v>Jan</v>
      </c>
    </row>
    <row r="741" spans="1:4">
      <c r="A741" s="12">
        <f t="shared" si="48"/>
        <v>45301</v>
      </c>
      <c r="B741">
        <f t="shared" si="46"/>
        <v>2024</v>
      </c>
      <c r="C741">
        <f t="shared" si="47"/>
        <v>1</v>
      </c>
      <c r="D741" t="str">
        <f t="shared" si="45"/>
        <v>Jan</v>
      </c>
    </row>
    <row r="742" spans="1:4">
      <c r="A742" s="12">
        <f t="shared" si="48"/>
        <v>45302</v>
      </c>
      <c r="B742">
        <f t="shared" si="46"/>
        <v>2024</v>
      </c>
      <c r="C742">
        <f t="shared" si="47"/>
        <v>1</v>
      </c>
      <c r="D742" t="str">
        <f t="shared" si="45"/>
        <v>Jan</v>
      </c>
    </row>
    <row r="743" spans="1:4">
      <c r="A743" s="12">
        <f t="shared" si="48"/>
        <v>45303</v>
      </c>
      <c r="B743">
        <f t="shared" si="46"/>
        <v>2024</v>
      </c>
      <c r="C743">
        <f t="shared" si="47"/>
        <v>1</v>
      </c>
      <c r="D743" t="str">
        <f t="shared" si="45"/>
        <v>Jan</v>
      </c>
    </row>
    <row r="744" spans="1:4">
      <c r="A744" s="12">
        <f t="shared" si="48"/>
        <v>45304</v>
      </c>
      <c r="B744">
        <f t="shared" si="46"/>
        <v>2024</v>
      </c>
      <c r="C744">
        <f t="shared" si="47"/>
        <v>1</v>
      </c>
      <c r="D744" t="str">
        <f t="shared" si="45"/>
        <v>Jan</v>
      </c>
    </row>
    <row r="745" spans="1:4">
      <c r="A745" s="12">
        <f t="shared" si="48"/>
        <v>45305</v>
      </c>
      <c r="B745">
        <f t="shared" si="46"/>
        <v>2024</v>
      </c>
      <c r="C745">
        <f t="shared" si="47"/>
        <v>1</v>
      </c>
      <c r="D745" t="str">
        <f t="shared" si="45"/>
        <v>Jan</v>
      </c>
    </row>
    <row r="746" spans="1:4">
      <c r="A746" s="12">
        <f t="shared" si="48"/>
        <v>45306</v>
      </c>
      <c r="B746">
        <f t="shared" si="46"/>
        <v>2024</v>
      </c>
      <c r="C746">
        <f t="shared" si="47"/>
        <v>1</v>
      </c>
      <c r="D746" t="str">
        <f t="shared" si="45"/>
        <v>Jan</v>
      </c>
    </row>
    <row r="747" spans="1:4">
      <c r="A747" s="12">
        <f t="shared" si="48"/>
        <v>45307</v>
      </c>
      <c r="B747">
        <f t="shared" si="46"/>
        <v>2024</v>
      </c>
      <c r="C747">
        <f t="shared" si="47"/>
        <v>1</v>
      </c>
      <c r="D747" t="str">
        <f t="shared" si="45"/>
        <v>Jan</v>
      </c>
    </row>
    <row r="748" spans="1:4">
      <c r="A748" s="12">
        <f t="shared" si="48"/>
        <v>45308</v>
      </c>
      <c r="B748">
        <f t="shared" si="46"/>
        <v>2024</v>
      </c>
      <c r="C748">
        <f t="shared" si="47"/>
        <v>1</v>
      </c>
      <c r="D748" t="str">
        <f t="shared" si="45"/>
        <v>Jan</v>
      </c>
    </row>
    <row r="749" spans="1:4">
      <c r="A749" s="12">
        <f t="shared" si="48"/>
        <v>45309</v>
      </c>
      <c r="B749">
        <f t="shared" si="46"/>
        <v>2024</v>
      </c>
      <c r="C749">
        <f t="shared" si="47"/>
        <v>1</v>
      </c>
      <c r="D749" t="str">
        <f t="shared" si="45"/>
        <v>Jan</v>
      </c>
    </row>
    <row r="750" spans="1:4">
      <c r="A750" s="12">
        <f t="shared" si="48"/>
        <v>45310</v>
      </c>
      <c r="B750">
        <f t="shared" si="46"/>
        <v>2024</v>
      </c>
      <c r="C750">
        <f t="shared" si="47"/>
        <v>1</v>
      </c>
      <c r="D750" t="str">
        <f t="shared" si="45"/>
        <v>Jan</v>
      </c>
    </row>
    <row r="751" spans="1:4">
      <c r="A751" s="12">
        <f t="shared" si="48"/>
        <v>45311</v>
      </c>
      <c r="B751">
        <f t="shared" si="46"/>
        <v>2024</v>
      </c>
      <c r="C751">
        <f t="shared" si="47"/>
        <v>1</v>
      </c>
      <c r="D751" t="str">
        <f t="shared" si="45"/>
        <v>Jan</v>
      </c>
    </row>
    <row r="752" spans="1:4">
      <c r="A752" s="12">
        <f t="shared" si="48"/>
        <v>45312</v>
      </c>
      <c r="B752">
        <f t="shared" si="46"/>
        <v>2024</v>
      </c>
      <c r="C752">
        <f t="shared" si="47"/>
        <v>1</v>
      </c>
      <c r="D752" t="str">
        <f t="shared" si="45"/>
        <v>Jan</v>
      </c>
    </row>
    <row r="753" spans="1:4">
      <c r="A753" s="12">
        <f t="shared" si="48"/>
        <v>45313</v>
      </c>
      <c r="B753">
        <f t="shared" si="46"/>
        <v>2024</v>
      </c>
      <c r="C753">
        <f t="shared" si="47"/>
        <v>1</v>
      </c>
      <c r="D753" t="str">
        <f t="shared" si="45"/>
        <v>Jan</v>
      </c>
    </row>
    <row r="754" spans="1:4">
      <c r="A754" s="12">
        <f t="shared" si="48"/>
        <v>45314</v>
      </c>
      <c r="B754">
        <f t="shared" si="46"/>
        <v>2024</v>
      </c>
      <c r="C754">
        <f t="shared" si="47"/>
        <v>1</v>
      </c>
      <c r="D754" t="str">
        <f t="shared" si="45"/>
        <v>Jan</v>
      </c>
    </row>
    <row r="755" spans="1:4">
      <c r="A755" s="12">
        <f t="shared" si="48"/>
        <v>45315</v>
      </c>
      <c r="B755">
        <f t="shared" si="46"/>
        <v>2024</v>
      </c>
      <c r="C755">
        <f t="shared" si="47"/>
        <v>1</v>
      </c>
      <c r="D755" t="str">
        <f t="shared" si="45"/>
        <v>Jan</v>
      </c>
    </row>
    <row r="756" spans="1:4">
      <c r="A756" s="12">
        <f t="shared" si="48"/>
        <v>45316</v>
      </c>
      <c r="B756">
        <f t="shared" si="46"/>
        <v>2024</v>
      </c>
      <c r="C756">
        <f t="shared" si="47"/>
        <v>1</v>
      </c>
      <c r="D756" t="str">
        <f t="shared" si="45"/>
        <v>Jan</v>
      </c>
    </row>
    <row r="757" spans="1:4">
      <c r="A757" s="12">
        <f t="shared" si="48"/>
        <v>45317</v>
      </c>
      <c r="B757">
        <f t="shared" si="46"/>
        <v>2024</v>
      </c>
      <c r="C757">
        <f t="shared" si="47"/>
        <v>1</v>
      </c>
      <c r="D757" t="str">
        <f t="shared" si="45"/>
        <v>Jan</v>
      </c>
    </row>
    <row r="758" spans="1:4">
      <c r="A758" s="12">
        <f t="shared" si="48"/>
        <v>45318</v>
      </c>
      <c r="B758">
        <f t="shared" si="46"/>
        <v>2024</v>
      </c>
      <c r="C758">
        <f t="shared" si="47"/>
        <v>1</v>
      </c>
      <c r="D758" t="str">
        <f t="shared" si="45"/>
        <v>Jan</v>
      </c>
    </row>
    <row r="759" spans="1:4">
      <c r="A759" s="12">
        <f t="shared" si="48"/>
        <v>45319</v>
      </c>
      <c r="B759">
        <f t="shared" si="46"/>
        <v>2024</v>
      </c>
      <c r="C759">
        <f t="shared" si="47"/>
        <v>1</v>
      </c>
      <c r="D759" t="str">
        <f t="shared" si="45"/>
        <v>Jan</v>
      </c>
    </row>
    <row r="760" spans="1:4">
      <c r="A760" s="12">
        <f t="shared" si="48"/>
        <v>45320</v>
      </c>
      <c r="B760">
        <f t="shared" si="46"/>
        <v>2024</v>
      </c>
      <c r="C760">
        <f t="shared" si="47"/>
        <v>1</v>
      </c>
      <c r="D760" t="str">
        <f t="shared" si="45"/>
        <v>Jan</v>
      </c>
    </row>
    <row r="761" spans="1:4">
      <c r="A761" s="12">
        <f t="shared" si="48"/>
        <v>45321</v>
      </c>
      <c r="B761">
        <f t="shared" si="46"/>
        <v>2024</v>
      </c>
      <c r="C761">
        <f t="shared" si="47"/>
        <v>1</v>
      </c>
      <c r="D761" t="str">
        <f t="shared" si="45"/>
        <v>Jan</v>
      </c>
    </row>
    <row r="762" spans="1:4">
      <c r="A762" s="12">
        <f t="shared" si="48"/>
        <v>45322</v>
      </c>
      <c r="B762">
        <f t="shared" si="46"/>
        <v>2024</v>
      </c>
      <c r="C762">
        <f t="shared" si="47"/>
        <v>1</v>
      </c>
      <c r="D762" t="str">
        <f t="shared" si="45"/>
        <v>Jan</v>
      </c>
    </row>
    <row r="763" spans="1:4">
      <c r="A763" s="12">
        <f t="shared" si="48"/>
        <v>45323</v>
      </c>
      <c r="B763">
        <f t="shared" si="46"/>
        <v>2024</v>
      </c>
      <c r="C763">
        <f t="shared" si="47"/>
        <v>2</v>
      </c>
      <c r="D763" t="str">
        <f t="shared" si="45"/>
        <v>Feb</v>
      </c>
    </row>
    <row r="764" spans="1:4">
      <c r="A764" s="12">
        <f t="shared" si="48"/>
        <v>45324</v>
      </c>
      <c r="B764">
        <f t="shared" si="46"/>
        <v>2024</v>
      </c>
      <c r="C764">
        <f t="shared" si="47"/>
        <v>2</v>
      </c>
      <c r="D764" t="str">
        <f t="shared" si="45"/>
        <v>Feb</v>
      </c>
    </row>
    <row r="765" spans="1:4">
      <c r="A765" s="12">
        <f t="shared" si="48"/>
        <v>45325</v>
      </c>
      <c r="B765">
        <f t="shared" si="46"/>
        <v>2024</v>
      </c>
      <c r="C765">
        <f t="shared" si="47"/>
        <v>2</v>
      </c>
      <c r="D765" t="str">
        <f t="shared" si="45"/>
        <v>Feb</v>
      </c>
    </row>
    <row r="766" spans="1:4">
      <c r="A766" s="12">
        <f t="shared" si="48"/>
        <v>45326</v>
      </c>
      <c r="B766">
        <f t="shared" si="46"/>
        <v>2024</v>
      </c>
      <c r="C766">
        <f t="shared" si="47"/>
        <v>2</v>
      </c>
      <c r="D766" t="str">
        <f t="shared" si="45"/>
        <v>Feb</v>
      </c>
    </row>
    <row r="767" spans="1:4">
      <c r="A767" s="12">
        <f t="shared" si="48"/>
        <v>45327</v>
      </c>
      <c r="B767">
        <f t="shared" si="46"/>
        <v>2024</v>
      </c>
      <c r="C767">
        <f t="shared" si="47"/>
        <v>2</v>
      </c>
      <c r="D767" t="str">
        <f t="shared" si="45"/>
        <v>Feb</v>
      </c>
    </row>
    <row r="768" spans="1:4">
      <c r="A768" s="12">
        <f t="shared" si="48"/>
        <v>45328</v>
      </c>
      <c r="B768">
        <f t="shared" si="46"/>
        <v>2024</v>
      </c>
      <c r="C768">
        <f t="shared" si="47"/>
        <v>2</v>
      </c>
      <c r="D768" t="str">
        <f t="shared" si="45"/>
        <v>Feb</v>
      </c>
    </row>
    <row r="769" spans="1:4">
      <c r="A769" s="12">
        <f t="shared" si="48"/>
        <v>45329</v>
      </c>
      <c r="B769">
        <f t="shared" si="46"/>
        <v>2024</v>
      </c>
      <c r="C769">
        <f t="shared" si="47"/>
        <v>2</v>
      </c>
      <c r="D769" t="str">
        <f t="shared" si="45"/>
        <v>Feb</v>
      </c>
    </row>
    <row r="770" spans="1:4">
      <c r="A770" s="12">
        <f t="shared" si="48"/>
        <v>45330</v>
      </c>
      <c r="B770">
        <f t="shared" si="46"/>
        <v>2024</v>
      </c>
      <c r="C770">
        <f t="shared" si="47"/>
        <v>2</v>
      </c>
      <c r="D770" t="str">
        <f t="shared" ref="D770:D833" si="49">TEXT(A770,"MMM")</f>
        <v>Feb</v>
      </c>
    </row>
    <row r="771" spans="1:4">
      <c r="A771" s="12">
        <f t="shared" si="48"/>
        <v>45331</v>
      </c>
      <c r="B771">
        <f t="shared" ref="B771:B834" si="50">YEAR(A771)</f>
        <v>2024</v>
      </c>
      <c r="C771">
        <f t="shared" ref="C771:C834" si="51">MONTH(A771)</f>
        <v>2</v>
      </c>
      <c r="D771" t="str">
        <f t="shared" si="49"/>
        <v>Feb</v>
      </c>
    </row>
    <row r="772" spans="1:4">
      <c r="A772" s="12">
        <f t="shared" si="48"/>
        <v>45332</v>
      </c>
      <c r="B772">
        <f t="shared" si="50"/>
        <v>2024</v>
      </c>
      <c r="C772">
        <f t="shared" si="51"/>
        <v>2</v>
      </c>
      <c r="D772" t="str">
        <f t="shared" si="49"/>
        <v>Feb</v>
      </c>
    </row>
    <row r="773" spans="1:4">
      <c r="A773" s="12">
        <f t="shared" si="48"/>
        <v>45333</v>
      </c>
      <c r="B773">
        <f t="shared" si="50"/>
        <v>2024</v>
      </c>
      <c r="C773">
        <f t="shared" si="51"/>
        <v>2</v>
      </c>
      <c r="D773" t="str">
        <f t="shared" si="49"/>
        <v>Feb</v>
      </c>
    </row>
    <row r="774" spans="1:4">
      <c r="A774" s="12">
        <f t="shared" si="48"/>
        <v>45334</v>
      </c>
      <c r="B774">
        <f t="shared" si="50"/>
        <v>2024</v>
      </c>
      <c r="C774">
        <f t="shared" si="51"/>
        <v>2</v>
      </c>
      <c r="D774" t="str">
        <f t="shared" si="49"/>
        <v>Feb</v>
      </c>
    </row>
    <row r="775" spans="1:4">
      <c r="A775" s="12">
        <f t="shared" si="48"/>
        <v>45335</v>
      </c>
      <c r="B775">
        <f t="shared" si="50"/>
        <v>2024</v>
      </c>
      <c r="C775">
        <f t="shared" si="51"/>
        <v>2</v>
      </c>
      <c r="D775" t="str">
        <f t="shared" si="49"/>
        <v>Feb</v>
      </c>
    </row>
    <row r="776" spans="1:4">
      <c r="A776" s="12">
        <f t="shared" si="48"/>
        <v>45336</v>
      </c>
      <c r="B776">
        <f t="shared" si="50"/>
        <v>2024</v>
      </c>
      <c r="C776">
        <f t="shared" si="51"/>
        <v>2</v>
      </c>
      <c r="D776" t="str">
        <f t="shared" si="49"/>
        <v>Feb</v>
      </c>
    </row>
    <row r="777" spans="1:4">
      <c r="A777" s="12">
        <f t="shared" si="48"/>
        <v>45337</v>
      </c>
      <c r="B777">
        <f t="shared" si="50"/>
        <v>2024</v>
      </c>
      <c r="C777">
        <f t="shared" si="51"/>
        <v>2</v>
      </c>
      <c r="D777" t="str">
        <f t="shared" si="49"/>
        <v>Feb</v>
      </c>
    </row>
    <row r="778" spans="1:4">
      <c r="A778" s="12">
        <f t="shared" si="48"/>
        <v>45338</v>
      </c>
      <c r="B778">
        <f t="shared" si="50"/>
        <v>2024</v>
      </c>
      <c r="C778">
        <f t="shared" si="51"/>
        <v>2</v>
      </c>
      <c r="D778" t="str">
        <f t="shared" si="49"/>
        <v>Feb</v>
      </c>
    </row>
    <row r="779" spans="1:4">
      <c r="A779" s="12">
        <f t="shared" si="48"/>
        <v>45339</v>
      </c>
      <c r="B779">
        <f t="shared" si="50"/>
        <v>2024</v>
      </c>
      <c r="C779">
        <f t="shared" si="51"/>
        <v>2</v>
      </c>
      <c r="D779" t="str">
        <f t="shared" si="49"/>
        <v>Feb</v>
      </c>
    </row>
    <row r="780" spans="1:4">
      <c r="A780" s="12">
        <f t="shared" ref="A780:A843" si="52">A779 + 1</f>
        <v>45340</v>
      </c>
      <c r="B780">
        <f t="shared" si="50"/>
        <v>2024</v>
      </c>
      <c r="C780">
        <f t="shared" si="51"/>
        <v>2</v>
      </c>
      <c r="D780" t="str">
        <f t="shared" si="49"/>
        <v>Feb</v>
      </c>
    </row>
    <row r="781" spans="1:4">
      <c r="A781" s="12">
        <f t="shared" si="52"/>
        <v>45341</v>
      </c>
      <c r="B781">
        <f t="shared" si="50"/>
        <v>2024</v>
      </c>
      <c r="C781">
        <f t="shared" si="51"/>
        <v>2</v>
      </c>
      <c r="D781" t="str">
        <f t="shared" si="49"/>
        <v>Feb</v>
      </c>
    </row>
    <row r="782" spans="1:4">
      <c r="A782" s="12">
        <f t="shared" si="52"/>
        <v>45342</v>
      </c>
      <c r="B782">
        <f t="shared" si="50"/>
        <v>2024</v>
      </c>
      <c r="C782">
        <f t="shared" si="51"/>
        <v>2</v>
      </c>
      <c r="D782" t="str">
        <f t="shared" si="49"/>
        <v>Feb</v>
      </c>
    </row>
    <row r="783" spans="1:4">
      <c r="A783" s="12">
        <f t="shared" si="52"/>
        <v>45343</v>
      </c>
      <c r="B783">
        <f t="shared" si="50"/>
        <v>2024</v>
      </c>
      <c r="C783">
        <f t="shared" si="51"/>
        <v>2</v>
      </c>
      <c r="D783" t="str">
        <f t="shared" si="49"/>
        <v>Feb</v>
      </c>
    </row>
    <row r="784" spans="1:4">
      <c r="A784" s="12">
        <f t="shared" si="52"/>
        <v>45344</v>
      </c>
      <c r="B784">
        <f t="shared" si="50"/>
        <v>2024</v>
      </c>
      <c r="C784">
        <f t="shared" si="51"/>
        <v>2</v>
      </c>
      <c r="D784" t="str">
        <f t="shared" si="49"/>
        <v>Feb</v>
      </c>
    </row>
    <row r="785" spans="1:4">
      <c r="A785" s="12">
        <f t="shared" si="52"/>
        <v>45345</v>
      </c>
      <c r="B785">
        <f t="shared" si="50"/>
        <v>2024</v>
      </c>
      <c r="C785">
        <f t="shared" si="51"/>
        <v>2</v>
      </c>
      <c r="D785" t="str">
        <f t="shared" si="49"/>
        <v>Feb</v>
      </c>
    </row>
    <row r="786" spans="1:4">
      <c r="A786" s="12">
        <f t="shared" si="52"/>
        <v>45346</v>
      </c>
      <c r="B786">
        <f t="shared" si="50"/>
        <v>2024</v>
      </c>
      <c r="C786">
        <f t="shared" si="51"/>
        <v>2</v>
      </c>
      <c r="D786" t="str">
        <f t="shared" si="49"/>
        <v>Feb</v>
      </c>
    </row>
    <row r="787" spans="1:4">
      <c r="A787" s="12">
        <f t="shared" si="52"/>
        <v>45347</v>
      </c>
      <c r="B787">
        <f t="shared" si="50"/>
        <v>2024</v>
      </c>
      <c r="C787">
        <f t="shared" si="51"/>
        <v>2</v>
      </c>
      <c r="D787" t="str">
        <f t="shared" si="49"/>
        <v>Feb</v>
      </c>
    </row>
    <row r="788" spans="1:4">
      <c r="A788" s="12">
        <f t="shared" si="52"/>
        <v>45348</v>
      </c>
      <c r="B788">
        <f t="shared" si="50"/>
        <v>2024</v>
      </c>
      <c r="C788">
        <f t="shared" si="51"/>
        <v>2</v>
      </c>
      <c r="D788" t="str">
        <f t="shared" si="49"/>
        <v>Feb</v>
      </c>
    </row>
    <row r="789" spans="1:4">
      <c r="A789" s="12">
        <f t="shared" si="52"/>
        <v>45349</v>
      </c>
      <c r="B789">
        <f t="shared" si="50"/>
        <v>2024</v>
      </c>
      <c r="C789">
        <f t="shared" si="51"/>
        <v>2</v>
      </c>
      <c r="D789" t="str">
        <f t="shared" si="49"/>
        <v>Feb</v>
      </c>
    </row>
    <row r="790" spans="1:4">
      <c r="A790" s="12">
        <f t="shared" si="52"/>
        <v>45350</v>
      </c>
      <c r="B790">
        <f t="shared" si="50"/>
        <v>2024</v>
      </c>
      <c r="C790">
        <f t="shared" si="51"/>
        <v>2</v>
      </c>
      <c r="D790" t="str">
        <f t="shared" si="49"/>
        <v>Feb</v>
      </c>
    </row>
    <row r="791" spans="1:4">
      <c r="A791" s="12">
        <f t="shared" si="52"/>
        <v>45351</v>
      </c>
      <c r="B791">
        <f t="shared" si="50"/>
        <v>2024</v>
      </c>
      <c r="C791">
        <f t="shared" si="51"/>
        <v>2</v>
      </c>
      <c r="D791" t="str">
        <f t="shared" si="49"/>
        <v>Feb</v>
      </c>
    </row>
    <row r="792" spans="1:4">
      <c r="A792" s="12">
        <f t="shared" si="52"/>
        <v>45352</v>
      </c>
      <c r="B792">
        <f t="shared" si="50"/>
        <v>2024</v>
      </c>
      <c r="C792">
        <f t="shared" si="51"/>
        <v>3</v>
      </c>
      <c r="D792" t="str">
        <f t="shared" si="49"/>
        <v>Mar</v>
      </c>
    </row>
    <row r="793" spans="1:4">
      <c r="A793" s="12">
        <f t="shared" si="52"/>
        <v>45353</v>
      </c>
      <c r="B793">
        <f t="shared" si="50"/>
        <v>2024</v>
      </c>
      <c r="C793">
        <f t="shared" si="51"/>
        <v>3</v>
      </c>
      <c r="D793" t="str">
        <f t="shared" si="49"/>
        <v>Mar</v>
      </c>
    </row>
    <row r="794" spans="1:4">
      <c r="A794" s="12">
        <f t="shared" si="52"/>
        <v>45354</v>
      </c>
      <c r="B794">
        <f t="shared" si="50"/>
        <v>2024</v>
      </c>
      <c r="C794">
        <f t="shared" si="51"/>
        <v>3</v>
      </c>
      <c r="D794" t="str">
        <f t="shared" si="49"/>
        <v>Mar</v>
      </c>
    </row>
    <row r="795" spans="1:4">
      <c r="A795" s="12">
        <f t="shared" si="52"/>
        <v>45355</v>
      </c>
      <c r="B795">
        <f t="shared" si="50"/>
        <v>2024</v>
      </c>
      <c r="C795">
        <f t="shared" si="51"/>
        <v>3</v>
      </c>
      <c r="D795" t="str">
        <f t="shared" si="49"/>
        <v>Mar</v>
      </c>
    </row>
    <row r="796" spans="1:4">
      <c r="A796" s="12">
        <f t="shared" si="52"/>
        <v>45356</v>
      </c>
      <c r="B796">
        <f t="shared" si="50"/>
        <v>2024</v>
      </c>
      <c r="C796">
        <f t="shared" si="51"/>
        <v>3</v>
      </c>
      <c r="D796" t="str">
        <f t="shared" si="49"/>
        <v>Mar</v>
      </c>
    </row>
    <row r="797" spans="1:4">
      <c r="A797" s="12">
        <f t="shared" si="52"/>
        <v>45357</v>
      </c>
      <c r="B797">
        <f t="shared" si="50"/>
        <v>2024</v>
      </c>
      <c r="C797">
        <f t="shared" si="51"/>
        <v>3</v>
      </c>
      <c r="D797" t="str">
        <f t="shared" si="49"/>
        <v>Mar</v>
      </c>
    </row>
    <row r="798" spans="1:4">
      <c r="A798" s="12">
        <f t="shared" si="52"/>
        <v>45358</v>
      </c>
      <c r="B798">
        <f t="shared" si="50"/>
        <v>2024</v>
      </c>
      <c r="C798">
        <f t="shared" si="51"/>
        <v>3</v>
      </c>
      <c r="D798" t="str">
        <f t="shared" si="49"/>
        <v>Mar</v>
      </c>
    </row>
    <row r="799" spans="1:4">
      <c r="A799" s="12">
        <f t="shared" si="52"/>
        <v>45359</v>
      </c>
      <c r="B799">
        <f t="shared" si="50"/>
        <v>2024</v>
      </c>
      <c r="C799">
        <f t="shared" si="51"/>
        <v>3</v>
      </c>
      <c r="D799" t="str">
        <f t="shared" si="49"/>
        <v>Mar</v>
      </c>
    </row>
    <row r="800" spans="1:4">
      <c r="A800" s="12">
        <f t="shared" si="52"/>
        <v>45360</v>
      </c>
      <c r="B800">
        <f t="shared" si="50"/>
        <v>2024</v>
      </c>
      <c r="C800">
        <f t="shared" si="51"/>
        <v>3</v>
      </c>
      <c r="D800" t="str">
        <f t="shared" si="49"/>
        <v>Mar</v>
      </c>
    </row>
    <row r="801" spans="1:4">
      <c r="A801" s="12">
        <f t="shared" si="52"/>
        <v>45361</v>
      </c>
      <c r="B801">
        <f t="shared" si="50"/>
        <v>2024</v>
      </c>
      <c r="C801">
        <f t="shared" si="51"/>
        <v>3</v>
      </c>
      <c r="D801" t="str">
        <f t="shared" si="49"/>
        <v>Mar</v>
      </c>
    </row>
    <row r="802" spans="1:4">
      <c r="A802" s="12">
        <f t="shared" si="52"/>
        <v>45362</v>
      </c>
      <c r="B802">
        <f t="shared" si="50"/>
        <v>2024</v>
      </c>
      <c r="C802">
        <f t="shared" si="51"/>
        <v>3</v>
      </c>
      <c r="D802" t="str">
        <f t="shared" si="49"/>
        <v>Mar</v>
      </c>
    </row>
    <row r="803" spans="1:4">
      <c r="A803" s="12">
        <f t="shared" si="52"/>
        <v>45363</v>
      </c>
      <c r="B803">
        <f t="shared" si="50"/>
        <v>2024</v>
      </c>
      <c r="C803">
        <f t="shared" si="51"/>
        <v>3</v>
      </c>
      <c r="D803" t="str">
        <f t="shared" si="49"/>
        <v>Mar</v>
      </c>
    </row>
    <row r="804" spans="1:4">
      <c r="A804" s="12">
        <f t="shared" si="52"/>
        <v>45364</v>
      </c>
      <c r="B804">
        <f t="shared" si="50"/>
        <v>2024</v>
      </c>
      <c r="C804">
        <f t="shared" si="51"/>
        <v>3</v>
      </c>
      <c r="D804" t="str">
        <f t="shared" si="49"/>
        <v>Mar</v>
      </c>
    </row>
    <row r="805" spans="1:4">
      <c r="A805" s="12">
        <f t="shared" si="52"/>
        <v>45365</v>
      </c>
      <c r="B805">
        <f t="shared" si="50"/>
        <v>2024</v>
      </c>
      <c r="C805">
        <f t="shared" si="51"/>
        <v>3</v>
      </c>
      <c r="D805" t="str">
        <f t="shared" si="49"/>
        <v>Mar</v>
      </c>
    </row>
    <row r="806" spans="1:4">
      <c r="A806" s="12">
        <f t="shared" si="52"/>
        <v>45366</v>
      </c>
      <c r="B806">
        <f t="shared" si="50"/>
        <v>2024</v>
      </c>
      <c r="C806">
        <f t="shared" si="51"/>
        <v>3</v>
      </c>
      <c r="D806" t="str">
        <f t="shared" si="49"/>
        <v>Mar</v>
      </c>
    </row>
    <row r="807" spans="1:4">
      <c r="A807" s="12">
        <f t="shared" si="52"/>
        <v>45367</v>
      </c>
      <c r="B807">
        <f t="shared" si="50"/>
        <v>2024</v>
      </c>
      <c r="C807">
        <f t="shared" si="51"/>
        <v>3</v>
      </c>
      <c r="D807" t="str">
        <f t="shared" si="49"/>
        <v>Mar</v>
      </c>
    </row>
    <row r="808" spans="1:4">
      <c r="A808" s="12">
        <f t="shared" si="52"/>
        <v>45368</v>
      </c>
      <c r="B808">
        <f t="shared" si="50"/>
        <v>2024</v>
      </c>
      <c r="C808">
        <f t="shared" si="51"/>
        <v>3</v>
      </c>
      <c r="D808" t="str">
        <f t="shared" si="49"/>
        <v>Mar</v>
      </c>
    </row>
    <row r="809" spans="1:4">
      <c r="A809" s="12">
        <f t="shared" si="52"/>
        <v>45369</v>
      </c>
      <c r="B809">
        <f t="shared" si="50"/>
        <v>2024</v>
      </c>
      <c r="C809">
        <f t="shared" si="51"/>
        <v>3</v>
      </c>
      <c r="D809" t="str">
        <f t="shared" si="49"/>
        <v>Mar</v>
      </c>
    </row>
    <row r="810" spans="1:4">
      <c r="A810" s="12">
        <f t="shared" si="52"/>
        <v>45370</v>
      </c>
      <c r="B810">
        <f t="shared" si="50"/>
        <v>2024</v>
      </c>
      <c r="C810">
        <f t="shared" si="51"/>
        <v>3</v>
      </c>
      <c r="D810" t="str">
        <f t="shared" si="49"/>
        <v>Mar</v>
      </c>
    </row>
    <row r="811" spans="1:4">
      <c r="A811" s="12">
        <f t="shared" si="52"/>
        <v>45371</v>
      </c>
      <c r="B811">
        <f t="shared" si="50"/>
        <v>2024</v>
      </c>
      <c r="C811">
        <f t="shared" si="51"/>
        <v>3</v>
      </c>
      <c r="D811" t="str">
        <f t="shared" si="49"/>
        <v>Mar</v>
      </c>
    </row>
    <row r="812" spans="1:4">
      <c r="A812" s="12">
        <f t="shared" si="52"/>
        <v>45372</v>
      </c>
      <c r="B812">
        <f t="shared" si="50"/>
        <v>2024</v>
      </c>
      <c r="C812">
        <f t="shared" si="51"/>
        <v>3</v>
      </c>
      <c r="D812" t="str">
        <f t="shared" si="49"/>
        <v>Mar</v>
      </c>
    </row>
    <row r="813" spans="1:4">
      <c r="A813" s="12">
        <f t="shared" si="52"/>
        <v>45373</v>
      </c>
      <c r="B813">
        <f t="shared" si="50"/>
        <v>2024</v>
      </c>
      <c r="C813">
        <f t="shared" si="51"/>
        <v>3</v>
      </c>
      <c r="D813" t="str">
        <f t="shared" si="49"/>
        <v>Mar</v>
      </c>
    </row>
    <row r="814" spans="1:4">
      <c r="A814" s="12">
        <f t="shared" si="52"/>
        <v>45374</v>
      </c>
      <c r="B814">
        <f t="shared" si="50"/>
        <v>2024</v>
      </c>
      <c r="C814">
        <f t="shared" si="51"/>
        <v>3</v>
      </c>
      <c r="D814" t="str">
        <f t="shared" si="49"/>
        <v>Mar</v>
      </c>
    </row>
    <row r="815" spans="1:4">
      <c r="A815" s="12">
        <f t="shared" si="52"/>
        <v>45375</v>
      </c>
      <c r="B815">
        <f t="shared" si="50"/>
        <v>2024</v>
      </c>
      <c r="C815">
        <f t="shared" si="51"/>
        <v>3</v>
      </c>
      <c r="D815" t="str">
        <f t="shared" si="49"/>
        <v>Mar</v>
      </c>
    </row>
    <row r="816" spans="1:4">
      <c r="A816" s="12">
        <f t="shared" si="52"/>
        <v>45376</v>
      </c>
      <c r="B816">
        <f t="shared" si="50"/>
        <v>2024</v>
      </c>
      <c r="C816">
        <f t="shared" si="51"/>
        <v>3</v>
      </c>
      <c r="D816" t="str">
        <f t="shared" si="49"/>
        <v>Mar</v>
      </c>
    </row>
    <row r="817" spans="1:4">
      <c r="A817" s="12">
        <f t="shared" si="52"/>
        <v>45377</v>
      </c>
      <c r="B817">
        <f t="shared" si="50"/>
        <v>2024</v>
      </c>
      <c r="C817">
        <f t="shared" si="51"/>
        <v>3</v>
      </c>
      <c r="D817" t="str">
        <f t="shared" si="49"/>
        <v>Mar</v>
      </c>
    </row>
    <row r="818" spans="1:4">
      <c r="A818" s="12">
        <f t="shared" si="52"/>
        <v>45378</v>
      </c>
      <c r="B818">
        <f t="shared" si="50"/>
        <v>2024</v>
      </c>
      <c r="C818">
        <f t="shared" si="51"/>
        <v>3</v>
      </c>
      <c r="D818" t="str">
        <f t="shared" si="49"/>
        <v>Mar</v>
      </c>
    </row>
    <row r="819" spans="1:4">
      <c r="A819" s="12">
        <f t="shared" si="52"/>
        <v>45379</v>
      </c>
      <c r="B819">
        <f t="shared" si="50"/>
        <v>2024</v>
      </c>
      <c r="C819">
        <f t="shared" si="51"/>
        <v>3</v>
      </c>
      <c r="D819" t="str">
        <f t="shared" si="49"/>
        <v>Mar</v>
      </c>
    </row>
    <row r="820" spans="1:4">
      <c r="A820" s="12">
        <f t="shared" si="52"/>
        <v>45380</v>
      </c>
      <c r="B820">
        <f t="shared" si="50"/>
        <v>2024</v>
      </c>
      <c r="C820">
        <f t="shared" si="51"/>
        <v>3</v>
      </c>
      <c r="D820" t="str">
        <f t="shared" si="49"/>
        <v>Mar</v>
      </c>
    </row>
    <row r="821" spans="1:4">
      <c r="A821" s="12">
        <f t="shared" si="52"/>
        <v>45381</v>
      </c>
      <c r="B821">
        <f t="shared" si="50"/>
        <v>2024</v>
      </c>
      <c r="C821">
        <f t="shared" si="51"/>
        <v>3</v>
      </c>
      <c r="D821" t="str">
        <f t="shared" si="49"/>
        <v>Mar</v>
      </c>
    </row>
    <row r="822" spans="1:4">
      <c r="A822" s="12">
        <f t="shared" si="52"/>
        <v>45382</v>
      </c>
      <c r="B822">
        <f t="shared" si="50"/>
        <v>2024</v>
      </c>
      <c r="C822">
        <f t="shared" si="51"/>
        <v>3</v>
      </c>
      <c r="D822" t="str">
        <f t="shared" si="49"/>
        <v>Mar</v>
      </c>
    </row>
    <row r="823" spans="1:4">
      <c r="A823" s="12">
        <f t="shared" si="52"/>
        <v>45383</v>
      </c>
      <c r="B823">
        <f t="shared" si="50"/>
        <v>2024</v>
      </c>
      <c r="C823">
        <f t="shared" si="51"/>
        <v>4</v>
      </c>
      <c r="D823" t="str">
        <f t="shared" si="49"/>
        <v>Apr</v>
      </c>
    </row>
    <row r="824" spans="1:4">
      <c r="A824" s="12">
        <f t="shared" si="52"/>
        <v>45384</v>
      </c>
      <c r="B824">
        <f t="shared" si="50"/>
        <v>2024</v>
      </c>
      <c r="C824">
        <f t="shared" si="51"/>
        <v>4</v>
      </c>
      <c r="D824" t="str">
        <f t="shared" si="49"/>
        <v>Apr</v>
      </c>
    </row>
    <row r="825" spans="1:4">
      <c r="A825" s="12">
        <f t="shared" si="52"/>
        <v>45385</v>
      </c>
      <c r="B825">
        <f t="shared" si="50"/>
        <v>2024</v>
      </c>
      <c r="C825">
        <f t="shared" si="51"/>
        <v>4</v>
      </c>
      <c r="D825" t="str">
        <f t="shared" si="49"/>
        <v>Apr</v>
      </c>
    </row>
    <row r="826" spans="1:4">
      <c r="A826" s="12">
        <f t="shared" si="52"/>
        <v>45386</v>
      </c>
      <c r="B826">
        <f t="shared" si="50"/>
        <v>2024</v>
      </c>
      <c r="C826">
        <f t="shared" si="51"/>
        <v>4</v>
      </c>
      <c r="D826" t="str">
        <f t="shared" si="49"/>
        <v>Apr</v>
      </c>
    </row>
    <row r="827" spans="1:4">
      <c r="A827" s="12">
        <f t="shared" si="52"/>
        <v>45387</v>
      </c>
      <c r="B827">
        <f t="shared" si="50"/>
        <v>2024</v>
      </c>
      <c r="C827">
        <f t="shared" si="51"/>
        <v>4</v>
      </c>
      <c r="D827" t="str">
        <f t="shared" si="49"/>
        <v>Apr</v>
      </c>
    </row>
    <row r="828" spans="1:4">
      <c r="A828" s="12">
        <f t="shared" si="52"/>
        <v>45388</v>
      </c>
      <c r="B828">
        <f t="shared" si="50"/>
        <v>2024</v>
      </c>
      <c r="C828">
        <f t="shared" si="51"/>
        <v>4</v>
      </c>
      <c r="D828" t="str">
        <f t="shared" si="49"/>
        <v>Apr</v>
      </c>
    </row>
    <row r="829" spans="1:4">
      <c r="A829" s="12">
        <f t="shared" si="52"/>
        <v>45389</v>
      </c>
      <c r="B829">
        <f t="shared" si="50"/>
        <v>2024</v>
      </c>
      <c r="C829">
        <f t="shared" si="51"/>
        <v>4</v>
      </c>
      <c r="D829" t="str">
        <f t="shared" si="49"/>
        <v>Apr</v>
      </c>
    </row>
    <row r="830" spans="1:4">
      <c r="A830" s="12">
        <f t="shared" si="52"/>
        <v>45390</v>
      </c>
      <c r="B830">
        <f t="shared" si="50"/>
        <v>2024</v>
      </c>
      <c r="C830">
        <f t="shared" si="51"/>
        <v>4</v>
      </c>
      <c r="D830" t="str">
        <f t="shared" si="49"/>
        <v>Apr</v>
      </c>
    </row>
    <row r="831" spans="1:4">
      <c r="A831" s="12">
        <f t="shared" si="52"/>
        <v>45391</v>
      </c>
      <c r="B831">
        <f t="shared" si="50"/>
        <v>2024</v>
      </c>
      <c r="C831">
        <f t="shared" si="51"/>
        <v>4</v>
      </c>
      <c r="D831" t="str">
        <f t="shared" si="49"/>
        <v>Apr</v>
      </c>
    </row>
    <row r="832" spans="1:4">
      <c r="A832" s="12">
        <f t="shared" si="52"/>
        <v>45392</v>
      </c>
      <c r="B832">
        <f t="shared" si="50"/>
        <v>2024</v>
      </c>
      <c r="C832">
        <f t="shared" si="51"/>
        <v>4</v>
      </c>
      <c r="D832" t="str">
        <f t="shared" si="49"/>
        <v>Apr</v>
      </c>
    </row>
    <row r="833" spans="1:4">
      <c r="A833" s="12">
        <f t="shared" si="52"/>
        <v>45393</v>
      </c>
      <c r="B833">
        <f t="shared" si="50"/>
        <v>2024</v>
      </c>
      <c r="C833">
        <f t="shared" si="51"/>
        <v>4</v>
      </c>
      <c r="D833" t="str">
        <f t="shared" si="49"/>
        <v>Apr</v>
      </c>
    </row>
    <row r="834" spans="1:4">
      <c r="A834" s="12">
        <f t="shared" si="52"/>
        <v>45394</v>
      </c>
      <c r="B834">
        <f t="shared" si="50"/>
        <v>2024</v>
      </c>
      <c r="C834">
        <f t="shared" si="51"/>
        <v>4</v>
      </c>
      <c r="D834" t="str">
        <f t="shared" ref="D834:D897" si="53">TEXT(A834,"MMM")</f>
        <v>Apr</v>
      </c>
    </row>
    <row r="835" spans="1:4">
      <c r="A835" s="12">
        <f t="shared" si="52"/>
        <v>45395</v>
      </c>
      <c r="B835">
        <f t="shared" ref="B835:B898" si="54">YEAR(A835)</f>
        <v>2024</v>
      </c>
      <c r="C835">
        <f t="shared" ref="C835:C898" si="55">MONTH(A835)</f>
        <v>4</v>
      </c>
      <c r="D835" t="str">
        <f t="shared" si="53"/>
        <v>Apr</v>
      </c>
    </row>
    <row r="836" spans="1:4">
      <c r="A836" s="12">
        <f t="shared" si="52"/>
        <v>45396</v>
      </c>
      <c r="B836">
        <f t="shared" si="54"/>
        <v>2024</v>
      </c>
      <c r="C836">
        <f t="shared" si="55"/>
        <v>4</v>
      </c>
      <c r="D836" t="str">
        <f t="shared" si="53"/>
        <v>Apr</v>
      </c>
    </row>
    <row r="837" spans="1:4">
      <c r="A837" s="12">
        <f t="shared" si="52"/>
        <v>45397</v>
      </c>
      <c r="B837">
        <f t="shared" si="54"/>
        <v>2024</v>
      </c>
      <c r="C837">
        <f t="shared" si="55"/>
        <v>4</v>
      </c>
      <c r="D837" t="str">
        <f t="shared" si="53"/>
        <v>Apr</v>
      </c>
    </row>
    <row r="838" spans="1:4">
      <c r="A838" s="12">
        <f t="shared" si="52"/>
        <v>45398</v>
      </c>
      <c r="B838">
        <f t="shared" si="54"/>
        <v>2024</v>
      </c>
      <c r="C838">
        <f t="shared" si="55"/>
        <v>4</v>
      </c>
      <c r="D838" t="str">
        <f t="shared" si="53"/>
        <v>Apr</v>
      </c>
    </row>
    <row r="839" spans="1:4">
      <c r="A839" s="12">
        <f t="shared" si="52"/>
        <v>45399</v>
      </c>
      <c r="B839">
        <f t="shared" si="54"/>
        <v>2024</v>
      </c>
      <c r="C839">
        <f t="shared" si="55"/>
        <v>4</v>
      </c>
      <c r="D839" t="str">
        <f t="shared" si="53"/>
        <v>Apr</v>
      </c>
    </row>
    <row r="840" spans="1:4">
      <c r="A840" s="12">
        <f t="shared" si="52"/>
        <v>45400</v>
      </c>
      <c r="B840">
        <f t="shared" si="54"/>
        <v>2024</v>
      </c>
      <c r="C840">
        <f t="shared" si="55"/>
        <v>4</v>
      </c>
      <c r="D840" t="str">
        <f t="shared" si="53"/>
        <v>Apr</v>
      </c>
    </row>
    <row r="841" spans="1:4">
      <c r="A841" s="12">
        <f t="shared" si="52"/>
        <v>45401</v>
      </c>
      <c r="B841">
        <f t="shared" si="54"/>
        <v>2024</v>
      </c>
      <c r="C841">
        <f t="shared" si="55"/>
        <v>4</v>
      </c>
      <c r="D841" t="str">
        <f t="shared" si="53"/>
        <v>Apr</v>
      </c>
    </row>
    <row r="842" spans="1:4">
      <c r="A842" s="12">
        <f t="shared" si="52"/>
        <v>45402</v>
      </c>
      <c r="B842">
        <f t="shared" si="54"/>
        <v>2024</v>
      </c>
      <c r="C842">
        <f t="shared" si="55"/>
        <v>4</v>
      </c>
      <c r="D842" t="str">
        <f t="shared" si="53"/>
        <v>Apr</v>
      </c>
    </row>
    <row r="843" spans="1:4">
      <c r="A843" s="12">
        <f t="shared" si="52"/>
        <v>45403</v>
      </c>
      <c r="B843">
        <f t="shared" si="54"/>
        <v>2024</v>
      </c>
      <c r="C843">
        <f t="shared" si="55"/>
        <v>4</v>
      </c>
      <c r="D843" t="str">
        <f t="shared" si="53"/>
        <v>Apr</v>
      </c>
    </row>
    <row r="844" spans="1:4">
      <c r="A844" s="12">
        <f t="shared" ref="A844:A907" si="56">A843 + 1</f>
        <v>45404</v>
      </c>
      <c r="B844">
        <f t="shared" si="54"/>
        <v>2024</v>
      </c>
      <c r="C844">
        <f t="shared" si="55"/>
        <v>4</v>
      </c>
      <c r="D844" t="str">
        <f t="shared" si="53"/>
        <v>Apr</v>
      </c>
    </row>
    <row r="845" spans="1:4">
      <c r="A845" s="12">
        <f t="shared" si="56"/>
        <v>45405</v>
      </c>
      <c r="B845">
        <f t="shared" si="54"/>
        <v>2024</v>
      </c>
      <c r="C845">
        <f t="shared" si="55"/>
        <v>4</v>
      </c>
      <c r="D845" t="str">
        <f t="shared" si="53"/>
        <v>Apr</v>
      </c>
    </row>
    <row r="846" spans="1:4">
      <c r="A846" s="12">
        <f t="shared" si="56"/>
        <v>45406</v>
      </c>
      <c r="B846">
        <f t="shared" si="54"/>
        <v>2024</v>
      </c>
      <c r="C846">
        <f t="shared" si="55"/>
        <v>4</v>
      </c>
      <c r="D846" t="str">
        <f t="shared" si="53"/>
        <v>Apr</v>
      </c>
    </row>
    <row r="847" spans="1:4">
      <c r="A847" s="12">
        <f t="shared" si="56"/>
        <v>45407</v>
      </c>
      <c r="B847">
        <f t="shared" si="54"/>
        <v>2024</v>
      </c>
      <c r="C847">
        <f t="shared" si="55"/>
        <v>4</v>
      </c>
      <c r="D847" t="str">
        <f t="shared" si="53"/>
        <v>Apr</v>
      </c>
    </row>
    <row r="848" spans="1:4">
      <c r="A848" s="12">
        <f t="shared" si="56"/>
        <v>45408</v>
      </c>
      <c r="B848">
        <f t="shared" si="54"/>
        <v>2024</v>
      </c>
      <c r="C848">
        <f t="shared" si="55"/>
        <v>4</v>
      </c>
      <c r="D848" t="str">
        <f t="shared" si="53"/>
        <v>Apr</v>
      </c>
    </row>
    <row r="849" spans="1:4">
      <c r="A849" s="12">
        <f t="shared" si="56"/>
        <v>45409</v>
      </c>
      <c r="B849">
        <f t="shared" si="54"/>
        <v>2024</v>
      </c>
      <c r="C849">
        <f t="shared" si="55"/>
        <v>4</v>
      </c>
      <c r="D849" t="str">
        <f t="shared" si="53"/>
        <v>Apr</v>
      </c>
    </row>
    <row r="850" spans="1:4">
      <c r="A850" s="12">
        <f t="shared" si="56"/>
        <v>45410</v>
      </c>
      <c r="B850">
        <f t="shared" si="54"/>
        <v>2024</v>
      </c>
      <c r="C850">
        <f t="shared" si="55"/>
        <v>4</v>
      </c>
      <c r="D850" t="str">
        <f t="shared" si="53"/>
        <v>Apr</v>
      </c>
    </row>
    <row r="851" spans="1:4">
      <c r="A851" s="12">
        <f t="shared" si="56"/>
        <v>45411</v>
      </c>
      <c r="B851">
        <f t="shared" si="54"/>
        <v>2024</v>
      </c>
      <c r="C851">
        <f t="shared" si="55"/>
        <v>4</v>
      </c>
      <c r="D851" t="str">
        <f t="shared" si="53"/>
        <v>Apr</v>
      </c>
    </row>
    <row r="852" spans="1:4">
      <c r="A852" s="12">
        <f t="shared" si="56"/>
        <v>45412</v>
      </c>
      <c r="B852">
        <f t="shared" si="54"/>
        <v>2024</v>
      </c>
      <c r="C852">
        <f t="shared" si="55"/>
        <v>4</v>
      </c>
      <c r="D852" t="str">
        <f t="shared" si="53"/>
        <v>Apr</v>
      </c>
    </row>
    <row r="853" spans="1:4">
      <c r="A853" s="12">
        <f t="shared" si="56"/>
        <v>45413</v>
      </c>
      <c r="B853">
        <f t="shared" si="54"/>
        <v>2024</v>
      </c>
      <c r="C853">
        <f t="shared" si="55"/>
        <v>5</v>
      </c>
      <c r="D853" t="str">
        <f t="shared" si="53"/>
        <v>May</v>
      </c>
    </row>
    <row r="854" spans="1:4">
      <c r="A854" s="12">
        <f t="shared" si="56"/>
        <v>45414</v>
      </c>
      <c r="B854">
        <f t="shared" si="54"/>
        <v>2024</v>
      </c>
      <c r="C854">
        <f t="shared" si="55"/>
        <v>5</v>
      </c>
      <c r="D854" t="str">
        <f t="shared" si="53"/>
        <v>May</v>
      </c>
    </row>
    <row r="855" spans="1:4">
      <c r="A855" s="12">
        <f t="shared" si="56"/>
        <v>45415</v>
      </c>
      <c r="B855">
        <f t="shared" si="54"/>
        <v>2024</v>
      </c>
      <c r="C855">
        <f t="shared" si="55"/>
        <v>5</v>
      </c>
      <c r="D855" t="str">
        <f t="shared" si="53"/>
        <v>May</v>
      </c>
    </row>
    <row r="856" spans="1:4">
      <c r="A856" s="12">
        <f t="shared" si="56"/>
        <v>45416</v>
      </c>
      <c r="B856">
        <f t="shared" si="54"/>
        <v>2024</v>
      </c>
      <c r="C856">
        <f t="shared" si="55"/>
        <v>5</v>
      </c>
      <c r="D856" t="str">
        <f t="shared" si="53"/>
        <v>May</v>
      </c>
    </row>
    <row r="857" spans="1:4">
      <c r="A857" s="12">
        <f t="shared" si="56"/>
        <v>45417</v>
      </c>
      <c r="B857">
        <f t="shared" si="54"/>
        <v>2024</v>
      </c>
      <c r="C857">
        <f t="shared" si="55"/>
        <v>5</v>
      </c>
      <c r="D857" t="str">
        <f t="shared" si="53"/>
        <v>May</v>
      </c>
    </row>
    <row r="858" spans="1:4">
      <c r="A858" s="12">
        <f t="shared" si="56"/>
        <v>45418</v>
      </c>
      <c r="B858">
        <f t="shared" si="54"/>
        <v>2024</v>
      </c>
      <c r="C858">
        <f t="shared" si="55"/>
        <v>5</v>
      </c>
      <c r="D858" t="str">
        <f t="shared" si="53"/>
        <v>May</v>
      </c>
    </row>
    <row r="859" spans="1:4">
      <c r="A859" s="12">
        <f t="shared" si="56"/>
        <v>45419</v>
      </c>
      <c r="B859">
        <f t="shared" si="54"/>
        <v>2024</v>
      </c>
      <c r="C859">
        <f t="shared" si="55"/>
        <v>5</v>
      </c>
      <c r="D859" t="str">
        <f t="shared" si="53"/>
        <v>May</v>
      </c>
    </row>
    <row r="860" spans="1:4">
      <c r="A860" s="12">
        <f t="shared" si="56"/>
        <v>45420</v>
      </c>
      <c r="B860">
        <f t="shared" si="54"/>
        <v>2024</v>
      </c>
      <c r="C860">
        <f t="shared" si="55"/>
        <v>5</v>
      </c>
      <c r="D860" t="str">
        <f t="shared" si="53"/>
        <v>May</v>
      </c>
    </row>
    <row r="861" spans="1:4">
      <c r="A861" s="12">
        <f t="shared" si="56"/>
        <v>45421</v>
      </c>
      <c r="B861">
        <f t="shared" si="54"/>
        <v>2024</v>
      </c>
      <c r="C861">
        <f t="shared" si="55"/>
        <v>5</v>
      </c>
      <c r="D861" t="str">
        <f t="shared" si="53"/>
        <v>May</v>
      </c>
    </row>
    <row r="862" spans="1:4">
      <c r="A862" s="12">
        <f t="shared" si="56"/>
        <v>45422</v>
      </c>
      <c r="B862">
        <f t="shared" si="54"/>
        <v>2024</v>
      </c>
      <c r="C862">
        <f t="shared" si="55"/>
        <v>5</v>
      </c>
      <c r="D862" t="str">
        <f t="shared" si="53"/>
        <v>May</v>
      </c>
    </row>
    <row r="863" spans="1:4">
      <c r="A863" s="12">
        <f t="shared" si="56"/>
        <v>45423</v>
      </c>
      <c r="B863">
        <f t="shared" si="54"/>
        <v>2024</v>
      </c>
      <c r="C863">
        <f t="shared" si="55"/>
        <v>5</v>
      </c>
      <c r="D863" t="str">
        <f t="shared" si="53"/>
        <v>May</v>
      </c>
    </row>
    <row r="864" spans="1:4">
      <c r="A864" s="12">
        <f t="shared" si="56"/>
        <v>45424</v>
      </c>
      <c r="B864">
        <f t="shared" si="54"/>
        <v>2024</v>
      </c>
      <c r="C864">
        <f t="shared" si="55"/>
        <v>5</v>
      </c>
      <c r="D864" t="str">
        <f t="shared" si="53"/>
        <v>May</v>
      </c>
    </row>
    <row r="865" spans="1:4">
      <c r="A865" s="12">
        <f t="shared" si="56"/>
        <v>45425</v>
      </c>
      <c r="B865">
        <f t="shared" si="54"/>
        <v>2024</v>
      </c>
      <c r="C865">
        <f t="shared" si="55"/>
        <v>5</v>
      </c>
      <c r="D865" t="str">
        <f t="shared" si="53"/>
        <v>May</v>
      </c>
    </row>
    <row r="866" spans="1:4">
      <c r="A866" s="12">
        <f t="shared" si="56"/>
        <v>45426</v>
      </c>
      <c r="B866">
        <f t="shared" si="54"/>
        <v>2024</v>
      </c>
      <c r="C866">
        <f t="shared" si="55"/>
        <v>5</v>
      </c>
      <c r="D866" t="str">
        <f t="shared" si="53"/>
        <v>May</v>
      </c>
    </row>
    <row r="867" spans="1:4">
      <c r="A867" s="12">
        <f t="shared" si="56"/>
        <v>45427</v>
      </c>
      <c r="B867">
        <f t="shared" si="54"/>
        <v>2024</v>
      </c>
      <c r="C867">
        <f t="shared" si="55"/>
        <v>5</v>
      </c>
      <c r="D867" t="str">
        <f t="shared" si="53"/>
        <v>May</v>
      </c>
    </row>
    <row r="868" spans="1:4">
      <c r="A868" s="12">
        <f t="shared" si="56"/>
        <v>45428</v>
      </c>
      <c r="B868">
        <f t="shared" si="54"/>
        <v>2024</v>
      </c>
      <c r="C868">
        <f t="shared" si="55"/>
        <v>5</v>
      </c>
      <c r="D868" t="str">
        <f t="shared" si="53"/>
        <v>May</v>
      </c>
    </row>
    <row r="869" spans="1:4">
      <c r="A869" s="12">
        <f t="shared" si="56"/>
        <v>45429</v>
      </c>
      <c r="B869">
        <f t="shared" si="54"/>
        <v>2024</v>
      </c>
      <c r="C869">
        <f t="shared" si="55"/>
        <v>5</v>
      </c>
      <c r="D869" t="str">
        <f t="shared" si="53"/>
        <v>May</v>
      </c>
    </row>
    <row r="870" spans="1:4">
      <c r="A870" s="12">
        <f t="shared" si="56"/>
        <v>45430</v>
      </c>
      <c r="B870">
        <f t="shared" si="54"/>
        <v>2024</v>
      </c>
      <c r="C870">
        <f t="shared" si="55"/>
        <v>5</v>
      </c>
      <c r="D870" t="str">
        <f t="shared" si="53"/>
        <v>May</v>
      </c>
    </row>
    <row r="871" spans="1:4">
      <c r="A871" s="12">
        <f t="shared" si="56"/>
        <v>45431</v>
      </c>
      <c r="B871">
        <f t="shared" si="54"/>
        <v>2024</v>
      </c>
      <c r="C871">
        <f t="shared" si="55"/>
        <v>5</v>
      </c>
      <c r="D871" t="str">
        <f t="shared" si="53"/>
        <v>May</v>
      </c>
    </row>
    <row r="872" spans="1:4">
      <c r="A872" s="12">
        <f t="shared" si="56"/>
        <v>45432</v>
      </c>
      <c r="B872">
        <f t="shared" si="54"/>
        <v>2024</v>
      </c>
      <c r="C872">
        <f t="shared" si="55"/>
        <v>5</v>
      </c>
      <c r="D872" t="str">
        <f t="shared" si="53"/>
        <v>May</v>
      </c>
    </row>
    <row r="873" spans="1:4">
      <c r="A873" s="12">
        <f t="shared" si="56"/>
        <v>45433</v>
      </c>
      <c r="B873">
        <f t="shared" si="54"/>
        <v>2024</v>
      </c>
      <c r="C873">
        <f t="shared" si="55"/>
        <v>5</v>
      </c>
      <c r="D873" t="str">
        <f t="shared" si="53"/>
        <v>May</v>
      </c>
    </row>
    <row r="874" spans="1:4">
      <c r="A874" s="12">
        <f t="shared" si="56"/>
        <v>45434</v>
      </c>
      <c r="B874">
        <f t="shared" si="54"/>
        <v>2024</v>
      </c>
      <c r="C874">
        <f t="shared" si="55"/>
        <v>5</v>
      </c>
      <c r="D874" t="str">
        <f t="shared" si="53"/>
        <v>May</v>
      </c>
    </row>
    <row r="875" spans="1:4">
      <c r="A875" s="12">
        <f t="shared" si="56"/>
        <v>45435</v>
      </c>
      <c r="B875">
        <f t="shared" si="54"/>
        <v>2024</v>
      </c>
      <c r="C875">
        <f t="shared" si="55"/>
        <v>5</v>
      </c>
      <c r="D875" t="str">
        <f t="shared" si="53"/>
        <v>May</v>
      </c>
    </row>
    <row r="876" spans="1:4">
      <c r="A876" s="12">
        <f t="shared" si="56"/>
        <v>45436</v>
      </c>
      <c r="B876">
        <f t="shared" si="54"/>
        <v>2024</v>
      </c>
      <c r="C876">
        <f t="shared" si="55"/>
        <v>5</v>
      </c>
      <c r="D876" t="str">
        <f t="shared" si="53"/>
        <v>May</v>
      </c>
    </row>
    <row r="877" spans="1:4">
      <c r="A877" s="12">
        <f t="shared" si="56"/>
        <v>45437</v>
      </c>
      <c r="B877">
        <f t="shared" si="54"/>
        <v>2024</v>
      </c>
      <c r="C877">
        <f t="shared" si="55"/>
        <v>5</v>
      </c>
      <c r="D877" t="str">
        <f t="shared" si="53"/>
        <v>May</v>
      </c>
    </row>
    <row r="878" spans="1:4">
      <c r="A878" s="12">
        <f t="shared" si="56"/>
        <v>45438</v>
      </c>
      <c r="B878">
        <f t="shared" si="54"/>
        <v>2024</v>
      </c>
      <c r="C878">
        <f t="shared" si="55"/>
        <v>5</v>
      </c>
      <c r="D878" t="str">
        <f t="shared" si="53"/>
        <v>May</v>
      </c>
    </row>
    <row r="879" spans="1:4">
      <c r="A879" s="12">
        <f t="shared" si="56"/>
        <v>45439</v>
      </c>
      <c r="B879">
        <f t="shared" si="54"/>
        <v>2024</v>
      </c>
      <c r="C879">
        <f t="shared" si="55"/>
        <v>5</v>
      </c>
      <c r="D879" t="str">
        <f t="shared" si="53"/>
        <v>May</v>
      </c>
    </row>
    <row r="880" spans="1:4">
      <c r="A880" s="12">
        <f t="shared" si="56"/>
        <v>45440</v>
      </c>
      <c r="B880">
        <f t="shared" si="54"/>
        <v>2024</v>
      </c>
      <c r="C880">
        <f t="shared" si="55"/>
        <v>5</v>
      </c>
      <c r="D880" t="str">
        <f t="shared" si="53"/>
        <v>May</v>
      </c>
    </row>
    <row r="881" spans="1:4">
      <c r="A881" s="12">
        <f t="shared" si="56"/>
        <v>45441</v>
      </c>
      <c r="B881">
        <f t="shared" si="54"/>
        <v>2024</v>
      </c>
      <c r="C881">
        <f t="shared" si="55"/>
        <v>5</v>
      </c>
      <c r="D881" t="str">
        <f t="shared" si="53"/>
        <v>May</v>
      </c>
    </row>
    <row r="882" spans="1:4">
      <c r="A882" s="12">
        <f t="shared" si="56"/>
        <v>45442</v>
      </c>
      <c r="B882">
        <f t="shared" si="54"/>
        <v>2024</v>
      </c>
      <c r="C882">
        <f t="shared" si="55"/>
        <v>5</v>
      </c>
      <c r="D882" t="str">
        <f t="shared" si="53"/>
        <v>May</v>
      </c>
    </row>
    <row r="883" spans="1:4">
      <c r="A883" s="12">
        <f t="shared" si="56"/>
        <v>45443</v>
      </c>
      <c r="B883">
        <f t="shared" si="54"/>
        <v>2024</v>
      </c>
      <c r="C883">
        <f t="shared" si="55"/>
        <v>5</v>
      </c>
      <c r="D883" t="str">
        <f t="shared" si="53"/>
        <v>May</v>
      </c>
    </row>
    <row r="884" spans="1:4">
      <c r="A884" s="12">
        <f t="shared" si="56"/>
        <v>45444</v>
      </c>
      <c r="B884">
        <f t="shared" si="54"/>
        <v>2024</v>
      </c>
      <c r="C884">
        <f t="shared" si="55"/>
        <v>6</v>
      </c>
      <c r="D884" t="str">
        <f t="shared" si="53"/>
        <v>Jun</v>
      </c>
    </row>
    <row r="885" spans="1:4">
      <c r="A885" s="12">
        <f t="shared" si="56"/>
        <v>45445</v>
      </c>
      <c r="B885">
        <f t="shared" si="54"/>
        <v>2024</v>
      </c>
      <c r="C885">
        <f t="shared" si="55"/>
        <v>6</v>
      </c>
      <c r="D885" t="str">
        <f t="shared" si="53"/>
        <v>Jun</v>
      </c>
    </row>
    <row r="886" spans="1:4">
      <c r="A886" s="12">
        <f t="shared" si="56"/>
        <v>45446</v>
      </c>
      <c r="B886">
        <f t="shared" si="54"/>
        <v>2024</v>
      </c>
      <c r="C886">
        <f t="shared" si="55"/>
        <v>6</v>
      </c>
      <c r="D886" t="str">
        <f t="shared" si="53"/>
        <v>Jun</v>
      </c>
    </row>
    <row r="887" spans="1:4">
      <c r="A887" s="12">
        <f t="shared" si="56"/>
        <v>45447</v>
      </c>
      <c r="B887">
        <f t="shared" si="54"/>
        <v>2024</v>
      </c>
      <c r="C887">
        <f t="shared" si="55"/>
        <v>6</v>
      </c>
      <c r="D887" t="str">
        <f t="shared" si="53"/>
        <v>Jun</v>
      </c>
    </row>
    <row r="888" spans="1:4">
      <c r="A888" s="12">
        <f t="shared" si="56"/>
        <v>45448</v>
      </c>
      <c r="B888">
        <f t="shared" si="54"/>
        <v>2024</v>
      </c>
      <c r="C888">
        <f t="shared" si="55"/>
        <v>6</v>
      </c>
      <c r="D888" t="str">
        <f t="shared" si="53"/>
        <v>Jun</v>
      </c>
    </row>
    <row r="889" spans="1:4">
      <c r="A889" s="12">
        <f t="shared" si="56"/>
        <v>45449</v>
      </c>
      <c r="B889">
        <f t="shared" si="54"/>
        <v>2024</v>
      </c>
      <c r="C889">
        <f t="shared" si="55"/>
        <v>6</v>
      </c>
      <c r="D889" t="str">
        <f t="shared" si="53"/>
        <v>Jun</v>
      </c>
    </row>
    <row r="890" spans="1:4">
      <c r="A890" s="12">
        <f t="shared" si="56"/>
        <v>45450</v>
      </c>
      <c r="B890">
        <f t="shared" si="54"/>
        <v>2024</v>
      </c>
      <c r="C890">
        <f t="shared" si="55"/>
        <v>6</v>
      </c>
      <c r="D890" t="str">
        <f t="shared" si="53"/>
        <v>Jun</v>
      </c>
    </row>
    <row r="891" spans="1:4">
      <c r="A891" s="12">
        <f t="shared" si="56"/>
        <v>45451</v>
      </c>
      <c r="B891">
        <f t="shared" si="54"/>
        <v>2024</v>
      </c>
      <c r="C891">
        <f t="shared" si="55"/>
        <v>6</v>
      </c>
      <c r="D891" t="str">
        <f t="shared" si="53"/>
        <v>Jun</v>
      </c>
    </row>
    <row r="892" spans="1:4">
      <c r="A892" s="12">
        <f t="shared" si="56"/>
        <v>45452</v>
      </c>
      <c r="B892">
        <f t="shared" si="54"/>
        <v>2024</v>
      </c>
      <c r="C892">
        <f t="shared" si="55"/>
        <v>6</v>
      </c>
      <c r="D892" t="str">
        <f t="shared" si="53"/>
        <v>Jun</v>
      </c>
    </row>
    <row r="893" spans="1:4">
      <c r="A893" s="12">
        <f t="shared" si="56"/>
        <v>45453</v>
      </c>
      <c r="B893">
        <f t="shared" si="54"/>
        <v>2024</v>
      </c>
      <c r="C893">
        <f t="shared" si="55"/>
        <v>6</v>
      </c>
      <c r="D893" t="str">
        <f t="shared" si="53"/>
        <v>Jun</v>
      </c>
    </row>
    <row r="894" spans="1:4">
      <c r="A894" s="12">
        <f t="shared" si="56"/>
        <v>45454</v>
      </c>
      <c r="B894">
        <f t="shared" si="54"/>
        <v>2024</v>
      </c>
      <c r="C894">
        <f t="shared" si="55"/>
        <v>6</v>
      </c>
      <c r="D894" t="str">
        <f t="shared" si="53"/>
        <v>Jun</v>
      </c>
    </row>
    <row r="895" spans="1:4">
      <c r="A895" s="12">
        <f t="shared" si="56"/>
        <v>45455</v>
      </c>
      <c r="B895">
        <f t="shared" si="54"/>
        <v>2024</v>
      </c>
      <c r="C895">
        <f t="shared" si="55"/>
        <v>6</v>
      </c>
      <c r="D895" t="str">
        <f t="shared" si="53"/>
        <v>Jun</v>
      </c>
    </row>
    <row r="896" spans="1:4">
      <c r="A896" s="12">
        <f t="shared" si="56"/>
        <v>45456</v>
      </c>
      <c r="B896">
        <f t="shared" si="54"/>
        <v>2024</v>
      </c>
      <c r="C896">
        <f t="shared" si="55"/>
        <v>6</v>
      </c>
      <c r="D896" t="str">
        <f t="shared" si="53"/>
        <v>Jun</v>
      </c>
    </row>
    <row r="897" spans="1:4">
      <c r="A897" s="12">
        <f t="shared" si="56"/>
        <v>45457</v>
      </c>
      <c r="B897">
        <f t="shared" si="54"/>
        <v>2024</v>
      </c>
      <c r="C897">
        <f t="shared" si="55"/>
        <v>6</v>
      </c>
      <c r="D897" t="str">
        <f t="shared" si="53"/>
        <v>Jun</v>
      </c>
    </row>
    <row r="898" spans="1:4">
      <c r="A898" s="12">
        <f t="shared" si="56"/>
        <v>45458</v>
      </c>
      <c r="B898">
        <f t="shared" si="54"/>
        <v>2024</v>
      </c>
      <c r="C898">
        <f t="shared" si="55"/>
        <v>6</v>
      </c>
      <c r="D898" t="str">
        <f t="shared" ref="D898:D961" si="57">TEXT(A898,"MMM")</f>
        <v>Jun</v>
      </c>
    </row>
    <row r="899" spans="1:4">
      <c r="A899" s="12">
        <f t="shared" si="56"/>
        <v>45459</v>
      </c>
      <c r="B899">
        <f t="shared" ref="B899:B962" si="58">YEAR(A899)</f>
        <v>2024</v>
      </c>
      <c r="C899">
        <f t="shared" ref="C899:C962" si="59">MONTH(A899)</f>
        <v>6</v>
      </c>
      <c r="D899" t="str">
        <f t="shared" si="57"/>
        <v>Jun</v>
      </c>
    </row>
    <row r="900" spans="1:4">
      <c r="A900" s="12">
        <f t="shared" si="56"/>
        <v>45460</v>
      </c>
      <c r="B900">
        <f t="shared" si="58"/>
        <v>2024</v>
      </c>
      <c r="C900">
        <f t="shared" si="59"/>
        <v>6</v>
      </c>
      <c r="D900" t="str">
        <f t="shared" si="57"/>
        <v>Jun</v>
      </c>
    </row>
    <row r="901" spans="1:4">
      <c r="A901" s="12">
        <f t="shared" si="56"/>
        <v>45461</v>
      </c>
      <c r="B901">
        <f t="shared" si="58"/>
        <v>2024</v>
      </c>
      <c r="C901">
        <f t="shared" si="59"/>
        <v>6</v>
      </c>
      <c r="D901" t="str">
        <f t="shared" si="57"/>
        <v>Jun</v>
      </c>
    </row>
    <row r="902" spans="1:4">
      <c r="A902" s="12">
        <f t="shared" si="56"/>
        <v>45462</v>
      </c>
      <c r="B902">
        <f t="shared" si="58"/>
        <v>2024</v>
      </c>
      <c r="C902">
        <f t="shared" si="59"/>
        <v>6</v>
      </c>
      <c r="D902" t="str">
        <f t="shared" si="57"/>
        <v>Jun</v>
      </c>
    </row>
    <row r="903" spans="1:4">
      <c r="A903" s="12">
        <f t="shared" si="56"/>
        <v>45463</v>
      </c>
      <c r="B903">
        <f t="shared" si="58"/>
        <v>2024</v>
      </c>
      <c r="C903">
        <f t="shared" si="59"/>
        <v>6</v>
      </c>
      <c r="D903" t="str">
        <f t="shared" si="57"/>
        <v>Jun</v>
      </c>
    </row>
    <row r="904" spans="1:4">
      <c r="A904" s="12">
        <f t="shared" si="56"/>
        <v>45464</v>
      </c>
      <c r="B904">
        <f t="shared" si="58"/>
        <v>2024</v>
      </c>
      <c r="C904">
        <f t="shared" si="59"/>
        <v>6</v>
      </c>
      <c r="D904" t="str">
        <f t="shared" si="57"/>
        <v>Jun</v>
      </c>
    </row>
    <row r="905" spans="1:4">
      <c r="A905" s="12">
        <f t="shared" si="56"/>
        <v>45465</v>
      </c>
      <c r="B905">
        <f t="shared" si="58"/>
        <v>2024</v>
      </c>
      <c r="C905">
        <f t="shared" si="59"/>
        <v>6</v>
      </c>
      <c r="D905" t="str">
        <f t="shared" si="57"/>
        <v>Jun</v>
      </c>
    </row>
    <row r="906" spans="1:4">
      <c r="A906" s="12">
        <f t="shared" si="56"/>
        <v>45466</v>
      </c>
      <c r="B906">
        <f t="shared" si="58"/>
        <v>2024</v>
      </c>
      <c r="C906">
        <f t="shared" si="59"/>
        <v>6</v>
      </c>
      <c r="D906" t="str">
        <f t="shared" si="57"/>
        <v>Jun</v>
      </c>
    </row>
    <row r="907" spans="1:4">
      <c r="A907" s="12">
        <f t="shared" si="56"/>
        <v>45467</v>
      </c>
      <c r="B907">
        <f t="shared" si="58"/>
        <v>2024</v>
      </c>
      <c r="C907">
        <f t="shared" si="59"/>
        <v>6</v>
      </c>
      <c r="D907" t="str">
        <f t="shared" si="57"/>
        <v>Jun</v>
      </c>
    </row>
    <row r="908" spans="1:4">
      <c r="A908" s="12">
        <f t="shared" ref="A908:A971" si="60">A907 + 1</f>
        <v>45468</v>
      </c>
      <c r="B908">
        <f t="shared" si="58"/>
        <v>2024</v>
      </c>
      <c r="C908">
        <f t="shared" si="59"/>
        <v>6</v>
      </c>
      <c r="D908" t="str">
        <f t="shared" si="57"/>
        <v>Jun</v>
      </c>
    </row>
    <row r="909" spans="1:4">
      <c r="A909" s="12">
        <f t="shared" si="60"/>
        <v>45469</v>
      </c>
      <c r="B909">
        <f t="shared" si="58"/>
        <v>2024</v>
      </c>
      <c r="C909">
        <f t="shared" si="59"/>
        <v>6</v>
      </c>
      <c r="D909" t="str">
        <f t="shared" si="57"/>
        <v>Jun</v>
      </c>
    </row>
    <row r="910" spans="1:4">
      <c r="A910" s="12">
        <f t="shared" si="60"/>
        <v>45470</v>
      </c>
      <c r="B910">
        <f t="shared" si="58"/>
        <v>2024</v>
      </c>
      <c r="C910">
        <f t="shared" si="59"/>
        <v>6</v>
      </c>
      <c r="D910" t="str">
        <f t="shared" si="57"/>
        <v>Jun</v>
      </c>
    </row>
    <row r="911" spans="1:4">
      <c r="A911" s="12">
        <f t="shared" si="60"/>
        <v>45471</v>
      </c>
      <c r="B911">
        <f t="shared" si="58"/>
        <v>2024</v>
      </c>
      <c r="C911">
        <f t="shared" si="59"/>
        <v>6</v>
      </c>
      <c r="D911" t="str">
        <f t="shared" si="57"/>
        <v>Jun</v>
      </c>
    </row>
    <row r="912" spans="1:4">
      <c r="A912" s="12">
        <f t="shared" si="60"/>
        <v>45472</v>
      </c>
      <c r="B912">
        <f t="shared" si="58"/>
        <v>2024</v>
      </c>
      <c r="C912">
        <f t="shared" si="59"/>
        <v>6</v>
      </c>
      <c r="D912" t="str">
        <f t="shared" si="57"/>
        <v>Jun</v>
      </c>
    </row>
    <row r="913" spans="1:4">
      <c r="A913" s="12">
        <f t="shared" si="60"/>
        <v>45473</v>
      </c>
      <c r="B913">
        <f t="shared" si="58"/>
        <v>2024</v>
      </c>
      <c r="C913">
        <f t="shared" si="59"/>
        <v>6</v>
      </c>
      <c r="D913" t="str">
        <f t="shared" si="57"/>
        <v>Jun</v>
      </c>
    </row>
    <row r="914" spans="1:4">
      <c r="A914" s="12">
        <f t="shared" si="60"/>
        <v>45474</v>
      </c>
      <c r="B914">
        <f t="shared" si="58"/>
        <v>2024</v>
      </c>
      <c r="C914">
        <f t="shared" si="59"/>
        <v>7</v>
      </c>
      <c r="D914" t="str">
        <f t="shared" si="57"/>
        <v>Jul</v>
      </c>
    </row>
    <row r="915" spans="1:4">
      <c r="A915" s="12">
        <f t="shared" si="60"/>
        <v>45475</v>
      </c>
      <c r="B915">
        <f t="shared" si="58"/>
        <v>2024</v>
      </c>
      <c r="C915">
        <f t="shared" si="59"/>
        <v>7</v>
      </c>
      <c r="D915" t="str">
        <f t="shared" si="57"/>
        <v>Jul</v>
      </c>
    </row>
    <row r="916" spans="1:4">
      <c r="A916" s="12">
        <f t="shared" si="60"/>
        <v>45476</v>
      </c>
      <c r="B916">
        <f t="shared" si="58"/>
        <v>2024</v>
      </c>
      <c r="C916">
        <f t="shared" si="59"/>
        <v>7</v>
      </c>
      <c r="D916" t="str">
        <f t="shared" si="57"/>
        <v>Jul</v>
      </c>
    </row>
    <row r="917" spans="1:4">
      <c r="A917" s="12">
        <f t="shared" si="60"/>
        <v>45477</v>
      </c>
      <c r="B917">
        <f t="shared" si="58"/>
        <v>2024</v>
      </c>
      <c r="C917">
        <f t="shared" si="59"/>
        <v>7</v>
      </c>
      <c r="D917" t="str">
        <f t="shared" si="57"/>
        <v>Jul</v>
      </c>
    </row>
    <row r="918" spans="1:4">
      <c r="A918" s="12">
        <f t="shared" si="60"/>
        <v>45478</v>
      </c>
      <c r="B918">
        <f t="shared" si="58"/>
        <v>2024</v>
      </c>
      <c r="C918">
        <f t="shared" si="59"/>
        <v>7</v>
      </c>
      <c r="D918" t="str">
        <f t="shared" si="57"/>
        <v>Jul</v>
      </c>
    </row>
    <row r="919" spans="1:4">
      <c r="A919" s="12">
        <f t="shared" si="60"/>
        <v>45479</v>
      </c>
      <c r="B919">
        <f t="shared" si="58"/>
        <v>2024</v>
      </c>
      <c r="C919">
        <f t="shared" si="59"/>
        <v>7</v>
      </c>
      <c r="D919" t="str">
        <f t="shared" si="57"/>
        <v>Jul</v>
      </c>
    </row>
    <row r="920" spans="1:4">
      <c r="A920" s="12">
        <f t="shared" si="60"/>
        <v>45480</v>
      </c>
      <c r="B920">
        <f t="shared" si="58"/>
        <v>2024</v>
      </c>
      <c r="C920">
        <f t="shared" si="59"/>
        <v>7</v>
      </c>
      <c r="D920" t="str">
        <f t="shared" si="57"/>
        <v>Jul</v>
      </c>
    </row>
    <row r="921" spans="1:4">
      <c r="A921" s="12">
        <f t="shared" si="60"/>
        <v>45481</v>
      </c>
      <c r="B921">
        <f t="shared" si="58"/>
        <v>2024</v>
      </c>
      <c r="C921">
        <f t="shared" si="59"/>
        <v>7</v>
      </c>
      <c r="D921" t="str">
        <f t="shared" si="57"/>
        <v>Jul</v>
      </c>
    </row>
    <row r="922" spans="1:4">
      <c r="A922" s="12">
        <f t="shared" si="60"/>
        <v>45482</v>
      </c>
      <c r="B922">
        <f t="shared" si="58"/>
        <v>2024</v>
      </c>
      <c r="C922">
        <f t="shared" si="59"/>
        <v>7</v>
      </c>
      <c r="D922" t="str">
        <f t="shared" si="57"/>
        <v>Jul</v>
      </c>
    </row>
    <row r="923" spans="1:4">
      <c r="A923" s="12">
        <f t="shared" si="60"/>
        <v>45483</v>
      </c>
      <c r="B923">
        <f t="shared" si="58"/>
        <v>2024</v>
      </c>
      <c r="C923">
        <f t="shared" si="59"/>
        <v>7</v>
      </c>
      <c r="D923" t="str">
        <f t="shared" si="57"/>
        <v>Jul</v>
      </c>
    </row>
    <row r="924" spans="1:4">
      <c r="A924" s="12">
        <f t="shared" si="60"/>
        <v>45484</v>
      </c>
      <c r="B924">
        <f t="shared" si="58"/>
        <v>2024</v>
      </c>
      <c r="C924">
        <f t="shared" si="59"/>
        <v>7</v>
      </c>
      <c r="D924" t="str">
        <f t="shared" si="57"/>
        <v>Jul</v>
      </c>
    </row>
    <row r="925" spans="1:4">
      <c r="A925" s="12">
        <f t="shared" si="60"/>
        <v>45485</v>
      </c>
      <c r="B925">
        <f t="shared" si="58"/>
        <v>2024</v>
      </c>
      <c r="C925">
        <f t="shared" si="59"/>
        <v>7</v>
      </c>
      <c r="D925" t="str">
        <f t="shared" si="57"/>
        <v>Jul</v>
      </c>
    </row>
    <row r="926" spans="1:4">
      <c r="A926" s="12">
        <f t="shared" si="60"/>
        <v>45486</v>
      </c>
      <c r="B926">
        <f t="shared" si="58"/>
        <v>2024</v>
      </c>
      <c r="C926">
        <f t="shared" si="59"/>
        <v>7</v>
      </c>
      <c r="D926" t="str">
        <f t="shared" si="57"/>
        <v>Jul</v>
      </c>
    </row>
    <row r="927" spans="1:4">
      <c r="A927" s="12">
        <f t="shared" si="60"/>
        <v>45487</v>
      </c>
      <c r="B927">
        <f t="shared" si="58"/>
        <v>2024</v>
      </c>
      <c r="C927">
        <f t="shared" si="59"/>
        <v>7</v>
      </c>
      <c r="D927" t="str">
        <f t="shared" si="57"/>
        <v>Jul</v>
      </c>
    </row>
    <row r="928" spans="1:4">
      <c r="A928" s="12">
        <f t="shared" si="60"/>
        <v>45488</v>
      </c>
      <c r="B928">
        <f t="shared" si="58"/>
        <v>2024</v>
      </c>
      <c r="C928">
        <f t="shared" si="59"/>
        <v>7</v>
      </c>
      <c r="D928" t="str">
        <f t="shared" si="57"/>
        <v>Jul</v>
      </c>
    </row>
    <row r="929" spans="1:4">
      <c r="A929" s="12">
        <f t="shared" si="60"/>
        <v>45489</v>
      </c>
      <c r="B929">
        <f t="shared" si="58"/>
        <v>2024</v>
      </c>
      <c r="C929">
        <f t="shared" si="59"/>
        <v>7</v>
      </c>
      <c r="D929" t="str">
        <f t="shared" si="57"/>
        <v>Jul</v>
      </c>
    </row>
    <row r="930" spans="1:4">
      <c r="A930" s="12">
        <f t="shared" si="60"/>
        <v>45490</v>
      </c>
      <c r="B930">
        <f t="shared" si="58"/>
        <v>2024</v>
      </c>
      <c r="C930">
        <f t="shared" si="59"/>
        <v>7</v>
      </c>
      <c r="D930" t="str">
        <f t="shared" si="57"/>
        <v>Jul</v>
      </c>
    </row>
    <row r="931" spans="1:4">
      <c r="A931" s="12">
        <f t="shared" si="60"/>
        <v>45491</v>
      </c>
      <c r="B931">
        <f t="shared" si="58"/>
        <v>2024</v>
      </c>
      <c r="C931">
        <f t="shared" si="59"/>
        <v>7</v>
      </c>
      <c r="D931" t="str">
        <f t="shared" si="57"/>
        <v>Jul</v>
      </c>
    </row>
    <row r="932" spans="1:4">
      <c r="A932" s="12">
        <f t="shared" si="60"/>
        <v>45492</v>
      </c>
      <c r="B932">
        <f t="shared" si="58"/>
        <v>2024</v>
      </c>
      <c r="C932">
        <f t="shared" si="59"/>
        <v>7</v>
      </c>
      <c r="D932" t="str">
        <f t="shared" si="57"/>
        <v>Jul</v>
      </c>
    </row>
    <row r="933" spans="1:4">
      <c r="A933" s="12">
        <f t="shared" si="60"/>
        <v>45493</v>
      </c>
      <c r="B933">
        <f t="shared" si="58"/>
        <v>2024</v>
      </c>
      <c r="C933">
        <f t="shared" si="59"/>
        <v>7</v>
      </c>
      <c r="D933" t="str">
        <f t="shared" si="57"/>
        <v>Jul</v>
      </c>
    </row>
    <row r="934" spans="1:4">
      <c r="A934" s="12">
        <f t="shared" si="60"/>
        <v>45494</v>
      </c>
      <c r="B934">
        <f t="shared" si="58"/>
        <v>2024</v>
      </c>
      <c r="C934">
        <f t="shared" si="59"/>
        <v>7</v>
      </c>
      <c r="D934" t="str">
        <f t="shared" si="57"/>
        <v>Jul</v>
      </c>
    </row>
    <row r="935" spans="1:4">
      <c r="A935" s="12">
        <f t="shared" si="60"/>
        <v>45495</v>
      </c>
      <c r="B935">
        <f t="shared" si="58"/>
        <v>2024</v>
      </c>
      <c r="C935">
        <f t="shared" si="59"/>
        <v>7</v>
      </c>
      <c r="D935" t="str">
        <f t="shared" si="57"/>
        <v>Jul</v>
      </c>
    </row>
    <row r="936" spans="1:4">
      <c r="A936" s="12">
        <f t="shared" si="60"/>
        <v>45496</v>
      </c>
      <c r="B936">
        <f t="shared" si="58"/>
        <v>2024</v>
      </c>
      <c r="C936">
        <f t="shared" si="59"/>
        <v>7</v>
      </c>
      <c r="D936" t="str">
        <f t="shared" si="57"/>
        <v>Jul</v>
      </c>
    </row>
    <row r="937" spans="1:4">
      <c r="A937" s="12">
        <f t="shared" si="60"/>
        <v>45497</v>
      </c>
      <c r="B937">
        <f t="shared" si="58"/>
        <v>2024</v>
      </c>
      <c r="C937">
        <f t="shared" si="59"/>
        <v>7</v>
      </c>
      <c r="D937" t="str">
        <f t="shared" si="57"/>
        <v>Jul</v>
      </c>
    </row>
    <row r="938" spans="1:4">
      <c r="A938" s="12">
        <f t="shared" si="60"/>
        <v>45498</v>
      </c>
      <c r="B938">
        <f t="shared" si="58"/>
        <v>2024</v>
      </c>
      <c r="C938">
        <f t="shared" si="59"/>
        <v>7</v>
      </c>
      <c r="D938" t="str">
        <f t="shared" si="57"/>
        <v>Jul</v>
      </c>
    </row>
    <row r="939" spans="1:4">
      <c r="A939" s="12">
        <f t="shared" si="60"/>
        <v>45499</v>
      </c>
      <c r="B939">
        <f t="shared" si="58"/>
        <v>2024</v>
      </c>
      <c r="C939">
        <f t="shared" si="59"/>
        <v>7</v>
      </c>
      <c r="D939" t="str">
        <f t="shared" si="57"/>
        <v>Jul</v>
      </c>
    </row>
    <row r="940" spans="1:4">
      <c r="A940" s="12">
        <f t="shared" si="60"/>
        <v>45500</v>
      </c>
      <c r="B940">
        <f t="shared" si="58"/>
        <v>2024</v>
      </c>
      <c r="C940">
        <f t="shared" si="59"/>
        <v>7</v>
      </c>
      <c r="D940" t="str">
        <f t="shared" si="57"/>
        <v>Jul</v>
      </c>
    </row>
    <row r="941" spans="1:4">
      <c r="A941" s="12">
        <f t="shared" si="60"/>
        <v>45501</v>
      </c>
      <c r="B941">
        <f t="shared" si="58"/>
        <v>2024</v>
      </c>
      <c r="C941">
        <f t="shared" si="59"/>
        <v>7</v>
      </c>
      <c r="D941" t="str">
        <f t="shared" si="57"/>
        <v>Jul</v>
      </c>
    </row>
    <row r="942" spans="1:4">
      <c r="A942" s="12">
        <f t="shared" si="60"/>
        <v>45502</v>
      </c>
      <c r="B942">
        <f t="shared" si="58"/>
        <v>2024</v>
      </c>
      <c r="C942">
        <f t="shared" si="59"/>
        <v>7</v>
      </c>
      <c r="D942" t="str">
        <f t="shared" si="57"/>
        <v>Jul</v>
      </c>
    </row>
    <row r="943" spans="1:4">
      <c r="A943" s="12">
        <f t="shared" si="60"/>
        <v>45503</v>
      </c>
      <c r="B943">
        <f t="shared" si="58"/>
        <v>2024</v>
      </c>
      <c r="C943">
        <f t="shared" si="59"/>
        <v>7</v>
      </c>
      <c r="D943" t="str">
        <f t="shared" si="57"/>
        <v>Jul</v>
      </c>
    </row>
    <row r="944" spans="1:4">
      <c r="A944" s="12">
        <f t="shared" si="60"/>
        <v>45504</v>
      </c>
      <c r="B944">
        <f t="shared" si="58"/>
        <v>2024</v>
      </c>
      <c r="C944">
        <f t="shared" si="59"/>
        <v>7</v>
      </c>
      <c r="D944" t="str">
        <f t="shared" si="57"/>
        <v>Jul</v>
      </c>
    </row>
    <row r="945" spans="1:4">
      <c r="A945" s="12">
        <f t="shared" si="60"/>
        <v>45505</v>
      </c>
      <c r="B945">
        <f t="shared" si="58"/>
        <v>2024</v>
      </c>
      <c r="C945">
        <f t="shared" si="59"/>
        <v>8</v>
      </c>
      <c r="D945" t="str">
        <f t="shared" si="57"/>
        <v>Aug</v>
      </c>
    </row>
    <row r="946" spans="1:4">
      <c r="A946" s="12">
        <f t="shared" si="60"/>
        <v>45506</v>
      </c>
      <c r="B946">
        <f t="shared" si="58"/>
        <v>2024</v>
      </c>
      <c r="C946">
        <f t="shared" si="59"/>
        <v>8</v>
      </c>
      <c r="D946" t="str">
        <f t="shared" si="57"/>
        <v>Aug</v>
      </c>
    </row>
    <row r="947" spans="1:4">
      <c r="A947" s="12">
        <f t="shared" si="60"/>
        <v>45507</v>
      </c>
      <c r="B947">
        <f t="shared" si="58"/>
        <v>2024</v>
      </c>
      <c r="C947">
        <f t="shared" si="59"/>
        <v>8</v>
      </c>
      <c r="D947" t="str">
        <f t="shared" si="57"/>
        <v>Aug</v>
      </c>
    </row>
    <row r="948" spans="1:4">
      <c r="A948" s="12">
        <f t="shared" si="60"/>
        <v>45508</v>
      </c>
      <c r="B948">
        <f t="shared" si="58"/>
        <v>2024</v>
      </c>
      <c r="C948">
        <f t="shared" si="59"/>
        <v>8</v>
      </c>
      <c r="D948" t="str">
        <f t="shared" si="57"/>
        <v>Aug</v>
      </c>
    </row>
    <row r="949" spans="1:4">
      <c r="A949" s="12">
        <f t="shared" si="60"/>
        <v>45509</v>
      </c>
      <c r="B949">
        <f t="shared" si="58"/>
        <v>2024</v>
      </c>
      <c r="C949">
        <f t="shared" si="59"/>
        <v>8</v>
      </c>
      <c r="D949" t="str">
        <f t="shared" si="57"/>
        <v>Aug</v>
      </c>
    </row>
    <row r="950" spans="1:4">
      <c r="A950" s="12">
        <f t="shared" si="60"/>
        <v>45510</v>
      </c>
      <c r="B950">
        <f t="shared" si="58"/>
        <v>2024</v>
      </c>
      <c r="C950">
        <f t="shared" si="59"/>
        <v>8</v>
      </c>
      <c r="D950" t="str">
        <f t="shared" si="57"/>
        <v>Aug</v>
      </c>
    </row>
    <row r="951" spans="1:4">
      <c r="A951" s="12">
        <f t="shared" si="60"/>
        <v>45511</v>
      </c>
      <c r="B951">
        <f t="shared" si="58"/>
        <v>2024</v>
      </c>
      <c r="C951">
        <f t="shared" si="59"/>
        <v>8</v>
      </c>
      <c r="D951" t="str">
        <f t="shared" si="57"/>
        <v>Aug</v>
      </c>
    </row>
    <row r="952" spans="1:4">
      <c r="A952" s="12">
        <f t="shared" si="60"/>
        <v>45512</v>
      </c>
      <c r="B952">
        <f t="shared" si="58"/>
        <v>2024</v>
      </c>
      <c r="C952">
        <f t="shared" si="59"/>
        <v>8</v>
      </c>
      <c r="D952" t="str">
        <f t="shared" si="57"/>
        <v>Aug</v>
      </c>
    </row>
    <row r="953" spans="1:4">
      <c r="A953" s="12">
        <f t="shared" si="60"/>
        <v>45513</v>
      </c>
      <c r="B953">
        <f t="shared" si="58"/>
        <v>2024</v>
      </c>
      <c r="C953">
        <f t="shared" si="59"/>
        <v>8</v>
      </c>
      <c r="D953" t="str">
        <f t="shared" si="57"/>
        <v>Aug</v>
      </c>
    </row>
    <row r="954" spans="1:4">
      <c r="A954" s="12">
        <f t="shared" si="60"/>
        <v>45514</v>
      </c>
      <c r="B954">
        <f t="shared" si="58"/>
        <v>2024</v>
      </c>
      <c r="C954">
        <f t="shared" si="59"/>
        <v>8</v>
      </c>
      <c r="D954" t="str">
        <f t="shared" si="57"/>
        <v>Aug</v>
      </c>
    </row>
    <row r="955" spans="1:4">
      <c r="A955" s="12">
        <f t="shared" si="60"/>
        <v>45515</v>
      </c>
      <c r="B955">
        <f t="shared" si="58"/>
        <v>2024</v>
      </c>
      <c r="C955">
        <f t="shared" si="59"/>
        <v>8</v>
      </c>
      <c r="D955" t="str">
        <f t="shared" si="57"/>
        <v>Aug</v>
      </c>
    </row>
    <row r="956" spans="1:4">
      <c r="A956" s="12">
        <f t="shared" si="60"/>
        <v>45516</v>
      </c>
      <c r="B956">
        <f t="shared" si="58"/>
        <v>2024</v>
      </c>
      <c r="C956">
        <f t="shared" si="59"/>
        <v>8</v>
      </c>
      <c r="D956" t="str">
        <f t="shared" si="57"/>
        <v>Aug</v>
      </c>
    </row>
    <row r="957" spans="1:4">
      <c r="A957" s="12">
        <f t="shared" si="60"/>
        <v>45517</v>
      </c>
      <c r="B957">
        <f t="shared" si="58"/>
        <v>2024</v>
      </c>
      <c r="C957">
        <f t="shared" si="59"/>
        <v>8</v>
      </c>
      <c r="D957" t="str">
        <f t="shared" si="57"/>
        <v>Aug</v>
      </c>
    </row>
    <row r="958" spans="1:4">
      <c r="A958" s="12">
        <f t="shared" si="60"/>
        <v>45518</v>
      </c>
      <c r="B958">
        <f t="shared" si="58"/>
        <v>2024</v>
      </c>
      <c r="C958">
        <f t="shared" si="59"/>
        <v>8</v>
      </c>
      <c r="D958" t="str">
        <f t="shared" si="57"/>
        <v>Aug</v>
      </c>
    </row>
    <row r="959" spans="1:4">
      <c r="A959" s="12">
        <f t="shared" si="60"/>
        <v>45519</v>
      </c>
      <c r="B959">
        <f t="shared" si="58"/>
        <v>2024</v>
      </c>
      <c r="C959">
        <f t="shared" si="59"/>
        <v>8</v>
      </c>
      <c r="D959" t="str">
        <f t="shared" si="57"/>
        <v>Aug</v>
      </c>
    </row>
    <row r="960" spans="1:4">
      <c r="A960" s="12">
        <f t="shared" si="60"/>
        <v>45520</v>
      </c>
      <c r="B960">
        <f t="shared" si="58"/>
        <v>2024</v>
      </c>
      <c r="C960">
        <f t="shared" si="59"/>
        <v>8</v>
      </c>
      <c r="D960" t="str">
        <f t="shared" si="57"/>
        <v>Aug</v>
      </c>
    </row>
    <row r="961" spans="1:4">
      <c r="A961" s="12">
        <f t="shared" si="60"/>
        <v>45521</v>
      </c>
      <c r="B961">
        <f t="shared" si="58"/>
        <v>2024</v>
      </c>
      <c r="C961">
        <f t="shared" si="59"/>
        <v>8</v>
      </c>
      <c r="D961" t="str">
        <f t="shared" si="57"/>
        <v>Aug</v>
      </c>
    </row>
    <row r="962" spans="1:4">
      <c r="A962" s="12">
        <f t="shared" si="60"/>
        <v>45522</v>
      </c>
      <c r="B962">
        <f t="shared" si="58"/>
        <v>2024</v>
      </c>
      <c r="C962">
        <f t="shared" si="59"/>
        <v>8</v>
      </c>
      <c r="D962" t="str">
        <f t="shared" ref="D962:D1025" si="61">TEXT(A962,"MMM")</f>
        <v>Aug</v>
      </c>
    </row>
    <row r="963" spans="1:4">
      <c r="A963" s="12">
        <f t="shared" si="60"/>
        <v>45523</v>
      </c>
      <c r="B963">
        <f t="shared" ref="B963:B1026" si="62">YEAR(A963)</f>
        <v>2024</v>
      </c>
      <c r="C963">
        <f t="shared" ref="C963:C1026" si="63">MONTH(A963)</f>
        <v>8</v>
      </c>
      <c r="D963" t="str">
        <f t="shared" si="61"/>
        <v>Aug</v>
      </c>
    </row>
    <row r="964" spans="1:4">
      <c r="A964" s="12">
        <f t="shared" si="60"/>
        <v>45524</v>
      </c>
      <c r="B964">
        <f t="shared" si="62"/>
        <v>2024</v>
      </c>
      <c r="C964">
        <f t="shared" si="63"/>
        <v>8</v>
      </c>
      <c r="D964" t="str">
        <f t="shared" si="61"/>
        <v>Aug</v>
      </c>
    </row>
    <row r="965" spans="1:4">
      <c r="A965" s="12">
        <f t="shared" si="60"/>
        <v>45525</v>
      </c>
      <c r="B965">
        <f t="shared" si="62"/>
        <v>2024</v>
      </c>
      <c r="C965">
        <f t="shared" si="63"/>
        <v>8</v>
      </c>
      <c r="D965" t="str">
        <f t="shared" si="61"/>
        <v>Aug</v>
      </c>
    </row>
    <row r="966" spans="1:4">
      <c r="A966" s="12">
        <f t="shared" si="60"/>
        <v>45526</v>
      </c>
      <c r="B966">
        <f t="shared" si="62"/>
        <v>2024</v>
      </c>
      <c r="C966">
        <f t="shared" si="63"/>
        <v>8</v>
      </c>
      <c r="D966" t="str">
        <f t="shared" si="61"/>
        <v>Aug</v>
      </c>
    </row>
    <row r="967" spans="1:4">
      <c r="A967" s="12">
        <f t="shared" si="60"/>
        <v>45527</v>
      </c>
      <c r="B967">
        <f t="shared" si="62"/>
        <v>2024</v>
      </c>
      <c r="C967">
        <f t="shared" si="63"/>
        <v>8</v>
      </c>
      <c r="D967" t="str">
        <f t="shared" si="61"/>
        <v>Aug</v>
      </c>
    </row>
    <row r="968" spans="1:4">
      <c r="A968" s="12">
        <f t="shared" si="60"/>
        <v>45528</v>
      </c>
      <c r="B968">
        <f t="shared" si="62"/>
        <v>2024</v>
      </c>
      <c r="C968">
        <f t="shared" si="63"/>
        <v>8</v>
      </c>
      <c r="D968" t="str">
        <f t="shared" si="61"/>
        <v>Aug</v>
      </c>
    </row>
    <row r="969" spans="1:4">
      <c r="A969" s="12">
        <f t="shared" si="60"/>
        <v>45529</v>
      </c>
      <c r="B969">
        <f t="shared" si="62"/>
        <v>2024</v>
      </c>
      <c r="C969">
        <f t="shared" si="63"/>
        <v>8</v>
      </c>
      <c r="D969" t="str">
        <f t="shared" si="61"/>
        <v>Aug</v>
      </c>
    </row>
    <row r="970" spans="1:4">
      <c r="A970" s="12">
        <f t="shared" si="60"/>
        <v>45530</v>
      </c>
      <c r="B970">
        <f t="shared" si="62"/>
        <v>2024</v>
      </c>
      <c r="C970">
        <f t="shared" si="63"/>
        <v>8</v>
      </c>
      <c r="D970" t="str">
        <f t="shared" si="61"/>
        <v>Aug</v>
      </c>
    </row>
    <row r="971" spans="1:4">
      <c r="A971" s="12">
        <f t="shared" si="60"/>
        <v>45531</v>
      </c>
      <c r="B971">
        <f t="shared" si="62"/>
        <v>2024</v>
      </c>
      <c r="C971">
        <f t="shared" si="63"/>
        <v>8</v>
      </c>
      <c r="D971" t="str">
        <f t="shared" si="61"/>
        <v>Aug</v>
      </c>
    </row>
    <row r="972" spans="1:4">
      <c r="A972" s="12">
        <f t="shared" ref="A972:A1035" si="64">A971 + 1</f>
        <v>45532</v>
      </c>
      <c r="B972">
        <f t="shared" si="62"/>
        <v>2024</v>
      </c>
      <c r="C972">
        <f t="shared" si="63"/>
        <v>8</v>
      </c>
      <c r="D972" t="str">
        <f t="shared" si="61"/>
        <v>Aug</v>
      </c>
    </row>
    <row r="973" spans="1:4">
      <c r="A973" s="12">
        <f t="shared" si="64"/>
        <v>45533</v>
      </c>
      <c r="B973">
        <f t="shared" si="62"/>
        <v>2024</v>
      </c>
      <c r="C973">
        <f t="shared" si="63"/>
        <v>8</v>
      </c>
      <c r="D973" t="str">
        <f t="shared" si="61"/>
        <v>Aug</v>
      </c>
    </row>
    <row r="974" spans="1:4">
      <c r="A974" s="12">
        <f t="shared" si="64"/>
        <v>45534</v>
      </c>
      <c r="B974">
        <f t="shared" si="62"/>
        <v>2024</v>
      </c>
      <c r="C974">
        <f t="shared" si="63"/>
        <v>8</v>
      </c>
      <c r="D974" t="str">
        <f t="shared" si="61"/>
        <v>Aug</v>
      </c>
    </row>
    <row r="975" spans="1:4">
      <c r="A975" s="12">
        <f t="shared" si="64"/>
        <v>45535</v>
      </c>
      <c r="B975">
        <f t="shared" si="62"/>
        <v>2024</v>
      </c>
      <c r="C975">
        <f t="shared" si="63"/>
        <v>8</v>
      </c>
      <c r="D975" t="str">
        <f t="shared" si="61"/>
        <v>Aug</v>
      </c>
    </row>
    <row r="976" spans="1:4">
      <c r="A976" s="12">
        <f t="shared" si="64"/>
        <v>45536</v>
      </c>
      <c r="B976">
        <f t="shared" si="62"/>
        <v>2024</v>
      </c>
      <c r="C976">
        <f t="shared" si="63"/>
        <v>9</v>
      </c>
      <c r="D976" t="str">
        <f t="shared" si="61"/>
        <v>Sep</v>
      </c>
    </row>
    <row r="977" spans="1:4">
      <c r="A977" s="12">
        <f t="shared" si="64"/>
        <v>45537</v>
      </c>
      <c r="B977">
        <f t="shared" si="62"/>
        <v>2024</v>
      </c>
      <c r="C977">
        <f t="shared" si="63"/>
        <v>9</v>
      </c>
      <c r="D977" t="str">
        <f t="shared" si="61"/>
        <v>Sep</v>
      </c>
    </row>
    <row r="978" spans="1:4">
      <c r="A978" s="12">
        <f t="shared" si="64"/>
        <v>45538</v>
      </c>
      <c r="B978">
        <f t="shared" si="62"/>
        <v>2024</v>
      </c>
      <c r="C978">
        <f t="shared" si="63"/>
        <v>9</v>
      </c>
      <c r="D978" t="str">
        <f t="shared" si="61"/>
        <v>Sep</v>
      </c>
    </row>
    <row r="979" spans="1:4">
      <c r="A979" s="12">
        <f t="shared" si="64"/>
        <v>45539</v>
      </c>
      <c r="B979">
        <f t="shared" si="62"/>
        <v>2024</v>
      </c>
      <c r="C979">
        <f t="shared" si="63"/>
        <v>9</v>
      </c>
      <c r="D979" t="str">
        <f t="shared" si="61"/>
        <v>Sep</v>
      </c>
    </row>
    <row r="980" spans="1:4">
      <c r="A980" s="12">
        <f t="shared" si="64"/>
        <v>45540</v>
      </c>
      <c r="B980">
        <f t="shared" si="62"/>
        <v>2024</v>
      </c>
      <c r="C980">
        <f t="shared" si="63"/>
        <v>9</v>
      </c>
      <c r="D980" t="str">
        <f t="shared" si="61"/>
        <v>Sep</v>
      </c>
    </row>
    <row r="981" spans="1:4">
      <c r="A981" s="12">
        <f t="shared" si="64"/>
        <v>45541</v>
      </c>
      <c r="B981">
        <f t="shared" si="62"/>
        <v>2024</v>
      </c>
      <c r="C981">
        <f t="shared" si="63"/>
        <v>9</v>
      </c>
      <c r="D981" t="str">
        <f t="shared" si="61"/>
        <v>Sep</v>
      </c>
    </row>
    <row r="982" spans="1:4">
      <c r="A982" s="12">
        <f t="shared" si="64"/>
        <v>45542</v>
      </c>
      <c r="B982">
        <f t="shared" si="62"/>
        <v>2024</v>
      </c>
      <c r="C982">
        <f t="shared" si="63"/>
        <v>9</v>
      </c>
      <c r="D982" t="str">
        <f t="shared" si="61"/>
        <v>Sep</v>
      </c>
    </row>
    <row r="983" spans="1:4">
      <c r="A983" s="12">
        <f t="shared" si="64"/>
        <v>45543</v>
      </c>
      <c r="B983">
        <f t="shared" si="62"/>
        <v>2024</v>
      </c>
      <c r="C983">
        <f t="shared" si="63"/>
        <v>9</v>
      </c>
      <c r="D983" t="str">
        <f t="shared" si="61"/>
        <v>Sep</v>
      </c>
    </row>
    <row r="984" spans="1:4">
      <c r="A984" s="12">
        <f t="shared" si="64"/>
        <v>45544</v>
      </c>
      <c r="B984">
        <f t="shared" si="62"/>
        <v>2024</v>
      </c>
      <c r="C984">
        <f t="shared" si="63"/>
        <v>9</v>
      </c>
      <c r="D984" t="str">
        <f t="shared" si="61"/>
        <v>Sep</v>
      </c>
    </row>
    <row r="985" spans="1:4">
      <c r="A985" s="12">
        <f t="shared" si="64"/>
        <v>45545</v>
      </c>
      <c r="B985">
        <f t="shared" si="62"/>
        <v>2024</v>
      </c>
      <c r="C985">
        <f t="shared" si="63"/>
        <v>9</v>
      </c>
      <c r="D985" t="str">
        <f t="shared" si="61"/>
        <v>Sep</v>
      </c>
    </row>
    <row r="986" spans="1:4">
      <c r="A986" s="12">
        <f t="shared" si="64"/>
        <v>45546</v>
      </c>
      <c r="B986">
        <f t="shared" si="62"/>
        <v>2024</v>
      </c>
      <c r="C986">
        <f t="shared" si="63"/>
        <v>9</v>
      </c>
      <c r="D986" t="str">
        <f t="shared" si="61"/>
        <v>Sep</v>
      </c>
    </row>
    <row r="987" spans="1:4">
      <c r="A987" s="12">
        <f t="shared" si="64"/>
        <v>45547</v>
      </c>
      <c r="B987">
        <f t="shared" si="62"/>
        <v>2024</v>
      </c>
      <c r="C987">
        <f t="shared" si="63"/>
        <v>9</v>
      </c>
      <c r="D987" t="str">
        <f t="shared" si="61"/>
        <v>Sep</v>
      </c>
    </row>
    <row r="988" spans="1:4">
      <c r="A988" s="12">
        <f t="shared" si="64"/>
        <v>45548</v>
      </c>
      <c r="B988">
        <f t="shared" si="62"/>
        <v>2024</v>
      </c>
      <c r="C988">
        <f t="shared" si="63"/>
        <v>9</v>
      </c>
      <c r="D988" t="str">
        <f t="shared" si="61"/>
        <v>Sep</v>
      </c>
    </row>
    <row r="989" spans="1:4">
      <c r="A989" s="12">
        <f t="shared" si="64"/>
        <v>45549</v>
      </c>
      <c r="B989">
        <f t="shared" si="62"/>
        <v>2024</v>
      </c>
      <c r="C989">
        <f t="shared" si="63"/>
        <v>9</v>
      </c>
      <c r="D989" t="str">
        <f t="shared" si="61"/>
        <v>Sep</v>
      </c>
    </row>
    <row r="990" spans="1:4">
      <c r="A990" s="12">
        <f t="shared" si="64"/>
        <v>45550</v>
      </c>
      <c r="B990">
        <f t="shared" si="62"/>
        <v>2024</v>
      </c>
      <c r="C990">
        <f t="shared" si="63"/>
        <v>9</v>
      </c>
      <c r="D990" t="str">
        <f t="shared" si="61"/>
        <v>Sep</v>
      </c>
    </row>
    <row r="991" spans="1:4">
      <c r="A991" s="12">
        <f t="shared" si="64"/>
        <v>45551</v>
      </c>
      <c r="B991">
        <f t="shared" si="62"/>
        <v>2024</v>
      </c>
      <c r="C991">
        <f t="shared" si="63"/>
        <v>9</v>
      </c>
      <c r="D991" t="str">
        <f t="shared" si="61"/>
        <v>Sep</v>
      </c>
    </row>
    <row r="992" spans="1:4">
      <c r="A992" s="12">
        <f t="shared" si="64"/>
        <v>45552</v>
      </c>
      <c r="B992">
        <f t="shared" si="62"/>
        <v>2024</v>
      </c>
      <c r="C992">
        <f t="shared" si="63"/>
        <v>9</v>
      </c>
      <c r="D992" t="str">
        <f t="shared" si="61"/>
        <v>Sep</v>
      </c>
    </row>
    <row r="993" spans="1:4">
      <c r="A993" s="12">
        <f t="shared" si="64"/>
        <v>45553</v>
      </c>
      <c r="B993">
        <f t="shared" si="62"/>
        <v>2024</v>
      </c>
      <c r="C993">
        <f t="shared" si="63"/>
        <v>9</v>
      </c>
      <c r="D993" t="str">
        <f t="shared" si="61"/>
        <v>Sep</v>
      </c>
    </row>
    <row r="994" spans="1:4">
      <c r="A994" s="12">
        <f t="shared" si="64"/>
        <v>45554</v>
      </c>
      <c r="B994">
        <f t="shared" si="62"/>
        <v>2024</v>
      </c>
      <c r="C994">
        <f t="shared" si="63"/>
        <v>9</v>
      </c>
      <c r="D994" t="str">
        <f t="shared" si="61"/>
        <v>Sep</v>
      </c>
    </row>
    <row r="995" spans="1:4">
      <c r="A995" s="12">
        <f t="shared" si="64"/>
        <v>45555</v>
      </c>
      <c r="B995">
        <f t="shared" si="62"/>
        <v>2024</v>
      </c>
      <c r="C995">
        <f t="shared" si="63"/>
        <v>9</v>
      </c>
      <c r="D995" t="str">
        <f t="shared" si="61"/>
        <v>Sep</v>
      </c>
    </row>
    <row r="996" spans="1:4">
      <c r="A996" s="12">
        <f t="shared" si="64"/>
        <v>45556</v>
      </c>
      <c r="B996">
        <f t="shared" si="62"/>
        <v>2024</v>
      </c>
      <c r="C996">
        <f t="shared" si="63"/>
        <v>9</v>
      </c>
      <c r="D996" t="str">
        <f t="shared" si="61"/>
        <v>Sep</v>
      </c>
    </row>
    <row r="997" spans="1:4">
      <c r="A997" s="12">
        <f t="shared" si="64"/>
        <v>45557</v>
      </c>
      <c r="B997">
        <f t="shared" si="62"/>
        <v>2024</v>
      </c>
      <c r="C997">
        <f t="shared" si="63"/>
        <v>9</v>
      </c>
      <c r="D997" t="str">
        <f t="shared" si="61"/>
        <v>Sep</v>
      </c>
    </row>
    <row r="998" spans="1:4">
      <c r="A998" s="12">
        <f t="shared" si="64"/>
        <v>45558</v>
      </c>
      <c r="B998">
        <f t="shared" si="62"/>
        <v>2024</v>
      </c>
      <c r="C998">
        <f t="shared" si="63"/>
        <v>9</v>
      </c>
      <c r="D998" t="str">
        <f t="shared" si="61"/>
        <v>Sep</v>
      </c>
    </row>
    <row r="999" spans="1:4">
      <c r="A999" s="12">
        <f t="shared" si="64"/>
        <v>45559</v>
      </c>
      <c r="B999">
        <f t="shared" si="62"/>
        <v>2024</v>
      </c>
      <c r="C999">
        <f t="shared" si="63"/>
        <v>9</v>
      </c>
      <c r="D999" t="str">
        <f t="shared" si="61"/>
        <v>Sep</v>
      </c>
    </row>
    <row r="1000" spans="1:4">
      <c r="A1000" s="12">
        <f t="shared" si="64"/>
        <v>45560</v>
      </c>
      <c r="B1000">
        <f t="shared" si="62"/>
        <v>2024</v>
      </c>
      <c r="C1000">
        <f t="shared" si="63"/>
        <v>9</v>
      </c>
      <c r="D1000" t="str">
        <f t="shared" si="61"/>
        <v>Sep</v>
      </c>
    </row>
    <row r="1001" spans="1:4">
      <c r="A1001" s="12">
        <f t="shared" si="64"/>
        <v>45561</v>
      </c>
      <c r="B1001">
        <f t="shared" si="62"/>
        <v>2024</v>
      </c>
      <c r="C1001">
        <f t="shared" si="63"/>
        <v>9</v>
      </c>
      <c r="D1001" t="str">
        <f t="shared" si="61"/>
        <v>Sep</v>
      </c>
    </row>
    <row r="1002" spans="1:4">
      <c r="A1002" s="12">
        <f t="shared" si="64"/>
        <v>45562</v>
      </c>
      <c r="B1002">
        <f t="shared" si="62"/>
        <v>2024</v>
      </c>
      <c r="C1002">
        <f t="shared" si="63"/>
        <v>9</v>
      </c>
      <c r="D1002" t="str">
        <f t="shared" si="61"/>
        <v>Sep</v>
      </c>
    </row>
    <row r="1003" spans="1:4">
      <c r="A1003" s="12">
        <f t="shared" si="64"/>
        <v>45563</v>
      </c>
      <c r="B1003">
        <f t="shared" si="62"/>
        <v>2024</v>
      </c>
      <c r="C1003">
        <f t="shared" si="63"/>
        <v>9</v>
      </c>
      <c r="D1003" t="str">
        <f t="shared" si="61"/>
        <v>Sep</v>
      </c>
    </row>
    <row r="1004" spans="1:4">
      <c r="A1004" s="12">
        <f t="shared" si="64"/>
        <v>45564</v>
      </c>
      <c r="B1004">
        <f t="shared" si="62"/>
        <v>2024</v>
      </c>
      <c r="C1004">
        <f t="shared" si="63"/>
        <v>9</v>
      </c>
      <c r="D1004" t="str">
        <f t="shared" si="61"/>
        <v>Sep</v>
      </c>
    </row>
    <row r="1005" spans="1:4">
      <c r="A1005" s="12">
        <f t="shared" si="64"/>
        <v>45565</v>
      </c>
      <c r="B1005">
        <f t="shared" si="62"/>
        <v>2024</v>
      </c>
      <c r="C1005">
        <f t="shared" si="63"/>
        <v>9</v>
      </c>
      <c r="D1005" t="str">
        <f t="shared" si="61"/>
        <v>Sep</v>
      </c>
    </row>
    <row r="1006" spans="1:4">
      <c r="A1006" s="12">
        <f t="shared" si="64"/>
        <v>45566</v>
      </c>
      <c r="B1006">
        <f t="shared" si="62"/>
        <v>2024</v>
      </c>
      <c r="C1006">
        <f t="shared" si="63"/>
        <v>10</v>
      </c>
      <c r="D1006" t="str">
        <f t="shared" si="61"/>
        <v>Oct</v>
      </c>
    </row>
    <row r="1007" spans="1:4">
      <c r="A1007" s="12">
        <f t="shared" si="64"/>
        <v>45567</v>
      </c>
      <c r="B1007">
        <f t="shared" si="62"/>
        <v>2024</v>
      </c>
      <c r="C1007">
        <f t="shared" si="63"/>
        <v>10</v>
      </c>
      <c r="D1007" t="str">
        <f t="shared" si="61"/>
        <v>Oct</v>
      </c>
    </row>
    <row r="1008" spans="1:4">
      <c r="A1008" s="12">
        <f t="shared" si="64"/>
        <v>45568</v>
      </c>
      <c r="B1008">
        <f t="shared" si="62"/>
        <v>2024</v>
      </c>
      <c r="C1008">
        <f t="shared" si="63"/>
        <v>10</v>
      </c>
      <c r="D1008" t="str">
        <f t="shared" si="61"/>
        <v>Oct</v>
      </c>
    </row>
    <row r="1009" spans="1:4">
      <c r="A1009" s="12">
        <f t="shared" si="64"/>
        <v>45569</v>
      </c>
      <c r="B1009">
        <f t="shared" si="62"/>
        <v>2024</v>
      </c>
      <c r="C1009">
        <f t="shared" si="63"/>
        <v>10</v>
      </c>
      <c r="D1009" t="str">
        <f t="shared" si="61"/>
        <v>Oct</v>
      </c>
    </row>
    <row r="1010" spans="1:4">
      <c r="A1010" s="12">
        <f t="shared" si="64"/>
        <v>45570</v>
      </c>
      <c r="B1010">
        <f t="shared" si="62"/>
        <v>2024</v>
      </c>
      <c r="C1010">
        <f t="shared" si="63"/>
        <v>10</v>
      </c>
      <c r="D1010" t="str">
        <f t="shared" si="61"/>
        <v>Oct</v>
      </c>
    </row>
    <row r="1011" spans="1:4">
      <c r="A1011" s="12">
        <f t="shared" si="64"/>
        <v>45571</v>
      </c>
      <c r="B1011">
        <f t="shared" si="62"/>
        <v>2024</v>
      </c>
      <c r="C1011">
        <f t="shared" si="63"/>
        <v>10</v>
      </c>
      <c r="D1011" t="str">
        <f t="shared" si="61"/>
        <v>Oct</v>
      </c>
    </row>
    <row r="1012" spans="1:4">
      <c r="A1012" s="12">
        <f t="shared" si="64"/>
        <v>45572</v>
      </c>
      <c r="B1012">
        <f t="shared" si="62"/>
        <v>2024</v>
      </c>
      <c r="C1012">
        <f t="shared" si="63"/>
        <v>10</v>
      </c>
      <c r="D1012" t="str">
        <f t="shared" si="61"/>
        <v>Oct</v>
      </c>
    </row>
    <row r="1013" spans="1:4">
      <c r="A1013" s="12">
        <f t="shared" si="64"/>
        <v>45573</v>
      </c>
      <c r="B1013">
        <f t="shared" si="62"/>
        <v>2024</v>
      </c>
      <c r="C1013">
        <f t="shared" si="63"/>
        <v>10</v>
      </c>
      <c r="D1013" t="str">
        <f t="shared" si="61"/>
        <v>Oct</v>
      </c>
    </row>
    <row r="1014" spans="1:4">
      <c r="A1014" s="12">
        <f t="shared" si="64"/>
        <v>45574</v>
      </c>
      <c r="B1014">
        <f t="shared" si="62"/>
        <v>2024</v>
      </c>
      <c r="C1014">
        <f t="shared" si="63"/>
        <v>10</v>
      </c>
      <c r="D1014" t="str">
        <f t="shared" si="61"/>
        <v>Oct</v>
      </c>
    </row>
    <row r="1015" spans="1:4">
      <c r="A1015" s="12">
        <f t="shared" si="64"/>
        <v>45575</v>
      </c>
      <c r="B1015">
        <f t="shared" si="62"/>
        <v>2024</v>
      </c>
      <c r="C1015">
        <f t="shared" si="63"/>
        <v>10</v>
      </c>
      <c r="D1015" t="str">
        <f t="shared" si="61"/>
        <v>Oct</v>
      </c>
    </row>
    <row r="1016" spans="1:4">
      <c r="A1016" s="12">
        <f t="shared" si="64"/>
        <v>45576</v>
      </c>
      <c r="B1016">
        <f t="shared" si="62"/>
        <v>2024</v>
      </c>
      <c r="C1016">
        <f t="shared" si="63"/>
        <v>10</v>
      </c>
      <c r="D1016" t="str">
        <f t="shared" si="61"/>
        <v>Oct</v>
      </c>
    </row>
    <row r="1017" spans="1:4">
      <c r="A1017" s="12">
        <f t="shared" si="64"/>
        <v>45577</v>
      </c>
      <c r="B1017">
        <f t="shared" si="62"/>
        <v>2024</v>
      </c>
      <c r="C1017">
        <f t="shared" si="63"/>
        <v>10</v>
      </c>
      <c r="D1017" t="str">
        <f t="shared" si="61"/>
        <v>Oct</v>
      </c>
    </row>
    <row r="1018" spans="1:4">
      <c r="A1018" s="12">
        <f t="shared" si="64"/>
        <v>45578</v>
      </c>
      <c r="B1018">
        <f t="shared" si="62"/>
        <v>2024</v>
      </c>
      <c r="C1018">
        <f t="shared" si="63"/>
        <v>10</v>
      </c>
      <c r="D1018" t="str">
        <f t="shared" si="61"/>
        <v>Oct</v>
      </c>
    </row>
    <row r="1019" spans="1:4">
      <c r="A1019" s="12">
        <f t="shared" si="64"/>
        <v>45579</v>
      </c>
      <c r="B1019">
        <f t="shared" si="62"/>
        <v>2024</v>
      </c>
      <c r="C1019">
        <f t="shared" si="63"/>
        <v>10</v>
      </c>
      <c r="D1019" t="str">
        <f t="shared" si="61"/>
        <v>Oct</v>
      </c>
    </row>
    <row r="1020" spans="1:4">
      <c r="A1020" s="12">
        <f t="shared" si="64"/>
        <v>45580</v>
      </c>
      <c r="B1020">
        <f t="shared" si="62"/>
        <v>2024</v>
      </c>
      <c r="C1020">
        <f t="shared" si="63"/>
        <v>10</v>
      </c>
      <c r="D1020" t="str">
        <f t="shared" si="61"/>
        <v>Oct</v>
      </c>
    </row>
    <row r="1021" spans="1:4">
      <c r="A1021" s="12">
        <f t="shared" si="64"/>
        <v>45581</v>
      </c>
      <c r="B1021">
        <f t="shared" si="62"/>
        <v>2024</v>
      </c>
      <c r="C1021">
        <f t="shared" si="63"/>
        <v>10</v>
      </c>
      <c r="D1021" t="str">
        <f t="shared" si="61"/>
        <v>Oct</v>
      </c>
    </row>
    <row r="1022" spans="1:4">
      <c r="A1022" s="12">
        <f t="shared" si="64"/>
        <v>45582</v>
      </c>
      <c r="B1022">
        <f t="shared" si="62"/>
        <v>2024</v>
      </c>
      <c r="C1022">
        <f t="shared" si="63"/>
        <v>10</v>
      </c>
      <c r="D1022" t="str">
        <f t="shared" si="61"/>
        <v>Oct</v>
      </c>
    </row>
    <row r="1023" spans="1:4">
      <c r="A1023" s="12">
        <f t="shared" si="64"/>
        <v>45583</v>
      </c>
      <c r="B1023">
        <f t="shared" si="62"/>
        <v>2024</v>
      </c>
      <c r="C1023">
        <f t="shared" si="63"/>
        <v>10</v>
      </c>
      <c r="D1023" t="str">
        <f t="shared" si="61"/>
        <v>Oct</v>
      </c>
    </row>
    <row r="1024" spans="1:4">
      <c r="A1024" s="12">
        <f t="shared" si="64"/>
        <v>45584</v>
      </c>
      <c r="B1024">
        <f t="shared" si="62"/>
        <v>2024</v>
      </c>
      <c r="C1024">
        <f t="shared" si="63"/>
        <v>10</v>
      </c>
      <c r="D1024" t="str">
        <f t="shared" si="61"/>
        <v>Oct</v>
      </c>
    </row>
    <row r="1025" spans="1:4">
      <c r="A1025" s="12">
        <f t="shared" si="64"/>
        <v>45585</v>
      </c>
      <c r="B1025">
        <f t="shared" si="62"/>
        <v>2024</v>
      </c>
      <c r="C1025">
        <f t="shared" si="63"/>
        <v>10</v>
      </c>
      <c r="D1025" t="str">
        <f t="shared" si="61"/>
        <v>Oct</v>
      </c>
    </row>
    <row r="1026" spans="1:4">
      <c r="A1026" s="12">
        <f t="shared" si="64"/>
        <v>45586</v>
      </c>
      <c r="B1026">
        <f t="shared" si="62"/>
        <v>2024</v>
      </c>
      <c r="C1026">
        <f t="shared" si="63"/>
        <v>10</v>
      </c>
      <c r="D1026" t="str">
        <f t="shared" ref="D1026:D1089" si="65">TEXT(A1026,"MMM")</f>
        <v>Oct</v>
      </c>
    </row>
    <row r="1027" spans="1:4">
      <c r="A1027" s="12">
        <f t="shared" si="64"/>
        <v>45587</v>
      </c>
      <c r="B1027">
        <f t="shared" ref="B1027:B1090" si="66">YEAR(A1027)</f>
        <v>2024</v>
      </c>
      <c r="C1027">
        <f t="shared" ref="C1027:C1090" si="67">MONTH(A1027)</f>
        <v>10</v>
      </c>
      <c r="D1027" t="str">
        <f t="shared" si="65"/>
        <v>Oct</v>
      </c>
    </row>
    <row r="1028" spans="1:4">
      <c r="A1028" s="12">
        <f t="shared" si="64"/>
        <v>45588</v>
      </c>
      <c r="B1028">
        <f t="shared" si="66"/>
        <v>2024</v>
      </c>
      <c r="C1028">
        <f t="shared" si="67"/>
        <v>10</v>
      </c>
      <c r="D1028" t="str">
        <f t="shared" si="65"/>
        <v>Oct</v>
      </c>
    </row>
    <row r="1029" spans="1:4">
      <c r="A1029" s="12">
        <f t="shared" si="64"/>
        <v>45589</v>
      </c>
      <c r="B1029">
        <f t="shared" si="66"/>
        <v>2024</v>
      </c>
      <c r="C1029">
        <f t="shared" si="67"/>
        <v>10</v>
      </c>
      <c r="D1029" t="str">
        <f t="shared" si="65"/>
        <v>Oct</v>
      </c>
    </row>
    <row r="1030" spans="1:4">
      <c r="A1030" s="12">
        <f t="shared" si="64"/>
        <v>45590</v>
      </c>
      <c r="B1030">
        <f t="shared" si="66"/>
        <v>2024</v>
      </c>
      <c r="C1030">
        <f t="shared" si="67"/>
        <v>10</v>
      </c>
      <c r="D1030" t="str">
        <f t="shared" si="65"/>
        <v>Oct</v>
      </c>
    </row>
    <row r="1031" spans="1:4">
      <c r="A1031" s="12">
        <f t="shared" si="64"/>
        <v>45591</v>
      </c>
      <c r="B1031">
        <f t="shared" si="66"/>
        <v>2024</v>
      </c>
      <c r="C1031">
        <f t="shared" si="67"/>
        <v>10</v>
      </c>
      <c r="D1031" t="str">
        <f t="shared" si="65"/>
        <v>Oct</v>
      </c>
    </row>
    <row r="1032" spans="1:4">
      <c r="A1032" s="12">
        <f t="shared" si="64"/>
        <v>45592</v>
      </c>
      <c r="B1032">
        <f t="shared" si="66"/>
        <v>2024</v>
      </c>
      <c r="C1032">
        <f t="shared" si="67"/>
        <v>10</v>
      </c>
      <c r="D1032" t="str">
        <f t="shared" si="65"/>
        <v>Oct</v>
      </c>
    </row>
    <row r="1033" spans="1:4">
      <c r="A1033" s="12">
        <f t="shared" si="64"/>
        <v>45593</v>
      </c>
      <c r="B1033">
        <f t="shared" si="66"/>
        <v>2024</v>
      </c>
      <c r="C1033">
        <f t="shared" si="67"/>
        <v>10</v>
      </c>
      <c r="D1033" t="str">
        <f t="shared" si="65"/>
        <v>Oct</v>
      </c>
    </row>
    <row r="1034" spans="1:4">
      <c r="A1034" s="12">
        <f t="shared" si="64"/>
        <v>45594</v>
      </c>
      <c r="B1034">
        <f t="shared" si="66"/>
        <v>2024</v>
      </c>
      <c r="C1034">
        <f t="shared" si="67"/>
        <v>10</v>
      </c>
      <c r="D1034" t="str">
        <f t="shared" si="65"/>
        <v>Oct</v>
      </c>
    </row>
    <row r="1035" spans="1:4">
      <c r="A1035" s="12">
        <f t="shared" si="64"/>
        <v>45595</v>
      </c>
      <c r="B1035">
        <f t="shared" si="66"/>
        <v>2024</v>
      </c>
      <c r="C1035">
        <f t="shared" si="67"/>
        <v>10</v>
      </c>
      <c r="D1035" t="str">
        <f t="shared" si="65"/>
        <v>Oct</v>
      </c>
    </row>
    <row r="1036" spans="1:4">
      <c r="A1036" s="12">
        <f t="shared" ref="A1036:A1097" si="68">A1035 + 1</f>
        <v>45596</v>
      </c>
      <c r="B1036">
        <f t="shared" si="66"/>
        <v>2024</v>
      </c>
      <c r="C1036">
        <f t="shared" si="67"/>
        <v>10</v>
      </c>
      <c r="D1036" t="str">
        <f t="shared" si="65"/>
        <v>Oct</v>
      </c>
    </row>
    <row r="1037" spans="1:4">
      <c r="A1037" s="12">
        <f t="shared" si="68"/>
        <v>45597</v>
      </c>
      <c r="B1037">
        <f t="shared" si="66"/>
        <v>2024</v>
      </c>
      <c r="C1037">
        <f t="shared" si="67"/>
        <v>11</v>
      </c>
      <c r="D1037" t="str">
        <f t="shared" si="65"/>
        <v>Nov</v>
      </c>
    </row>
    <row r="1038" spans="1:4">
      <c r="A1038" s="12">
        <f t="shared" si="68"/>
        <v>45598</v>
      </c>
      <c r="B1038">
        <f t="shared" si="66"/>
        <v>2024</v>
      </c>
      <c r="C1038">
        <f t="shared" si="67"/>
        <v>11</v>
      </c>
      <c r="D1038" t="str">
        <f t="shared" si="65"/>
        <v>Nov</v>
      </c>
    </row>
    <row r="1039" spans="1:4">
      <c r="A1039" s="12">
        <f t="shared" si="68"/>
        <v>45599</v>
      </c>
      <c r="B1039">
        <f t="shared" si="66"/>
        <v>2024</v>
      </c>
      <c r="C1039">
        <f t="shared" si="67"/>
        <v>11</v>
      </c>
      <c r="D1039" t="str">
        <f t="shared" si="65"/>
        <v>Nov</v>
      </c>
    </row>
    <row r="1040" spans="1:4">
      <c r="A1040" s="12">
        <f t="shared" si="68"/>
        <v>45600</v>
      </c>
      <c r="B1040">
        <f t="shared" si="66"/>
        <v>2024</v>
      </c>
      <c r="C1040">
        <f t="shared" si="67"/>
        <v>11</v>
      </c>
      <c r="D1040" t="str">
        <f t="shared" si="65"/>
        <v>Nov</v>
      </c>
    </row>
    <row r="1041" spans="1:4">
      <c r="A1041" s="12">
        <f t="shared" si="68"/>
        <v>45601</v>
      </c>
      <c r="B1041">
        <f t="shared" si="66"/>
        <v>2024</v>
      </c>
      <c r="C1041">
        <f t="shared" si="67"/>
        <v>11</v>
      </c>
      <c r="D1041" t="str">
        <f t="shared" si="65"/>
        <v>Nov</v>
      </c>
    </row>
    <row r="1042" spans="1:4">
      <c r="A1042" s="12">
        <f t="shared" si="68"/>
        <v>45602</v>
      </c>
      <c r="B1042">
        <f t="shared" si="66"/>
        <v>2024</v>
      </c>
      <c r="C1042">
        <f t="shared" si="67"/>
        <v>11</v>
      </c>
      <c r="D1042" t="str">
        <f t="shared" si="65"/>
        <v>Nov</v>
      </c>
    </row>
    <row r="1043" spans="1:4">
      <c r="A1043" s="12">
        <f t="shared" si="68"/>
        <v>45603</v>
      </c>
      <c r="B1043">
        <f t="shared" si="66"/>
        <v>2024</v>
      </c>
      <c r="C1043">
        <f t="shared" si="67"/>
        <v>11</v>
      </c>
      <c r="D1043" t="str">
        <f t="shared" si="65"/>
        <v>Nov</v>
      </c>
    </row>
    <row r="1044" spans="1:4">
      <c r="A1044" s="12">
        <f t="shared" si="68"/>
        <v>45604</v>
      </c>
      <c r="B1044">
        <f t="shared" si="66"/>
        <v>2024</v>
      </c>
      <c r="C1044">
        <f t="shared" si="67"/>
        <v>11</v>
      </c>
      <c r="D1044" t="str">
        <f t="shared" si="65"/>
        <v>Nov</v>
      </c>
    </row>
    <row r="1045" spans="1:4">
      <c r="A1045" s="12">
        <f t="shared" si="68"/>
        <v>45605</v>
      </c>
      <c r="B1045">
        <f t="shared" si="66"/>
        <v>2024</v>
      </c>
      <c r="C1045">
        <f t="shared" si="67"/>
        <v>11</v>
      </c>
      <c r="D1045" t="str">
        <f t="shared" si="65"/>
        <v>Nov</v>
      </c>
    </row>
    <row r="1046" spans="1:4">
      <c r="A1046" s="12">
        <f t="shared" si="68"/>
        <v>45606</v>
      </c>
      <c r="B1046">
        <f t="shared" si="66"/>
        <v>2024</v>
      </c>
      <c r="C1046">
        <f t="shared" si="67"/>
        <v>11</v>
      </c>
      <c r="D1046" t="str">
        <f t="shared" si="65"/>
        <v>Nov</v>
      </c>
    </row>
    <row r="1047" spans="1:4">
      <c r="A1047" s="12">
        <f t="shared" si="68"/>
        <v>45607</v>
      </c>
      <c r="B1047">
        <f t="shared" si="66"/>
        <v>2024</v>
      </c>
      <c r="C1047">
        <f t="shared" si="67"/>
        <v>11</v>
      </c>
      <c r="D1047" t="str">
        <f t="shared" si="65"/>
        <v>Nov</v>
      </c>
    </row>
    <row r="1048" spans="1:4">
      <c r="A1048" s="12">
        <f t="shared" si="68"/>
        <v>45608</v>
      </c>
      <c r="B1048">
        <f t="shared" si="66"/>
        <v>2024</v>
      </c>
      <c r="C1048">
        <f t="shared" si="67"/>
        <v>11</v>
      </c>
      <c r="D1048" t="str">
        <f t="shared" si="65"/>
        <v>Nov</v>
      </c>
    </row>
    <row r="1049" spans="1:4">
      <c r="A1049" s="12">
        <f t="shared" si="68"/>
        <v>45609</v>
      </c>
      <c r="B1049">
        <f t="shared" si="66"/>
        <v>2024</v>
      </c>
      <c r="C1049">
        <f t="shared" si="67"/>
        <v>11</v>
      </c>
      <c r="D1049" t="str">
        <f t="shared" si="65"/>
        <v>Nov</v>
      </c>
    </row>
    <row r="1050" spans="1:4">
      <c r="A1050" s="12">
        <f t="shared" si="68"/>
        <v>45610</v>
      </c>
      <c r="B1050">
        <f t="shared" si="66"/>
        <v>2024</v>
      </c>
      <c r="C1050">
        <f t="shared" si="67"/>
        <v>11</v>
      </c>
      <c r="D1050" t="str">
        <f t="shared" si="65"/>
        <v>Nov</v>
      </c>
    </row>
    <row r="1051" spans="1:4">
      <c r="A1051" s="12">
        <f t="shared" si="68"/>
        <v>45611</v>
      </c>
      <c r="B1051">
        <f t="shared" si="66"/>
        <v>2024</v>
      </c>
      <c r="C1051">
        <f t="shared" si="67"/>
        <v>11</v>
      </c>
      <c r="D1051" t="str">
        <f t="shared" si="65"/>
        <v>Nov</v>
      </c>
    </row>
    <row r="1052" spans="1:4">
      <c r="A1052" s="12">
        <f t="shared" si="68"/>
        <v>45612</v>
      </c>
      <c r="B1052">
        <f t="shared" si="66"/>
        <v>2024</v>
      </c>
      <c r="C1052">
        <f t="shared" si="67"/>
        <v>11</v>
      </c>
      <c r="D1052" t="str">
        <f t="shared" si="65"/>
        <v>Nov</v>
      </c>
    </row>
    <row r="1053" spans="1:4">
      <c r="A1053" s="12">
        <f t="shared" si="68"/>
        <v>45613</v>
      </c>
      <c r="B1053">
        <f t="shared" si="66"/>
        <v>2024</v>
      </c>
      <c r="C1053">
        <f t="shared" si="67"/>
        <v>11</v>
      </c>
      <c r="D1053" t="str">
        <f t="shared" si="65"/>
        <v>Nov</v>
      </c>
    </row>
    <row r="1054" spans="1:4">
      <c r="A1054" s="12">
        <f t="shared" si="68"/>
        <v>45614</v>
      </c>
      <c r="B1054">
        <f t="shared" si="66"/>
        <v>2024</v>
      </c>
      <c r="C1054">
        <f t="shared" si="67"/>
        <v>11</v>
      </c>
      <c r="D1054" t="str">
        <f t="shared" si="65"/>
        <v>Nov</v>
      </c>
    </row>
    <row r="1055" spans="1:4">
      <c r="A1055" s="12">
        <f t="shared" si="68"/>
        <v>45615</v>
      </c>
      <c r="B1055">
        <f t="shared" si="66"/>
        <v>2024</v>
      </c>
      <c r="C1055">
        <f t="shared" si="67"/>
        <v>11</v>
      </c>
      <c r="D1055" t="str">
        <f t="shared" si="65"/>
        <v>Nov</v>
      </c>
    </row>
    <row r="1056" spans="1:4">
      <c r="A1056" s="12">
        <f t="shared" si="68"/>
        <v>45616</v>
      </c>
      <c r="B1056">
        <f t="shared" si="66"/>
        <v>2024</v>
      </c>
      <c r="C1056">
        <f t="shared" si="67"/>
        <v>11</v>
      </c>
      <c r="D1056" t="str">
        <f t="shared" si="65"/>
        <v>Nov</v>
      </c>
    </row>
    <row r="1057" spans="1:4">
      <c r="A1057" s="12">
        <f t="shared" si="68"/>
        <v>45617</v>
      </c>
      <c r="B1057">
        <f t="shared" si="66"/>
        <v>2024</v>
      </c>
      <c r="C1057">
        <f t="shared" si="67"/>
        <v>11</v>
      </c>
      <c r="D1057" t="str">
        <f t="shared" si="65"/>
        <v>Nov</v>
      </c>
    </row>
    <row r="1058" spans="1:4">
      <c r="A1058" s="12">
        <f t="shared" si="68"/>
        <v>45618</v>
      </c>
      <c r="B1058">
        <f t="shared" si="66"/>
        <v>2024</v>
      </c>
      <c r="C1058">
        <f t="shared" si="67"/>
        <v>11</v>
      </c>
      <c r="D1058" t="str">
        <f t="shared" si="65"/>
        <v>Nov</v>
      </c>
    </row>
    <row r="1059" spans="1:4">
      <c r="A1059" s="12">
        <f t="shared" si="68"/>
        <v>45619</v>
      </c>
      <c r="B1059">
        <f t="shared" si="66"/>
        <v>2024</v>
      </c>
      <c r="C1059">
        <f t="shared" si="67"/>
        <v>11</v>
      </c>
      <c r="D1059" t="str">
        <f t="shared" si="65"/>
        <v>Nov</v>
      </c>
    </row>
    <row r="1060" spans="1:4">
      <c r="A1060" s="12">
        <f t="shared" si="68"/>
        <v>45620</v>
      </c>
      <c r="B1060">
        <f t="shared" si="66"/>
        <v>2024</v>
      </c>
      <c r="C1060">
        <f t="shared" si="67"/>
        <v>11</v>
      </c>
      <c r="D1060" t="str">
        <f t="shared" si="65"/>
        <v>Nov</v>
      </c>
    </row>
    <row r="1061" spans="1:4">
      <c r="A1061" s="12">
        <f t="shared" si="68"/>
        <v>45621</v>
      </c>
      <c r="B1061">
        <f t="shared" si="66"/>
        <v>2024</v>
      </c>
      <c r="C1061">
        <f t="shared" si="67"/>
        <v>11</v>
      </c>
      <c r="D1061" t="str">
        <f t="shared" si="65"/>
        <v>Nov</v>
      </c>
    </row>
    <row r="1062" spans="1:4">
      <c r="A1062" s="12">
        <f t="shared" si="68"/>
        <v>45622</v>
      </c>
      <c r="B1062">
        <f t="shared" si="66"/>
        <v>2024</v>
      </c>
      <c r="C1062">
        <f t="shared" si="67"/>
        <v>11</v>
      </c>
      <c r="D1062" t="str">
        <f t="shared" si="65"/>
        <v>Nov</v>
      </c>
    </row>
    <row r="1063" spans="1:4">
      <c r="A1063" s="12">
        <f t="shared" si="68"/>
        <v>45623</v>
      </c>
      <c r="B1063">
        <f t="shared" si="66"/>
        <v>2024</v>
      </c>
      <c r="C1063">
        <f t="shared" si="67"/>
        <v>11</v>
      </c>
      <c r="D1063" t="str">
        <f t="shared" si="65"/>
        <v>Nov</v>
      </c>
    </row>
    <row r="1064" spans="1:4">
      <c r="A1064" s="12">
        <f t="shared" si="68"/>
        <v>45624</v>
      </c>
      <c r="B1064">
        <f t="shared" si="66"/>
        <v>2024</v>
      </c>
      <c r="C1064">
        <f t="shared" si="67"/>
        <v>11</v>
      </c>
      <c r="D1064" t="str">
        <f t="shared" si="65"/>
        <v>Nov</v>
      </c>
    </row>
    <row r="1065" spans="1:4">
      <c r="A1065" s="12">
        <f t="shared" si="68"/>
        <v>45625</v>
      </c>
      <c r="B1065">
        <f t="shared" si="66"/>
        <v>2024</v>
      </c>
      <c r="C1065">
        <f t="shared" si="67"/>
        <v>11</v>
      </c>
      <c r="D1065" t="str">
        <f t="shared" si="65"/>
        <v>Nov</v>
      </c>
    </row>
    <row r="1066" spans="1:4">
      <c r="A1066" s="12">
        <f t="shared" si="68"/>
        <v>45626</v>
      </c>
      <c r="B1066">
        <f t="shared" si="66"/>
        <v>2024</v>
      </c>
      <c r="C1066">
        <f t="shared" si="67"/>
        <v>11</v>
      </c>
      <c r="D1066" t="str">
        <f t="shared" si="65"/>
        <v>Nov</v>
      </c>
    </row>
    <row r="1067" spans="1:4">
      <c r="A1067" s="12">
        <f t="shared" si="68"/>
        <v>45627</v>
      </c>
      <c r="B1067">
        <f t="shared" si="66"/>
        <v>2024</v>
      </c>
      <c r="C1067">
        <f t="shared" si="67"/>
        <v>12</v>
      </c>
      <c r="D1067" t="str">
        <f t="shared" si="65"/>
        <v>Dec</v>
      </c>
    </row>
    <row r="1068" spans="1:4">
      <c r="A1068" s="12">
        <f t="shared" si="68"/>
        <v>45628</v>
      </c>
      <c r="B1068">
        <f t="shared" si="66"/>
        <v>2024</v>
      </c>
      <c r="C1068">
        <f t="shared" si="67"/>
        <v>12</v>
      </c>
      <c r="D1068" t="str">
        <f t="shared" si="65"/>
        <v>Dec</v>
      </c>
    </row>
    <row r="1069" spans="1:4">
      <c r="A1069" s="12">
        <f t="shared" si="68"/>
        <v>45629</v>
      </c>
      <c r="B1069">
        <f t="shared" si="66"/>
        <v>2024</v>
      </c>
      <c r="C1069">
        <f t="shared" si="67"/>
        <v>12</v>
      </c>
      <c r="D1069" t="str">
        <f t="shared" si="65"/>
        <v>Dec</v>
      </c>
    </row>
    <row r="1070" spans="1:4">
      <c r="A1070" s="12">
        <f t="shared" si="68"/>
        <v>45630</v>
      </c>
      <c r="B1070">
        <f t="shared" si="66"/>
        <v>2024</v>
      </c>
      <c r="C1070">
        <f t="shared" si="67"/>
        <v>12</v>
      </c>
      <c r="D1070" t="str">
        <f t="shared" si="65"/>
        <v>Dec</v>
      </c>
    </row>
    <row r="1071" spans="1:4">
      <c r="A1071" s="12">
        <f t="shared" si="68"/>
        <v>45631</v>
      </c>
      <c r="B1071">
        <f t="shared" si="66"/>
        <v>2024</v>
      </c>
      <c r="C1071">
        <f t="shared" si="67"/>
        <v>12</v>
      </c>
      <c r="D1071" t="str">
        <f t="shared" si="65"/>
        <v>Dec</v>
      </c>
    </row>
    <row r="1072" spans="1:4">
      <c r="A1072" s="12">
        <f t="shared" si="68"/>
        <v>45632</v>
      </c>
      <c r="B1072">
        <f t="shared" si="66"/>
        <v>2024</v>
      </c>
      <c r="C1072">
        <f t="shared" si="67"/>
        <v>12</v>
      </c>
      <c r="D1072" t="str">
        <f t="shared" si="65"/>
        <v>Dec</v>
      </c>
    </row>
    <row r="1073" spans="1:4">
      <c r="A1073" s="12">
        <f t="shared" si="68"/>
        <v>45633</v>
      </c>
      <c r="B1073">
        <f t="shared" si="66"/>
        <v>2024</v>
      </c>
      <c r="C1073">
        <f t="shared" si="67"/>
        <v>12</v>
      </c>
      <c r="D1073" t="str">
        <f t="shared" si="65"/>
        <v>Dec</v>
      </c>
    </row>
    <row r="1074" spans="1:4">
      <c r="A1074" s="12">
        <f t="shared" si="68"/>
        <v>45634</v>
      </c>
      <c r="B1074">
        <f t="shared" si="66"/>
        <v>2024</v>
      </c>
      <c r="C1074">
        <f t="shared" si="67"/>
        <v>12</v>
      </c>
      <c r="D1074" t="str">
        <f t="shared" si="65"/>
        <v>Dec</v>
      </c>
    </row>
    <row r="1075" spans="1:4">
      <c r="A1075" s="12">
        <f t="shared" si="68"/>
        <v>45635</v>
      </c>
      <c r="B1075">
        <f t="shared" si="66"/>
        <v>2024</v>
      </c>
      <c r="C1075">
        <f t="shared" si="67"/>
        <v>12</v>
      </c>
      <c r="D1075" t="str">
        <f t="shared" si="65"/>
        <v>Dec</v>
      </c>
    </row>
    <row r="1076" spans="1:4">
      <c r="A1076" s="12">
        <f t="shared" si="68"/>
        <v>45636</v>
      </c>
      <c r="B1076">
        <f t="shared" si="66"/>
        <v>2024</v>
      </c>
      <c r="C1076">
        <f t="shared" si="67"/>
        <v>12</v>
      </c>
      <c r="D1076" t="str">
        <f t="shared" si="65"/>
        <v>Dec</v>
      </c>
    </row>
    <row r="1077" spans="1:4">
      <c r="A1077" s="12">
        <f t="shared" si="68"/>
        <v>45637</v>
      </c>
      <c r="B1077">
        <f t="shared" si="66"/>
        <v>2024</v>
      </c>
      <c r="C1077">
        <f t="shared" si="67"/>
        <v>12</v>
      </c>
      <c r="D1077" t="str">
        <f t="shared" si="65"/>
        <v>Dec</v>
      </c>
    </row>
    <row r="1078" spans="1:4">
      <c r="A1078" s="12">
        <f t="shared" si="68"/>
        <v>45638</v>
      </c>
      <c r="B1078">
        <f t="shared" si="66"/>
        <v>2024</v>
      </c>
      <c r="C1078">
        <f t="shared" si="67"/>
        <v>12</v>
      </c>
      <c r="D1078" t="str">
        <f t="shared" si="65"/>
        <v>Dec</v>
      </c>
    </row>
    <row r="1079" spans="1:4">
      <c r="A1079" s="12">
        <f t="shared" si="68"/>
        <v>45639</v>
      </c>
      <c r="B1079">
        <f t="shared" si="66"/>
        <v>2024</v>
      </c>
      <c r="C1079">
        <f t="shared" si="67"/>
        <v>12</v>
      </c>
      <c r="D1079" t="str">
        <f t="shared" si="65"/>
        <v>Dec</v>
      </c>
    </row>
    <row r="1080" spans="1:4">
      <c r="A1080" s="12">
        <f t="shared" si="68"/>
        <v>45640</v>
      </c>
      <c r="B1080">
        <f t="shared" si="66"/>
        <v>2024</v>
      </c>
      <c r="C1080">
        <f t="shared" si="67"/>
        <v>12</v>
      </c>
      <c r="D1080" t="str">
        <f t="shared" si="65"/>
        <v>Dec</v>
      </c>
    </row>
    <row r="1081" spans="1:4">
      <c r="A1081" s="12">
        <f t="shared" si="68"/>
        <v>45641</v>
      </c>
      <c r="B1081">
        <f t="shared" si="66"/>
        <v>2024</v>
      </c>
      <c r="C1081">
        <f t="shared" si="67"/>
        <v>12</v>
      </c>
      <c r="D1081" t="str">
        <f t="shared" si="65"/>
        <v>Dec</v>
      </c>
    </row>
    <row r="1082" spans="1:4">
      <c r="A1082" s="12">
        <f t="shared" si="68"/>
        <v>45642</v>
      </c>
      <c r="B1082">
        <f t="shared" si="66"/>
        <v>2024</v>
      </c>
      <c r="C1082">
        <f t="shared" si="67"/>
        <v>12</v>
      </c>
      <c r="D1082" t="str">
        <f t="shared" si="65"/>
        <v>Dec</v>
      </c>
    </row>
    <row r="1083" spans="1:4">
      <c r="A1083" s="12">
        <f t="shared" si="68"/>
        <v>45643</v>
      </c>
      <c r="B1083">
        <f t="shared" si="66"/>
        <v>2024</v>
      </c>
      <c r="C1083">
        <f t="shared" si="67"/>
        <v>12</v>
      </c>
      <c r="D1083" t="str">
        <f t="shared" si="65"/>
        <v>Dec</v>
      </c>
    </row>
    <row r="1084" spans="1:4">
      <c r="A1084" s="12">
        <f t="shared" si="68"/>
        <v>45644</v>
      </c>
      <c r="B1084">
        <f t="shared" si="66"/>
        <v>2024</v>
      </c>
      <c r="C1084">
        <f t="shared" si="67"/>
        <v>12</v>
      </c>
      <c r="D1084" t="str">
        <f t="shared" si="65"/>
        <v>Dec</v>
      </c>
    </row>
    <row r="1085" spans="1:4">
      <c r="A1085" s="12">
        <f t="shared" si="68"/>
        <v>45645</v>
      </c>
      <c r="B1085">
        <f t="shared" si="66"/>
        <v>2024</v>
      </c>
      <c r="C1085">
        <f t="shared" si="67"/>
        <v>12</v>
      </c>
      <c r="D1085" t="str">
        <f t="shared" si="65"/>
        <v>Dec</v>
      </c>
    </row>
    <row r="1086" spans="1:4">
      <c r="A1086" s="12">
        <f t="shared" si="68"/>
        <v>45646</v>
      </c>
      <c r="B1086">
        <f t="shared" si="66"/>
        <v>2024</v>
      </c>
      <c r="C1086">
        <f t="shared" si="67"/>
        <v>12</v>
      </c>
      <c r="D1086" t="str">
        <f t="shared" si="65"/>
        <v>Dec</v>
      </c>
    </row>
    <row r="1087" spans="1:4">
      <c r="A1087" s="12">
        <f t="shared" si="68"/>
        <v>45647</v>
      </c>
      <c r="B1087">
        <f t="shared" si="66"/>
        <v>2024</v>
      </c>
      <c r="C1087">
        <f t="shared" si="67"/>
        <v>12</v>
      </c>
      <c r="D1087" t="str">
        <f t="shared" si="65"/>
        <v>Dec</v>
      </c>
    </row>
    <row r="1088" spans="1:4">
      <c r="A1088" s="12">
        <f t="shared" si="68"/>
        <v>45648</v>
      </c>
      <c r="B1088">
        <f t="shared" si="66"/>
        <v>2024</v>
      </c>
      <c r="C1088">
        <f t="shared" si="67"/>
        <v>12</v>
      </c>
      <c r="D1088" t="str">
        <f t="shared" si="65"/>
        <v>Dec</v>
      </c>
    </row>
    <row r="1089" spans="1:4">
      <c r="A1089" s="12">
        <f t="shared" si="68"/>
        <v>45649</v>
      </c>
      <c r="B1089">
        <f t="shared" si="66"/>
        <v>2024</v>
      </c>
      <c r="C1089">
        <f t="shared" si="67"/>
        <v>12</v>
      </c>
      <c r="D1089" t="str">
        <f t="shared" si="65"/>
        <v>Dec</v>
      </c>
    </row>
    <row r="1090" spans="1:4">
      <c r="A1090" s="12">
        <f t="shared" si="68"/>
        <v>45650</v>
      </c>
      <c r="B1090">
        <f t="shared" si="66"/>
        <v>2024</v>
      </c>
      <c r="C1090">
        <f t="shared" si="67"/>
        <v>12</v>
      </c>
      <c r="D1090" t="str">
        <f t="shared" ref="D1090:D1097" si="69">TEXT(A1090,"MMM")</f>
        <v>Dec</v>
      </c>
    </row>
    <row r="1091" spans="1:4">
      <c r="A1091" s="12">
        <f t="shared" si="68"/>
        <v>45651</v>
      </c>
      <c r="B1091">
        <f t="shared" ref="B1091:B1097" si="70">YEAR(A1091)</f>
        <v>2024</v>
      </c>
      <c r="C1091">
        <f t="shared" ref="C1091:C1097" si="71">MONTH(A1091)</f>
        <v>12</v>
      </c>
      <c r="D1091" t="str">
        <f t="shared" si="69"/>
        <v>Dec</v>
      </c>
    </row>
    <row r="1092" spans="1:4">
      <c r="A1092" s="12">
        <f t="shared" si="68"/>
        <v>45652</v>
      </c>
      <c r="B1092">
        <f t="shared" si="70"/>
        <v>2024</v>
      </c>
      <c r="C1092">
        <f t="shared" si="71"/>
        <v>12</v>
      </c>
      <c r="D1092" t="str">
        <f t="shared" si="69"/>
        <v>Dec</v>
      </c>
    </row>
    <row r="1093" spans="1:4">
      <c r="A1093" s="12">
        <f t="shared" si="68"/>
        <v>45653</v>
      </c>
      <c r="B1093">
        <f t="shared" si="70"/>
        <v>2024</v>
      </c>
      <c r="C1093">
        <f t="shared" si="71"/>
        <v>12</v>
      </c>
      <c r="D1093" t="str">
        <f t="shared" si="69"/>
        <v>Dec</v>
      </c>
    </row>
    <row r="1094" spans="1:4">
      <c r="A1094" s="12">
        <f t="shared" si="68"/>
        <v>45654</v>
      </c>
      <c r="B1094">
        <f t="shared" si="70"/>
        <v>2024</v>
      </c>
      <c r="C1094">
        <f t="shared" si="71"/>
        <v>12</v>
      </c>
      <c r="D1094" t="str">
        <f t="shared" si="69"/>
        <v>Dec</v>
      </c>
    </row>
    <row r="1095" spans="1:4">
      <c r="A1095" s="12">
        <f t="shared" si="68"/>
        <v>45655</v>
      </c>
      <c r="B1095">
        <f t="shared" si="70"/>
        <v>2024</v>
      </c>
      <c r="C1095">
        <f t="shared" si="71"/>
        <v>12</v>
      </c>
      <c r="D1095" t="str">
        <f t="shared" si="69"/>
        <v>Dec</v>
      </c>
    </row>
    <row r="1096" spans="1:4">
      <c r="A1096" s="12">
        <f t="shared" si="68"/>
        <v>45656</v>
      </c>
      <c r="B1096">
        <f t="shared" si="70"/>
        <v>2024</v>
      </c>
      <c r="C1096">
        <f t="shared" si="71"/>
        <v>12</v>
      </c>
      <c r="D1096" t="str">
        <f t="shared" si="69"/>
        <v>Dec</v>
      </c>
    </row>
    <row r="1097" spans="1:4">
      <c r="A1097" s="12">
        <f t="shared" si="68"/>
        <v>45657</v>
      </c>
      <c r="B1097">
        <f t="shared" si="70"/>
        <v>2024</v>
      </c>
      <c r="C1097">
        <f t="shared" si="71"/>
        <v>12</v>
      </c>
      <c r="D1097" t="str">
        <f t="shared" si="69"/>
        <v>Dec</v>
      </c>
    </row>
    <row r="1098" spans="1:4">
      <c r="A1098" s="12"/>
    </row>
    <row r="1099" spans="1:4">
      <c r="A1099" s="12"/>
    </row>
    <row r="1100" spans="1:4">
      <c r="A1100" s="12"/>
    </row>
    <row r="1101" spans="1:4">
      <c r="A1101" s="12"/>
    </row>
    <row r="1102" spans="1:4">
      <c r="A1102" s="12"/>
    </row>
    <row r="1103" spans="1:4">
      <c r="A1103" s="12"/>
    </row>
    <row r="1104" spans="1:4">
      <c r="A1104" s="12"/>
    </row>
    <row r="1105" spans="1:1">
      <c r="A1105" s="12"/>
    </row>
    <row r="1106" spans="1:1">
      <c r="A1106" s="12"/>
    </row>
    <row r="1107" spans="1:1">
      <c r="A1107" s="12"/>
    </row>
    <row r="1108" spans="1:1">
      <c r="A1108" s="12"/>
    </row>
    <row r="1109" spans="1:1">
      <c r="A1109" s="12"/>
    </row>
    <row r="1110" spans="1:1">
      <c r="A1110" s="12"/>
    </row>
  </sheetData>
  <pageMargins left="0.7" right="0.7" top="0.75" bottom="0.75" header="0.3" footer="0.3"/>
  <ignoredErrors>
    <ignoredError sqref="A2:D2" calculatedColumn="1"/>
  </ignoredErrors>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C2" sqref="C2"/>
    </sheetView>
  </sheetViews>
  <sheetFormatPr defaultColWidth="9.125" defaultRowHeight="15"/>
  <cols>
    <col min="1" max="1" width="14.625" style="2" bestFit="1" customWidth="1"/>
    <col min="2" max="2" width="20.875" style="2" bestFit="1" customWidth="1"/>
    <col min="3" max="3" width="53.75" style="2" bestFit="1" customWidth="1"/>
    <col min="6" max="6" width="10.5" customWidth="1"/>
  </cols>
  <sheetData>
    <row r="1" spans="1:3" ht="15.75">
      <c r="A1" s="3" t="s">
        <v>154</v>
      </c>
      <c r="B1" s="3" t="s">
        <v>155</v>
      </c>
      <c r="C1" s="3" t="s">
        <v>156</v>
      </c>
    </row>
    <row r="2" spans="1:3">
      <c r="A2" s="2" t="s">
        <v>157</v>
      </c>
      <c r="B2" s="2" t="s">
        <v>0</v>
      </c>
      <c r="C2" s="2" t="s">
        <v>158</v>
      </c>
    </row>
    <row r="3" spans="1:3">
      <c r="A3" s="2" t="s">
        <v>157</v>
      </c>
      <c r="B3" s="2" t="s">
        <v>43</v>
      </c>
      <c r="C3" s="2" t="s">
        <v>159</v>
      </c>
    </row>
    <row r="4" spans="1:3">
      <c r="A4" s="2" t="s">
        <v>157</v>
      </c>
      <c r="B4" s="2" t="s">
        <v>2</v>
      </c>
      <c r="C4" s="2" t="s">
        <v>160</v>
      </c>
    </row>
    <row r="5" spans="1:3">
      <c r="A5" s="2" t="s">
        <v>157</v>
      </c>
      <c r="B5" s="2" t="s">
        <v>3</v>
      </c>
      <c r="C5" s="2" t="s">
        <v>161</v>
      </c>
    </row>
    <row r="6" spans="1:3">
      <c r="A6" s="2" t="s">
        <v>157</v>
      </c>
      <c r="B6" s="2" t="s">
        <v>4</v>
      </c>
      <c r="C6" s="2" t="s">
        <v>162</v>
      </c>
    </row>
    <row r="7" spans="1:3">
      <c r="A7" s="2" t="s">
        <v>157</v>
      </c>
      <c r="B7" s="2" t="s">
        <v>5</v>
      </c>
      <c r="C7" s="2" t="s">
        <v>163</v>
      </c>
    </row>
    <row r="8" spans="1:3">
      <c r="A8" s="2" t="s">
        <v>157</v>
      </c>
      <c r="B8" s="2" t="s">
        <v>44</v>
      </c>
      <c r="C8" s="2" t="s">
        <v>164</v>
      </c>
    </row>
    <row r="9" spans="1:3">
      <c r="A9" s="2" t="s">
        <v>157</v>
      </c>
      <c r="B9" s="2" t="s">
        <v>45</v>
      </c>
      <c r="C9" s="2" t="s">
        <v>165</v>
      </c>
    </row>
    <row r="10" spans="1:3">
      <c r="A10" s="2" t="s">
        <v>157</v>
      </c>
      <c r="B10" s="2" t="s">
        <v>46</v>
      </c>
      <c r="C10" s="2" t="s">
        <v>166</v>
      </c>
    </row>
    <row r="11" spans="1:3">
      <c r="A11" s="2" t="s">
        <v>157</v>
      </c>
      <c r="B11" s="2" t="s">
        <v>6</v>
      </c>
      <c r="C11" s="2" t="s">
        <v>167</v>
      </c>
    </row>
    <row r="12" spans="1:3">
      <c r="A12" s="2" t="s">
        <v>157</v>
      </c>
      <c r="B12" s="2" t="s">
        <v>47</v>
      </c>
      <c r="C12" s="2" t="s">
        <v>168</v>
      </c>
    </row>
    <row r="13" spans="1:3">
      <c r="A13" s="2" t="s">
        <v>7</v>
      </c>
      <c r="B13" s="2" t="s">
        <v>0</v>
      </c>
      <c r="C13" s="2" t="s">
        <v>169</v>
      </c>
    </row>
    <row r="14" spans="1:3">
      <c r="A14" s="2" t="s">
        <v>7</v>
      </c>
      <c r="B14" s="2" t="s">
        <v>1</v>
      </c>
      <c r="C14" s="2" t="s">
        <v>170</v>
      </c>
    </row>
    <row r="15" spans="1:3">
      <c r="A15" s="2" t="s">
        <v>7</v>
      </c>
      <c r="B15" s="2" t="s">
        <v>2</v>
      </c>
      <c r="C15" s="2" t="s">
        <v>160</v>
      </c>
    </row>
    <row r="16" spans="1:3">
      <c r="A16" s="2" t="s">
        <v>7</v>
      </c>
      <c r="B16" s="2" t="s">
        <v>3</v>
      </c>
      <c r="C16" s="2" t="s">
        <v>161</v>
      </c>
    </row>
    <row r="17" spans="1:3">
      <c r="A17" s="2" t="s">
        <v>7</v>
      </c>
      <c r="B17" s="2" t="s">
        <v>4</v>
      </c>
      <c r="C17" s="2" t="s">
        <v>162</v>
      </c>
    </row>
    <row r="18" spans="1:3">
      <c r="A18" s="2" t="s">
        <v>7</v>
      </c>
      <c r="B18" s="2" t="s">
        <v>5</v>
      </c>
      <c r="C18" s="2" t="s">
        <v>163</v>
      </c>
    </row>
    <row r="19" spans="1:3">
      <c r="A19" s="2" t="s">
        <v>7</v>
      </c>
      <c r="B19" s="2" t="s">
        <v>6</v>
      </c>
      <c r="C19" s="2" t="s">
        <v>171</v>
      </c>
    </row>
    <row r="20" spans="1:3">
      <c r="A20" s="2" t="s">
        <v>7</v>
      </c>
      <c r="B20" s="2" t="s">
        <v>7</v>
      </c>
      <c r="C20" s="2" t="s">
        <v>172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Props1.xml><?xml version="1.0" encoding="utf-8"?>
<ds:datastoreItem xmlns:ds="http://schemas.openxmlformats.org/officeDocument/2006/customXml" ds:itemID="{6C907AD4-97CA-4827-9A8D-F9C32600BF56}">
  <ds:schemaRefs/>
</ds:datastoreItem>
</file>

<file path=customXml/itemProps2.xml><?xml version="1.0" encoding="utf-8"?>
<ds:datastoreItem xmlns:ds="http://schemas.openxmlformats.org/officeDocument/2006/customXml" ds:itemID="{99482C71-42A1-46DE-8126-5B242AA6226E}">
  <ds:schemaRefs/>
</ds:datastoreItem>
</file>

<file path=customXml/itemProps3.xml><?xml version="1.0" encoding="utf-8"?>
<ds:datastoreItem xmlns:ds="http://schemas.openxmlformats.org/officeDocument/2006/customXml" ds:itemID="{F8125F1C-033C-456B-A3BA-78D30293AC33}">
  <ds:schemaRefs/>
</ds:datastoreItem>
</file>

<file path=customXml/itemProps4.xml><?xml version="1.0" encoding="utf-8"?>
<ds:datastoreItem xmlns:ds="http://schemas.openxmlformats.org/officeDocument/2006/customXml" ds:itemID="{BCFFFE46-4DA2-49FD-B1F5-87116EEFBC44}">
  <ds:schemaRefs/>
</ds:datastoreItem>
</file>

<file path=customXml/itemProps5.xml><?xml version="1.0" encoding="utf-8"?>
<ds:datastoreItem xmlns:ds="http://schemas.openxmlformats.org/officeDocument/2006/customXml" ds:itemID="{D3595C31-3DDE-4F2B-91D5-7479232A5CB8}">
  <ds:schemaRefs/>
</ds:datastoreItem>
</file>

<file path=customXml/itemProps6.xml><?xml version="1.0" encoding="utf-8"?>
<ds:datastoreItem xmlns:ds="http://schemas.openxmlformats.org/officeDocument/2006/customXml" ds:itemID="{7E48226F-D5D2-44F5-B1E6-9EE06C2B63D6}">
  <ds:schemaRefs/>
</ds:datastoreItem>
</file>

<file path=customXml/itemProps7.xml><?xml version="1.0" encoding="utf-8"?>
<ds:datastoreItem xmlns:ds="http://schemas.openxmlformats.org/officeDocument/2006/customXml" ds:itemID="{B6C42B7B-7747-4EF6-9754-C5A1459A5468}">
  <ds:schemaRefs/>
</ds:datastoreItem>
</file>

<file path=customXml/itemProps8.xml><?xml version="1.0" encoding="utf-8"?>
<ds:datastoreItem xmlns:ds="http://schemas.openxmlformats.org/officeDocument/2006/customXml" ds:itemID="{2C50EBD2-00B4-4752-A764-252EBB5526F1}">
  <ds:schemaRefs/>
</ds:datastoreItem>
</file>

<file path=customXml/itemProps9.xml><?xml version="1.0" encoding="utf-8"?>
<ds:datastoreItem xmlns:ds="http://schemas.openxmlformats.org/officeDocument/2006/customXml" ds:itemID="{0C1751E1-3658-4802-840C-7968AC05D1E1}">
  <ds:schemaRefs/>
</ds:datastoreItem>
</file>

<file path=customXml/itemProps10.xml><?xml version="1.0" encoding="utf-8"?>
<ds:datastoreItem xmlns:ds="http://schemas.openxmlformats.org/officeDocument/2006/customXml" ds:itemID="{EB7C1F17-8315-474A-9E62-903E72F11857}">
  <ds:schemaRefs/>
</ds:datastoreItem>
</file>

<file path=customXml/itemProps11.xml><?xml version="1.0" encoding="utf-8"?>
<ds:datastoreItem xmlns:ds="http://schemas.openxmlformats.org/officeDocument/2006/customXml" ds:itemID="{0725E1AD-F7F3-4042-8740-C12206E0D6A8}">
  <ds:schemaRefs/>
</ds:datastoreItem>
</file>

<file path=customXml/itemProps12.xml><?xml version="1.0" encoding="utf-8"?>
<ds:datastoreItem xmlns:ds="http://schemas.openxmlformats.org/officeDocument/2006/customXml" ds:itemID="{5FF65A23-67AA-45DF-9C23-78961534F3C7}">
  <ds:schemaRefs/>
</ds:datastoreItem>
</file>

<file path=customXml/itemProps13.xml><?xml version="1.0" encoding="utf-8"?>
<ds:datastoreItem xmlns:ds="http://schemas.openxmlformats.org/officeDocument/2006/customXml" ds:itemID="{378013F8-EB16-4362-8288-13A143FB5E3B}">
  <ds:schemaRefs/>
</ds:datastoreItem>
</file>

<file path=customXml/itemProps14.xml><?xml version="1.0" encoding="utf-8"?>
<ds:datastoreItem xmlns:ds="http://schemas.openxmlformats.org/officeDocument/2006/customXml" ds:itemID="{ECD66D25-5D84-45AD-A3D9-6790EC43625C}">
  <ds:schemaRefs/>
</ds:datastoreItem>
</file>

<file path=customXml/itemProps15.xml><?xml version="1.0" encoding="utf-8"?>
<ds:datastoreItem xmlns:ds="http://schemas.openxmlformats.org/officeDocument/2006/customXml" ds:itemID="{92C7319B-33A0-409E-BCC2-CE8669ABD55C}">
  <ds:schemaRefs/>
</ds:datastoreItem>
</file>

<file path=customXml/itemProps16.xml><?xml version="1.0" encoding="utf-8"?>
<ds:datastoreItem xmlns:ds="http://schemas.openxmlformats.org/officeDocument/2006/customXml" ds:itemID="{2E37EBA5-EF75-4CDC-8159-1A05197C1E93}">
  <ds:schemaRefs/>
</ds:datastoreItem>
</file>

<file path=customXml/itemProps17.xml><?xml version="1.0" encoding="utf-8"?>
<ds:datastoreItem xmlns:ds="http://schemas.openxmlformats.org/officeDocument/2006/customXml" ds:itemID="{93DA66B7-AAD6-4E99-8FB0-1ECF2585287A}">
  <ds:schemaRefs/>
</ds:datastoreItem>
</file>

<file path=customXml/itemProps18.xml><?xml version="1.0" encoding="utf-8"?>
<ds:datastoreItem xmlns:ds="http://schemas.openxmlformats.org/officeDocument/2006/customXml" ds:itemID="{C675CBBF-48D0-4F99-9D99-F337DEB0F128}">
  <ds:schemaRefs/>
</ds:datastoreItem>
</file>

<file path=customXml/itemProps19.xml><?xml version="1.0" encoding="utf-8"?>
<ds:datastoreItem xmlns:ds="http://schemas.openxmlformats.org/officeDocument/2006/customXml" ds:itemID="{F0015E23-D13F-425D-B379-DDC9806108AD}">
  <ds:schemaRefs/>
</ds:datastoreItem>
</file>

<file path=customXml/itemProps20.xml><?xml version="1.0" encoding="utf-8"?>
<ds:datastoreItem xmlns:ds="http://schemas.openxmlformats.org/officeDocument/2006/customXml" ds:itemID="{5FBC703F-06A1-4531-83BF-F0CF79E03B5D}">
  <ds:schemaRefs/>
</ds:datastoreItem>
</file>

<file path=customXml/itemProps21.xml><?xml version="1.0" encoding="utf-8"?>
<ds:datastoreItem xmlns:ds="http://schemas.openxmlformats.org/officeDocument/2006/customXml" ds:itemID="{055B531B-493B-4C20-A8CF-133185344370}">
  <ds:schemaRefs/>
</ds:datastoreItem>
</file>

<file path=customXml/itemProps22.xml><?xml version="1.0" encoding="utf-8"?>
<ds:datastoreItem xmlns:ds="http://schemas.openxmlformats.org/officeDocument/2006/customXml" ds:itemID="{A74C4E5F-2B28-4A83-82AD-19EA974B495A}">
  <ds:schemaRefs/>
</ds:datastoreItem>
</file>

<file path=customXml/itemProps23.xml><?xml version="1.0" encoding="utf-8"?>
<ds:datastoreItem xmlns:ds="http://schemas.openxmlformats.org/officeDocument/2006/customXml" ds:itemID="{BD3008A3-6170-491C-885F-A6044DDA33E6}">
  <ds:schemaRefs/>
</ds:datastoreItem>
</file>

<file path=customXml/itemProps24.xml><?xml version="1.0" encoding="utf-8"?>
<ds:datastoreItem xmlns:ds="http://schemas.openxmlformats.org/officeDocument/2006/customXml" ds:itemID="{E3AC3A27-9C0E-4FEF-B91D-3EF362FAAB52}">
  <ds:schemaRefs/>
</ds:datastoreItem>
</file>

<file path=customXml/itemProps25.xml><?xml version="1.0" encoding="utf-8"?>
<ds:datastoreItem xmlns:ds="http://schemas.openxmlformats.org/officeDocument/2006/customXml" ds:itemID="{8D13258C-3128-4819-B814-0990478DA1FB}">
  <ds:schemaRefs/>
</ds:datastoreItem>
</file>

<file path=customXml/itemProps26.xml><?xml version="1.0" encoding="utf-8"?>
<ds:datastoreItem xmlns:ds="http://schemas.openxmlformats.org/officeDocument/2006/customXml" ds:itemID="{20EB2062-639C-4567-A58A-22EA0B24119C}">
  <ds:schemaRefs/>
</ds:datastoreItem>
</file>

<file path=customXml/itemProps27.xml><?xml version="1.0" encoding="utf-8"?>
<ds:datastoreItem xmlns:ds="http://schemas.openxmlformats.org/officeDocument/2006/customXml" ds:itemID="{CF7E1763-13A5-473E-ACE5-F26FA90DD19A}">
  <ds:schemaRefs/>
</ds:datastoreItem>
</file>

<file path=customXml/itemProps28.xml><?xml version="1.0" encoding="utf-8"?>
<ds:datastoreItem xmlns:ds="http://schemas.openxmlformats.org/officeDocument/2006/customXml" ds:itemID="{D865F4F9-30F7-455E-96FB-06D2E0C2275C}">
  <ds:schemaRefs/>
</ds:datastoreItem>
</file>

<file path=customXml/itemProps29.xml><?xml version="1.0" encoding="utf-8"?>
<ds:datastoreItem xmlns:ds="http://schemas.openxmlformats.org/officeDocument/2006/customXml" ds:itemID="{E5307CD6-950C-47B5-8A31-B842DD67B093}">
  <ds:schemaRefs/>
</ds:datastoreItem>
</file>

<file path=customXml/itemProps30.xml><?xml version="1.0" encoding="utf-8"?>
<ds:datastoreItem xmlns:ds="http://schemas.openxmlformats.org/officeDocument/2006/customXml" ds:itemID="{961EACF3-5D9F-4D84-BED4-0626A050F48A}">
  <ds:schemaRefs/>
</ds:datastoreItem>
</file>

<file path=customXml/itemProps31.xml><?xml version="1.0" encoding="utf-8"?>
<ds:datastoreItem xmlns:ds="http://schemas.openxmlformats.org/officeDocument/2006/customXml" ds:itemID="{E264071E-AE73-4B4E-A957-C25C6178BB67}">
  <ds:schemaRefs/>
</ds:datastoreItem>
</file>

<file path=customXml/itemProps32.xml><?xml version="1.0" encoding="utf-8"?>
<ds:datastoreItem xmlns:ds="http://schemas.openxmlformats.org/officeDocument/2006/customXml" ds:itemID="{05A8F563-2BCB-4BB9-98EF-65A08EAE7814}">
  <ds:schemaRefs/>
</ds:datastoreItem>
</file>

<file path=customXml/itemProps33.xml><?xml version="1.0" encoding="utf-8"?>
<ds:datastoreItem xmlns:ds="http://schemas.openxmlformats.org/officeDocument/2006/customXml" ds:itemID="{F8C3E779-85AD-4F76-905A-27D366345E80}">
  <ds:schemaRefs/>
</ds:datastoreItem>
</file>

<file path=customXml/itemProps34.xml><?xml version="1.0" encoding="utf-8"?>
<ds:datastoreItem xmlns:ds="http://schemas.openxmlformats.org/officeDocument/2006/customXml" ds:itemID="{0C79EABA-BE1C-47EB-9A61-46B37A98D731}">
  <ds:schemaRefs/>
</ds:datastoreItem>
</file>

<file path=customXml/itemProps35.xml><?xml version="1.0" encoding="utf-8"?>
<ds:datastoreItem xmlns:ds="http://schemas.openxmlformats.org/officeDocument/2006/customXml" ds:itemID="{3388FDA3-46A7-4F16-AF2F-BAB8F32E99DA}">
  <ds:schemaRefs/>
</ds:datastoreItem>
</file>

<file path=customXml/itemProps36.xml><?xml version="1.0" encoding="utf-8"?>
<ds:datastoreItem xmlns:ds="http://schemas.openxmlformats.org/officeDocument/2006/customXml" ds:itemID="{C3B5533C-4411-4B78-A497-1DABADB06BE9}">
  <ds:schemaRefs/>
</ds:datastoreItem>
</file>

<file path=customXml/itemProps37.xml><?xml version="1.0" encoding="utf-8"?>
<ds:datastoreItem xmlns:ds="http://schemas.openxmlformats.org/officeDocument/2006/customXml" ds:itemID="{6EDA8094-CE75-474C-9C97-E8CCB76F2808}">
  <ds:schemaRefs/>
</ds:datastoreItem>
</file>

<file path=customXml/itemProps38.xml><?xml version="1.0" encoding="utf-8"?>
<ds:datastoreItem xmlns:ds="http://schemas.openxmlformats.org/officeDocument/2006/customXml" ds:itemID="{6C1D9955-95AB-409B-A21D-695C6FB83BB3}">
  <ds:schemaRefs/>
</ds:datastoreItem>
</file>

<file path=customXml/itemProps39.xml><?xml version="1.0" encoding="utf-8"?>
<ds:datastoreItem xmlns:ds="http://schemas.openxmlformats.org/officeDocument/2006/customXml" ds:itemID="{706732B6-604D-4358-A7AF-6853B0A8B636}">
  <ds:schemaRefs/>
</ds:datastoreItem>
</file>

<file path=customXml/itemProps40.xml><?xml version="1.0" encoding="utf-8"?>
<ds:datastoreItem xmlns:ds="http://schemas.openxmlformats.org/officeDocument/2006/customXml" ds:itemID="{DAF4E1DF-F3B7-4CBA-9CE5-D5950F8E8E62}">
  <ds:schemaRefs/>
</ds:datastoreItem>
</file>

<file path=customXml/itemProps41.xml><?xml version="1.0" encoding="utf-8"?>
<ds:datastoreItem xmlns:ds="http://schemas.openxmlformats.org/officeDocument/2006/customXml" ds:itemID="{824A4F96-2A61-4531-9443-B1EFC5236A57}">
  <ds:schemaRefs/>
</ds:datastoreItem>
</file>

<file path=customXml/itemProps42.xml><?xml version="1.0" encoding="utf-8"?>
<ds:datastoreItem xmlns:ds="http://schemas.openxmlformats.org/officeDocument/2006/customXml" ds:itemID="{CF9B75F5-03B5-4E9D-82A6-D07BB647E2AF}">
  <ds:schemaRefs/>
</ds:datastoreItem>
</file>

<file path=customXml/itemProps43.xml><?xml version="1.0" encoding="utf-8"?>
<ds:datastoreItem xmlns:ds="http://schemas.openxmlformats.org/officeDocument/2006/customXml" ds:itemID="{6530E2A4-7EEA-41B2-85B6-D3D63B13B766}">
  <ds:schemaRefs/>
</ds:datastoreItem>
</file>

<file path=customXml/itemProps44.xml><?xml version="1.0" encoding="utf-8"?>
<ds:datastoreItem xmlns:ds="http://schemas.openxmlformats.org/officeDocument/2006/customXml" ds:itemID="{C94CD5F4-7738-4025-9768-BCB7C63903F0}">
  <ds:schemaRefs/>
</ds:datastoreItem>
</file>

<file path=customXml/itemProps45.xml><?xml version="1.0" encoding="utf-8"?>
<ds:datastoreItem xmlns:ds="http://schemas.openxmlformats.org/officeDocument/2006/customXml" ds:itemID="{DC79B383-B146-4AC3-95D5-2EB4B8D36C42}">
  <ds:schemaRefs/>
</ds:datastoreItem>
</file>

<file path=customXml/itemProps46.xml><?xml version="1.0" encoding="utf-8"?>
<ds:datastoreItem xmlns:ds="http://schemas.openxmlformats.org/officeDocument/2006/customXml" ds:itemID="{DA8D3D7B-6082-4733-8590-4D61AF31CFC0}">
  <ds:schemaRefs/>
</ds:datastoreItem>
</file>

<file path=customXml/itemProps47.xml><?xml version="1.0" encoding="utf-8"?>
<ds:datastoreItem xmlns:ds="http://schemas.openxmlformats.org/officeDocument/2006/customXml" ds:itemID="{944A2C8C-F5EC-4DFA-A11B-78EE80345FB5}">
  <ds:schemaRefs/>
</ds:datastoreItem>
</file>

<file path=customXml/itemProps48.xml><?xml version="1.0" encoding="utf-8"?>
<ds:datastoreItem xmlns:ds="http://schemas.openxmlformats.org/officeDocument/2006/customXml" ds:itemID="{0AD55CED-559E-4524-95CB-30F77287CF0C}">
  <ds:schemaRefs/>
</ds:datastoreItem>
</file>

<file path=customXml/itemProps49.xml><?xml version="1.0" encoding="utf-8"?>
<ds:datastoreItem xmlns:ds="http://schemas.openxmlformats.org/officeDocument/2006/customXml" ds:itemID="{E7EF1293-1F6D-4089-8A59-93A144B87BBE}">
  <ds:schemaRefs/>
</ds:datastoreItem>
</file>

<file path=customXml/itemProps50.xml><?xml version="1.0" encoding="utf-8"?>
<ds:datastoreItem xmlns:ds="http://schemas.openxmlformats.org/officeDocument/2006/customXml" ds:itemID="{2525254F-9C4F-488C-A0BB-5A3E82D5856E}">
  <ds:schemaRefs/>
</ds:datastoreItem>
</file>

<file path=customXml/itemProps51.xml><?xml version="1.0" encoding="utf-8"?>
<ds:datastoreItem xmlns:ds="http://schemas.openxmlformats.org/officeDocument/2006/customXml" ds:itemID="{BCC7F3B3-3E0E-48A3-A7FA-18F3FAF2FF82}">
  <ds:schemaRefs/>
</ds:datastoreItem>
</file>

<file path=customXml/itemProps52.xml><?xml version="1.0" encoding="utf-8"?>
<ds:datastoreItem xmlns:ds="http://schemas.openxmlformats.org/officeDocument/2006/customXml" ds:itemID="{2C0309EE-0C56-4B39-A53A-DA7AF89D1C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Financial Overview</vt:lpstr>
      <vt:lpstr>Expense Analysis</vt:lpstr>
      <vt:lpstr>Insights</vt:lpstr>
      <vt:lpstr>pivot_table</vt:lpstr>
      <vt:lpstr>TRANSACTION</vt:lpstr>
      <vt:lpstr>BUDGET</vt:lpstr>
      <vt:lpstr>ACCOUNTS</vt:lpstr>
      <vt:lpstr>dim-category</vt:lpstr>
      <vt:lpstr>dim_RevenueSource</vt:lpstr>
      <vt:lpstr>date_table</vt:lpstr>
      <vt:lpstr>DICTIONARY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RUIZ JAEN</dc:creator>
  <cp:lastModifiedBy>DATAGIRLTEE</cp:lastModifiedBy>
  <dcterms:created xsi:type="dcterms:W3CDTF">2025-04-23T11:44:00Z</dcterms:created>
  <dcterms:modified xsi:type="dcterms:W3CDTF">2026-05-16T01:15:36Z</dcterms:modified>
</cp:coreProperties>
</file>