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<sst xmlns="http://schemas.openxmlformats.org/spreadsheetml/2006/main" count="61" uniqueCount="51">
  <si>
    <t>Name</t>
  </si>
  <si>
    <t>Reg Hours</t>
  </si>
  <si>
    <t>Reg Pay Rate</t>
  </si>
  <si>
    <t>Loaded Reg Rate</t>
  </si>
  <si>
    <t>OT Hours</t>
  </si>
  <si>
    <t>OT Pay Rate</t>
  </si>
  <si>
    <t>Loaded OT Rate</t>
  </si>
  <si>
    <t>Hourly Pay Total</t>
  </si>
  <si>
    <t>Loaded Hourly Total</t>
  </si>
  <si>
    <t>Billing Rate</t>
  </si>
  <si>
    <t>Billing OT Rate</t>
  </si>
  <si>
    <t>Billing Total</t>
  </si>
  <si>
    <t>Brogdon, Curtis (HVP)</t>
  </si>
  <si>
    <t>Brown, Vernon (HVP)</t>
  </si>
  <si>
    <t>Bryant, Larry (HVP)</t>
  </si>
  <si>
    <t>Cartwell, Kevin (HVP)</t>
  </si>
  <si>
    <t>Cunnigham, Jordan (HVP)</t>
  </si>
  <si>
    <t>Davis, Shawn ( HVP )</t>
  </si>
  <si>
    <t>Finnigan, Angel (HVP)</t>
  </si>
  <si>
    <t>Fletcher, Darnell (HVP)</t>
  </si>
  <si>
    <t>Ford, Siera (HVP )</t>
  </si>
  <si>
    <t>Harris, Garbriel (HVP)</t>
  </si>
  <si>
    <t>Jackson, Charles (HVP)</t>
  </si>
  <si>
    <t>Jakis, Yarnell ( HVP)</t>
  </si>
  <si>
    <t>Jones, Mark (HVP)</t>
  </si>
  <si>
    <t>Lee, Melvin (HVP)</t>
  </si>
  <si>
    <t>Lockwood, Joseph (HVP)</t>
  </si>
  <si>
    <t>Myers, Anthony (HVP)</t>
  </si>
  <si>
    <t>Nelson, Terrance (HVP)</t>
  </si>
  <si>
    <t>Rivers, Gary (HVP)</t>
  </si>
  <si>
    <t>Watkins, Kareem (HVP)</t>
  </si>
  <si>
    <t>Willard, Marvin ( HVP)</t>
  </si>
  <si>
    <t>Management</t>
  </si>
  <si>
    <t>Total</t>
  </si>
  <si>
    <t>Developer Notes</t>
  </si>
  <si>
    <t>Do not disturb the McCormick MLC table with this update to McCormick HVP table</t>
  </si>
  <si>
    <t>Be sure all column headings are updated, and total table width made thinner so easier to read.</t>
  </si>
  <si>
    <t>Reg Hours = same as live report's "Regular Hours"</t>
  </si>
  <si>
    <t>Reg Pay Rate = The stored Hourly Rate of the employee</t>
  </si>
  <si>
    <t>Loaded Reg Rate = Same as live report's "Regular Rate" except change from x1.24 to x1.23</t>
  </si>
  <si>
    <t>OT Hours = same as live report's "Overtime Hours"</t>
  </si>
  <si>
    <t>OT Pay Rate = same as live report, it should be "Reg Pay Rate" * 1.5</t>
  </si>
  <si>
    <t>Loaded OT Rate = "Loaded Reg Rate" * 1.5</t>
  </si>
  <si>
    <t xml:space="preserve">Loaded Hourly Total </t>
  </si>
  <si>
    <t>Hourly Pay Total = Same as live report, which is (Reg Hours * Reg Pay Rate) * (OT Hours * OT Pay Rate)</t>
  </si>
  <si>
    <t>Loaded Hourly Total = (Reg Hours * Loaded Reg Rate) * (OT Hours * Loaded OT Rate)</t>
  </si>
  <si>
    <t>Billing Rate = (Reg Pay Rate) * 4/3</t>
  </si>
  <si>
    <t>Billing OT Rate = (Billing Rate) * 1.5</t>
  </si>
  <si>
    <t>Billing Total = Same as live report, (Reg Hours * Billing Rate) + (OT Hours * Billing OT Rate)</t>
  </si>
  <si>
    <t>Management Row at the bottom, update the hard coded numbers according to the table above.</t>
  </si>
  <si>
    <t>Totals at the bottom, same in live report.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</si>
</sst>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</numFmts>
  <fonts count="28">
    <font>
      <sz val="11"/>
      <color theme="1"/>
      <name val="Calibri"/>
      <charset val="134"/>
      <scheme val="minor"/>
    </font>
    <font>
      <b/>
      <sz val="8"/>
      <color rgb="FF333333"/>
      <name val="Arial"/>
      <charset val="134"/>
    </font>
    <font>
      <u/>
      <sz val="8"/>
      <color rgb="FF467886"/>
      <name val="Arial"/>
      <charset val="134"/>
    </font>
    <font>
      <sz val="8"/>
      <color rgb="FF333333"/>
      <name val="Arial"/>
      <charset val="134"/>
    </font>
    <font>
      <sz val="8"/>
      <color rgb="FFFF0000"/>
      <name val="Arial"/>
      <charset val="134"/>
    </font>
    <font>
      <b/>
      <sz val="8"/>
      <color rgb="FF000000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FF99"/>
        <bgColor rgb="FF99FF99"/>
      </patternFill>
    </fill>
    <fill>
      <patternFill patternType="solid">
        <fgColor rgb="FFE4E4E4"/>
        <bgColor rgb="FFE4E4E4"/>
      </patternFill>
    </fill>
    <fill>
      <patternFill patternType="solid">
        <fgColor rgb="FFC8C8C8"/>
        <bgColor rgb="FFC8C8C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right"/>
    </xf>
    <xf numFmtId="180" fontId="3" fillId="3" borderId="4" xfId="0" applyNumberFormat="1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left"/>
    </xf>
    <xf numFmtId="0" fontId="5" fillId="4" borderId="3" xfId="0" applyFont="1" applyFill="1" applyBorder="1" applyAlignment="1"/>
    <xf numFmtId="4" fontId="5" fillId="4" borderId="4" xfId="0" applyNumberFormat="1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4" borderId="4" xfId="0" applyFont="1" applyFill="1" applyBorder="1" applyAlignment="1"/>
    <xf numFmtId="180" fontId="5" fillId="4" borderId="4" xfId="0" applyNumberFormat="1" applyFont="1" applyFill="1" applyBorder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oops.usedcardboardboxes.com/report_timeclockZF.php?action=run&amp;worker=1840&amp;type=&amp;start_date=02/16/2024&amp;end_date=02/29/2024" TargetMode="External"/><Relationship Id="rId8" Type="http://schemas.openxmlformats.org/officeDocument/2006/relationships/hyperlink" Target="https://loops.usedcardboardboxes.com/report_timeclockZF.php?action=run&amp;worker=564&amp;type=&amp;start_date=02/16/2024&amp;end_date=02/29/2024" TargetMode="External"/><Relationship Id="rId7" Type="http://schemas.openxmlformats.org/officeDocument/2006/relationships/hyperlink" Target="https://loops.usedcardboardboxes.com/report_timeclockZF.php?action=run&amp;worker=1811&amp;type=&amp;start_date=02/16/2024&amp;end_date=02/29/2024" TargetMode="External"/><Relationship Id="rId6" Type="http://schemas.openxmlformats.org/officeDocument/2006/relationships/hyperlink" Target="https://loops.usedcardboardboxes.com/report_timeclockZF.php?action=run&amp;worker=1864&amp;type=&amp;start_date=02/16/2024&amp;end_date=02/29/2024" TargetMode="External"/><Relationship Id="rId5" Type="http://schemas.openxmlformats.org/officeDocument/2006/relationships/hyperlink" Target="https://loops.usedcardboardboxes.com/report_timeclockZF.php?action=run&amp;worker=1860&amp;type=&amp;start_date=02/16/2024&amp;end_date=02/29/2024" TargetMode="External"/><Relationship Id="rId4" Type="http://schemas.openxmlformats.org/officeDocument/2006/relationships/hyperlink" Target="https://loops.usedcardboardboxes.com/report_timeclockZF.php?action=run&amp;worker=1231&amp;type=&amp;start_date=02/16/2024&amp;end_date=02/29/2024" TargetMode="External"/><Relationship Id="rId3" Type="http://schemas.openxmlformats.org/officeDocument/2006/relationships/hyperlink" Target="https://loops.usedcardboardboxes.com/report_timeclockZF.php?action=run&amp;worker=1504&amp;type=&amp;start_date=02/16/2024&amp;end_date=02/29/2024" TargetMode="External"/><Relationship Id="rId20" Type="http://schemas.openxmlformats.org/officeDocument/2006/relationships/hyperlink" Target="https://loops.usedcardboardboxes.com/report_timeclockZF.php?action=run&amp;worker=1853&amp;type=&amp;start_date=02/16/2024&amp;end_date=02/29/2024" TargetMode="External"/><Relationship Id="rId2" Type="http://schemas.openxmlformats.org/officeDocument/2006/relationships/hyperlink" Target="https://loops.usedcardboardboxes.com/report_timeclockZF.php?action=run&amp;worker=1282&amp;type=&amp;start_date=02/16/2024&amp;end_date=02/29/2024" TargetMode="External"/><Relationship Id="rId19" Type="http://schemas.openxmlformats.org/officeDocument/2006/relationships/hyperlink" Target="https://loops.usedcardboardboxes.com/report_timeclockZF.php?action=run&amp;worker=1739&amp;type=&amp;start_date=02/16/2024&amp;end_date=02/29/2024" TargetMode="External"/><Relationship Id="rId18" Type="http://schemas.openxmlformats.org/officeDocument/2006/relationships/hyperlink" Target="https://loops.usedcardboardboxes.com/report_timeclockZF.php?action=run&amp;worker=1663&amp;type=&amp;start_date=02/16/2024&amp;end_date=02/29/2024" TargetMode="External"/><Relationship Id="rId17" Type="http://schemas.openxmlformats.org/officeDocument/2006/relationships/hyperlink" Target="https://loops.usedcardboardboxes.com/report_timeclockZF.php?action=run&amp;worker=777&amp;type=&amp;start_date=02/16/2024&amp;end_date=02/29/2024" TargetMode="External"/><Relationship Id="rId16" Type="http://schemas.openxmlformats.org/officeDocument/2006/relationships/hyperlink" Target="https://loops.usedcardboardboxes.com/report_timeclockZF.php?action=run&amp;worker=1801&amp;type=&amp;start_date=02/16/2024&amp;end_date=02/29/2024" TargetMode="External"/><Relationship Id="rId15" Type="http://schemas.openxmlformats.org/officeDocument/2006/relationships/hyperlink" Target="https://loops.usedcardboardboxes.com/report_timeclockZF.php?action=run&amp;worker=1410&amp;type=&amp;start_date=02/16/2024&amp;end_date=02/29/2024" TargetMode="External"/><Relationship Id="rId14" Type="http://schemas.openxmlformats.org/officeDocument/2006/relationships/hyperlink" Target="https://loops.usedcardboardboxes.com/report_timeclockZF.php?action=run&amp;worker=1174&amp;type=&amp;start_date=02/16/2024&amp;end_date=02/29/2024" TargetMode="External"/><Relationship Id="rId13" Type="http://schemas.openxmlformats.org/officeDocument/2006/relationships/hyperlink" Target="https://loops.usedcardboardboxes.com/report_timeclockZF.php?action=run&amp;worker=1502&amp;type=&amp;start_date=02/16/2024&amp;end_date=02/29/2024" TargetMode="External"/><Relationship Id="rId12" Type="http://schemas.openxmlformats.org/officeDocument/2006/relationships/hyperlink" Target="https://loops.usedcardboardboxes.com/report_timeclockZF.php?action=run&amp;worker=1823&amp;type=&amp;start_date=02/16/2024&amp;end_date=02/29/2024" TargetMode="External"/><Relationship Id="rId11" Type="http://schemas.openxmlformats.org/officeDocument/2006/relationships/hyperlink" Target="https://loops.usedcardboardboxes.com/report_timeclockZF.php?action=run&amp;worker=252&amp;type=&amp;start_date=02/16/2024&amp;end_date=02/29/2024" TargetMode="External"/><Relationship Id="rId10" Type="http://schemas.openxmlformats.org/officeDocument/2006/relationships/hyperlink" Target="https://loops.usedcardboardboxes.com/report_timeclockZF.php?action=run&amp;worker=1815&amp;type=&amp;start_date=02/16/2024&amp;end_date=02/29/2024" TargetMode="External"/><Relationship Id="rId1" Type="http://schemas.openxmlformats.org/officeDocument/2006/relationships/hyperlink" Target="https://loops.usedcardboardboxes.com/report_timeclockZF.php?action=run&amp;worker=262&amp;type=&amp;start_date=02/16/2024&amp;end_date=02/29/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tabSelected="1" zoomScale="115" zoomScaleNormal="115" topLeftCell="A19" workbookViewId="0">
      <selection activeCell="J37" sqref="J37"/>
    </sheetView>
  </sheetViews>
  <sheetFormatPr defaultColWidth="12.5714285714286" defaultRowHeight="12.75" customHeight="1"/>
  <cols>
    <col min="1" max="1" width="18.5714285714286" style="1" customWidth="1"/>
    <col min="2" max="8" width="8.28571428571429" style="1" customWidth="1"/>
    <col min="9" max="9" width="28.9333333333333" style="1" customWidth="1"/>
    <col min="10" max="12" width="8.28571428571429" style="1" customWidth="1"/>
    <col min="13" max="16384" width="12.5714285714286" style="1"/>
  </cols>
  <sheetData>
    <row r="1" customHeight="1" spans="1:2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Height="1" spans="1:12">
      <c r="A2" s="4" t="s">
        <v>12</v>
      </c>
      <c r="B2" s="5">
        <v>70.77</v>
      </c>
      <c r="C2" s="6">
        <v>17</v>
      </c>
      <c r="D2" s="6">
        <f t="shared" ref="D2:D21" si="0">C2*1.23</f>
        <v>20.91</v>
      </c>
      <c r="E2" s="5">
        <v>0</v>
      </c>
      <c r="F2" s="6">
        <f t="shared" ref="F2:G17" si="1">C2*1.5</f>
        <v>25.5</v>
      </c>
      <c r="G2" s="6">
        <f t="shared" si="1"/>
        <v>31.365</v>
      </c>
      <c r="H2" s="6">
        <f t="shared" ref="H2:H21" si="2">(B2*C2)+(E2*F2)</f>
        <v>1203.09</v>
      </c>
      <c r="I2" s="6">
        <f t="shared" ref="I2:I21" si="3">(B2*D2)+(E2*G2)</f>
        <v>1479.8007</v>
      </c>
      <c r="J2" s="6">
        <f t="shared" ref="J2:J21" si="4">C2*4/3</f>
        <v>22.6666666666667</v>
      </c>
      <c r="K2" s="6">
        <f t="shared" ref="K2:K21" si="5">J2*1.5</f>
        <v>34</v>
      </c>
      <c r="L2" s="6">
        <f t="shared" ref="L2:L21" si="6">(B2*J2)+(E2*K2)</f>
        <v>1604.12</v>
      </c>
    </row>
    <row r="3" customHeight="1" spans="1:12">
      <c r="A3" s="4" t="s">
        <v>13</v>
      </c>
      <c r="B3" s="5">
        <v>81.06</v>
      </c>
      <c r="C3" s="6">
        <v>18.5</v>
      </c>
      <c r="D3" s="6">
        <f t="shared" si="0"/>
        <v>22.755</v>
      </c>
      <c r="E3" s="7">
        <v>7.44</v>
      </c>
      <c r="F3" s="6">
        <v>27.75</v>
      </c>
      <c r="G3" s="6">
        <f t="shared" si="1"/>
        <v>34.1325</v>
      </c>
      <c r="H3" s="6">
        <f t="shared" si="2"/>
        <v>1706.07</v>
      </c>
      <c r="I3" s="6">
        <f t="shared" si="3"/>
        <v>2098.4661</v>
      </c>
      <c r="J3" s="6">
        <f t="shared" si="4"/>
        <v>24.6666666666667</v>
      </c>
      <c r="K3" s="6">
        <f t="shared" si="5"/>
        <v>37</v>
      </c>
      <c r="L3" s="6">
        <f t="shared" si="6"/>
        <v>2274.76</v>
      </c>
    </row>
    <row r="4" customHeight="1" spans="1:12">
      <c r="A4" s="4" t="s">
        <v>14</v>
      </c>
      <c r="B4" s="5">
        <v>79.83</v>
      </c>
      <c r="C4" s="6">
        <v>18</v>
      </c>
      <c r="D4" s="6">
        <f t="shared" si="0"/>
        <v>22.14</v>
      </c>
      <c r="E4" s="7">
        <v>0.98</v>
      </c>
      <c r="F4" s="6">
        <v>27</v>
      </c>
      <c r="G4" s="6">
        <f t="shared" si="1"/>
        <v>33.21</v>
      </c>
      <c r="H4" s="6">
        <f t="shared" si="2"/>
        <v>1463.4</v>
      </c>
      <c r="I4" s="6">
        <f t="shared" si="3"/>
        <v>1799.982</v>
      </c>
      <c r="J4" s="6">
        <f t="shared" si="4"/>
        <v>24</v>
      </c>
      <c r="K4" s="6">
        <f t="shared" si="5"/>
        <v>36</v>
      </c>
      <c r="L4" s="6">
        <f t="shared" si="6"/>
        <v>1951.2</v>
      </c>
    </row>
    <row r="5" customHeight="1" spans="1:12">
      <c r="A5" s="4" t="s">
        <v>15</v>
      </c>
      <c r="B5" s="5">
        <v>67.1</v>
      </c>
      <c r="C5" s="6">
        <v>17</v>
      </c>
      <c r="D5" s="6">
        <f t="shared" si="0"/>
        <v>20.91</v>
      </c>
      <c r="E5" s="7">
        <v>7.87</v>
      </c>
      <c r="F5" s="6">
        <v>25.5</v>
      </c>
      <c r="G5" s="6">
        <f t="shared" si="1"/>
        <v>31.365</v>
      </c>
      <c r="H5" s="6">
        <f t="shared" si="2"/>
        <v>1341.385</v>
      </c>
      <c r="I5" s="6">
        <f t="shared" si="3"/>
        <v>1649.90355</v>
      </c>
      <c r="J5" s="6">
        <f t="shared" si="4"/>
        <v>22.6666666666667</v>
      </c>
      <c r="K5" s="6">
        <f t="shared" si="5"/>
        <v>34</v>
      </c>
      <c r="L5" s="6">
        <f t="shared" si="6"/>
        <v>1788.51333333333</v>
      </c>
    </row>
    <row r="6" customHeight="1" spans="1:12">
      <c r="A6" s="4" t="s">
        <v>16</v>
      </c>
      <c r="B6" s="5">
        <v>69.57</v>
      </c>
      <c r="C6" s="6">
        <v>17</v>
      </c>
      <c r="D6" s="6">
        <f t="shared" si="0"/>
        <v>20.91</v>
      </c>
      <c r="E6" s="5">
        <v>0</v>
      </c>
      <c r="F6" s="6">
        <v>25.5</v>
      </c>
      <c r="G6" s="6">
        <f t="shared" si="1"/>
        <v>31.365</v>
      </c>
      <c r="H6" s="6">
        <f t="shared" si="2"/>
        <v>1182.69</v>
      </c>
      <c r="I6" s="6">
        <f t="shared" si="3"/>
        <v>1454.7087</v>
      </c>
      <c r="J6" s="6">
        <f t="shared" si="4"/>
        <v>22.6666666666667</v>
      </c>
      <c r="K6" s="6">
        <f t="shared" si="5"/>
        <v>34</v>
      </c>
      <c r="L6" s="6">
        <f t="shared" si="6"/>
        <v>1576.92</v>
      </c>
    </row>
    <row r="7" customHeight="1" spans="1:12">
      <c r="A7" s="4" t="s">
        <v>17</v>
      </c>
      <c r="B7" s="5">
        <v>31.37</v>
      </c>
      <c r="C7" s="6">
        <v>17</v>
      </c>
      <c r="D7" s="6">
        <f t="shared" si="0"/>
        <v>20.91</v>
      </c>
      <c r="E7" s="5">
        <v>0</v>
      </c>
      <c r="F7" s="6">
        <v>25.5</v>
      </c>
      <c r="G7" s="6">
        <f t="shared" si="1"/>
        <v>31.365</v>
      </c>
      <c r="H7" s="6">
        <f t="shared" si="2"/>
        <v>533.29</v>
      </c>
      <c r="I7" s="6">
        <f t="shared" si="3"/>
        <v>655.9467</v>
      </c>
      <c r="J7" s="6">
        <f t="shared" si="4"/>
        <v>22.6666666666667</v>
      </c>
      <c r="K7" s="6">
        <f t="shared" si="5"/>
        <v>34</v>
      </c>
      <c r="L7" s="6">
        <f t="shared" si="6"/>
        <v>711.053333333333</v>
      </c>
    </row>
    <row r="8" customHeight="1" spans="1:12">
      <c r="A8" s="4" t="s">
        <v>18</v>
      </c>
      <c r="B8" s="5">
        <v>25.58</v>
      </c>
      <c r="C8" s="6">
        <v>20</v>
      </c>
      <c r="D8" s="6">
        <f t="shared" si="0"/>
        <v>24.6</v>
      </c>
      <c r="E8" s="5">
        <v>0</v>
      </c>
      <c r="F8" s="6">
        <v>30</v>
      </c>
      <c r="G8" s="6">
        <f t="shared" si="1"/>
        <v>36.9</v>
      </c>
      <c r="H8" s="6">
        <f t="shared" si="2"/>
        <v>511.6</v>
      </c>
      <c r="I8" s="6">
        <f t="shared" si="3"/>
        <v>629.268</v>
      </c>
      <c r="J8" s="6">
        <f t="shared" si="4"/>
        <v>26.6666666666667</v>
      </c>
      <c r="K8" s="6">
        <f t="shared" si="5"/>
        <v>40</v>
      </c>
      <c r="L8" s="6">
        <f t="shared" si="6"/>
        <v>682.133333333333</v>
      </c>
    </row>
    <row r="9" customHeight="1" spans="1:12">
      <c r="A9" s="4" t="s">
        <v>19</v>
      </c>
      <c r="B9" s="5">
        <v>70.76</v>
      </c>
      <c r="C9" s="6">
        <v>17</v>
      </c>
      <c r="D9" s="6">
        <f t="shared" si="0"/>
        <v>20.91</v>
      </c>
      <c r="E9" s="5">
        <v>0</v>
      </c>
      <c r="F9" s="6">
        <v>25.5</v>
      </c>
      <c r="G9" s="6">
        <f t="shared" si="1"/>
        <v>31.365</v>
      </c>
      <c r="H9" s="6">
        <f t="shared" si="2"/>
        <v>1202.92</v>
      </c>
      <c r="I9" s="6">
        <f t="shared" si="3"/>
        <v>1479.5916</v>
      </c>
      <c r="J9" s="6">
        <f t="shared" si="4"/>
        <v>22.6666666666667</v>
      </c>
      <c r="K9" s="6">
        <f t="shared" si="5"/>
        <v>34</v>
      </c>
      <c r="L9" s="6">
        <f t="shared" si="6"/>
        <v>1603.89333333333</v>
      </c>
    </row>
    <row r="10" customHeight="1" spans="1:12">
      <c r="A10" s="4" t="s">
        <v>20</v>
      </c>
      <c r="B10" s="5">
        <v>28</v>
      </c>
      <c r="C10" s="6">
        <v>17</v>
      </c>
      <c r="D10" s="6">
        <f t="shared" si="0"/>
        <v>20.91</v>
      </c>
      <c r="E10" s="5">
        <v>0</v>
      </c>
      <c r="F10" s="6">
        <v>25.5</v>
      </c>
      <c r="G10" s="6">
        <f t="shared" si="1"/>
        <v>31.365</v>
      </c>
      <c r="H10" s="6">
        <f t="shared" si="2"/>
        <v>476</v>
      </c>
      <c r="I10" s="6">
        <f t="shared" si="3"/>
        <v>585.48</v>
      </c>
      <c r="J10" s="6">
        <f t="shared" si="4"/>
        <v>22.6666666666667</v>
      </c>
      <c r="K10" s="6">
        <f t="shared" si="5"/>
        <v>34</v>
      </c>
      <c r="L10" s="6">
        <f t="shared" si="6"/>
        <v>634.666666666667</v>
      </c>
    </row>
    <row r="11" customHeight="1" spans="1:12">
      <c r="A11" s="4" t="s">
        <v>21</v>
      </c>
      <c r="B11" s="5">
        <v>70.33</v>
      </c>
      <c r="C11" s="6">
        <v>16</v>
      </c>
      <c r="D11" s="6">
        <f t="shared" si="0"/>
        <v>19.68</v>
      </c>
      <c r="E11" s="5">
        <v>0</v>
      </c>
      <c r="F11" s="6">
        <v>24</v>
      </c>
      <c r="G11" s="6">
        <f t="shared" si="1"/>
        <v>29.52</v>
      </c>
      <c r="H11" s="6">
        <f t="shared" si="2"/>
        <v>1125.28</v>
      </c>
      <c r="I11" s="6">
        <f t="shared" si="3"/>
        <v>1384.0944</v>
      </c>
      <c r="J11" s="6">
        <f t="shared" si="4"/>
        <v>21.3333333333333</v>
      </c>
      <c r="K11" s="6">
        <f t="shared" si="5"/>
        <v>32</v>
      </c>
      <c r="L11" s="6">
        <f t="shared" si="6"/>
        <v>1500.37333333333</v>
      </c>
    </row>
    <row r="12" customHeight="1" spans="1:12">
      <c r="A12" s="4" t="s">
        <v>22</v>
      </c>
      <c r="B12" s="5">
        <v>53.41</v>
      </c>
      <c r="C12" s="6">
        <v>17</v>
      </c>
      <c r="D12" s="6">
        <f t="shared" si="0"/>
        <v>20.91</v>
      </c>
      <c r="E12" s="5">
        <v>0</v>
      </c>
      <c r="F12" s="6">
        <v>25.5</v>
      </c>
      <c r="G12" s="6">
        <f t="shared" si="1"/>
        <v>31.365</v>
      </c>
      <c r="H12" s="6">
        <f t="shared" si="2"/>
        <v>907.97</v>
      </c>
      <c r="I12" s="6">
        <f t="shared" si="3"/>
        <v>1116.8031</v>
      </c>
      <c r="J12" s="6">
        <f t="shared" si="4"/>
        <v>22.6666666666667</v>
      </c>
      <c r="K12" s="6">
        <f t="shared" si="5"/>
        <v>34</v>
      </c>
      <c r="L12" s="6">
        <f t="shared" si="6"/>
        <v>1210.62666666667</v>
      </c>
    </row>
    <row r="13" customHeight="1" spans="1:12">
      <c r="A13" s="4" t="s">
        <v>23</v>
      </c>
      <c r="B13" s="5">
        <v>64.44</v>
      </c>
      <c r="C13" s="6">
        <v>17</v>
      </c>
      <c r="D13" s="6">
        <f t="shared" si="0"/>
        <v>20.91</v>
      </c>
      <c r="E13" s="5">
        <v>0</v>
      </c>
      <c r="F13" s="6">
        <v>25.5</v>
      </c>
      <c r="G13" s="6">
        <f t="shared" si="1"/>
        <v>31.365</v>
      </c>
      <c r="H13" s="6">
        <f t="shared" si="2"/>
        <v>1095.48</v>
      </c>
      <c r="I13" s="6">
        <f t="shared" si="3"/>
        <v>1347.4404</v>
      </c>
      <c r="J13" s="6">
        <f t="shared" si="4"/>
        <v>22.6666666666667</v>
      </c>
      <c r="K13" s="6">
        <f t="shared" si="5"/>
        <v>34</v>
      </c>
      <c r="L13" s="6">
        <f t="shared" si="6"/>
        <v>1460.64</v>
      </c>
    </row>
    <row r="14" customHeight="1" spans="1:12">
      <c r="A14" s="4" t="s">
        <v>24</v>
      </c>
      <c r="B14" s="5">
        <v>62.17</v>
      </c>
      <c r="C14" s="6">
        <v>18</v>
      </c>
      <c r="D14" s="6">
        <f t="shared" si="0"/>
        <v>22.14</v>
      </c>
      <c r="E14" s="5">
        <v>0</v>
      </c>
      <c r="F14" s="6">
        <v>27</v>
      </c>
      <c r="G14" s="6">
        <f t="shared" si="1"/>
        <v>33.21</v>
      </c>
      <c r="H14" s="6">
        <f t="shared" si="2"/>
        <v>1119.06</v>
      </c>
      <c r="I14" s="6">
        <f t="shared" si="3"/>
        <v>1376.4438</v>
      </c>
      <c r="J14" s="6">
        <f t="shared" si="4"/>
        <v>24</v>
      </c>
      <c r="K14" s="6">
        <f t="shared" si="5"/>
        <v>36</v>
      </c>
      <c r="L14" s="6">
        <f t="shared" si="6"/>
        <v>1492.08</v>
      </c>
    </row>
    <row r="15" customHeight="1" spans="1:12">
      <c r="A15" s="4" t="s">
        <v>25</v>
      </c>
      <c r="B15" s="5">
        <v>69.07</v>
      </c>
      <c r="C15" s="6">
        <v>16</v>
      </c>
      <c r="D15" s="6">
        <f t="shared" si="0"/>
        <v>19.68</v>
      </c>
      <c r="E15" s="7">
        <v>37.27</v>
      </c>
      <c r="F15" s="6">
        <v>24</v>
      </c>
      <c r="G15" s="6">
        <f t="shared" si="1"/>
        <v>29.52</v>
      </c>
      <c r="H15" s="6">
        <f t="shared" si="2"/>
        <v>1999.6</v>
      </c>
      <c r="I15" s="6">
        <f t="shared" si="3"/>
        <v>2459.508</v>
      </c>
      <c r="J15" s="6">
        <f t="shared" si="4"/>
        <v>21.3333333333333</v>
      </c>
      <c r="K15" s="6">
        <f t="shared" si="5"/>
        <v>32</v>
      </c>
      <c r="L15" s="6">
        <f t="shared" si="6"/>
        <v>2666.13333333333</v>
      </c>
    </row>
    <row r="16" customHeight="1" spans="1:12">
      <c r="A16" s="4" t="s">
        <v>26</v>
      </c>
      <c r="B16" s="5">
        <v>73.7</v>
      </c>
      <c r="C16" s="6">
        <v>18.5</v>
      </c>
      <c r="D16" s="6">
        <f t="shared" si="0"/>
        <v>22.755</v>
      </c>
      <c r="E16" s="7">
        <v>2.5</v>
      </c>
      <c r="F16" s="6">
        <v>27.75</v>
      </c>
      <c r="G16" s="6">
        <f t="shared" si="1"/>
        <v>34.1325</v>
      </c>
      <c r="H16" s="6">
        <f t="shared" si="2"/>
        <v>1432.825</v>
      </c>
      <c r="I16" s="6">
        <f t="shared" si="3"/>
        <v>1762.37475</v>
      </c>
      <c r="J16" s="6">
        <f t="shared" si="4"/>
        <v>24.6666666666667</v>
      </c>
      <c r="K16" s="6">
        <f t="shared" si="5"/>
        <v>37</v>
      </c>
      <c r="L16" s="6">
        <f t="shared" si="6"/>
        <v>1910.43333333333</v>
      </c>
    </row>
    <row r="17" customHeight="1" spans="1:12">
      <c r="A17" s="4" t="s">
        <v>27</v>
      </c>
      <c r="B17" s="5">
        <v>54.33</v>
      </c>
      <c r="C17" s="6">
        <v>17</v>
      </c>
      <c r="D17" s="6">
        <f t="shared" si="0"/>
        <v>20.91</v>
      </c>
      <c r="E17" s="5">
        <v>0</v>
      </c>
      <c r="F17" s="6">
        <v>25.5</v>
      </c>
      <c r="G17" s="6">
        <f t="shared" si="1"/>
        <v>31.365</v>
      </c>
      <c r="H17" s="6">
        <f t="shared" si="2"/>
        <v>923.61</v>
      </c>
      <c r="I17" s="6">
        <f t="shared" si="3"/>
        <v>1136.0403</v>
      </c>
      <c r="J17" s="6">
        <f t="shared" si="4"/>
        <v>22.6666666666667</v>
      </c>
      <c r="K17" s="6">
        <f t="shared" si="5"/>
        <v>34</v>
      </c>
      <c r="L17" s="6">
        <f t="shared" si="6"/>
        <v>1231.48</v>
      </c>
    </row>
    <row r="18" customHeight="1" spans="1:12">
      <c r="A18" s="4" t="s">
        <v>28</v>
      </c>
      <c r="B18" s="5">
        <v>78.04</v>
      </c>
      <c r="C18" s="6">
        <v>18</v>
      </c>
      <c r="D18" s="6">
        <f t="shared" si="0"/>
        <v>22.14</v>
      </c>
      <c r="E18" s="5">
        <v>0</v>
      </c>
      <c r="F18" s="6">
        <v>27</v>
      </c>
      <c r="G18" s="6">
        <f t="shared" ref="G18:G36" si="7">D18*1.5</f>
        <v>33.21</v>
      </c>
      <c r="H18" s="6">
        <f t="shared" si="2"/>
        <v>1404.72</v>
      </c>
      <c r="I18" s="6">
        <f t="shared" si="3"/>
        <v>1727.8056</v>
      </c>
      <c r="J18" s="6">
        <f t="shared" si="4"/>
        <v>24</v>
      </c>
      <c r="K18" s="6">
        <f t="shared" si="5"/>
        <v>36</v>
      </c>
      <c r="L18" s="6">
        <f t="shared" si="6"/>
        <v>1872.96</v>
      </c>
    </row>
    <row r="19" customHeight="1" spans="1:12">
      <c r="A19" s="4" t="s">
        <v>29</v>
      </c>
      <c r="B19" s="5">
        <v>76.3</v>
      </c>
      <c r="C19" s="6">
        <v>17.5</v>
      </c>
      <c r="D19" s="6">
        <f t="shared" si="0"/>
        <v>21.525</v>
      </c>
      <c r="E19" s="7">
        <v>3.1</v>
      </c>
      <c r="F19" s="6">
        <v>26.25</v>
      </c>
      <c r="G19" s="6">
        <f t="shared" si="7"/>
        <v>32.2875</v>
      </c>
      <c r="H19" s="6">
        <f t="shared" si="2"/>
        <v>1416.625</v>
      </c>
      <c r="I19" s="6">
        <f t="shared" si="3"/>
        <v>1742.44875</v>
      </c>
      <c r="J19" s="6">
        <f t="shared" si="4"/>
        <v>23.3333333333333</v>
      </c>
      <c r="K19" s="6">
        <f t="shared" si="5"/>
        <v>35</v>
      </c>
      <c r="L19" s="6">
        <f t="shared" si="6"/>
        <v>1888.83333333333</v>
      </c>
    </row>
    <row r="20" customHeight="1" spans="1:12">
      <c r="A20" s="4" t="s">
        <v>30</v>
      </c>
      <c r="B20" s="5">
        <v>59.98</v>
      </c>
      <c r="C20" s="6">
        <v>16.5</v>
      </c>
      <c r="D20" s="6">
        <f t="shared" si="0"/>
        <v>20.295</v>
      </c>
      <c r="E20" s="5">
        <v>0</v>
      </c>
      <c r="F20" s="6">
        <v>24.75</v>
      </c>
      <c r="G20" s="6">
        <f t="shared" si="7"/>
        <v>30.4425</v>
      </c>
      <c r="H20" s="6">
        <f t="shared" si="2"/>
        <v>989.67</v>
      </c>
      <c r="I20" s="6">
        <f t="shared" si="3"/>
        <v>1217.2941</v>
      </c>
      <c r="J20" s="6">
        <f t="shared" si="4"/>
        <v>22</v>
      </c>
      <c r="K20" s="6">
        <f t="shared" si="5"/>
        <v>33</v>
      </c>
      <c r="L20" s="6">
        <f t="shared" si="6"/>
        <v>1319.56</v>
      </c>
    </row>
    <row r="21" customHeight="1" spans="1:12">
      <c r="A21" s="4" t="s">
        <v>31</v>
      </c>
      <c r="B21" s="5">
        <v>64.28</v>
      </c>
      <c r="C21" s="6">
        <v>17</v>
      </c>
      <c r="D21" s="6">
        <f t="shared" si="0"/>
        <v>20.91</v>
      </c>
      <c r="E21" s="5">
        <v>0</v>
      </c>
      <c r="F21" s="6">
        <v>25.5</v>
      </c>
      <c r="G21" s="6">
        <f t="shared" si="7"/>
        <v>31.365</v>
      </c>
      <c r="H21" s="6">
        <f t="shared" si="2"/>
        <v>1092.76</v>
      </c>
      <c r="I21" s="6">
        <f t="shared" si="3"/>
        <v>1344.0948</v>
      </c>
      <c r="J21" s="6">
        <f t="shared" si="4"/>
        <v>22.6666666666667</v>
      </c>
      <c r="K21" s="6">
        <f t="shared" si="5"/>
        <v>34</v>
      </c>
      <c r="L21" s="6">
        <f t="shared" si="6"/>
        <v>1457.01333333333</v>
      </c>
    </row>
    <row r="22" customHeight="1" spans="1:12">
      <c r="A22" s="8" t="s">
        <v>32</v>
      </c>
      <c r="B22" s="5"/>
      <c r="C22" s="5"/>
      <c r="D22" s="5"/>
      <c r="E22" s="5"/>
      <c r="F22" s="5"/>
      <c r="G22" s="5"/>
      <c r="H22" s="6">
        <f>75000/24</f>
        <v>3125</v>
      </c>
      <c r="I22" s="6">
        <f>H22*1.18</f>
        <v>3687.5</v>
      </c>
      <c r="J22" s="5"/>
      <c r="K22" s="5"/>
      <c r="L22" s="6">
        <f>H22*4/3</f>
        <v>4166.66666666667</v>
      </c>
    </row>
    <row r="23" customHeight="1" spans="1:12">
      <c r="A23" s="9" t="s">
        <v>33</v>
      </c>
      <c r="B23" s="10">
        <f>SUM(B2:B22)</f>
        <v>1250.09</v>
      </c>
      <c r="C23" s="11"/>
      <c r="D23" s="11"/>
      <c r="E23" s="10">
        <f>SUM(E2:E22)</f>
        <v>59.16</v>
      </c>
      <c r="F23" s="11"/>
      <c r="G23" s="12"/>
      <c r="H23" s="13">
        <f t="shared" ref="H23:I23" si="8">SUM(H2:H22)</f>
        <v>26253.045</v>
      </c>
      <c r="I23" s="13">
        <f t="shared" si="8"/>
        <v>32134.99535</v>
      </c>
      <c r="J23" s="11"/>
      <c r="K23" s="11"/>
      <c r="L23" s="13">
        <f>SUM(L2:L22)</f>
        <v>35004.06</v>
      </c>
    </row>
    <row r="26" customHeight="1" spans="1:1">
      <c r="A26" s="14" t="s">
        <v>34</v>
      </c>
    </row>
    <row r="27" customHeight="1" spans="1:10">
      <c r="A27" s="15" t="s">
        <v>35</v>
      </c>
      <c r="I27" s="1" t="s">
        <v>1</v>
      </c>
      <c r="J27" s="1">
        <v>1</v>
      </c>
    </row>
    <row r="28" customHeight="1" spans="1:10">
      <c r="A28" s="16" t="s">
        <v>36</v>
      </c>
      <c r="I28" s="1" t="s">
        <v>2</v>
      </c>
      <c r="J28" s="1">
        <v>1</v>
      </c>
    </row>
    <row r="29" customHeight="1" spans="1:9">
      <c r="A29" s="16" t="s">
        <v>37</v>
      </c>
      <c r="I29" s="1" t="s">
        <v>3</v>
      </c>
    </row>
    <row r="30" customHeight="1" spans="1:10">
      <c r="A30" s="16" t="s">
        <v>38</v>
      </c>
      <c r="I30" s="1" t="s">
        <v>4</v>
      </c>
      <c r="J30" s="1">
        <v>1</v>
      </c>
    </row>
    <row r="31" customHeight="1" spans="1:10">
      <c r="A31" s="16" t="s">
        <v>39</v>
      </c>
      <c r="I31" s="1" t="s">
        <v>5</v>
      </c>
      <c r="J31" s="1">
        <v>1</v>
      </c>
    </row>
    <row r="32" customHeight="1" spans="1:9">
      <c r="A32" s="16" t="s">
        <v>40</v>
      </c>
      <c r="I32" s="1" t="s">
        <v>6</v>
      </c>
    </row>
    <row r="33" customHeight="1" spans="1:10">
      <c r="A33" s="16" t="s">
        <v>41</v>
      </c>
      <c r="I33" s="1" t="s">
        <v>7</v>
      </c>
      <c r="J33" s="1">
        <v>1</v>
      </c>
    </row>
    <row r="34" customHeight="1" spans="1:9">
      <c r="A34" s="16" t="s">
        <v>42</v>
      </c>
      <c r="I34" s="1" t="s">
        <v>43</v>
      </c>
    </row>
    <row r="35" customHeight="1" spans="1:10">
      <c r="A35" s="16" t="s">
        <v>44</v>
      </c>
      <c r="I35" s="1" t="s">
        <v>9</v>
      </c>
      <c r="J35" s="1">
        <v>1</v>
      </c>
    </row>
    <row r="36" customHeight="1" spans="1:10">
      <c r="A36" s="16" t="s">
        <v>45</v>
      </c>
      <c r="I36" s="1" t="s">
        <v>10</v>
      </c>
      <c r="J36" s="1">
        <v>1</v>
      </c>
    </row>
    <row r="37" customHeight="1" spans="1:10">
      <c r="A37" s="16" t="s">
        <v>46</v>
      </c>
      <c r="I37" s="1" t="s">
        <v>11</v>
      </c>
      <c r="J37" s="1">
        <v>1</v>
      </c>
    </row>
    <row r="38" customHeight="1" spans="1:1">
      <c r="A38" s="16" t="s">
        <v>47</v>
      </c>
    </row>
    <row r="39" customHeight="1" spans="1:1">
      <c r="A39" s="16" t="s">
        <v>48</v>
      </c>
    </row>
    <row r="40" customHeight="1" spans="1:1">
      <c r="A40" s="16" t="s">
        <v>49</v>
      </c>
    </row>
    <row r="41" customHeight="1" spans="1:1">
      <c r="A41" s="16" t="s">
        <v>50</v>
      </c>
    </row>
  </sheetData>
  <hyperlinks>
    <hyperlink ref="A2" r:id="rId1" display="Brogdon, Curtis (HVP)"/>
    <hyperlink ref="A3" r:id="rId2" display="Brown, Vernon (HVP)"/>
    <hyperlink ref="A4" r:id="rId3" display="Bryant, Larry (HVP)"/>
    <hyperlink ref="A5" r:id="rId4" display="Cartwell, Kevin (HVP)"/>
    <hyperlink ref="A6" r:id="rId5" display="Cunnigham, Jordan (HVP)"/>
    <hyperlink ref="A7" r:id="rId6" display="Davis, Shawn ( HVP )"/>
    <hyperlink ref="A8" r:id="rId7" display="Finnigan, Angel (HVP)"/>
    <hyperlink ref="A9" r:id="rId8" display="Fletcher, Darnell (HVP)"/>
    <hyperlink ref="A10" r:id="rId9" display="Ford, Siera (HVP )"/>
    <hyperlink ref="A11" r:id="rId10" display="Harris, Garbriel (HVP)"/>
    <hyperlink ref="A12" r:id="rId11" display="Jackson, Charles (HVP)"/>
    <hyperlink ref="A13" r:id="rId12" display="Jakis, Yarnell ( HVP)"/>
    <hyperlink ref="A14" r:id="rId13" display="Jones, Mark (HVP)"/>
    <hyperlink ref="A15" r:id="rId14" display="Lee, Melvin (HVP)"/>
    <hyperlink ref="A16" r:id="rId15" display="Lockwood, Joseph (HVP)"/>
    <hyperlink ref="A17" r:id="rId16" display="Myers, Anthony (HVP)"/>
    <hyperlink ref="A18" r:id="rId17" display="Nelson, Terrance (HVP)"/>
    <hyperlink ref="A19" r:id="rId18" display="Rivers, Gary (HVP)"/>
    <hyperlink ref="A20" r:id="rId19" display="Watkins, Kareem (HVP)"/>
    <hyperlink ref="A21" r:id="rId20" display="Willard, Marvin ( HVP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DMI</cp:lastModifiedBy>
  <dcterms:created xsi:type="dcterms:W3CDTF">2024-04-25T10:26:00Z</dcterms:created>
  <dcterms:modified xsi:type="dcterms:W3CDTF">2024-04-26T13:44:55Z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D618E2976EAB4005968D9459359374FB_12</vt:lpwstr>
  </property>
  <property fmtid="{D5CDD505-2E9C-101B-9397-08002B2CF9AE}" pid="3" name="KSOProductBuildVer">
    <vt:lpwstr>1033-12.2.0.16731</vt:lpwstr>
  </property>
</Properties>
</file>