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mc:AlternateContent xmlns:mc="http://schemas.openxmlformats.org/markup-compatibility/2006">
    <mc:Choice Requires="x15">
      <x15ac:absPath xmlns:x15ac="http://schemas.microsoft.com/office/spreadsheetml/2010/11/ac" url="C:\Users\USER\Desktop\Excel Files\‎December ‎20, ‎2023,Wednesday\"/>
    </mc:Choice>
  </mc:AlternateContent>
  <xr:revisionPtr revIDLastSave="0" documentId="13_ncr:1_{EB5C0AC7-5E22-4E54-96D7-B7966EBB2F4F}" xr6:coauthVersionLast="47" xr6:coauthVersionMax="47" xr10:uidLastSave="{00000000-0000-0000-0000-000000000000}"/>
  <bookViews>
    <workbookView xWindow="-110" yWindow="-110" windowWidth="18590" windowHeight="10420" activeTab="1" xr2:uid="{00000000-000D-0000-FFFF-FFFF00000000}"/>
  </bookViews>
  <sheets>
    <sheet name="Report" sheetId="3" r:id="rId1"/>
    <sheet name="Dashboard" sheetId="14" r:id="rId2"/>
    <sheet name="Sheet3" sheetId="12" r:id="rId3"/>
    <sheet name="Data Sales Adidas" sheetId="1" r:id="rId4"/>
  </sheets>
  <definedNames>
    <definedName name="_xlnm._FilterDatabase" localSheetId="3" hidden="1">'Data Sales Adidas'!$B$5:$N$9653</definedName>
    <definedName name="NativeTimeline_Invoice_Date">#N/A</definedName>
    <definedName name="Slicer_Region">#N/A</definedName>
    <definedName name="Slicer_State">#N/A</definedName>
  </definedNames>
  <calcPr calcId="18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H11" i="3" l="1"/>
  <c r="G11" i="3"/>
  <c r="Q4" i="3"/>
  <c r="P4" i="3"/>
  <c r="O4" i="3"/>
  <c r="M15" i="12"/>
  <c r="G17" i="3"/>
  <c r="B10" i="3"/>
  <c r="D17" i="3"/>
  <c r="J17" i="12"/>
  <c r="D17" i="12"/>
  <c r="G17" i="12"/>
  <c r="J17" i="3"/>
  <c r="M15" i="3"/>
  <c r="M17" i="3" l="1"/>
  <c r="M17" i="12"/>
</calcChain>
</file>

<file path=xl/sharedStrings.xml><?xml version="1.0" encoding="utf-8"?>
<sst xmlns="http://schemas.openxmlformats.org/spreadsheetml/2006/main" count="58017" uniqueCount="158">
  <si>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</si>
  <si>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</si>
  <si>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</si>
  <si>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</si>
  <si>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</si>
  <si>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</si>
  <si>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</si>
  <si>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</si>
  <si>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</si>
  <si>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</si>
  <si>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</si>
  <si>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</si>
  <si>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</si>
  <si>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</si>
  <si>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</si>
  <si>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</si>
  <si>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</si>
  <si>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</si>
  <si>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</si>
  <si>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</si>
  <si>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</si>
  <si>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</si>
  <si>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</si>
  <si>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</si>
  <si>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</si>
  <si>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</si>
  <si>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</si>
  <si>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</si>
  <si>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</si>
  <si>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</si>
  <si>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</si>
  <si>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</si>
  <si>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</si>
  <si>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</si>
  <si>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</si>
  <si>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</si>
  <si>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</si>
  <si>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</si>
  <si>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</si>
  <si>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</si>
  <si>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</si>
  <si>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</si>
  <si>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</si>
  <si>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</si>
  <si>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</si>
  <si>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</si>
  <si>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</si>
  <si>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</si>
  <si>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</si>
  <si>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</si>
  <si>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</si>
  <si>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</si>
  <si>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</si>
  <si>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</si>
  <si>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</si>
  <si>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</si>
  <si>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</si>
  <si>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</si>
  <si>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</si>
  <si>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</si>
  <si>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</si>
  <si>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</si>
  <si>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</si>
  <si>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</si>
  <si>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</si>
  <si>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</si>
  <si>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</si>
  <si>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</si>
  <si>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</si>
  <si>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</si>
  <si>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</si>
  <si>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</si>
  <si>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</si>
  <si>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</si>
  <si>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</si>
  <si>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</si>
  <si>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</si>
  <si>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</si>
  <si>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</si>
  <si>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</si>
  <si>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</si>
  <si>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</si>
  <si>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</si>
  <si>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</si>
  <si>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</si>
  <si>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</si>
  <si>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</si>
  <si>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</si>
  <si>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</si>
  <si>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</si>
  <si>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</si>
  <si>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</si>
  <si>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</si>
  <si>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</si>
  <si>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</si>
  <si>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</si>
  <si>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</si>
  <si>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</si>
  <si>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</si>
  <si>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</si>
  <si>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</si>
  <si>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</si>
  <si>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</si>
  <si>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</si>
  <si>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</si>
  <si>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</si>
  <si>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</si>
  <si>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</si>
  <si>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</si>
  <si>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</si>
  <si>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</si>
  <si>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</si>
  <si>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</si>
  <si>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</si>
  <si>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</si>
  <si>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</si>
  <si>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</si>
  <si>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</si>
  <si>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</si>
  <si>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</si>
  <si>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</si>
  <si>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</si>
  <si>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</si>
  <si>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</si>
  <si>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</si>
  <si>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</si>
  <si>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</si>
  <si>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</si>
  <si>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</si>
  <si>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</si>
  <si>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</si>
  <si>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</si>
  <si>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</si>
  <si>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</si>
  <si>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</si>
  <si>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</si>
  <si>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</si>
  <si>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</si>
  <si>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Sales Revenue by Sales Method</t>
  </si>
  <si>
    <t>Sales Revenue by Region</t>
  </si>
  <si>
    <t>Sales Revenue by Retailer</t>
  </si>
  <si>
    <t>Sales Revenue by Prodcut</t>
  </si>
  <si>
    <t>2020</t>
  </si>
  <si>
    <t>Qtr1</t>
  </si>
  <si>
    <t>Qtr2</t>
  </si>
  <si>
    <t>Qtr3</t>
  </si>
  <si>
    <t>Qtr4</t>
  </si>
  <si>
    <t>2021</t>
  </si>
  <si>
    <t>Sales Revenue by Invoice Date</t>
  </si>
  <si>
    <t>Total Sales Revenue</t>
  </si>
  <si>
    <t>Total Profit</t>
  </si>
  <si>
    <t>Sum of Operating Profit</t>
  </si>
  <si>
    <t>Sum of Units Sold</t>
  </si>
  <si>
    <t>Average Revenue</t>
  </si>
  <si>
    <t>Sales Revenue By Sale Method</t>
  </si>
  <si>
    <t>Sales Revenue By Region</t>
  </si>
  <si>
    <t>Total Units Sold</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</si>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</sst>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6" formatCode="&quot;$&quot;#,##0_);[Red]\(&quot;$&quot;#,##0\)"/>
    <numFmt numFmtId="8" formatCode="&quot;$&quot;#,##0.00_);[Red]\(&quot;$&quot;#,##0.00\)"/>
    <numFmt numFmtId="43" formatCode="_(* #,##0.00_);_(* \(#,##0.00\);_(* &quot;-&quot;??_);_(@_)"/>
    <numFmt numFmtId="164" formatCode="&quot;$&quot;#,##0.00"/>
    <numFmt numFmtId="165" formatCode="&quot;$&quot;#,##0"/>
    <numFmt numFmtId="166" formatCode="_(&quot;$&quot;* #,##0_);_(&quot;$&quot;* \(#,##0\);_(&quot;$&quot;* &quot;-&quot;??_);_(@_)"/>
    <numFmt numFmtId="167" formatCode="_(* #,##0_);_(* \(#,##0\);_(* &quot;-&quot;??_);_(@_)"/>
    <numFmt numFmtId="168" formatCode="#,###.00,,&quot;M&quot;"/>
    <numFmt numFmtId="169" formatCode="#,###.0,,&quot;M&quot;"/>
    <numFmt numFmtId="174" formatCode="#,###,,&quot;M&quot;"/>
  </numFmts>
  <fonts count="12"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b/>
      <sz val="11"/>
      <color theme="1" tint="0.249977111117893"/>
      <name val="Calibri"/>
      <family val="2"/>
      <scheme val="minor"/>
    </font>
    <font>
      <sz val="11"/>
      <color theme="1" tint="4.9989318521683403E-2"/>
      <name val="Calibri"/>
      <family val="2"/>
      <scheme val="minor"/>
    </font>
    <font>
      <b/>
      <sz val="11"/>
      <color theme="1" tint="4.9989318521683403E-2"/>
      <name val="Calibri"/>
      <family val="2"/>
      <scheme val="minor"/>
    </font>
    <font>
      <b/>
      <sz val="24"/>
      <color theme="1"/>
      <name val="Calibri"/>
      <family val="2"/>
      <scheme val="minor"/>
    </font>
    <font>
      <b/>
      <sz val="20"/>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92D050"/>
        <bgColor indexed="64"/>
      </patternFill>
    </fill>
    <fill>
      <patternFill patternType="solid">
        <fgColor theme="0"/>
        <bgColor indexed="64"/>
      </patternFill>
    </fill>
    <fill>
      <patternFill patternType="solid">
        <fgColor rgb="FFFFC000"/>
        <bgColor indexed="64"/>
      </patternFill>
    </fill>
  </fills>
  <borders count="2">
    <border>
      <left/>
      <right/>
      <top/>
      <bottom/>
      <diagonal/>
    </border>
    <border>
      <left/>
      <right/>
      <top/>
      <bottom style="thin">
        <color rgb="FF000000"/>
      </bottom>
      <diagonal/>
    </border>
  </borders>
  <cellStyleXfs count="2">
    <xf numFmtId="0" fontId="0" fillId="0" borderId="0"/>
    <xf numFmtId="43" fontId="6" fillId="0" borderId="0" applyFont="0" applyFill="0" applyBorder="0" applyAlignment="0" applyProtection="0"/>
  </cellStyleXfs>
  <cellXfs count="34">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0" fontId="0" fillId="0" borderId="0" xfId="0" applyAlignment="1">
      <alignment horizontal="left" indent="1"/>
    </xf>
    <xf numFmtId="167" fontId="0" fillId="0" borderId="0" xfId="0" applyNumberFormat="1"/>
    <xf numFmtId="0" fontId="0" fillId="4" borderId="0" xfId="0" applyFill="1"/>
    <xf numFmtId="167" fontId="0" fillId="0" borderId="0" xfId="1" applyNumberFormat="1" applyFont="1"/>
    <xf numFmtId="168" fontId="0" fillId="0" borderId="0" xfId="1" applyNumberFormat="1" applyFont="1"/>
    <xf numFmtId="0" fontId="0" fillId="0" borderId="0" xfId="0" applyAlignment="1">
      <alignment horizontal="center"/>
    </xf>
    <xf numFmtId="169" fontId="0" fillId="0" borderId="0" xfId="1" applyNumberFormat="1" applyFont="1"/>
    <xf numFmtId="165" fontId="0" fillId="0" borderId="0" xfId="1" applyNumberFormat="1" applyFont="1"/>
    <xf numFmtId="0" fontId="10" fillId="4" borderId="0" xfId="0" applyFont="1" applyFill="1" applyAlignment="1">
      <alignment vertical="center"/>
    </xf>
    <xf numFmtId="0" fontId="7" fillId="3" borderId="0" xfId="0" applyFont="1" applyFill="1" applyAlignment="1">
      <alignment horizontal="center"/>
    </xf>
    <xf numFmtId="0" fontId="9" fillId="5" borderId="0" xfId="0" applyFont="1" applyFill="1" applyAlignment="1">
      <alignment horizontal="center"/>
    </xf>
    <xf numFmtId="0" fontId="8" fillId="5" borderId="0" xfId="0" applyFont="1" applyFill="1" applyAlignment="1">
      <alignment horizontal="center"/>
    </xf>
    <xf numFmtId="0" fontId="1" fillId="0" borderId="0" xfId="0" applyFont="1" applyAlignment="1">
      <alignment horizontal="left" vertical="center"/>
    </xf>
    <xf numFmtId="0" fontId="0" fillId="0" borderId="0" xfId="0"/>
    <xf numFmtId="0" fontId="3" fillId="0" borderId="1" xfId="0" applyFont="1" applyBorder="1"/>
    <xf numFmtId="165" fontId="10" fillId="4" borderId="0" xfId="0" applyNumberFormat="1" applyFont="1" applyFill="1"/>
    <xf numFmtId="0" fontId="11" fillId="0" borderId="0" xfId="0" applyFont="1"/>
    <xf numFmtId="174" fontId="0" fillId="0" borderId="0" xfId="1" applyNumberFormat="1" applyFont="1"/>
  </cellXfs>
  <cellStyles count="2">
    <cellStyle name="Comma" xfId="1" builtinId="3"/>
    <cellStyle name="Normal" xfId="0" builtinId="0"/>
  </cellStyles>
  <dxfs count="31">
    <dxf>
      <numFmt numFmtId="165" formatCode="&quot;$&quot;#,##0"/>
    </dxf>
    <dxf>
      <numFmt numFmtId="165" formatCode="&quot;$&quot;#,##0"/>
    </dxf>
    <dxf>
      <numFmt numFmtId="165" formatCode="&quot;$&quot;#,##0"/>
    </dxf>
    <dxf>
      <numFmt numFmtId="166" formatCode="_(&quot;$&quot;* #,##0_);_(&quot;$&quot;* \(#,##0\);_(&quot;$&quot;* &quot;-&quot;??_);_(@_)"/>
    </dxf>
    <dxf>
      <numFmt numFmtId="165" formatCode="&quot;$&quot;#,##0"/>
    </dxf>
    <dxf>
      <numFmt numFmtId="165" formatCode="&quot;$&quot;#,##0"/>
    </dxf>
    <dxf>
      <numFmt numFmtId="167" formatCode="_(* #,##0_);_(* \(#,##0\);_(* &quot;-&quot;??_);_(@_)"/>
    </dxf>
    <dxf>
      <numFmt numFmtId="165" formatCode="&quot;$&quot;#,##0"/>
    </dxf>
    <dxf>
      <numFmt numFmtId="166" formatCode="_(&quot;$&quot;* #,##0_);_(&quot;$&quot;* \(#,##0\);_(&quot;$&quot;* &quot;-&quot;??_);_(@_)"/>
    </dxf>
    <dxf>
      <numFmt numFmtId="164" formatCode="&quot;$&quot;#,##0.00"/>
    </dxf>
    <dxf>
      <numFmt numFmtId="166" formatCode="_(&quot;$&quot;* #,##0_);_(&quot;$&quot;* \(#,##0\);_(&quot;$&quot;* &quot;-&quot;??_);_(@_)"/>
    </dxf>
    <dxf>
      <numFmt numFmtId="164" formatCode="&quot;$&quot;#,##0.00"/>
    </dxf>
    <dxf>
      <numFmt numFmtId="167" formatCode="_(* #,##0_);_(* \(#,##0\);_(* &quot;-&quot;??_);_(@_)"/>
    </dxf>
    <dxf>
      <numFmt numFmtId="164" formatCode="&quot;$&quot;#,##0.00"/>
    </dxf>
    <dxf>
      <numFmt numFmtId="167" formatCode="_(* #,##0_);_(* \(#,##0\);_(* &quot;-&quot;??_);_(@_)"/>
    </dxf>
    <dxf>
      <numFmt numFmtId="164" formatCode="&quot;$&quot;#,##0.00"/>
    </dxf>
    <dxf>
      <numFmt numFmtId="166" formatCode="_(&quot;$&quot;* #,##0_);_(&quot;$&quot;* \(#,##0\);_(&quot;$&quot;* &quot;-&quot;??_);_(@_)"/>
    </dxf>
    <dxf>
      <numFmt numFmtId="164" formatCode="&quot;$&quot;#,##0.00"/>
    </dxf>
    <dxf>
      <numFmt numFmtId="165" formatCode="&quot;$&quot;#,##0"/>
    </dxf>
    <dxf>
      <numFmt numFmtId="164" formatCode="&quot;$&quot;#,##0.00"/>
    </dxf>
    <dxf>
      <numFmt numFmtId="164" formatCode="&quot;$&quot;#,##0.00"/>
    </dxf>
    <dxf>
      <numFmt numFmtId="164" formatCode="&quot;$&quot;#,##0.00"/>
    </dxf>
    <dxf>
      <numFmt numFmtId="167" formatCode="_(* #,##0_);_(* \(#,##0\);_(* &quot;-&quot;??_);_(@_)"/>
    </dxf>
    <dxf>
      <numFmt numFmtId="165" formatCode="&quot;$&quot;#,##0"/>
    </dxf>
    <dxf>
      <numFmt numFmtId="165" formatCode="&quot;$&quot;#,##0"/>
    </dxf>
    <dxf>
      <numFmt numFmtId="166" formatCode="_(&quot;$&quot;* #,##0_);_(&quot;$&quot;* \(#,##0\);_(&quot;$&quot;* &quot;-&quot;??_);_(@_)"/>
    </dxf>
    <dxf>
      <numFmt numFmtId="166" formatCode="_(&quot;$&quot;* #,##0_);_(&quot;$&quot;* \(#,##0\);_(&quot;$&quot;* &quot;-&quot;??_);_(@_)"/>
    </dxf>
    <dxf>
      <numFmt numFmtId="164" formatCode="&quot;$&quot;#,##0.00"/>
    </dxf>
    <dxf>
      <numFmt numFmtId="166" formatCode="_(&quot;$&quot;* #,##0_);_(&quot;$&quot;* \(#,##0\);_(&quot;$&quot;* &quot;-&quot;??_);_(@_)"/>
    </dxf>
    <dxf>
      <numFmt numFmtId="164" formatCode="&quot;$&quot;#,##0.00"/>
    </dxf>
    <dxf>
      <numFmt numFmtId="34" formatCode="_(&quot;$&quot;* #,##0.00_);_(&quot;$&quot;* \(#,##0.00\);_(&quot;$&quot;* &quot;-&quot;??_);_(@_)"/>
    </dxf>
  </dxfs>
  <tableStyles count="1" defaultTableStyle="TableStyleMedium2" defaultPivotStyle="PivotStyleLight16">
    <tableStyle name="Invisible" pivot="0" table="0" count="0" xr9:uid="{A2E88E59-918B-4D10-A221-DDCC044C55E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Report.xlsx]Report!PivotTable7</c:name>
    <c:fmtId val="0"/>
  </c:pivotSource>
  <c:chart>
    <c:autoTitleDeleted val="1"/>
    <c:pivotFmts>
      <c:pivotFmt>
        <c:idx val="0"/>
        <c:spPr>
          <a:ln w="28575" cap="rnd">
            <a:solidFill>
              <a:srgbClr val="00B0F0"/>
            </a:solidFill>
            <a:round/>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Report!$B$14</c:f>
              <c:strCache>
                <c:ptCount val="1"/>
                <c:pt idx="0">
                  <c:v>Total</c:v>
                </c:pt>
              </c:strCache>
            </c:strRef>
          </c:tx>
          <c:spPr>
            <a:ln w="28575" cap="rnd">
              <a:solidFill>
                <a:srgbClr val="00B0F0"/>
              </a:solidFill>
              <a:round/>
            </a:ln>
            <a:effectLst/>
          </c:spPr>
          <c:marker>
            <c:symbol val="none"/>
          </c:marker>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Report!$A$15:$A$25</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Report!$B$15:$B$25</c:f>
              <c:numCache>
                <c:formatCode>_("$"* #,##0_);_("$"* \(#,##0\);_("$"* "-"??_);_(@_)</c:formatCode>
                <c:ptCount val="8"/>
                <c:pt idx="0">
                  <c:v>48912311</c:v>
                </c:pt>
                <c:pt idx="1">
                  <c:v>50354839</c:v>
                </c:pt>
                <c:pt idx="2">
                  <c:v>55328429</c:v>
                </c:pt>
                <c:pt idx="3">
                  <c:v>27485096</c:v>
                </c:pt>
                <c:pt idx="4">
                  <c:v>140476093</c:v>
                </c:pt>
                <c:pt idx="5">
                  <c:v>177240198</c:v>
                </c:pt>
                <c:pt idx="6">
                  <c:v>209979925</c:v>
                </c:pt>
                <c:pt idx="7">
                  <c:v>190125234</c:v>
                </c:pt>
              </c:numCache>
            </c:numRef>
          </c:val>
          <c:smooth val="0"/>
          <c:extLst>
            <c:ext xmlns:c16="http://schemas.microsoft.com/office/drawing/2014/chart" uri="{C3380CC4-5D6E-409C-BE32-E72D297353CC}">
              <c16:uniqueId val="{00000000-514B-49F8-8B6F-5C95CA6DC822}"/>
            </c:ext>
          </c:extLst>
        </c:ser>
        <c:dLbls>
          <c:dLblPos val="t"/>
          <c:showLegendKey val="0"/>
          <c:showVal val="1"/>
          <c:showCatName val="0"/>
          <c:showSerName val="0"/>
          <c:showPercent val="0"/>
          <c:showBubbleSize val="0"/>
        </c:dLbls>
        <c:smooth val="0"/>
        <c:axId val="846553007"/>
        <c:axId val="1145488735"/>
      </c:lineChart>
      <c:catAx>
        <c:axId val="8465530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488735"/>
        <c:crosses val="autoZero"/>
        <c:auto val="1"/>
        <c:lblAlgn val="ctr"/>
        <c:lblOffset val="100"/>
        <c:noMultiLvlLbl val="0"/>
      </c:catAx>
      <c:valAx>
        <c:axId val="1145488735"/>
        <c:scaling>
          <c:orientation val="minMax"/>
        </c:scaling>
        <c:delete val="1"/>
        <c:axPos val="l"/>
        <c:numFmt formatCode="_(&quot;$&quot;* #,##0_);_(&quot;$&quot;* \(#,##0\);_(&quot;$&quot;* &quot;-&quot;??_);_(@_)" sourceLinked="1"/>
        <c:majorTickMark val="none"/>
        <c:minorTickMark val="none"/>
        <c:tickLblPos val="nextTo"/>
        <c:crossAx val="846553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Report.xlsx]Report!PivotTable2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dLbl>
          <c:idx val="0"/>
          <c:layout>
            <c:manualLayout>
              <c:x val="-0.125"/>
              <c:y val="0.1157407407407405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1666666666666667"/>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0555555555555557"/>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Report!$B$3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B516-4F44-BC7A-49D3F37ECDE4}"/>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2-B516-4F44-BC7A-49D3F37ECDE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B516-4F44-BC7A-49D3F37ECDE4}"/>
              </c:ext>
            </c:extLst>
          </c:dPt>
          <c:dLbls>
            <c:dLbl>
              <c:idx val="0"/>
              <c:layout>
                <c:manualLayout>
                  <c:x val="0.11666666666666667"/>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516-4F44-BC7A-49D3F37ECDE4}"/>
                </c:ext>
              </c:extLst>
            </c:dLbl>
            <c:dLbl>
              <c:idx val="1"/>
              <c:layout>
                <c:manualLayout>
                  <c:x val="-0.125"/>
                  <c:y val="0.1157407407407405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516-4F44-BC7A-49D3F37ECDE4}"/>
                </c:ext>
              </c:extLst>
            </c:dLbl>
            <c:dLbl>
              <c:idx val="2"/>
              <c:layout>
                <c:manualLayout>
                  <c:x val="-0.10555555555555557"/>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B516-4F44-BC7A-49D3F37ECDE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Report!$A$4:$A$7</c:f>
              <c:strCache>
                <c:ptCount val="3"/>
                <c:pt idx="0">
                  <c:v>In-store</c:v>
                </c:pt>
                <c:pt idx="1">
                  <c:v>Outlet</c:v>
                </c:pt>
                <c:pt idx="2">
                  <c:v>Online</c:v>
                </c:pt>
              </c:strCache>
            </c:strRef>
          </c:cat>
          <c:val>
            <c:numRef>
              <c:f>Report!$B$4:$B$7</c:f>
              <c:numCache>
                <c:formatCode>_("$"* #,##0_);_("$"* \(#,##0\);_("$"* "-"??_);_(@_)</c:formatCode>
                <c:ptCount val="3"/>
                <c:pt idx="0">
                  <c:v>356643750</c:v>
                </c:pt>
                <c:pt idx="1">
                  <c:v>295585493</c:v>
                </c:pt>
                <c:pt idx="2">
                  <c:v>247672882</c:v>
                </c:pt>
              </c:numCache>
            </c:numRef>
          </c:val>
          <c:extLst>
            <c:ext xmlns:c16="http://schemas.microsoft.com/office/drawing/2014/chart" uri="{C3380CC4-5D6E-409C-BE32-E72D297353CC}">
              <c16:uniqueId val="{00000000-B516-4F44-BC7A-49D3F37ECDE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Report.xlsx]Report!PivotTable6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Report!$K$3</c:f>
              <c:strCache>
                <c:ptCount val="1"/>
                <c:pt idx="0">
                  <c:v>Sum of Total Sales</c:v>
                </c:pt>
              </c:strCache>
            </c:strRef>
          </c:tx>
          <c:spPr>
            <a:solidFill>
              <a:schemeClr val="accent1"/>
            </a:solidFill>
            <a:ln>
              <a:noFill/>
            </a:ln>
            <a:effectLst/>
          </c:spPr>
          <c:invertIfNegative val="0"/>
          <c:cat>
            <c:strRef>
              <c:f>Report!$J$4:$J$10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Report!$K$4:$K$10</c:f>
              <c:numCache>
                <c:formatCode>"$"#,##0</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0-7BC1-4CAF-A7E7-3B10AE57BBB1}"/>
            </c:ext>
          </c:extLst>
        </c:ser>
        <c:ser>
          <c:idx val="1"/>
          <c:order val="1"/>
          <c:tx>
            <c:strRef>
              <c:f>Report!$L$3</c:f>
              <c:strCache>
                <c:ptCount val="1"/>
                <c:pt idx="0">
                  <c:v>Sum of Operating Profit</c:v>
                </c:pt>
              </c:strCache>
            </c:strRef>
          </c:tx>
          <c:spPr>
            <a:solidFill>
              <a:schemeClr val="accent2"/>
            </a:solidFill>
            <a:ln>
              <a:noFill/>
            </a:ln>
            <a:effectLst/>
          </c:spPr>
          <c:invertIfNegative val="0"/>
          <c:cat>
            <c:strRef>
              <c:f>Report!$J$4:$J$10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Report!$L$4:$L$10</c:f>
              <c:numCache>
                <c:formatCode>"$"#,##0</c:formatCode>
                <c:ptCount val="6"/>
                <c:pt idx="0">
                  <c:v>82802260.619999707</c:v>
                </c:pt>
                <c:pt idx="1">
                  <c:v>68650970.560000017</c:v>
                </c:pt>
                <c:pt idx="2">
                  <c:v>51846888.190000139</c:v>
                </c:pt>
                <c:pt idx="3">
                  <c:v>45095826.810000047</c:v>
                </c:pt>
                <c:pt idx="4">
                  <c:v>44763030.330000028</c:v>
                </c:pt>
                <c:pt idx="5">
                  <c:v>38975784.93999999</c:v>
                </c:pt>
              </c:numCache>
            </c:numRef>
          </c:val>
          <c:extLst>
            <c:ext xmlns:c16="http://schemas.microsoft.com/office/drawing/2014/chart" uri="{C3380CC4-5D6E-409C-BE32-E72D297353CC}">
              <c16:uniqueId val="{00000001-7BC1-4CAF-A7E7-3B10AE57BBB1}"/>
            </c:ext>
          </c:extLst>
        </c:ser>
        <c:dLbls>
          <c:showLegendKey val="0"/>
          <c:showVal val="0"/>
          <c:showCatName val="0"/>
          <c:showSerName val="0"/>
          <c:showPercent val="0"/>
          <c:showBubbleSize val="0"/>
        </c:dLbls>
        <c:gapWidth val="219"/>
        <c:overlap val="-27"/>
        <c:axId val="1257226847"/>
        <c:axId val="1049613055"/>
      </c:barChart>
      <c:barChart>
        <c:barDir val="col"/>
        <c:grouping val="stacked"/>
        <c:varyColors val="0"/>
        <c:ser>
          <c:idx val="2"/>
          <c:order val="2"/>
          <c:tx>
            <c:strRef>
              <c:f>Report!$M$3</c:f>
              <c:strCache>
                <c:ptCount val="1"/>
                <c:pt idx="0">
                  <c:v>Sum of Units Sold</c:v>
                </c:pt>
              </c:strCache>
            </c:strRef>
          </c:tx>
          <c:spPr>
            <a:solidFill>
              <a:schemeClr val="accent3"/>
            </a:solidFill>
            <a:ln>
              <a:noFill/>
            </a:ln>
            <a:effectLst/>
          </c:spPr>
          <c:invertIfNegative val="0"/>
          <c:cat>
            <c:strRef>
              <c:f>Report!$J$4:$J$10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Report!$M$4:$M$10</c:f>
              <c:numCache>
                <c:formatCode>_(* #,##0_);_(* \(#,##0\);_(* "-"??_);_(@_)</c:formatCode>
                <c:ptCount val="6"/>
                <c:pt idx="0">
                  <c:v>593320</c:v>
                </c:pt>
                <c:pt idx="1">
                  <c:v>433827</c:v>
                </c:pt>
                <c:pt idx="2">
                  <c:v>435526</c:v>
                </c:pt>
                <c:pt idx="3">
                  <c:v>392269</c:v>
                </c:pt>
                <c:pt idx="4">
                  <c:v>306683</c:v>
                </c:pt>
                <c:pt idx="5">
                  <c:v>317236</c:v>
                </c:pt>
              </c:numCache>
            </c:numRef>
          </c:val>
          <c:extLst>
            <c:ext xmlns:c16="http://schemas.microsoft.com/office/drawing/2014/chart" uri="{C3380CC4-5D6E-409C-BE32-E72D297353CC}">
              <c16:uniqueId val="{00000002-7BC1-4CAF-A7E7-3B10AE57BBB1}"/>
            </c:ext>
          </c:extLst>
        </c:ser>
        <c:dLbls>
          <c:showLegendKey val="0"/>
          <c:showVal val="0"/>
          <c:showCatName val="0"/>
          <c:showSerName val="0"/>
          <c:showPercent val="0"/>
          <c:showBubbleSize val="0"/>
        </c:dLbls>
        <c:gapWidth val="219"/>
        <c:overlap val="100"/>
        <c:axId val="1257241727"/>
        <c:axId val="1049614543"/>
      </c:barChart>
      <c:catAx>
        <c:axId val="1257226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613055"/>
        <c:crosses val="autoZero"/>
        <c:auto val="1"/>
        <c:lblAlgn val="ctr"/>
        <c:lblOffset val="100"/>
        <c:noMultiLvlLbl val="0"/>
      </c:catAx>
      <c:valAx>
        <c:axId val="10496130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226847"/>
        <c:crosses val="autoZero"/>
        <c:crossBetween val="between"/>
      </c:valAx>
      <c:valAx>
        <c:axId val="1049614543"/>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241727"/>
        <c:crosses val="max"/>
        <c:crossBetween val="between"/>
      </c:valAx>
      <c:catAx>
        <c:axId val="1257241727"/>
        <c:scaling>
          <c:orientation val="minMax"/>
        </c:scaling>
        <c:delete val="1"/>
        <c:axPos val="b"/>
        <c:numFmt formatCode="General" sourceLinked="1"/>
        <c:majorTickMark val="out"/>
        <c:minorTickMark val="none"/>
        <c:tickLblPos val="nextTo"/>
        <c:crossAx val="104961454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Report.xlsx]Report!PivotTable3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Report!$E$3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A2F-4120-B242-B83A71BEA59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A2F-4120-B242-B83A71BEA59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A2F-4120-B242-B83A71BEA59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A2F-4120-B242-B83A71BEA59E}"/>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2A2F-4120-B242-B83A71BEA59E}"/>
              </c:ext>
            </c:extLst>
          </c:dPt>
          <c:cat>
            <c:strRef>
              <c:f>Report!$D$4:$D$9</c:f>
              <c:strCache>
                <c:ptCount val="5"/>
                <c:pt idx="0">
                  <c:v>West</c:v>
                </c:pt>
                <c:pt idx="1">
                  <c:v>Northeast</c:v>
                </c:pt>
                <c:pt idx="2">
                  <c:v>Southeast</c:v>
                </c:pt>
                <c:pt idx="3">
                  <c:v>South</c:v>
                </c:pt>
                <c:pt idx="4">
                  <c:v>Midwest</c:v>
                </c:pt>
              </c:strCache>
            </c:strRef>
          </c:cat>
          <c:val>
            <c:numRef>
              <c:f>Report!$E$4:$E$9</c:f>
              <c:numCache>
                <c:formatCode>"$"#,##0</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0-B5FA-4D00-AA65-4D20B9C4D12D}"/>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Report.xlsx]Report!PivotTable5</c:name>
    <c:fmtId val="4"/>
  </c:pivotSource>
  <c:chart>
    <c:autoTitleDeleted val="1"/>
    <c:pivotFmts>
      <c:pivotFmt>
        <c:idx val="0"/>
        <c:spPr>
          <a:solidFill>
            <a:srgbClr val="002060"/>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pivotFmt>
      <c:pivotFmt>
        <c:idx val="2"/>
        <c:spPr>
          <a:solidFill>
            <a:srgbClr val="FFC000"/>
          </a:solidFill>
          <a:ln>
            <a:noFill/>
          </a:ln>
          <a:effectLst/>
        </c:spPr>
      </c:pivotFmt>
      <c:pivotFmt>
        <c:idx val="3"/>
        <c:spPr>
          <a:solidFill>
            <a:schemeClr val="accent2">
              <a:lumMod val="40000"/>
              <a:lumOff val="60000"/>
            </a:schemeClr>
          </a:solidFill>
          <a:ln>
            <a:noFill/>
          </a:ln>
          <a:effectLst/>
        </c:spPr>
      </c:pivotFmt>
      <c:pivotFmt>
        <c:idx val="4"/>
        <c:spPr>
          <a:solidFill>
            <a:schemeClr val="accent6">
              <a:lumMod val="60000"/>
              <a:lumOff val="40000"/>
            </a:schemeClr>
          </a:solidFill>
          <a:ln>
            <a:noFill/>
          </a:ln>
          <a:effectLst/>
        </c:spPr>
      </c:pivotFmt>
      <c:pivotFmt>
        <c:idx val="5"/>
        <c:spPr>
          <a:solidFill>
            <a:srgbClr val="7030A0"/>
          </a:solidFill>
          <a:ln>
            <a:noFill/>
          </a:ln>
          <a:effectLst/>
        </c:spPr>
      </c:pivotFmt>
      <c:pivotFmt>
        <c:idx val="6"/>
        <c:spPr>
          <a:solidFill>
            <a:srgbClr val="002060"/>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c:spPr>
      </c:pivotFmt>
      <c:pivotFmt>
        <c:idx val="8"/>
        <c:spPr>
          <a:solidFill>
            <a:srgbClr val="FFC000"/>
          </a:solidFill>
          <a:ln>
            <a:noFill/>
          </a:ln>
          <a:effectLst/>
        </c:spPr>
      </c:pivotFmt>
      <c:pivotFmt>
        <c:idx val="9"/>
        <c:spPr>
          <a:solidFill>
            <a:schemeClr val="accent2">
              <a:lumMod val="40000"/>
              <a:lumOff val="60000"/>
            </a:schemeClr>
          </a:solidFill>
          <a:ln>
            <a:noFill/>
          </a:ln>
          <a:effectLst/>
        </c:spPr>
      </c:pivotFmt>
      <c:pivotFmt>
        <c:idx val="10"/>
        <c:spPr>
          <a:solidFill>
            <a:schemeClr val="accent6">
              <a:lumMod val="60000"/>
              <a:lumOff val="40000"/>
            </a:schemeClr>
          </a:solidFill>
          <a:ln>
            <a:noFill/>
          </a:ln>
          <a:effectLst/>
        </c:spPr>
      </c:pivotFmt>
      <c:pivotFmt>
        <c:idx val="11"/>
        <c:spPr>
          <a:solidFill>
            <a:srgbClr val="7030A0"/>
          </a:solidFill>
          <a:ln>
            <a:noFill/>
          </a:ln>
          <a:effectLst/>
        </c:spPr>
      </c:pivotFmt>
      <c:pivotFmt>
        <c:idx val="12"/>
        <c:spPr>
          <a:solidFill>
            <a:srgbClr val="002060"/>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C00000"/>
          </a:solidFill>
          <a:ln>
            <a:noFill/>
          </a:ln>
          <a:effectLst/>
        </c:spPr>
      </c:pivotFmt>
      <c:pivotFmt>
        <c:idx val="14"/>
        <c:spPr>
          <a:solidFill>
            <a:srgbClr val="FFC000"/>
          </a:solidFill>
          <a:ln>
            <a:noFill/>
          </a:ln>
          <a:effectLst/>
        </c:spPr>
      </c:pivotFmt>
      <c:pivotFmt>
        <c:idx val="15"/>
        <c:spPr>
          <a:solidFill>
            <a:schemeClr val="accent2">
              <a:lumMod val="40000"/>
              <a:lumOff val="60000"/>
            </a:schemeClr>
          </a:solidFill>
          <a:ln>
            <a:noFill/>
          </a:ln>
          <a:effectLst/>
        </c:spPr>
      </c:pivotFmt>
      <c:pivotFmt>
        <c:idx val="16"/>
        <c:spPr>
          <a:solidFill>
            <a:schemeClr val="accent6">
              <a:lumMod val="60000"/>
              <a:lumOff val="40000"/>
            </a:schemeClr>
          </a:solidFill>
          <a:ln>
            <a:noFill/>
          </a:ln>
          <a:effectLst/>
        </c:spPr>
      </c:pivotFmt>
      <c:pivotFmt>
        <c:idx val="17"/>
        <c:spPr>
          <a:solidFill>
            <a:srgbClr val="7030A0"/>
          </a:solidFill>
          <a:ln>
            <a:noFill/>
          </a:ln>
          <a:effectLst/>
        </c:spPr>
      </c:pivotFmt>
    </c:pivotFmts>
    <c:plotArea>
      <c:layout>
        <c:manualLayout>
          <c:layoutTarget val="inner"/>
          <c:xMode val="edge"/>
          <c:yMode val="edge"/>
          <c:x val="6.2083009606965361E-2"/>
          <c:y val="9.7786860460589431E-2"/>
          <c:w val="0.8608428806919316"/>
          <c:h val="0.79081802274715662"/>
        </c:manualLayout>
      </c:layout>
      <c:barChart>
        <c:barDir val="col"/>
        <c:grouping val="clustered"/>
        <c:varyColors val="0"/>
        <c:ser>
          <c:idx val="0"/>
          <c:order val="0"/>
          <c:tx>
            <c:strRef>
              <c:f>Report!$H$3</c:f>
              <c:strCache>
                <c:ptCount val="1"/>
                <c:pt idx="0">
                  <c:v>Total</c:v>
                </c:pt>
              </c:strCache>
            </c:strRef>
          </c:tx>
          <c:spPr>
            <a:solidFill>
              <a:srgbClr val="002060"/>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3E12-4F3E-A52F-87F64F0CED62}"/>
              </c:ext>
            </c:extLst>
          </c:dPt>
          <c:dPt>
            <c:idx val="1"/>
            <c:invertIfNegative val="0"/>
            <c:bubble3D val="0"/>
            <c:spPr>
              <a:solidFill>
                <a:srgbClr val="FFC000"/>
              </a:solidFill>
              <a:ln>
                <a:noFill/>
              </a:ln>
              <a:effectLst/>
            </c:spPr>
            <c:extLst>
              <c:ext xmlns:c16="http://schemas.microsoft.com/office/drawing/2014/chart" uri="{C3380CC4-5D6E-409C-BE32-E72D297353CC}">
                <c16:uniqueId val="{00000003-3E12-4F3E-A52F-87F64F0CED62}"/>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3E12-4F3E-A52F-87F64F0CED62}"/>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7-3E12-4F3E-A52F-87F64F0CED62}"/>
              </c:ext>
            </c:extLst>
          </c:dPt>
          <c:dPt>
            <c:idx val="5"/>
            <c:invertIfNegative val="0"/>
            <c:bubble3D val="0"/>
            <c:spPr>
              <a:solidFill>
                <a:srgbClr val="7030A0"/>
              </a:solidFill>
              <a:ln>
                <a:noFill/>
              </a:ln>
              <a:effectLst/>
            </c:spPr>
            <c:extLst>
              <c:ext xmlns:c16="http://schemas.microsoft.com/office/drawing/2014/chart" uri="{C3380CC4-5D6E-409C-BE32-E72D297353CC}">
                <c16:uniqueId val="{00000009-3E12-4F3E-A52F-87F64F0CED62}"/>
              </c:ext>
            </c:extLst>
          </c:dPt>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Report!$G$4:$G$10</c:f>
              <c:strCache>
                <c:ptCount val="6"/>
                <c:pt idx="0">
                  <c:v>West Gear</c:v>
                </c:pt>
                <c:pt idx="1">
                  <c:v>Foot Locker</c:v>
                </c:pt>
                <c:pt idx="2">
                  <c:v>Sports Direct</c:v>
                </c:pt>
                <c:pt idx="3">
                  <c:v>Kohl's</c:v>
                </c:pt>
                <c:pt idx="4">
                  <c:v>Amazon</c:v>
                </c:pt>
                <c:pt idx="5">
                  <c:v>Walmart</c:v>
                </c:pt>
              </c:strCache>
            </c:strRef>
          </c:cat>
          <c:val>
            <c:numRef>
              <c:f>Report!$H$4:$H$10</c:f>
              <c:numCache>
                <c:formatCode>"$"#,##0</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A-3E12-4F3E-A52F-87F64F0CED62}"/>
            </c:ext>
          </c:extLst>
        </c:ser>
        <c:dLbls>
          <c:dLblPos val="outEnd"/>
          <c:showLegendKey val="0"/>
          <c:showVal val="1"/>
          <c:showCatName val="0"/>
          <c:showSerName val="0"/>
          <c:showPercent val="0"/>
          <c:showBubbleSize val="0"/>
        </c:dLbls>
        <c:gapWidth val="219"/>
        <c:overlap val="-27"/>
        <c:axId val="946575631"/>
        <c:axId val="1145492207"/>
      </c:barChart>
      <c:catAx>
        <c:axId val="9465756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1145492207"/>
        <c:crosses val="autoZero"/>
        <c:auto val="1"/>
        <c:lblAlgn val="ctr"/>
        <c:lblOffset val="100"/>
        <c:noMultiLvlLbl val="0"/>
      </c:catAx>
      <c:valAx>
        <c:axId val="1145492207"/>
        <c:scaling>
          <c:orientation val="minMax"/>
        </c:scaling>
        <c:delete val="1"/>
        <c:axPos val="l"/>
        <c:numFmt formatCode="&quot;$&quot;#,##0" sourceLinked="1"/>
        <c:majorTickMark val="out"/>
        <c:minorTickMark val="none"/>
        <c:tickLblPos val="nextTo"/>
        <c:crossAx val="94657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Report.xlsx]Report!PivotTable7</c:name>
    <c:fmtId val="5"/>
  </c:pivotSource>
  <c:chart>
    <c:autoTitleDeleted val="1"/>
    <c:pivotFmts>
      <c:pivotFmt>
        <c:idx val="0"/>
        <c:spPr>
          <a:solidFill>
            <a:schemeClr val="accent1"/>
          </a:solidFill>
          <a:ln w="28575" cap="rnd">
            <a:solidFill>
              <a:srgbClr val="00B0F0"/>
            </a:solidFill>
            <a:round/>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0F0"/>
            </a:solidFill>
            <a:round/>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00B0F0"/>
            </a:solidFill>
            <a:round/>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Report!$B$14</c:f>
              <c:strCache>
                <c:ptCount val="1"/>
                <c:pt idx="0">
                  <c:v>Total</c:v>
                </c:pt>
              </c:strCache>
            </c:strRef>
          </c:tx>
          <c:spPr>
            <a:ln w="28575" cap="rnd">
              <a:solidFill>
                <a:srgbClr val="00B0F0"/>
              </a:solidFill>
              <a:round/>
            </a:ln>
            <a:effectLst/>
          </c:spPr>
          <c:marker>
            <c:symbol val="none"/>
          </c:marker>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Report!$A$15:$A$25</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Report!$B$15:$B$25</c:f>
              <c:numCache>
                <c:formatCode>_("$"* #,##0_);_("$"* \(#,##0\);_("$"* "-"??_);_(@_)</c:formatCode>
                <c:ptCount val="8"/>
                <c:pt idx="0">
                  <c:v>48912311</c:v>
                </c:pt>
                <c:pt idx="1">
                  <c:v>50354839</c:v>
                </c:pt>
                <c:pt idx="2">
                  <c:v>55328429</c:v>
                </c:pt>
                <c:pt idx="3">
                  <c:v>27485096</c:v>
                </c:pt>
                <c:pt idx="4">
                  <c:v>140476093</c:v>
                </c:pt>
                <c:pt idx="5">
                  <c:v>177240198</c:v>
                </c:pt>
                <c:pt idx="6">
                  <c:v>209979925</c:v>
                </c:pt>
                <c:pt idx="7">
                  <c:v>190125234</c:v>
                </c:pt>
              </c:numCache>
            </c:numRef>
          </c:val>
          <c:smooth val="0"/>
          <c:extLst>
            <c:ext xmlns:c16="http://schemas.microsoft.com/office/drawing/2014/chart" uri="{C3380CC4-5D6E-409C-BE32-E72D297353CC}">
              <c16:uniqueId val="{00000000-99BE-4326-8534-B50897BA0052}"/>
            </c:ext>
          </c:extLst>
        </c:ser>
        <c:dLbls>
          <c:dLblPos val="t"/>
          <c:showLegendKey val="0"/>
          <c:showVal val="1"/>
          <c:showCatName val="0"/>
          <c:showSerName val="0"/>
          <c:showPercent val="0"/>
          <c:showBubbleSize val="0"/>
        </c:dLbls>
        <c:smooth val="0"/>
        <c:axId val="846553007"/>
        <c:axId val="1145488735"/>
      </c:lineChart>
      <c:catAx>
        <c:axId val="8465530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45488735"/>
        <c:crosses val="autoZero"/>
        <c:auto val="1"/>
        <c:lblAlgn val="ctr"/>
        <c:lblOffset val="100"/>
        <c:noMultiLvlLbl val="0"/>
      </c:catAx>
      <c:valAx>
        <c:axId val="1145488735"/>
        <c:scaling>
          <c:orientation val="minMax"/>
        </c:scaling>
        <c:delete val="1"/>
        <c:axPos val="l"/>
        <c:numFmt formatCode="_(&quot;$&quot;* #,##0_);_(&quot;$&quot;* \(#,##0\);_(&quot;$&quot;* &quot;-&quot;??_);_(@_)" sourceLinked="1"/>
        <c:majorTickMark val="none"/>
        <c:minorTickMark val="none"/>
        <c:tickLblPos val="nextTo"/>
        <c:crossAx val="84655300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Report.xlsx]Report!PivotTable2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dLbl>
          <c:idx val="0"/>
          <c:layout>
            <c:manualLayout>
              <c:x val="-0.125"/>
              <c:y val="0.1157407407407405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1666666666666667"/>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0555555555555557"/>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1666666666666667"/>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0000"/>
          </a:solidFill>
          <a:ln w="19050">
            <a:solidFill>
              <a:schemeClr val="lt1"/>
            </a:solidFill>
          </a:ln>
          <a:effectLst/>
        </c:spPr>
        <c:dLbl>
          <c:idx val="0"/>
          <c:layout>
            <c:manualLayout>
              <c:x val="-0.125"/>
              <c:y val="0.1157407407407405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555555555555557"/>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9.5807771828824412E-2"/>
              <c:y val="-0.16934535773005185"/>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0000"/>
          </a:solidFill>
          <a:ln w="19050">
            <a:solidFill>
              <a:schemeClr val="lt1"/>
            </a:solidFill>
          </a:ln>
          <a:effectLst/>
        </c:spPr>
        <c:dLbl>
          <c:idx val="0"/>
          <c:layout>
            <c:manualLayout>
              <c:x val="-0.125"/>
              <c:y val="0.11574074074074057"/>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0555555555555557"/>
              <c:y val="-0.1111111111111111"/>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15643106968653"/>
          <c:y val="0.14851168410740687"/>
          <c:w val="0.52474503280349361"/>
          <c:h val="0.76369088477478553"/>
        </c:manualLayout>
      </c:layout>
      <c:doughnutChart>
        <c:varyColors val="1"/>
        <c:ser>
          <c:idx val="0"/>
          <c:order val="0"/>
          <c:tx>
            <c:strRef>
              <c:f>Report!$B$3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1A-4FD9-B5E9-C6EF07E6FD2F}"/>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E11A-4FD9-B5E9-C6EF07E6FD2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11A-4FD9-B5E9-C6EF07E6FD2F}"/>
              </c:ext>
            </c:extLst>
          </c:dPt>
          <c:dLbls>
            <c:dLbl>
              <c:idx val="0"/>
              <c:layout>
                <c:manualLayout>
                  <c:x val="9.5807771828824412E-2"/>
                  <c:y val="-0.16934535773005185"/>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11A-4FD9-B5E9-C6EF07E6FD2F}"/>
                </c:ext>
              </c:extLst>
            </c:dLbl>
            <c:dLbl>
              <c:idx val="1"/>
              <c:layout>
                <c:manualLayout>
                  <c:x val="-0.125"/>
                  <c:y val="0.11574074074074057"/>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11A-4FD9-B5E9-C6EF07E6FD2F}"/>
                </c:ext>
              </c:extLst>
            </c:dLbl>
            <c:dLbl>
              <c:idx val="2"/>
              <c:layout>
                <c:manualLayout>
                  <c:x val="-0.10555555555555557"/>
                  <c:y val="-0.1111111111111111"/>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11A-4FD9-B5E9-C6EF07E6FD2F}"/>
                </c:ext>
              </c:extLst>
            </c:dLbl>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Report!$A$4:$A$7</c:f>
              <c:strCache>
                <c:ptCount val="3"/>
                <c:pt idx="0">
                  <c:v>In-store</c:v>
                </c:pt>
                <c:pt idx="1">
                  <c:v>Outlet</c:v>
                </c:pt>
                <c:pt idx="2">
                  <c:v>Online</c:v>
                </c:pt>
              </c:strCache>
            </c:strRef>
          </c:cat>
          <c:val>
            <c:numRef>
              <c:f>Report!$B$4:$B$7</c:f>
              <c:numCache>
                <c:formatCode>_("$"* #,##0_);_("$"* \(#,##0\);_("$"* "-"??_);_(@_)</c:formatCode>
                <c:ptCount val="3"/>
                <c:pt idx="0">
                  <c:v>356643750</c:v>
                </c:pt>
                <c:pt idx="1">
                  <c:v>295585493</c:v>
                </c:pt>
                <c:pt idx="2">
                  <c:v>247672882</c:v>
                </c:pt>
              </c:numCache>
            </c:numRef>
          </c:val>
          <c:extLst>
            <c:ext xmlns:c16="http://schemas.microsoft.com/office/drawing/2014/chart" uri="{C3380CC4-5D6E-409C-BE32-E72D297353CC}">
              <c16:uniqueId val="{00000006-E11A-4FD9-B5E9-C6EF07E6FD2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5823960743660812"/>
          <c:y val="0.45794163543640748"/>
          <c:w val="0.22437797639659504"/>
          <c:h val="0.31685430053316199"/>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Report.xlsx]Report!PivotTable6</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Report!$K$3</c:f>
              <c:strCache>
                <c:ptCount val="1"/>
                <c:pt idx="0">
                  <c:v>Sum of Total Sales</c:v>
                </c:pt>
              </c:strCache>
            </c:strRef>
          </c:tx>
          <c:spPr>
            <a:solidFill>
              <a:schemeClr val="accent1"/>
            </a:solidFill>
            <a:ln>
              <a:noFill/>
            </a:ln>
            <a:effectLst/>
          </c:spPr>
          <c:invertIfNegative val="0"/>
          <c:cat>
            <c:strRef>
              <c:f>Report!$J$4:$J$10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Report!$K$4:$K$10</c:f>
              <c:numCache>
                <c:formatCode>"$"#,##0</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0-DED7-4E28-963F-EC519D0713B5}"/>
            </c:ext>
          </c:extLst>
        </c:ser>
        <c:ser>
          <c:idx val="1"/>
          <c:order val="1"/>
          <c:tx>
            <c:strRef>
              <c:f>Report!$L$3</c:f>
              <c:strCache>
                <c:ptCount val="1"/>
                <c:pt idx="0">
                  <c:v>Sum of Operating Profit</c:v>
                </c:pt>
              </c:strCache>
            </c:strRef>
          </c:tx>
          <c:spPr>
            <a:solidFill>
              <a:schemeClr val="accent2"/>
            </a:solidFill>
            <a:ln>
              <a:noFill/>
            </a:ln>
            <a:effectLst/>
          </c:spPr>
          <c:invertIfNegative val="0"/>
          <c:cat>
            <c:strRef>
              <c:f>Report!$J$4:$J$10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Report!$L$4:$L$10</c:f>
              <c:numCache>
                <c:formatCode>"$"#,##0</c:formatCode>
                <c:ptCount val="6"/>
                <c:pt idx="0">
                  <c:v>82802260.619999707</c:v>
                </c:pt>
                <c:pt idx="1">
                  <c:v>68650970.560000017</c:v>
                </c:pt>
                <c:pt idx="2">
                  <c:v>51846888.190000139</c:v>
                </c:pt>
                <c:pt idx="3">
                  <c:v>45095826.810000047</c:v>
                </c:pt>
                <c:pt idx="4">
                  <c:v>44763030.330000028</c:v>
                </c:pt>
                <c:pt idx="5">
                  <c:v>38975784.93999999</c:v>
                </c:pt>
              </c:numCache>
            </c:numRef>
          </c:val>
          <c:extLst>
            <c:ext xmlns:c16="http://schemas.microsoft.com/office/drawing/2014/chart" uri="{C3380CC4-5D6E-409C-BE32-E72D297353CC}">
              <c16:uniqueId val="{00000001-DED7-4E28-963F-EC519D0713B5}"/>
            </c:ext>
          </c:extLst>
        </c:ser>
        <c:dLbls>
          <c:showLegendKey val="0"/>
          <c:showVal val="0"/>
          <c:showCatName val="0"/>
          <c:showSerName val="0"/>
          <c:showPercent val="0"/>
          <c:showBubbleSize val="0"/>
        </c:dLbls>
        <c:gapWidth val="219"/>
        <c:overlap val="-27"/>
        <c:axId val="1257226847"/>
        <c:axId val="1049613055"/>
      </c:barChart>
      <c:barChart>
        <c:barDir val="col"/>
        <c:grouping val="stacked"/>
        <c:varyColors val="0"/>
        <c:ser>
          <c:idx val="2"/>
          <c:order val="2"/>
          <c:tx>
            <c:strRef>
              <c:f>Report!$M$3</c:f>
              <c:strCache>
                <c:ptCount val="1"/>
                <c:pt idx="0">
                  <c:v>Sum of Units Sold</c:v>
                </c:pt>
              </c:strCache>
            </c:strRef>
          </c:tx>
          <c:spPr>
            <a:solidFill>
              <a:schemeClr val="accent3"/>
            </a:solidFill>
            <a:ln>
              <a:noFill/>
            </a:ln>
            <a:effectLst/>
          </c:spPr>
          <c:invertIfNegative val="0"/>
          <c:cat>
            <c:strRef>
              <c:f>Report!$J$4:$J$10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Report!$M$4:$M$10</c:f>
              <c:numCache>
                <c:formatCode>_(* #,##0_);_(* \(#,##0\);_(* "-"??_);_(@_)</c:formatCode>
                <c:ptCount val="6"/>
                <c:pt idx="0">
                  <c:v>593320</c:v>
                </c:pt>
                <c:pt idx="1">
                  <c:v>433827</c:v>
                </c:pt>
                <c:pt idx="2">
                  <c:v>435526</c:v>
                </c:pt>
                <c:pt idx="3">
                  <c:v>392269</c:v>
                </c:pt>
                <c:pt idx="4">
                  <c:v>306683</c:v>
                </c:pt>
                <c:pt idx="5">
                  <c:v>317236</c:v>
                </c:pt>
              </c:numCache>
            </c:numRef>
          </c:val>
          <c:extLst>
            <c:ext xmlns:c16="http://schemas.microsoft.com/office/drawing/2014/chart" uri="{C3380CC4-5D6E-409C-BE32-E72D297353CC}">
              <c16:uniqueId val="{00000002-DED7-4E28-963F-EC519D0713B5}"/>
            </c:ext>
          </c:extLst>
        </c:ser>
        <c:dLbls>
          <c:showLegendKey val="0"/>
          <c:showVal val="0"/>
          <c:showCatName val="0"/>
          <c:showSerName val="0"/>
          <c:showPercent val="0"/>
          <c:showBubbleSize val="0"/>
        </c:dLbls>
        <c:gapWidth val="219"/>
        <c:overlap val="100"/>
        <c:axId val="1257241727"/>
        <c:axId val="1049614543"/>
      </c:barChart>
      <c:catAx>
        <c:axId val="1257226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613055"/>
        <c:crosses val="autoZero"/>
        <c:auto val="1"/>
        <c:lblAlgn val="ctr"/>
        <c:lblOffset val="100"/>
        <c:noMultiLvlLbl val="0"/>
      </c:catAx>
      <c:valAx>
        <c:axId val="10496130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226847"/>
        <c:crosses val="autoZero"/>
        <c:crossBetween val="between"/>
      </c:valAx>
      <c:valAx>
        <c:axId val="1049614543"/>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241727"/>
        <c:crosses val="max"/>
        <c:crossBetween val="between"/>
      </c:valAx>
      <c:catAx>
        <c:axId val="1257241727"/>
        <c:scaling>
          <c:orientation val="minMax"/>
        </c:scaling>
        <c:delete val="1"/>
        <c:axPos val="b"/>
        <c:numFmt formatCode="General" sourceLinked="1"/>
        <c:majorTickMark val="out"/>
        <c:minorTickMark val="none"/>
        <c:tickLblPos val="nextTo"/>
        <c:crossAx val="104961454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Report.xlsx]Report!PivotTable3</c:name>
    <c:fmtId val="3"/>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6106094968199102E-2"/>
          <c:y val="0.21211807562878829"/>
          <c:w val="0.81496127119361572"/>
          <c:h val="0.75744325989580574"/>
        </c:manualLayout>
      </c:layout>
      <c:pie3DChart>
        <c:varyColors val="1"/>
        <c:ser>
          <c:idx val="0"/>
          <c:order val="0"/>
          <c:tx>
            <c:strRef>
              <c:f>Report!$E$3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FBF-4951-A968-A46B5F78CB8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FBF-4951-A968-A46B5F78CB8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FBF-4951-A968-A46B5F78CB8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FBF-4951-A968-A46B5F78CB84}"/>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DFBF-4951-A968-A46B5F78CB84}"/>
              </c:ext>
            </c:extLst>
          </c:dPt>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0"/>
            <c:extLst>
              <c:ext xmlns:c15="http://schemas.microsoft.com/office/drawing/2012/chart" uri="{CE6537A1-D6FC-4f65-9D91-7224C49458BB}"/>
            </c:extLst>
          </c:dLbls>
          <c:cat>
            <c:strRef>
              <c:f>Report!$D$4:$D$9</c:f>
              <c:strCache>
                <c:ptCount val="5"/>
                <c:pt idx="0">
                  <c:v>West</c:v>
                </c:pt>
                <c:pt idx="1">
                  <c:v>Northeast</c:v>
                </c:pt>
                <c:pt idx="2">
                  <c:v>Southeast</c:v>
                </c:pt>
                <c:pt idx="3">
                  <c:v>South</c:v>
                </c:pt>
                <c:pt idx="4">
                  <c:v>Midwest</c:v>
                </c:pt>
              </c:strCache>
            </c:strRef>
          </c:cat>
          <c:val>
            <c:numRef>
              <c:f>Report!$E$4:$E$9</c:f>
              <c:numCache>
                <c:formatCode>"$"#,##0</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A-DFBF-4951-A968-A46B5F78CB84}"/>
            </c:ext>
          </c:extLst>
        </c:ser>
        <c:dLbls>
          <c:dLblPos val="bestFit"/>
          <c:showLegendKey val="0"/>
          <c:showVal val="1"/>
          <c:showCatName val="0"/>
          <c:showSerName val="0"/>
          <c:showPercent val="0"/>
          <c:showBubbleSize val="0"/>
          <c:showLeaderLines val="0"/>
        </c:dLbls>
      </c:pie3DChart>
      <c:spPr>
        <a:noFill/>
        <a:ln>
          <a:noFill/>
        </a:ln>
        <a:effectLst/>
      </c:spPr>
    </c:plotArea>
    <c:legend>
      <c:legendPos val="r"/>
      <c:layout>
        <c:manualLayout>
          <c:xMode val="edge"/>
          <c:yMode val="edge"/>
          <c:x val="0.80882435735280034"/>
          <c:y val="0.2903247929704626"/>
          <c:w val="0.17480137062541554"/>
          <c:h val="0.51553321097952887"/>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jpeg"/><Relationship Id="rId13" Type="http://schemas.openxmlformats.org/officeDocument/2006/relationships/image" Target="../media/image5.png"/><Relationship Id="rId3" Type="http://schemas.openxmlformats.org/officeDocument/2006/relationships/chart" Target="../charts/chart7.xml"/><Relationship Id="rId7" Type="http://schemas.openxmlformats.org/officeDocument/2006/relationships/hyperlink" Target="https://freepngimg.com/png/58278-puma-adidas-brand-smith-stan-logo" TargetMode="External"/><Relationship Id="rId12" Type="http://schemas.openxmlformats.org/officeDocument/2006/relationships/hyperlink" Target="https://svgsilh.com/image/1414791.html" TargetMode="Externa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1.png"/><Relationship Id="rId11" Type="http://schemas.openxmlformats.org/officeDocument/2006/relationships/image" Target="../media/image4.svg"/><Relationship Id="rId5" Type="http://schemas.openxmlformats.org/officeDocument/2006/relationships/chart" Target="../charts/chart9.xml"/><Relationship Id="rId15" Type="http://schemas.openxmlformats.org/officeDocument/2006/relationships/hyperlink" Target="https://svgsilh.com/f44336/image/41583.html" TargetMode="External"/><Relationship Id="rId10" Type="http://schemas.openxmlformats.org/officeDocument/2006/relationships/image" Target="../media/image3.png"/><Relationship Id="rId4" Type="http://schemas.openxmlformats.org/officeDocument/2006/relationships/chart" Target="../charts/chart8.xml"/><Relationship Id="rId9" Type="http://schemas.openxmlformats.org/officeDocument/2006/relationships/hyperlink" Target="http://commons.wikimedia.org/wiki/File:Visual_of_USA_Flag_stars_and_stripes_FJM88NL.jpg" TargetMode="External"/><Relationship Id="rId14" Type="http://schemas.openxmlformats.org/officeDocument/2006/relationships/image" Target="../media/image6.sv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2</xdr:col>
      <xdr:colOff>410883</xdr:colOff>
      <xdr:row>19</xdr:row>
      <xdr:rowOff>10459</xdr:rowOff>
    </xdr:from>
    <xdr:to>
      <xdr:col>6</xdr:col>
      <xdr:colOff>224119</xdr:colOff>
      <xdr:row>33</xdr:row>
      <xdr:rowOff>138953</xdr:rowOff>
    </xdr:to>
    <xdr:graphicFrame macro="">
      <xdr:nvGraphicFramePr>
        <xdr:cNvPr id="4" name="Chart 3">
          <a:extLst>
            <a:ext uri="{FF2B5EF4-FFF2-40B4-BE49-F238E27FC236}">
              <a16:creationId xmlns:a16="http://schemas.microsoft.com/office/drawing/2014/main" id="{2F41BC71-CF83-883D-2859-70942E5268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332443</xdr:colOff>
      <xdr:row>19</xdr:row>
      <xdr:rowOff>10460</xdr:rowOff>
    </xdr:from>
    <xdr:to>
      <xdr:col>9</xdr:col>
      <xdr:colOff>1441824</xdr:colOff>
      <xdr:row>33</xdr:row>
      <xdr:rowOff>138954</xdr:rowOff>
    </xdr:to>
    <xdr:graphicFrame macro="">
      <xdr:nvGraphicFramePr>
        <xdr:cNvPr id="5" name="Chart 4">
          <a:extLst>
            <a:ext uri="{FF2B5EF4-FFF2-40B4-BE49-F238E27FC236}">
              <a16:creationId xmlns:a16="http://schemas.microsoft.com/office/drawing/2014/main" id="{5CCC2C1C-DA78-598E-8F59-B9E134058E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1557618</xdr:colOff>
      <xdr:row>19</xdr:row>
      <xdr:rowOff>22412</xdr:rowOff>
    </xdr:from>
    <xdr:to>
      <xdr:col>13</xdr:col>
      <xdr:colOff>89647</xdr:colOff>
      <xdr:row>31</xdr:row>
      <xdr:rowOff>138953</xdr:rowOff>
    </xdr:to>
    <xdr:graphicFrame macro="">
      <xdr:nvGraphicFramePr>
        <xdr:cNvPr id="6" name="Chart 5">
          <a:extLst>
            <a:ext uri="{FF2B5EF4-FFF2-40B4-BE49-F238E27FC236}">
              <a16:creationId xmlns:a16="http://schemas.microsoft.com/office/drawing/2014/main" id="{1526B912-8AF0-639B-B269-82A0019688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948764</xdr:colOff>
      <xdr:row>33</xdr:row>
      <xdr:rowOff>77694</xdr:rowOff>
    </xdr:from>
    <xdr:to>
      <xdr:col>9</xdr:col>
      <xdr:colOff>463176</xdr:colOff>
      <xdr:row>48</xdr:row>
      <xdr:rowOff>19423</xdr:rowOff>
    </xdr:to>
    <xdr:graphicFrame macro="">
      <xdr:nvGraphicFramePr>
        <xdr:cNvPr id="7" name="Chart 6">
          <a:extLst>
            <a:ext uri="{FF2B5EF4-FFF2-40B4-BE49-F238E27FC236}">
              <a16:creationId xmlns:a16="http://schemas.microsoft.com/office/drawing/2014/main" id="{ABB33742-1826-7339-91C1-740881757F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59765</xdr:rowOff>
    </xdr:from>
    <xdr:to>
      <xdr:col>22</xdr:col>
      <xdr:colOff>0</xdr:colOff>
      <xdr:row>3</xdr:row>
      <xdr:rowOff>112058</xdr:rowOff>
    </xdr:to>
    <xdr:sp macro="" textlink="">
      <xdr:nvSpPr>
        <xdr:cNvPr id="5" name="Rectangle 4">
          <a:extLst>
            <a:ext uri="{FF2B5EF4-FFF2-40B4-BE49-F238E27FC236}">
              <a16:creationId xmlns:a16="http://schemas.microsoft.com/office/drawing/2014/main" id="{5FF574A4-7328-8B0D-D562-C76A9270E9B5}"/>
            </a:ext>
          </a:extLst>
        </xdr:cNvPr>
        <xdr:cNvSpPr/>
      </xdr:nvSpPr>
      <xdr:spPr>
        <a:xfrm>
          <a:off x="0" y="59765"/>
          <a:ext cx="13404850" cy="604743"/>
        </a:xfrm>
        <a:prstGeom prst="rect">
          <a:avLst/>
        </a:prstGeom>
        <a:solidFill>
          <a:schemeClr val="tx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41086</xdr:colOff>
      <xdr:row>0</xdr:row>
      <xdr:rowOff>9071</xdr:rowOff>
    </xdr:from>
    <xdr:to>
      <xdr:col>15</xdr:col>
      <xdr:colOff>227851</xdr:colOff>
      <xdr:row>3</xdr:row>
      <xdr:rowOff>91249</xdr:rowOff>
    </xdr:to>
    <xdr:sp macro="" textlink="">
      <xdr:nvSpPr>
        <xdr:cNvPr id="9" name="TextBox 8">
          <a:extLst>
            <a:ext uri="{FF2B5EF4-FFF2-40B4-BE49-F238E27FC236}">
              <a16:creationId xmlns:a16="http://schemas.microsoft.com/office/drawing/2014/main" id="{E9D02AEF-5F6B-D552-2B16-14E9778B4445}"/>
            </a:ext>
          </a:extLst>
        </xdr:cNvPr>
        <xdr:cNvSpPr txBox="1"/>
      </xdr:nvSpPr>
      <xdr:spPr>
        <a:xfrm>
          <a:off x="3080015" y="9071"/>
          <a:ext cx="6264622" cy="6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3200" b="1">
              <a:solidFill>
                <a:schemeClr val="bg1"/>
              </a:solidFill>
            </a:rPr>
            <a:t>            ADIDAS</a:t>
          </a:r>
          <a:r>
            <a:rPr lang="en-US" sz="3200" b="1" baseline="0">
              <a:solidFill>
                <a:schemeClr val="bg1"/>
              </a:solidFill>
            </a:rPr>
            <a:t> USA SALES REPORT </a:t>
          </a:r>
          <a:endParaRPr lang="en-US" sz="1200" b="1">
            <a:solidFill>
              <a:schemeClr val="bg1"/>
            </a:solidFill>
          </a:endParaRPr>
        </a:p>
      </xdr:txBody>
    </xdr:sp>
    <xdr:clientData/>
  </xdr:twoCellAnchor>
  <xdr:twoCellAnchor>
    <xdr:from>
      <xdr:col>10</xdr:col>
      <xdr:colOff>341900</xdr:colOff>
      <xdr:row>2</xdr:row>
      <xdr:rowOff>58892</xdr:rowOff>
    </xdr:from>
    <xdr:to>
      <xdr:col>12</xdr:col>
      <xdr:colOff>222369</xdr:colOff>
      <xdr:row>3</xdr:row>
      <xdr:rowOff>118656</xdr:rowOff>
    </xdr:to>
    <xdr:sp macro="" textlink="">
      <xdr:nvSpPr>
        <xdr:cNvPr id="10" name="TextBox 9">
          <a:extLst>
            <a:ext uri="{FF2B5EF4-FFF2-40B4-BE49-F238E27FC236}">
              <a16:creationId xmlns:a16="http://schemas.microsoft.com/office/drawing/2014/main" id="{0EE7D7C6-E2CD-A931-22E5-7F13AE5B395B}"/>
            </a:ext>
          </a:extLst>
        </xdr:cNvPr>
        <xdr:cNvSpPr txBox="1"/>
      </xdr:nvSpPr>
      <xdr:spPr>
        <a:xfrm>
          <a:off x="7696355" y="428347"/>
          <a:ext cx="1104287" cy="244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solidFill>
                <a:schemeClr val="bg1"/>
              </a:solidFill>
              <a:effectLst/>
              <a:latin typeface="+mn-lt"/>
              <a:ea typeface="+mn-ea"/>
              <a:cs typeface="+mn-cs"/>
            </a:rPr>
            <a:t>(2020-2021)</a:t>
          </a:r>
          <a:endParaRPr lang="en-US" sz="1200">
            <a:solidFill>
              <a:schemeClr val="bg1"/>
            </a:solidFill>
          </a:endParaRPr>
        </a:p>
      </xdr:txBody>
    </xdr:sp>
    <xdr:clientData/>
  </xdr:twoCellAnchor>
  <xdr:twoCellAnchor>
    <xdr:from>
      <xdr:col>4</xdr:col>
      <xdr:colOff>321234</xdr:colOff>
      <xdr:row>4</xdr:row>
      <xdr:rowOff>7471</xdr:rowOff>
    </xdr:from>
    <xdr:to>
      <xdr:col>7</xdr:col>
      <xdr:colOff>515470</xdr:colOff>
      <xdr:row>9</xdr:row>
      <xdr:rowOff>37354</xdr:rowOff>
    </xdr:to>
    <xdr:sp macro="" textlink="Report!D17">
      <xdr:nvSpPr>
        <xdr:cNvPr id="14" name="Rectangle 13">
          <a:extLst>
            <a:ext uri="{FF2B5EF4-FFF2-40B4-BE49-F238E27FC236}">
              <a16:creationId xmlns:a16="http://schemas.microsoft.com/office/drawing/2014/main" id="{F78E3510-06CA-22E9-D04F-7A235526AC31}"/>
            </a:ext>
          </a:extLst>
        </xdr:cNvPr>
        <xdr:cNvSpPr/>
      </xdr:nvSpPr>
      <xdr:spPr>
        <a:xfrm>
          <a:off x="2771587" y="754530"/>
          <a:ext cx="2032001" cy="963706"/>
        </a:xfrm>
        <a:prstGeom prst="rect">
          <a:avLst/>
        </a:prstGeom>
        <a:noFill/>
        <a:ln w="12700">
          <a:solidFill>
            <a:schemeClr val="bg1">
              <a:lumMod val="65000"/>
            </a:schemeClr>
          </a:solidFill>
        </a:ln>
        <a:effectLst>
          <a:glow rad="63500">
            <a:schemeClr val="accent3">
              <a:satMod val="175000"/>
              <a:alpha val="40000"/>
            </a:schemeClr>
          </a:glow>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E6919B2-1C8E-4B9A-9D22-5A4950D74F29}" type="TxLink">
            <a:rPr lang="en-US" sz="3200" b="1" i="0" u="none" strike="noStrike">
              <a:solidFill>
                <a:srgbClr val="000000"/>
              </a:solidFill>
              <a:latin typeface="Calibri"/>
              <a:cs typeface="Calibri"/>
            </a:rPr>
            <a:pPr algn="ctr"/>
            <a:t>899.9M</a:t>
          </a:fld>
          <a:endParaRPr lang="en-US" sz="3200" b="1"/>
        </a:p>
      </xdr:txBody>
    </xdr:sp>
    <xdr:clientData/>
  </xdr:twoCellAnchor>
  <xdr:twoCellAnchor>
    <xdr:from>
      <xdr:col>8</xdr:col>
      <xdr:colOff>107575</xdr:colOff>
      <xdr:row>4</xdr:row>
      <xdr:rowOff>17931</xdr:rowOff>
    </xdr:from>
    <xdr:to>
      <xdr:col>11</xdr:col>
      <xdr:colOff>309282</xdr:colOff>
      <xdr:row>9</xdr:row>
      <xdr:rowOff>47814</xdr:rowOff>
    </xdr:to>
    <xdr:sp macro="" textlink="Report!G17">
      <xdr:nvSpPr>
        <xdr:cNvPr id="15" name="Rectangle 14">
          <a:extLst>
            <a:ext uri="{FF2B5EF4-FFF2-40B4-BE49-F238E27FC236}">
              <a16:creationId xmlns:a16="http://schemas.microsoft.com/office/drawing/2014/main" id="{93F60B40-F83A-FDC5-58BD-DE1B596B4CA6}"/>
            </a:ext>
          </a:extLst>
        </xdr:cNvPr>
        <xdr:cNvSpPr/>
      </xdr:nvSpPr>
      <xdr:spPr>
        <a:xfrm>
          <a:off x="5008281" y="764990"/>
          <a:ext cx="2032001" cy="963706"/>
        </a:xfrm>
        <a:prstGeom prst="rect">
          <a:avLst/>
        </a:prstGeom>
        <a:noFill/>
        <a:ln w="12700">
          <a:solidFill>
            <a:schemeClr val="bg1">
              <a:lumMod val="65000"/>
            </a:schemeClr>
          </a:solidFill>
        </a:ln>
        <a:effectLst>
          <a:glow rad="63500">
            <a:schemeClr val="accent3">
              <a:satMod val="175000"/>
              <a:alpha val="40000"/>
            </a:schemeClr>
          </a:glow>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F6B6CA3-BC60-4834-9437-8EEB7A25FD0B}" type="TxLink">
            <a:rPr lang="en-US" sz="3200" b="1" i="0" u="none" strike="noStrike">
              <a:solidFill>
                <a:srgbClr val="000000"/>
              </a:solidFill>
              <a:latin typeface="Calibri"/>
              <a:cs typeface="Calibri"/>
            </a:rPr>
            <a:pPr algn="ctr"/>
            <a:t>332.13M</a:t>
          </a:fld>
          <a:endParaRPr lang="en-US" sz="3200" b="1"/>
        </a:p>
      </xdr:txBody>
    </xdr:sp>
    <xdr:clientData/>
  </xdr:twoCellAnchor>
  <xdr:twoCellAnchor>
    <xdr:from>
      <xdr:col>11</xdr:col>
      <xdr:colOff>491564</xdr:colOff>
      <xdr:row>4</xdr:row>
      <xdr:rowOff>20919</xdr:rowOff>
    </xdr:from>
    <xdr:to>
      <xdr:col>15</xdr:col>
      <xdr:colOff>73212</xdr:colOff>
      <xdr:row>9</xdr:row>
      <xdr:rowOff>50802</xdr:rowOff>
    </xdr:to>
    <xdr:sp macro="" textlink="Report!J17">
      <xdr:nvSpPr>
        <xdr:cNvPr id="16" name="Rectangle 15">
          <a:extLst>
            <a:ext uri="{FF2B5EF4-FFF2-40B4-BE49-F238E27FC236}">
              <a16:creationId xmlns:a16="http://schemas.microsoft.com/office/drawing/2014/main" id="{A9EAF7A1-A024-BBD4-7CA7-6B259F66D1E5}"/>
            </a:ext>
          </a:extLst>
        </xdr:cNvPr>
        <xdr:cNvSpPr/>
      </xdr:nvSpPr>
      <xdr:spPr>
        <a:xfrm>
          <a:off x="7222564" y="767978"/>
          <a:ext cx="2032001" cy="963706"/>
        </a:xfrm>
        <a:prstGeom prst="rect">
          <a:avLst/>
        </a:prstGeom>
        <a:noFill/>
        <a:ln w="12700">
          <a:solidFill>
            <a:schemeClr val="bg1">
              <a:lumMod val="65000"/>
            </a:schemeClr>
          </a:solidFill>
        </a:ln>
        <a:effectLst>
          <a:glow rad="63500">
            <a:schemeClr val="accent3">
              <a:satMod val="175000"/>
              <a:alpha val="40000"/>
            </a:schemeClr>
          </a:glow>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3AF7D4E-C896-4F27-8611-FDCB197D863C}" type="TxLink">
            <a:rPr lang="en-US" sz="3200" b="1" i="0" u="none" strike="noStrike">
              <a:solidFill>
                <a:srgbClr val="000000"/>
              </a:solidFill>
              <a:latin typeface="Calibri"/>
              <a:cs typeface="Calibri"/>
            </a:rPr>
            <a:pPr algn="ctr"/>
            <a:t>2.48M</a:t>
          </a:fld>
          <a:endParaRPr lang="en-US" sz="3200" b="1"/>
        </a:p>
      </xdr:txBody>
    </xdr:sp>
    <xdr:clientData/>
  </xdr:twoCellAnchor>
  <xdr:twoCellAnchor>
    <xdr:from>
      <xdr:col>15</xdr:col>
      <xdr:colOff>248024</xdr:colOff>
      <xdr:row>4</xdr:row>
      <xdr:rowOff>31376</xdr:rowOff>
    </xdr:from>
    <xdr:to>
      <xdr:col>18</xdr:col>
      <xdr:colOff>442260</xdr:colOff>
      <xdr:row>9</xdr:row>
      <xdr:rowOff>61259</xdr:rowOff>
    </xdr:to>
    <xdr:sp macro="" textlink="Report!M17">
      <xdr:nvSpPr>
        <xdr:cNvPr id="17" name="Rectangle 16">
          <a:extLst>
            <a:ext uri="{FF2B5EF4-FFF2-40B4-BE49-F238E27FC236}">
              <a16:creationId xmlns:a16="http://schemas.microsoft.com/office/drawing/2014/main" id="{7A02CDEA-2651-31D2-AF59-A4BEB516BB4D}"/>
            </a:ext>
          </a:extLst>
        </xdr:cNvPr>
        <xdr:cNvSpPr/>
      </xdr:nvSpPr>
      <xdr:spPr>
        <a:xfrm>
          <a:off x="9429377" y="778435"/>
          <a:ext cx="2032001" cy="963706"/>
        </a:xfrm>
        <a:prstGeom prst="rect">
          <a:avLst/>
        </a:prstGeom>
        <a:noFill/>
        <a:ln w="12700">
          <a:solidFill>
            <a:schemeClr val="bg1">
              <a:lumMod val="65000"/>
            </a:schemeClr>
          </a:solidFill>
        </a:ln>
        <a:effectLst>
          <a:glow rad="63500">
            <a:schemeClr val="accent3">
              <a:satMod val="175000"/>
              <a:alpha val="40000"/>
            </a:schemeClr>
          </a:glow>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7F3C541-A65C-440C-809E-A790F6D0B87E}" type="TxLink">
            <a:rPr lang="en-US" sz="3200" b="1" i="0" u="none" strike="noStrike">
              <a:solidFill>
                <a:srgbClr val="000000"/>
              </a:solidFill>
              <a:latin typeface="Calibri"/>
              <a:cs typeface="Calibri"/>
            </a:rPr>
            <a:pPr algn="ctr"/>
            <a:t>$363</a:t>
          </a:fld>
          <a:endParaRPr lang="en-US" sz="3200" b="1"/>
        </a:p>
      </xdr:txBody>
    </xdr:sp>
    <xdr:clientData/>
  </xdr:twoCellAnchor>
  <xdr:twoCellAnchor>
    <xdr:from>
      <xdr:col>5</xdr:col>
      <xdr:colOff>156883</xdr:colOff>
      <xdr:row>4</xdr:row>
      <xdr:rowOff>37352</xdr:rowOff>
    </xdr:from>
    <xdr:to>
      <xdr:col>7</xdr:col>
      <xdr:colOff>89647</xdr:colOff>
      <xdr:row>5</xdr:row>
      <xdr:rowOff>149411</xdr:rowOff>
    </xdr:to>
    <xdr:sp macro="" textlink="">
      <xdr:nvSpPr>
        <xdr:cNvPr id="18" name="TextBox 17">
          <a:extLst>
            <a:ext uri="{FF2B5EF4-FFF2-40B4-BE49-F238E27FC236}">
              <a16:creationId xmlns:a16="http://schemas.microsoft.com/office/drawing/2014/main" id="{34EC60C4-BC81-0B6C-6E1F-BCC92DE7D9DF}"/>
            </a:ext>
          </a:extLst>
        </xdr:cNvPr>
        <xdr:cNvSpPr txBox="1"/>
      </xdr:nvSpPr>
      <xdr:spPr>
        <a:xfrm>
          <a:off x="3219824" y="784411"/>
          <a:ext cx="1157941" cy="2988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002060"/>
              </a:solidFill>
            </a:rPr>
            <a:t>Total Revenue</a:t>
          </a:r>
        </a:p>
      </xdr:txBody>
    </xdr:sp>
    <xdr:clientData/>
  </xdr:twoCellAnchor>
  <xdr:twoCellAnchor>
    <xdr:from>
      <xdr:col>9</xdr:col>
      <xdr:colOff>0</xdr:colOff>
      <xdr:row>4</xdr:row>
      <xdr:rowOff>74706</xdr:rowOff>
    </xdr:from>
    <xdr:to>
      <xdr:col>10</xdr:col>
      <xdr:colOff>410882</xdr:colOff>
      <xdr:row>6</xdr:row>
      <xdr:rowOff>44824</xdr:rowOff>
    </xdr:to>
    <xdr:sp macro="" textlink="">
      <xdr:nvSpPr>
        <xdr:cNvPr id="19" name="TextBox 18">
          <a:extLst>
            <a:ext uri="{FF2B5EF4-FFF2-40B4-BE49-F238E27FC236}">
              <a16:creationId xmlns:a16="http://schemas.microsoft.com/office/drawing/2014/main" id="{75F9E452-0884-11D5-A629-3DC0290AF6CC}"/>
            </a:ext>
          </a:extLst>
        </xdr:cNvPr>
        <xdr:cNvSpPr txBox="1"/>
      </xdr:nvSpPr>
      <xdr:spPr>
        <a:xfrm>
          <a:off x="5505824" y="821765"/>
          <a:ext cx="1023470" cy="34364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002060"/>
              </a:solidFill>
              <a:latin typeface="+mn-lt"/>
              <a:ea typeface="+mn-ea"/>
              <a:cs typeface="+mn-cs"/>
            </a:rPr>
            <a:t>Total</a:t>
          </a:r>
          <a:r>
            <a:rPr lang="en-US" sz="1100" baseline="0"/>
            <a:t> </a:t>
          </a:r>
          <a:r>
            <a:rPr lang="en-US" sz="1200" b="1">
              <a:solidFill>
                <a:srgbClr val="002060"/>
              </a:solidFill>
              <a:latin typeface="+mn-lt"/>
              <a:ea typeface="+mn-ea"/>
              <a:cs typeface="+mn-cs"/>
            </a:rPr>
            <a:t>Profit</a:t>
          </a:r>
        </a:p>
      </xdr:txBody>
    </xdr:sp>
    <xdr:clientData/>
  </xdr:twoCellAnchor>
  <xdr:oneCellAnchor>
    <xdr:from>
      <xdr:col>12</xdr:col>
      <xdr:colOff>328706</xdr:colOff>
      <xdr:row>4</xdr:row>
      <xdr:rowOff>74706</xdr:rowOff>
    </xdr:from>
    <xdr:ext cx="1686319" cy="280205"/>
    <xdr:sp macro="" textlink="">
      <xdr:nvSpPr>
        <xdr:cNvPr id="20" name="TextBox 19">
          <a:extLst>
            <a:ext uri="{FF2B5EF4-FFF2-40B4-BE49-F238E27FC236}">
              <a16:creationId xmlns:a16="http://schemas.microsoft.com/office/drawing/2014/main" id="{449CC8AB-E25F-0658-2F07-CC7C4E60CE09}"/>
            </a:ext>
          </a:extLst>
        </xdr:cNvPr>
        <xdr:cNvSpPr txBox="1"/>
      </xdr:nvSpPr>
      <xdr:spPr>
        <a:xfrm>
          <a:off x="7672294" y="821765"/>
          <a:ext cx="168631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solidFill>
                <a:srgbClr val="002060"/>
              </a:solidFill>
              <a:latin typeface="+mn-lt"/>
              <a:ea typeface="+mn-ea"/>
              <a:cs typeface="+mn-cs"/>
            </a:rPr>
            <a:t>Total</a:t>
          </a:r>
          <a:r>
            <a:rPr lang="en-US" sz="1100"/>
            <a:t> </a:t>
          </a:r>
          <a:r>
            <a:rPr lang="en-US" sz="1200" b="1">
              <a:solidFill>
                <a:srgbClr val="002060"/>
              </a:solidFill>
              <a:latin typeface="+mn-lt"/>
              <a:ea typeface="+mn-ea"/>
              <a:cs typeface="+mn-cs"/>
            </a:rPr>
            <a:t>Units</a:t>
          </a:r>
          <a:r>
            <a:rPr lang="en-US" sz="1100"/>
            <a:t> </a:t>
          </a:r>
          <a:r>
            <a:rPr lang="en-US" sz="1200" b="1">
              <a:solidFill>
                <a:srgbClr val="002060"/>
              </a:solidFill>
              <a:latin typeface="+mn-lt"/>
              <a:ea typeface="+mn-ea"/>
              <a:cs typeface="+mn-cs"/>
            </a:rPr>
            <a:t>Sold</a:t>
          </a:r>
        </a:p>
      </xdr:txBody>
    </xdr:sp>
    <xdr:clientData/>
  </xdr:oneCellAnchor>
  <xdr:oneCellAnchor>
    <xdr:from>
      <xdr:col>15</xdr:col>
      <xdr:colOff>597647</xdr:colOff>
      <xdr:row>4</xdr:row>
      <xdr:rowOff>82176</xdr:rowOff>
    </xdr:from>
    <xdr:ext cx="1449293" cy="280205"/>
    <xdr:sp macro="" textlink="">
      <xdr:nvSpPr>
        <xdr:cNvPr id="21" name="TextBox 20">
          <a:extLst>
            <a:ext uri="{FF2B5EF4-FFF2-40B4-BE49-F238E27FC236}">
              <a16:creationId xmlns:a16="http://schemas.microsoft.com/office/drawing/2014/main" id="{D32F769C-18B0-5D6D-A755-6DD73BEC5BCC}"/>
            </a:ext>
          </a:extLst>
        </xdr:cNvPr>
        <xdr:cNvSpPr txBox="1"/>
      </xdr:nvSpPr>
      <xdr:spPr>
        <a:xfrm>
          <a:off x="9779000" y="829235"/>
          <a:ext cx="144929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solidFill>
                <a:srgbClr val="002060"/>
              </a:solidFill>
              <a:latin typeface="+mn-lt"/>
              <a:ea typeface="+mn-ea"/>
              <a:cs typeface="+mn-cs"/>
            </a:rPr>
            <a:t>Average</a:t>
          </a:r>
          <a:r>
            <a:rPr lang="en-US" sz="1200" b="1">
              <a:solidFill>
                <a:srgbClr val="FF0000"/>
              </a:solidFill>
              <a:latin typeface="+mn-lt"/>
              <a:ea typeface="+mn-ea"/>
              <a:cs typeface="+mn-cs"/>
            </a:rPr>
            <a:t> </a:t>
          </a:r>
          <a:r>
            <a:rPr lang="en-US" sz="1200" b="1">
              <a:solidFill>
                <a:srgbClr val="002060"/>
              </a:solidFill>
              <a:latin typeface="+mn-lt"/>
              <a:ea typeface="+mn-ea"/>
              <a:cs typeface="+mn-cs"/>
            </a:rPr>
            <a:t>Revenue</a:t>
          </a:r>
        </a:p>
      </xdr:txBody>
    </xdr:sp>
    <xdr:clientData/>
  </xdr:oneCellAnchor>
  <xdr:twoCellAnchor>
    <xdr:from>
      <xdr:col>11</xdr:col>
      <xdr:colOff>239060</xdr:colOff>
      <xdr:row>9</xdr:row>
      <xdr:rowOff>149412</xdr:rowOff>
    </xdr:from>
    <xdr:to>
      <xdr:col>18</xdr:col>
      <xdr:colOff>455706</xdr:colOff>
      <xdr:row>23</xdr:row>
      <xdr:rowOff>112060</xdr:rowOff>
    </xdr:to>
    <xdr:sp macro="" textlink="">
      <xdr:nvSpPr>
        <xdr:cNvPr id="23" name="Rectangle 22">
          <a:extLst>
            <a:ext uri="{FF2B5EF4-FFF2-40B4-BE49-F238E27FC236}">
              <a16:creationId xmlns:a16="http://schemas.microsoft.com/office/drawing/2014/main" id="{977B4AFA-8660-C6D6-52F1-C3F06175FDE5}"/>
            </a:ext>
          </a:extLst>
        </xdr:cNvPr>
        <xdr:cNvSpPr/>
      </xdr:nvSpPr>
      <xdr:spPr>
        <a:xfrm>
          <a:off x="6970060" y="2039471"/>
          <a:ext cx="4504764" cy="2577354"/>
        </a:xfrm>
        <a:prstGeom prst="rect">
          <a:avLst/>
        </a:prstGeom>
        <a:noFill/>
        <a:ln w="3175"/>
        <a:effectLst>
          <a:glow rad="63500">
            <a:schemeClr val="accent3">
              <a:satMod val="175000"/>
              <a:alpha val="40000"/>
            </a:schemeClr>
          </a:glow>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301811</xdr:colOff>
      <xdr:row>24</xdr:row>
      <xdr:rowOff>10459</xdr:rowOff>
    </xdr:from>
    <xdr:to>
      <xdr:col>10</xdr:col>
      <xdr:colOff>403411</xdr:colOff>
      <xdr:row>37</xdr:row>
      <xdr:rowOff>182282</xdr:rowOff>
    </xdr:to>
    <xdr:sp macro="" textlink="">
      <xdr:nvSpPr>
        <xdr:cNvPr id="27" name="Rectangle 26">
          <a:extLst>
            <a:ext uri="{FF2B5EF4-FFF2-40B4-BE49-F238E27FC236}">
              <a16:creationId xmlns:a16="http://schemas.microsoft.com/office/drawing/2014/main" id="{EABBA54A-78F7-2FD8-75DC-6BE3F81FC034}"/>
            </a:ext>
          </a:extLst>
        </xdr:cNvPr>
        <xdr:cNvSpPr/>
      </xdr:nvSpPr>
      <xdr:spPr>
        <a:xfrm>
          <a:off x="2752164" y="4701988"/>
          <a:ext cx="3769659" cy="2599765"/>
        </a:xfrm>
        <a:prstGeom prst="rect">
          <a:avLst/>
        </a:prstGeom>
        <a:noFill/>
        <a:ln w="3175">
          <a:solidFill>
            <a:schemeClr val="tx1"/>
          </a:solidFill>
        </a:ln>
        <a:effectLst>
          <a:glow rad="63500">
            <a:schemeClr val="accent3">
              <a:satMod val="175000"/>
              <a:alpha val="40000"/>
            </a:schemeClr>
          </a:glow>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485588</xdr:colOff>
      <xdr:row>24</xdr:row>
      <xdr:rowOff>17928</xdr:rowOff>
    </xdr:from>
    <xdr:to>
      <xdr:col>18</xdr:col>
      <xdr:colOff>451223</xdr:colOff>
      <xdr:row>38</xdr:row>
      <xdr:rowOff>17929</xdr:rowOff>
    </xdr:to>
    <xdr:sp macro="" textlink="">
      <xdr:nvSpPr>
        <xdr:cNvPr id="28" name="Rectangle 27">
          <a:extLst>
            <a:ext uri="{FF2B5EF4-FFF2-40B4-BE49-F238E27FC236}">
              <a16:creationId xmlns:a16="http://schemas.microsoft.com/office/drawing/2014/main" id="{A7B2ADDC-0FED-09E9-38C8-37C4266AAA81}"/>
            </a:ext>
          </a:extLst>
        </xdr:cNvPr>
        <xdr:cNvSpPr/>
      </xdr:nvSpPr>
      <xdr:spPr>
        <a:xfrm>
          <a:off x="6604000" y="4709457"/>
          <a:ext cx="4866341" cy="2614707"/>
        </a:xfrm>
        <a:prstGeom prst="rect">
          <a:avLst/>
        </a:prstGeom>
        <a:noFill/>
        <a:ln w="3175"/>
        <a:effectLst>
          <a:glow rad="63500">
            <a:schemeClr val="accent3">
              <a:satMod val="175000"/>
              <a:alpha val="40000"/>
            </a:schemeClr>
          </a:glow>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194237</xdr:colOff>
      <xdr:row>10</xdr:row>
      <xdr:rowOff>97119</xdr:rowOff>
    </xdr:from>
    <xdr:to>
      <xdr:col>8</xdr:col>
      <xdr:colOff>343648</xdr:colOff>
      <xdr:row>12</xdr:row>
      <xdr:rowOff>22414</xdr:rowOff>
    </xdr:to>
    <xdr:sp macro="" textlink="">
      <xdr:nvSpPr>
        <xdr:cNvPr id="29" name="TextBox 28">
          <a:extLst>
            <a:ext uri="{FF2B5EF4-FFF2-40B4-BE49-F238E27FC236}">
              <a16:creationId xmlns:a16="http://schemas.microsoft.com/office/drawing/2014/main" id="{1973F343-0F09-4D4E-8C93-7F602527CFC1}"/>
            </a:ext>
          </a:extLst>
        </xdr:cNvPr>
        <xdr:cNvSpPr txBox="1"/>
      </xdr:nvSpPr>
      <xdr:spPr>
        <a:xfrm>
          <a:off x="3869766" y="2173943"/>
          <a:ext cx="1374588" cy="2988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002060"/>
              </a:solidFill>
            </a:rPr>
            <a:t>Sales</a:t>
          </a:r>
          <a:r>
            <a:rPr lang="en-US" sz="1200" b="1" baseline="0">
              <a:solidFill>
                <a:srgbClr val="002060"/>
              </a:solidFill>
            </a:rPr>
            <a:t> by Retailer</a:t>
          </a:r>
          <a:endParaRPr lang="en-US" sz="1200" b="1">
            <a:solidFill>
              <a:srgbClr val="002060"/>
            </a:solidFill>
          </a:endParaRPr>
        </a:p>
      </xdr:txBody>
    </xdr:sp>
    <xdr:clientData/>
  </xdr:twoCellAnchor>
  <xdr:twoCellAnchor>
    <xdr:from>
      <xdr:col>4</xdr:col>
      <xdr:colOff>418353</xdr:colOff>
      <xdr:row>12</xdr:row>
      <xdr:rowOff>141940</xdr:rowOff>
    </xdr:from>
    <xdr:to>
      <xdr:col>11</xdr:col>
      <xdr:colOff>29882</xdr:colOff>
      <xdr:row>22</xdr:row>
      <xdr:rowOff>149412</xdr:rowOff>
    </xdr:to>
    <xdr:graphicFrame macro="">
      <xdr:nvGraphicFramePr>
        <xdr:cNvPr id="30" name="Chart 29">
          <a:extLst>
            <a:ext uri="{FF2B5EF4-FFF2-40B4-BE49-F238E27FC236}">
              <a16:creationId xmlns:a16="http://schemas.microsoft.com/office/drawing/2014/main" id="{8646ABE7-D17D-448F-9818-C9CACCE362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321236</xdr:colOff>
      <xdr:row>10</xdr:row>
      <xdr:rowOff>37352</xdr:rowOff>
    </xdr:from>
    <xdr:to>
      <xdr:col>18</xdr:col>
      <xdr:colOff>186765</xdr:colOff>
      <xdr:row>23</xdr:row>
      <xdr:rowOff>68729</xdr:rowOff>
    </xdr:to>
    <xdr:graphicFrame macro="">
      <xdr:nvGraphicFramePr>
        <xdr:cNvPr id="31" name="Chart 30">
          <a:extLst>
            <a:ext uri="{FF2B5EF4-FFF2-40B4-BE49-F238E27FC236}">
              <a16:creationId xmlns:a16="http://schemas.microsoft.com/office/drawing/2014/main" id="{91F0FEAF-8BF9-49AA-97A1-ADB2F5E92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306294</xdr:colOff>
      <xdr:row>10</xdr:row>
      <xdr:rowOff>97116</xdr:rowOff>
    </xdr:from>
    <xdr:to>
      <xdr:col>15</xdr:col>
      <xdr:colOff>455705</xdr:colOff>
      <xdr:row>12</xdr:row>
      <xdr:rowOff>22411</xdr:rowOff>
    </xdr:to>
    <xdr:sp macro="" textlink="">
      <xdr:nvSpPr>
        <xdr:cNvPr id="33" name="TextBox 32">
          <a:extLst>
            <a:ext uri="{FF2B5EF4-FFF2-40B4-BE49-F238E27FC236}">
              <a16:creationId xmlns:a16="http://schemas.microsoft.com/office/drawing/2014/main" id="{03C99F62-4229-4F79-8D98-0FB0A327FC5E}"/>
            </a:ext>
          </a:extLst>
        </xdr:cNvPr>
        <xdr:cNvSpPr txBox="1"/>
      </xdr:nvSpPr>
      <xdr:spPr>
        <a:xfrm>
          <a:off x="8262470" y="2173940"/>
          <a:ext cx="1374588" cy="2988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002060"/>
              </a:solidFill>
            </a:rPr>
            <a:t>Quaterly</a:t>
          </a:r>
          <a:r>
            <a:rPr lang="en-US" sz="1200" b="1" baseline="0">
              <a:solidFill>
                <a:srgbClr val="002060"/>
              </a:solidFill>
            </a:rPr>
            <a:t> Trend</a:t>
          </a:r>
          <a:endParaRPr lang="en-US" sz="1200" b="1">
            <a:solidFill>
              <a:srgbClr val="002060"/>
            </a:solidFill>
          </a:endParaRPr>
        </a:p>
      </xdr:txBody>
    </xdr:sp>
    <xdr:clientData/>
  </xdr:twoCellAnchor>
  <xdr:twoCellAnchor>
    <xdr:from>
      <xdr:col>4</xdr:col>
      <xdr:colOff>313764</xdr:colOff>
      <xdr:row>9</xdr:row>
      <xdr:rowOff>167340</xdr:rowOff>
    </xdr:from>
    <xdr:to>
      <xdr:col>11</xdr:col>
      <xdr:colOff>152400</xdr:colOff>
      <xdr:row>23</xdr:row>
      <xdr:rowOff>104587</xdr:rowOff>
    </xdr:to>
    <xdr:sp macro="" textlink="">
      <xdr:nvSpPr>
        <xdr:cNvPr id="34" name="Rectangle 33">
          <a:extLst>
            <a:ext uri="{FF2B5EF4-FFF2-40B4-BE49-F238E27FC236}">
              <a16:creationId xmlns:a16="http://schemas.microsoft.com/office/drawing/2014/main" id="{D32D85A6-E683-90EC-30EA-6E4805F0B869}"/>
            </a:ext>
          </a:extLst>
        </xdr:cNvPr>
        <xdr:cNvSpPr/>
      </xdr:nvSpPr>
      <xdr:spPr>
        <a:xfrm>
          <a:off x="2744907" y="2008840"/>
          <a:ext cx="4093136" cy="2477247"/>
        </a:xfrm>
        <a:prstGeom prst="rect">
          <a:avLst/>
        </a:prstGeom>
        <a:noFill/>
        <a:ln w="12700">
          <a:solidFill>
            <a:schemeClr val="bg1">
              <a:lumMod val="65000"/>
            </a:schemeClr>
          </a:solidFill>
        </a:ln>
        <a:effectLst>
          <a:glow rad="63500">
            <a:schemeClr val="accent3">
              <a:satMod val="175000"/>
              <a:alpha val="40000"/>
            </a:schemeClr>
          </a:glow>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3200" b="1" i="0" u="none" strike="noStrike">
            <a:solidFill>
              <a:srgbClr val="000000"/>
            </a:solidFill>
            <a:latin typeface="Calibri"/>
            <a:cs typeface="Calibri"/>
          </a:endParaRPr>
        </a:p>
      </xdr:txBody>
    </xdr:sp>
    <xdr:clientData/>
  </xdr:twoCellAnchor>
  <xdr:twoCellAnchor>
    <xdr:from>
      <xdr:col>4</xdr:col>
      <xdr:colOff>358588</xdr:colOff>
      <xdr:row>24</xdr:row>
      <xdr:rowOff>52294</xdr:rowOff>
    </xdr:from>
    <xdr:to>
      <xdr:col>10</xdr:col>
      <xdr:colOff>343646</xdr:colOff>
      <xdr:row>37</xdr:row>
      <xdr:rowOff>134471</xdr:rowOff>
    </xdr:to>
    <xdr:graphicFrame macro="">
      <xdr:nvGraphicFramePr>
        <xdr:cNvPr id="35" name="Chart 34">
          <a:extLst>
            <a:ext uri="{FF2B5EF4-FFF2-40B4-BE49-F238E27FC236}">
              <a16:creationId xmlns:a16="http://schemas.microsoft.com/office/drawing/2014/main" id="{F7009146-D490-422F-96CF-F112A133B5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29882</xdr:colOff>
      <xdr:row>24</xdr:row>
      <xdr:rowOff>59765</xdr:rowOff>
    </xdr:from>
    <xdr:to>
      <xdr:col>9</xdr:col>
      <xdr:colOff>141940</xdr:colOff>
      <xdr:row>25</xdr:row>
      <xdr:rowOff>171824</xdr:rowOff>
    </xdr:to>
    <xdr:sp macro="" textlink="">
      <xdr:nvSpPr>
        <xdr:cNvPr id="37" name="TextBox 36">
          <a:extLst>
            <a:ext uri="{FF2B5EF4-FFF2-40B4-BE49-F238E27FC236}">
              <a16:creationId xmlns:a16="http://schemas.microsoft.com/office/drawing/2014/main" id="{137C9812-E53C-41A9-96DD-FB8BE8E58ADD}"/>
            </a:ext>
          </a:extLst>
        </xdr:cNvPr>
        <xdr:cNvSpPr txBox="1"/>
      </xdr:nvSpPr>
      <xdr:spPr>
        <a:xfrm>
          <a:off x="3705411" y="4751294"/>
          <a:ext cx="1942353" cy="2988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002060"/>
              </a:solidFill>
            </a:rPr>
            <a:t>Sales</a:t>
          </a:r>
          <a:r>
            <a:rPr lang="en-US" sz="1200" b="1" baseline="0">
              <a:solidFill>
                <a:srgbClr val="002060"/>
              </a:solidFill>
            </a:rPr>
            <a:t> by Sales Method</a:t>
          </a:r>
        </a:p>
        <a:p>
          <a:endParaRPr lang="en-US" sz="1200" b="1">
            <a:solidFill>
              <a:srgbClr val="002060"/>
            </a:solidFill>
          </a:endParaRPr>
        </a:p>
      </xdr:txBody>
    </xdr:sp>
    <xdr:clientData/>
  </xdr:twoCellAnchor>
  <xdr:twoCellAnchor>
    <xdr:from>
      <xdr:col>4</xdr:col>
      <xdr:colOff>263710</xdr:colOff>
      <xdr:row>38</xdr:row>
      <xdr:rowOff>150159</xdr:rowOff>
    </xdr:from>
    <xdr:to>
      <xdr:col>18</xdr:col>
      <xdr:colOff>457199</xdr:colOff>
      <xdr:row>52</xdr:row>
      <xdr:rowOff>137832</xdr:rowOff>
    </xdr:to>
    <xdr:sp macro="" textlink="">
      <xdr:nvSpPr>
        <xdr:cNvPr id="41" name="Rectangle 40">
          <a:extLst>
            <a:ext uri="{FF2B5EF4-FFF2-40B4-BE49-F238E27FC236}">
              <a16:creationId xmlns:a16="http://schemas.microsoft.com/office/drawing/2014/main" id="{B8D718B6-9E25-22BD-845F-446B8B552463}"/>
            </a:ext>
          </a:extLst>
        </xdr:cNvPr>
        <xdr:cNvSpPr/>
      </xdr:nvSpPr>
      <xdr:spPr>
        <a:xfrm>
          <a:off x="2702110" y="7357409"/>
          <a:ext cx="8721539" cy="2565773"/>
        </a:xfrm>
        <a:prstGeom prst="rect">
          <a:avLst/>
        </a:prstGeom>
        <a:noFill/>
        <a:ln w="3175">
          <a:solidFill>
            <a:schemeClr val="tx1"/>
          </a:solidFill>
        </a:ln>
        <a:effectLst>
          <a:glow rad="63500">
            <a:schemeClr val="accent3">
              <a:satMod val="175000"/>
              <a:alpha val="40000"/>
            </a:schemeClr>
          </a:glow>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342900</xdr:colOff>
      <xdr:row>40</xdr:row>
      <xdr:rowOff>171450</xdr:rowOff>
    </xdr:from>
    <xdr:to>
      <xdr:col>18</xdr:col>
      <xdr:colOff>425450</xdr:colOff>
      <xdr:row>52</xdr:row>
      <xdr:rowOff>76200</xdr:rowOff>
    </xdr:to>
    <xdr:graphicFrame macro="">
      <xdr:nvGraphicFramePr>
        <xdr:cNvPr id="42" name="Chart 41">
          <a:extLst>
            <a:ext uri="{FF2B5EF4-FFF2-40B4-BE49-F238E27FC236}">
              <a16:creationId xmlns:a16="http://schemas.microsoft.com/office/drawing/2014/main" id="{B34252B2-F17C-4D10-8BD7-107E35056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323850</xdr:colOff>
      <xdr:row>39</xdr:row>
      <xdr:rowOff>6350</xdr:rowOff>
    </xdr:from>
    <xdr:to>
      <xdr:col>12</xdr:col>
      <xdr:colOff>429558</xdr:colOff>
      <xdr:row>40</xdr:row>
      <xdr:rowOff>118409</xdr:rowOff>
    </xdr:to>
    <xdr:sp macro="" textlink="">
      <xdr:nvSpPr>
        <xdr:cNvPr id="43" name="TextBox 42">
          <a:extLst>
            <a:ext uri="{FF2B5EF4-FFF2-40B4-BE49-F238E27FC236}">
              <a16:creationId xmlns:a16="http://schemas.microsoft.com/office/drawing/2014/main" id="{CA00C79A-E286-40CC-AA6B-DBEB727C154F}"/>
            </a:ext>
          </a:extLst>
        </xdr:cNvPr>
        <xdr:cNvSpPr txBox="1"/>
      </xdr:nvSpPr>
      <xdr:spPr>
        <a:xfrm>
          <a:off x="5803900" y="7397750"/>
          <a:ext cx="1934508" cy="2962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002060"/>
              </a:solidFill>
            </a:rPr>
            <a:t>Sales</a:t>
          </a:r>
          <a:r>
            <a:rPr lang="en-US" sz="1200" b="1" baseline="0">
              <a:solidFill>
                <a:srgbClr val="002060"/>
              </a:solidFill>
            </a:rPr>
            <a:t> Revenue by Product</a:t>
          </a:r>
        </a:p>
        <a:p>
          <a:endParaRPr lang="en-US" sz="1200" b="1">
            <a:solidFill>
              <a:srgbClr val="002060"/>
            </a:solidFill>
          </a:endParaRPr>
        </a:p>
      </xdr:txBody>
    </xdr:sp>
    <xdr:clientData/>
  </xdr:twoCellAnchor>
  <xdr:twoCellAnchor editAs="oneCell">
    <xdr:from>
      <xdr:col>18</xdr:col>
      <xdr:colOff>552450</xdr:colOff>
      <xdr:row>4</xdr:row>
      <xdr:rowOff>31750</xdr:rowOff>
    </xdr:from>
    <xdr:to>
      <xdr:col>21</xdr:col>
      <xdr:colOff>552450</xdr:colOff>
      <xdr:row>13</xdr:row>
      <xdr:rowOff>88899</xdr:rowOff>
    </xdr:to>
    <mc:AlternateContent xmlns:mc="http://schemas.openxmlformats.org/markup-compatibility/2006" xmlns:a14="http://schemas.microsoft.com/office/drawing/2010/main">
      <mc:Choice Requires="a14">
        <xdr:graphicFrame macro="">
          <xdr:nvGraphicFramePr>
            <xdr:cNvPr id="44" name="Region">
              <a:extLst>
                <a:ext uri="{FF2B5EF4-FFF2-40B4-BE49-F238E27FC236}">
                  <a16:creationId xmlns:a16="http://schemas.microsoft.com/office/drawing/2014/main" id="{D22F2723-C0A7-E95B-D6BE-8C16D4D131A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492593" y="757464"/>
              <a:ext cx="1823357" cy="1898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989</xdr:colOff>
      <xdr:row>24</xdr:row>
      <xdr:rowOff>33726</xdr:rowOff>
    </xdr:from>
    <xdr:to>
      <xdr:col>21</xdr:col>
      <xdr:colOff>602013</xdr:colOff>
      <xdr:row>52</xdr:row>
      <xdr:rowOff>138545</xdr:rowOff>
    </xdr:to>
    <mc:AlternateContent xmlns:mc="http://schemas.openxmlformats.org/markup-compatibility/2006">
      <mc:Choice xmlns:a14="http://schemas.microsoft.com/office/drawing/2010/main" Requires="a14">
        <xdr:graphicFrame macro="">
          <xdr:nvGraphicFramePr>
            <xdr:cNvPr id="45" name="State">
              <a:extLst>
                <a:ext uri="{FF2B5EF4-FFF2-40B4-BE49-F238E27FC236}">
                  <a16:creationId xmlns:a16="http://schemas.microsoft.com/office/drawing/2014/main" id="{1B9186FD-2CC4-D113-ECF0-3B900FBC4BB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2862625" y="4674999"/>
              <a:ext cx="1824843" cy="56350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570345</xdr:colOff>
      <xdr:row>14</xdr:row>
      <xdr:rowOff>127001</xdr:rowOff>
    </xdr:from>
    <xdr:to>
      <xdr:col>22</xdr:col>
      <xdr:colOff>11546</xdr:colOff>
      <xdr:row>22</xdr:row>
      <xdr:rowOff>127743</xdr:rowOff>
    </xdr:to>
    <mc:AlternateContent xmlns:mc="http://schemas.openxmlformats.org/markup-compatibility/2006">
      <mc:Choice xmlns:tsle="http://schemas.microsoft.com/office/drawing/2012/timeslicer" Requires="tsle">
        <xdr:graphicFrame macro="">
          <xdr:nvGraphicFramePr>
            <xdr:cNvPr id="46" name="Invoice Date">
              <a:extLst>
                <a:ext uri="{FF2B5EF4-FFF2-40B4-BE49-F238E27FC236}">
                  <a16:creationId xmlns:a16="http://schemas.microsoft.com/office/drawing/2014/main" id="{A76D81AB-11DD-15EC-428F-4442D3A26DB2}"/>
                </a:ext>
              </a:extLst>
            </xdr:cNvPr>
            <xdr:cNvGraphicFramePr/>
          </xdr:nvGraphicFramePr>
          <xdr:xfrm>
            <a:off x="0" y="0"/>
            <a:ext cx="0" cy="0"/>
          </xdr:xfrm>
          <a:graphic>
            <a:graphicData uri="http://schemas.microsoft.com/office/drawing/2012/timeslicer">
              <tsle:timeslicer xmlns:tsle="http://schemas.microsoft.com/office/drawing/2012/timeslicer" name="Invoice Date"/>
            </a:graphicData>
          </a:graphic>
        </xdr:graphicFrame>
      </mc:Choice>
      <mc:Fallback>
        <xdr:sp macro="" textlink="">
          <xdr:nvSpPr>
            <xdr:cNvPr id="0" name=""/>
            <xdr:cNvSpPr>
              <a:spLocks noTextEdit="1"/>
            </xdr:cNvSpPr>
          </xdr:nvSpPr>
          <xdr:spPr>
            <a:xfrm>
              <a:off x="12820072" y="2921001"/>
              <a:ext cx="1888838" cy="14785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10</xdr:col>
      <xdr:colOff>580573</xdr:colOff>
      <xdr:row>24</xdr:row>
      <xdr:rowOff>81644</xdr:rowOff>
    </xdr:from>
    <xdr:to>
      <xdr:col>18</xdr:col>
      <xdr:colOff>371929</xdr:colOff>
      <xdr:row>37</xdr:row>
      <xdr:rowOff>99787</xdr:rowOff>
    </xdr:to>
    <xdr:graphicFrame macro="">
      <xdr:nvGraphicFramePr>
        <xdr:cNvPr id="47" name="Chart 46">
          <a:extLst>
            <a:ext uri="{FF2B5EF4-FFF2-40B4-BE49-F238E27FC236}">
              <a16:creationId xmlns:a16="http://schemas.microsoft.com/office/drawing/2014/main" id="{315CC296-4F80-4B6E-9411-DD49777FDB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208643</xdr:colOff>
      <xdr:row>24</xdr:row>
      <xdr:rowOff>72571</xdr:rowOff>
    </xdr:from>
    <xdr:to>
      <xdr:col>16</xdr:col>
      <xdr:colOff>320701</xdr:colOff>
      <xdr:row>26</xdr:row>
      <xdr:rowOff>3201</xdr:rowOff>
    </xdr:to>
    <xdr:sp macro="" textlink="">
      <xdr:nvSpPr>
        <xdr:cNvPr id="48" name="TextBox 47">
          <a:extLst>
            <a:ext uri="{FF2B5EF4-FFF2-40B4-BE49-F238E27FC236}">
              <a16:creationId xmlns:a16="http://schemas.microsoft.com/office/drawing/2014/main" id="{B55865F8-0A38-49FC-8315-CD28C888C825}"/>
            </a:ext>
          </a:extLst>
        </xdr:cNvPr>
        <xdr:cNvSpPr txBox="1"/>
      </xdr:nvSpPr>
      <xdr:spPr>
        <a:xfrm>
          <a:off x="8109857" y="4635500"/>
          <a:ext cx="1935415" cy="2934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002060"/>
              </a:solidFill>
            </a:rPr>
            <a:t>Sales</a:t>
          </a:r>
          <a:r>
            <a:rPr lang="en-US" sz="1200" b="1" baseline="0">
              <a:solidFill>
                <a:srgbClr val="002060"/>
              </a:solidFill>
            </a:rPr>
            <a:t> Revenue by Region</a:t>
          </a:r>
        </a:p>
        <a:p>
          <a:endParaRPr lang="en-US" sz="1200" b="1">
            <a:solidFill>
              <a:srgbClr val="002060"/>
            </a:solidFill>
          </a:endParaRPr>
        </a:p>
      </xdr:txBody>
    </xdr:sp>
    <xdr:clientData/>
  </xdr:twoCellAnchor>
  <xdr:twoCellAnchor editAs="oneCell">
    <xdr:from>
      <xdr:col>1</xdr:col>
      <xdr:colOff>57727</xdr:colOff>
      <xdr:row>3</xdr:row>
      <xdr:rowOff>34636</xdr:rowOff>
    </xdr:from>
    <xdr:to>
      <xdr:col>2</xdr:col>
      <xdr:colOff>549811</xdr:colOff>
      <xdr:row>18</xdr:row>
      <xdr:rowOff>127001</xdr:rowOff>
    </xdr:to>
    <xdr:pic>
      <xdr:nvPicPr>
        <xdr:cNvPr id="26" name="Picture 25">
          <a:extLst>
            <a:ext uri="{FF2B5EF4-FFF2-40B4-BE49-F238E27FC236}">
              <a16:creationId xmlns:a16="http://schemas.microsoft.com/office/drawing/2014/main" id="{2DD641A5-94D2-E078-20F0-6F62C400453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669636" y="588818"/>
          <a:ext cx="2350902" cy="3071092"/>
        </a:xfrm>
        <a:prstGeom prst="rect">
          <a:avLst/>
        </a:prstGeom>
      </xdr:spPr>
    </xdr:pic>
    <xdr:clientData/>
  </xdr:twoCellAnchor>
  <xdr:oneCellAnchor>
    <xdr:from>
      <xdr:col>24</xdr:col>
      <xdr:colOff>288636</xdr:colOff>
      <xdr:row>38</xdr:row>
      <xdr:rowOff>144911</xdr:rowOff>
    </xdr:from>
    <xdr:ext cx="3336636" cy="113693"/>
    <xdr:sp macro="" textlink="">
      <xdr:nvSpPr>
        <xdr:cNvPr id="32" name="TextBox 31">
          <a:extLst>
            <a:ext uri="{FF2B5EF4-FFF2-40B4-BE49-F238E27FC236}">
              <a16:creationId xmlns:a16="http://schemas.microsoft.com/office/drawing/2014/main" id="{E90545E0-FAB5-6E92-B46E-EC122EF83BA7}"/>
            </a:ext>
          </a:extLst>
        </xdr:cNvPr>
        <xdr:cNvSpPr txBox="1"/>
      </xdr:nvSpPr>
      <xdr:spPr>
        <a:xfrm>
          <a:off x="14962909" y="7372366"/>
          <a:ext cx="3336636" cy="11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900"/>
        </a:p>
      </xdr:txBody>
    </xdr:sp>
    <xdr:clientData/>
  </xdr:oneCellAnchor>
  <xdr:twoCellAnchor editAs="oneCell">
    <xdr:from>
      <xdr:col>4</xdr:col>
      <xdr:colOff>281215</xdr:colOff>
      <xdr:row>0</xdr:row>
      <xdr:rowOff>90716</xdr:rowOff>
    </xdr:from>
    <xdr:to>
      <xdr:col>7</xdr:col>
      <xdr:colOff>226788</xdr:colOff>
      <xdr:row>3</xdr:row>
      <xdr:rowOff>90714</xdr:rowOff>
    </xdr:to>
    <xdr:pic>
      <xdr:nvPicPr>
        <xdr:cNvPr id="38" name="Picture 37">
          <a:extLst>
            <a:ext uri="{FF2B5EF4-FFF2-40B4-BE49-F238E27FC236}">
              <a16:creationId xmlns:a16="http://schemas.microsoft.com/office/drawing/2014/main" id="{A70C40C0-7F22-0CA0-8DCF-20ADB3A103A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2712358" y="90716"/>
          <a:ext cx="1768929" cy="544284"/>
        </a:xfrm>
        <a:prstGeom prst="rect">
          <a:avLst/>
        </a:prstGeom>
      </xdr:spPr>
    </xdr:pic>
    <xdr:clientData/>
  </xdr:twoCellAnchor>
  <xdr:oneCellAnchor>
    <xdr:from>
      <xdr:col>24</xdr:col>
      <xdr:colOff>381000</xdr:colOff>
      <xdr:row>24</xdr:row>
      <xdr:rowOff>108857</xdr:rowOff>
    </xdr:from>
    <xdr:ext cx="2930072" cy="417285"/>
    <xdr:sp macro="" textlink="">
      <xdr:nvSpPr>
        <xdr:cNvPr id="39" name="TextBox 38">
          <a:extLst>
            <a:ext uri="{FF2B5EF4-FFF2-40B4-BE49-F238E27FC236}">
              <a16:creationId xmlns:a16="http://schemas.microsoft.com/office/drawing/2014/main" id="{193EAB8F-A062-5651-D616-D05F562E1E7F}"/>
            </a:ext>
          </a:extLst>
        </xdr:cNvPr>
        <xdr:cNvSpPr txBox="1"/>
      </xdr:nvSpPr>
      <xdr:spPr>
        <a:xfrm>
          <a:off x="14967857" y="4671786"/>
          <a:ext cx="2930072" cy="4172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900"/>
        </a:p>
      </xdr:txBody>
    </xdr:sp>
    <xdr:clientData/>
  </xdr:oneCellAnchor>
  <xdr:twoCellAnchor editAs="oneCell">
    <xdr:from>
      <xdr:col>1</xdr:col>
      <xdr:colOff>1066305</xdr:colOff>
      <xdr:row>30</xdr:row>
      <xdr:rowOff>168234</xdr:rowOff>
    </xdr:from>
    <xdr:to>
      <xdr:col>1</xdr:col>
      <xdr:colOff>1754909</xdr:colOff>
      <xdr:row>34</xdr:row>
      <xdr:rowOff>61025</xdr:rowOff>
    </xdr:to>
    <xdr:pic>
      <xdr:nvPicPr>
        <xdr:cNvPr id="8" name="Graphic 7">
          <a:extLst>
            <a:ext uri="{FF2B5EF4-FFF2-40B4-BE49-F238E27FC236}">
              <a16:creationId xmlns:a16="http://schemas.microsoft.com/office/drawing/2014/main" id="{058E6605-416D-47CD-8E51-0A921598B0B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 uri="{837473B0-CC2E-450A-ABE3-18F120FF3D39}">
              <a1611:picAttrSrcUrl xmlns:a1611="http://schemas.microsoft.com/office/drawing/2016/11/main" r:id="rId12"/>
            </a:ext>
          </a:extLst>
        </a:blip>
        <a:stretch>
          <a:fillRect/>
        </a:stretch>
      </xdr:blipFill>
      <xdr:spPr>
        <a:xfrm>
          <a:off x="1678214" y="6125689"/>
          <a:ext cx="688604" cy="631700"/>
        </a:xfrm>
        <a:prstGeom prst="rect">
          <a:avLst/>
        </a:prstGeom>
      </xdr:spPr>
    </xdr:pic>
    <xdr:clientData/>
  </xdr:twoCellAnchor>
  <xdr:twoCellAnchor editAs="oneCell">
    <xdr:from>
      <xdr:col>1</xdr:col>
      <xdr:colOff>1119909</xdr:colOff>
      <xdr:row>48</xdr:row>
      <xdr:rowOff>46183</xdr:rowOff>
    </xdr:from>
    <xdr:to>
      <xdr:col>1</xdr:col>
      <xdr:colOff>1702955</xdr:colOff>
      <xdr:row>51</xdr:row>
      <xdr:rowOff>150091</xdr:rowOff>
    </xdr:to>
    <xdr:pic>
      <xdr:nvPicPr>
        <xdr:cNvPr id="12" name="Graphic 11">
          <a:extLst>
            <a:ext uri="{FF2B5EF4-FFF2-40B4-BE49-F238E27FC236}">
              <a16:creationId xmlns:a16="http://schemas.microsoft.com/office/drawing/2014/main" id="{D7EB83DD-B8BA-4652-8A62-968EC614D7D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 uri="{837473B0-CC2E-450A-ABE3-18F120FF3D39}">
              <a1611:picAttrSrcUrl xmlns:a1611="http://schemas.microsoft.com/office/drawing/2016/11/main" r:id="rId15"/>
            </a:ext>
          </a:extLst>
        </a:blip>
        <a:stretch>
          <a:fillRect/>
        </a:stretch>
      </xdr:blipFill>
      <xdr:spPr>
        <a:xfrm>
          <a:off x="1731818" y="9328728"/>
          <a:ext cx="583046" cy="658090"/>
        </a:xfrm>
        <a:prstGeom prst="rect">
          <a:avLst/>
        </a:prstGeom>
      </xdr:spPr>
    </xdr:pic>
    <xdr:clientData/>
  </xdr:twoCellAnchor>
  <xdr:twoCellAnchor>
    <xdr:from>
      <xdr:col>0</xdr:col>
      <xdr:colOff>162109</xdr:colOff>
      <xdr:row>18</xdr:row>
      <xdr:rowOff>115456</xdr:rowOff>
    </xdr:from>
    <xdr:to>
      <xdr:col>4</xdr:col>
      <xdr:colOff>150090</xdr:colOff>
      <xdr:row>35</xdr:row>
      <xdr:rowOff>46182</xdr:rowOff>
    </xdr:to>
    <xdr:sp macro="" textlink="">
      <xdr:nvSpPr>
        <xdr:cNvPr id="49" name="Rectangle 48">
          <a:extLst>
            <a:ext uri="{FF2B5EF4-FFF2-40B4-BE49-F238E27FC236}">
              <a16:creationId xmlns:a16="http://schemas.microsoft.com/office/drawing/2014/main" id="{3D8AE2ED-59D3-4D7A-8E2F-C75BFDA41E02}"/>
            </a:ext>
          </a:extLst>
        </xdr:cNvPr>
        <xdr:cNvSpPr/>
      </xdr:nvSpPr>
      <xdr:spPr>
        <a:xfrm>
          <a:off x="162109" y="3648365"/>
          <a:ext cx="2435617" cy="3071090"/>
        </a:xfrm>
        <a:prstGeom prst="rect">
          <a:avLst/>
        </a:prstGeom>
        <a:noFill/>
        <a:ln w="3175">
          <a:solidFill>
            <a:schemeClr val="tx1"/>
          </a:solidFill>
        </a:ln>
        <a:effectLst>
          <a:glow rad="63500">
            <a:schemeClr val="accent3">
              <a:satMod val="175000"/>
              <a:alpha val="40000"/>
            </a:schemeClr>
          </a:glow>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152873</xdr:colOff>
      <xdr:row>36</xdr:row>
      <xdr:rowOff>36947</xdr:rowOff>
    </xdr:from>
    <xdr:to>
      <xdr:col>4</xdr:col>
      <xdr:colOff>140854</xdr:colOff>
      <xdr:row>52</xdr:row>
      <xdr:rowOff>152401</xdr:rowOff>
    </xdr:to>
    <xdr:sp macro="" textlink="">
      <xdr:nvSpPr>
        <xdr:cNvPr id="55" name="Rectangle 54">
          <a:extLst>
            <a:ext uri="{FF2B5EF4-FFF2-40B4-BE49-F238E27FC236}">
              <a16:creationId xmlns:a16="http://schemas.microsoft.com/office/drawing/2014/main" id="{A2005C07-6527-408B-B85D-C90655B3A8DC}"/>
            </a:ext>
          </a:extLst>
        </xdr:cNvPr>
        <xdr:cNvSpPr/>
      </xdr:nvSpPr>
      <xdr:spPr>
        <a:xfrm>
          <a:off x="152873" y="6894947"/>
          <a:ext cx="2435617" cy="3071090"/>
        </a:xfrm>
        <a:prstGeom prst="rect">
          <a:avLst/>
        </a:prstGeom>
        <a:noFill/>
        <a:ln w="3175">
          <a:solidFill>
            <a:schemeClr val="tx1"/>
          </a:solidFill>
        </a:ln>
        <a:effectLst>
          <a:glow rad="63500">
            <a:schemeClr val="accent3">
              <a:satMod val="175000"/>
              <a:alpha val="40000"/>
            </a:schemeClr>
          </a:glow>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480785</xdr:colOff>
      <xdr:row>19</xdr:row>
      <xdr:rowOff>89621</xdr:rowOff>
    </xdr:from>
    <xdr:ext cx="1832429" cy="468013"/>
    <xdr:sp macro="" textlink="">
      <xdr:nvSpPr>
        <xdr:cNvPr id="56" name="TextBox 55">
          <a:extLst>
            <a:ext uri="{FF2B5EF4-FFF2-40B4-BE49-F238E27FC236}">
              <a16:creationId xmlns:a16="http://schemas.microsoft.com/office/drawing/2014/main" id="{27010B96-DA74-4899-BBFC-A2822F31C5CF}"/>
            </a:ext>
          </a:extLst>
        </xdr:cNvPr>
        <xdr:cNvSpPr txBox="1"/>
      </xdr:nvSpPr>
      <xdr:spPr>
        <a:xfrm>
          <a:off x="1092694" y="3807257"/>
          <a:ext cx="183242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400" b="1">
              <a:solidFill>
                <a:srgbClr val="002060"/>
              </a:solidFill>
              <a:latin typeface="+mn-lt"/>
              <a:ea typeface="+mn-ea"/>
              <a:cs typeface="+mn-cs"/>
            </a:rPr>
            <a:t>Top Product</a:t>
          </a:r>
        </a:p>
      </xdr:txBody>
    </xdr:sp>
    <xdr:clientData/>
  </xdr:oneCellAnchor>
  <xdr:oneCellAnchor>
    <xdr:from>
      <xdr:col>1</xdr:col>
      <xdr:colOff>392545</xdr:colOff>
      <xdr:row>36</xdr:row>
      <xdr:rowOff>150091</xdr:rowOff>
    </xdr:from>
    <xdr:ext cx="2089728" cy="468013"/>
    <xdr:sp macro="" textlink="">
      <xdr:nvSpPr>
        <xdr:cNvPr id="57" name="TextBox 56">
          <a:extLst>
            <a:ext uri="{FF2B5EF4-FFF2-40B4-BE49-F238E27FC236}">
              <a16:creationId xmlns:a16="http://schemas.microsoft.com/office/drawing/2014/main" id="{F2FA25DA-93D7-4573-9469-16B42EF0A0E1}"/>
            </a:ext>
          </a:extLst>
        </xdr:cNvPr>
        <xdr:cNvSpPr txBox="1"/>
      </xdr:nvSpPr>
      <xdr:spPr>
        <a:xfrm>
          <a:off x="1004454" y="7215909"/>
          <a:ext cx="20897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400" b="1">
              <a:solidFill>
                <a:srgbClr val="002060"/>
              </a:solidFill>
              <a:latin typeface="+mn-lt"/>
              <a:ea typeface="+mn-ea"/>
              <a:cs typeface="+mn-cs"/>
            </a:rPr>
            <a:t>Top</a:t>
          </a:r>
          <a:r>
            <a:rPr lang="en-US" sz="1600" b="1">
              <a:solidFill>
                <a:srgbClr val="002060"/>
              </a:solidFill>
              <a:latin typeface="+mn-lt"/>
              <a:ea typeface="+mn-ea"/>
              <a:cs typeface="+mn-cs"/>
            </a:rPr>
            <a:t> </a:t>
          </a:r>
          <a:r>
            <a:rPr lang="en-US" sz="2400" b="1">
              <a:solidFill>
                <a:srgbClr val="002060"/>
              </a:solidFill>
              <a:latin typeface="+mn-lt"/>
              <a:ea typeface="+mn-ea"/>
              <a:cs typeface="+mn-cs"/>
            </a:rPr>
            <a:t>Retailer</a:t>
          </a:r>
        </a:p>
      </xdr:txBody>
    </xdr:sp>
    <xdr:clientData/>
  </xdr:oneCellAnchor>
  <xdr:twoCellAnchor>
    <xdr:from>
      <xdr:col>1</xdr:col>
      <xdr:colOff>296883</xdr:colOff>
      <xdr:row>25</xdr:row>
      <xdr:rowOff>46183</xdr:rowOff>
    </xdr:from>
    <xdr:to>
      <xdr:col>3</xdr:col>
      <xdr:colOff>65974</xdr:colOff>
      <xdr:row>27</xdr:row>
      <xdr:rowOff>0</xdr:rowOff>
    </xdr:to>
    <xdr:sp macro="" textlink="Report!O4">
      <xdr:nvSpPr>
        <xdr:cNvPr id="22" name="Rectangle 21">
          <a:extLst>
            <a:ext uri="{FF2B5EF4-FFF2-40B4-BE49-F238E27FC236}">
              <a16:creationId xmlns:a16="http://schemas.microsoft.com/office/drawing/2014/main" id="{EB346B14-6442-499F-A787-707D9427AD26}"/>
            </a:ext>
          </a:extLst>
        </xdr:cNvPr>
        <xdr:cNvSpPr/>
      </xdr:nvSpPr>
      <xdr:spPr>
        <a:xfrm>
          <a:off x="908792" y="4872183"/>
          <a:ext cx="2239818" cy="53109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83B00F09-A947-4C09-8825-592DD1D81E03}" type="TxLink">
            <a:rPr lang="en-US" sz="2400" b="1" i="0" u="none" strike="noStrike">
              <a:solidFill>
                <a:schemeClr val="bg1"/>
              </a:solidFill>
              <a:latin typeface="Calibri"/>
              <a:cs typeface="Calibri"/>
            </a:rPr>
            <a:t>209M</a:t>
          </a:fld>
          <a:endParaRPr lang="en-US" sz="2400" b="1">
            <a:solidFill>
              <a:schemeClr val="bg1"/>
            </a:solidFill>
          </a:endParaRPr>
        </a:p>
      </xdr:txBody>
    </xdr:sp>
    <xdr:clientData/>
  </xdr:twoCellAnchor>
  <xdr:oneCellAnchor>
    <xdr:from>
      <xdr:col>1</xdr:col>
      <xdr:colOff>80819</xdr:colOff>
      <xdr:row>28</xdr:row>
      <xdr:rowOff>46181</xdr:rowOff>
    </xdr:from>
    <xdr:ext cx="3024909" cy="334819"/>
    <xdr:sp macro="" textlink="Report!Q4">
      <xdr:nvSpPr>
        <xdr:cNvPr id="24" name="TextBox 23">
          <a:extLst>
            <a:ext uri="{FF2B5EF4-FFF2-40B4-BE49-F238E27FC236}">
              <a16:creationId xmlns:a16="http://schemas.microsoft.com/office/drawing/2014/main" id="{3E341F46-3C54-4878-A925-EE5AC5C7FBEB}"/>
            </a:ext>
          </a:extLst>
        </xdr:cNvPr>
        <xdr:cNvSpPr txBox="1"/>
      </xdr:nvSpPr>
      <xdr:spPr>
        <a:xfrm>
          <a:off x="692728" y="5634181"/>
          <a:ext cx="3024909" cy="3348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fld id="{A608B452-70B0-4B07-A088-6C8575DE8F41}" type="TxLink">
            <a:rPr lang="en-US" sz="2000" b="1" i="0" u="none" strike="noStrike">
              <a:solidFill>
                <a:srgbClr val="000000"/>
              </a:solidFill>
              <a:latin typeface="Calibri"/>
              <a:cs typeface="Calibri"/>
            </a:rPr>
            <a:t>Men's Street Footwear</a:t>
          </a:fld>
          <a:endParaRPr lang="en-US" sz="2000" b="1"/>
        </a:p>
      </xdr:txBody>
    </xdr:sp>
    <xdr:clientData/>
  </xdr:oneCellAnchor>
  <xdr:twoCellAnchor>
    <xdr:from>
      <xdr:col>1</xdr:col>
      <xdr:colOff>265546</xdr:colOff>
      <xdr:row>42</xdr:row>
      <xdr:rowOff>161636</xdr:rowOff>
    </xdr:from>
    <xdr:to>
      <xdr:col>3</xdr:col>
      <xdr:colOff>138547</xdr:colOff>
      <xdr:row>45</xdr:row>
      <xdr:rowOff>92363</xdr:rowOff>
    </xdr:to>
    <xdr:sp macro="" textlink="Report!H11">
      <xdr:nvSpPr>
        <xdr:cNvPr id="62" name="TextBox 61">
          <a:extLst>
            <a:ext uri="{FF2B5EF4-FFF2-40B4-BE49-F238E27FC236}">
              <a16:creationId xmlns:a16="http://schemas.microsoft.com/office/drawing/2014/main" id="{67FC225C-655C-491D-8DCA-C702C486A8B3}"/>
            </a:ext>
          </a:extLst>
        </xdr:cNvPr>
        <xdr:cNvSpPr txBox="1"/>
      </xdr:nvSpPr>
      <xdr:spPr>
        <a:xfrm>
          <a:off x="877455" y="8335818"/>
          <a:ext cx="2343728" cy="484909"/>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fld id="{CDF7C7A6-D52A-4924-8998-464FCFA307B5}" type="TxLink">
            <a:rPr lang="en-US" sz="2400" b="1" i="0" u="none" strike="noStrike">
              <a:solidFill>
                <a:schemeClr val="bg1"/>
              </a:solidFill>
              <a:latin typeface="Calibri"/>
              <a:ea typeface="+mn-ea"/>
              <a:cs typeface="Calibri"/>
            </a:rPr>
            <a:pPr marL="0" indent="0" algn="ctr"/>
            <a:t>243M</a:t>
          </a:fld>
          <a:endParaRPr lang="en-US" sz="2400" b="1" i="0" u="none" strike="noStrike">
            <a:solidFill>
              <a:schemeClr val="bg1"/>
            </a:solidFill>
            <a:latin typeface="Calibri"/>
            <a:ea typeface="+mn-ea"/>
            <a:cs typeface="Calibri"/>
          </a:endParaRPr>
        </a:p>
      </xdr:txBody>
    </xdr:sp>
    <xdr:clientData/>
  </xdr:twoCellAnchor>
  <xdr:oneCellAnchor>
    <xdr:from>
      <xdr:col>1</xdr:col>
      <xdr:colOff>554182</xdr:colOff>
      <xdr:row>46</xdr:row>
      <xdr:rowOff>46183</xdr:rowOff>
    </xdr:from>
    <xdr:ext cx="1743363" cy="405432"/>
    <xdr:sp macro="" textlink="Report!G11">
      <xdr:nvSpPr>
        <xdr:cNvPr id="64" name="TextBox 63">
          <a:extLst>
            <a:ext uri="{FF2B5EF4-FFF2-40B4-BE49-F238E27FC236}">
              <a16:creationId xmlns:a16="http://schemas.microsoft.com/office/drawing/2014/main" id="{A66B0C77-80A5-489D-ADDA-D9EE6DFA0411}"/>
            </a:ext>
          </a:extLst>
        </xdr:cNvPr>
        <xdr:cNvSpPr txBox="1"/>
      </xdr:nvSpPr>
      <xdr:spPr>
        <a:xfrm>
          <a:off x="1166091" y="8959274"/>
          <a:ext cx="174336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7683FA6E-A85C-4764-B825-DEE230A1F151}" type="TxLink">
            <a:rPr lang="en-US" sz="2000" b="1" i="0" u="none" strike="noStrike">
              <a:solidFill>
                <a:srgbClr val="000000"/>
              </a:solidFill>
              <a:latin typeface="Calibri"/>
              <a:ea typeface="+mn-ea"/>
              <a:cs typeface="Calibri"/>
            </a:rPr>
            <a:pPr marL="0" indent="0" algn="ctr"/>
            <a:t>West Gear</a:t>
          </a:fld>
          <a:endParaRPr lang="en-US" sz="2000" b="1" i="0" u="none" strike="noStrike">
            <a:solidFill>
              <a:srgbClr val="000000"/>
            </a:solidFill>
            <a:latin typeface="Calibri"/>
            <a:ea typeface="+mn-ea"/>
            <a:cs typeface="Calibri"/>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280.463325115743" createdVersion="8" refreshedVersion="8" minRefreshableVersion="3" recordCount="9648" xr:uid="{117D8A6D-510F-45D3-95B4-EF8FB2EA0EC7}">
  <cacheSource type="worksheet">
    <worksheetSource ref="B5:N9653" sheet="Data Sales Adidas"/>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3019034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6E5962-26AA-49FB-923D-7F8CF9EB9C13}" name="PivotTable11"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location ref="J14:J15" firstHeaderRow="1"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dataField="1" numFmtId="3" showAll="0"/>
    <pivotField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Units Sold" fld="8" baseField="0" baseItem="0" numFmtId="167"/>
  </dataFields>
  <formats count="2">
    <format dxfId="15">
      <pivotArea grandRow="1" outline="0" collapsedLevelsAreSubtotals="1" fieldPosition="0"/>
    </format>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4493BC-5B25-4AB7-8D7E-0F6CD7CF0A11}" name="PivotTable10"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location ref="G14:G15" firstHeaderRow="1"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Operating Profit" fld="10" baseField="0" baseItem="0"/>
  </dataFields>
  <formats count="2">
    <format dxfId="17">
      <pivotArea grandRow="1" outline="0" collapsedLevelsAreSubtotals="1" fieldPosition="0"/>
    </format>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3B4F4D-BF87-40D3-BEDD-E436F9F1833D}" name="PivotTable3"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chartFormat="6">
  <location ref="D3:E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v="4"/>
    </i>
    <i>
      <x v="1"/>
    </i>
    <i>
      <x v="3"/>
    </i>
    <i>
      <x v="2"/>
    </i>
    <i>
      <x/>
    </i>
    <i t="grand">
      <x/>
    </i>
  </rowItems>
  <colItems count="1">
    <i/>
  </colItems>
  <dataFields count="1">
    <dataField name="Sum of Total Sales" fld="9" baseField="0" baseItem="0" numFmtId="165"/>
  </dataFields>
  <formats count="4">
    <format dxfId="21">
      <pivotArea collapsedLevelsAreSubtotals="1" fieldPosition="0">
        <references count="1">
          <reference field="3" count="1">
            <x v="0"/>
          </reference>
        </references>
      </pivotArea>
    </format>
    <format dxfId="20">
      <pivotArea collapsedLevelsAreSubtotals="1" fieldPosition="0">
        <references count="1">
          <reference field="3" count="4">
            <x v="1"/>
            <x v="2"/>
            <x v="3"/>
            <x v="4"/>
          </reference>
        </references>
      </pivotArea>
    </format>
    <format dxfId="19">
      <pivotArea grandRow="1" outline="0" collapsedLevelsAreSubtotals="1" fieldPosition="0"/>
    </format>
    <format dxfId="18">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4"/>
          </reference>
        </references>
      </pivotArea>
    </chartFormat>
    <chartFormat chart="3" format="9">
      <pivotArea type="data" outline="0" fieldPosition="0">
        <references count="2">
          <reference field="4294967294" count="1" selected="0">
            <x v="0"/>
          </reference>
          <reference field="3" count="1" selected="0">
            <x v="1"/>
          </reference>
        </references>
      </pivotArea>
    </chartFormat>
    <chartFormat chart="3" format="10">
      <pivotArea type="data" outline="0" fieldPosition="0">
        <references count="2">
          <reference field="4294967294" count="1" selected="0">
            <x v="0"/>
          </reference>
          <reference field="3" count="1" selected="0">
            <x v="3"/>
          </reference>
        </references>
      </pivotArea>
    </chartFormat>
    <chartFormat chart="3" format="11">
      <pivotArea type="data" outline="0" fieldPosition="0">
        <references count="2">
          <reference field="4294967294" count="1" selected="0">
            <x v="0"/>
          </reference>
          <reference field="3" count="1" selected="0">
            <x v="2"/>
          </reference>
        </references>
      </pivotArea>
    </chartFormat>
    <chartFormat chart="3" format="12">
      <pivotArea type="data" outline="0" fieldPosition="0">
        <references count="2">
          <reference field="4294967294" count="1" selected="0">
            <x v="0"/>
          </reference>
          <reference field="3" count="1" selected="0">
            <x v="0"/>
          </reference>
        </references>
      </pivotArea>
    </chartFormat>
    <chartFormat chart="0" format="1">
      <pivotArea type="data" outline="0" fieldPosition="0">
        <references count="2">
          <reference field="4294967294" count="1" selected="0">
            <x v="0"/>
          </reference>
          <reference field="3" count="1" selected="0">
            <x v="4"/>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3"/>
          </reference>
        </references>
      </pivotArea>
    </chartFormat>
    <chartFormat chart="0" format="4">
      <pivotArea type="data" outline="0" fieldPosition="0">
        <references count="2">
          <reference field="4294967294" count="1" selected="0">
            <x v="0"/>
          </reference>
          <reference field="3" count="1" selected="0">
            <x v="2"/>
          </reference>
        </references>
      </pivotArea>
    </chartFormat>
    <chartFormat chart="0" format="5">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BC1550-D8DE-446A-9DEB-AC6FC92D503C}" name="PivotTable6"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chartFormat="9">
  <location ref="J3:M10" firstHeaderRow="0"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dataField="1" numFmtId="3" showAll="0"/>
    <pivotField dataField="1" numFmtId="6" showAll="0"/>
    <pivotField dataField="1"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v="2"/>
    </i>
    <i>
      <x v="3"/>
    </i>
    <i>
      <x v="1"/>
    </i>
    <i>
      <x v="5"/>
    </i>
    <i>
      <x/>
    </i>
    <i>
      <x v="4"/>
    </i>
    <i t="grand">
      <x/>
    </i>
  </rowItems>
  <colFields count="1">
    <field x="-2"/>
  </colFields>
  <colItems count="3">
    <i>
      <x/>
    </i>
    <i i="1">
      <x v="1"/>
    </i>
    <i i="2">
      <x v="2"/>
    </i>
  </colItems>
  <dataFields count="3">
    <dataField name="Sum of Total Sales" fld="9" baseField="0" baseItem="0" numFmtId="165"/>
    <dataField name="Sum of Operating Profit" fld="10" baseField="0" baseItem="0"/>
    <dataField name="Sum of Units Sold" fld="8" baseField="0" baseItem="0" numFmtId="167"/>
  </dataFields>
  <formats count="2">
    <format dxfId="23">
      <pivotArea outline="0" collapsedLevelsAreSubtotals="1" fieldPosition="0"/>
    </format>
    <format dxfId="22">
      <pivotArea outline="0" collapsedLevelsAreSubtotals="1" fieldPosition="0">
        <references count="1">
          <reference field="4294967294" count="1" selected="0">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2BB4D8-AD09-43E5-9603-8F2CB80A91DE}" name="PivotTable5"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chartFormat="6">
  <location ref="G3:H10" firstHeaderRow="1" firstDataRow="1" firstDataCol="1"/>
  <pivotFields count="16">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5"/>
    </i>
    <i>
      <x v="1"/>
    </i>
    <i>
      <x v="3"/>
    </i>
    <i>
      <x v="2"/>
    </i>
    <i>
      <x/>
    </i>
    <i>
      <x v="4"/>
    </i>
    <i t="grand">
      <x/>
    </i>
  </rowItems>
  <colItems count="1">
    <i/>
  </colItems>
  <dataFields count="1">
    <dataField name="Sum of Total Sales" fld="9" baseField="0" baseItem="0" numFmtId="165"/>
  </dataFields>
  <formats count="1">
    <format dxfId="24">
      <pivotArea outline="0" collapsedLevelsAreSubtotals="1" fieldPosition="0"/>
    </format>
  </formats>
  <chartFormats count="6">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0" count="1" selected="0">
            <x v="5"/>
          </reference>
        </references>
      </pivotArea>
    </chartFormat>
    <chartFormat chart="4" format="14">
      <pivotArea type="data" outline="0" fieldPosition="0">
        <references count="2">
          <reference field="4294967294" count="1" selected="0">
            <x v="0"/>
          </reference>
          <reference field="0" count="1" selected="0">
            <x v="1"/>
          </reference>
        </references>
      </pivotArea>
    </chartFormat>
    <chartFormat chart="4" format="15">
      <pivotArea type="data" outline="0" fieldPosition="0">
        <references count="2">
          <reference field="4294967294" count="1" selected="0">
            <x v="0"/>
          </reference>
          <reference field="0" count="1" selected="0">
            <x v="3"/>
          </reference>
        </references>
      </pivotArea>
    </chartFormat>
    <chartFormat chart="4" format="16">
      <pivotArea type="data" outline="0" fieldPosition="0">
        <references count="2">
          <reference field="4294967294" count="1" selected="0">
            <x v="0"/>
          </reference>
          <reference field="0" count="1" selected="0">
            <x v="2"/>
          </reference>
        </references>
      </pivotArea>
    </chartFormat>
    <chartFormat chart="4" format="17">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0623AF0-27FC-4DD1-8ABB-F4B551A84EE2}" name="PivotTable7"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chartFormat="7">
  <location ref="A14:B25"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axis="axisRow" showAll="0" sortType="ascending">
      <items count="15">
        <item sd="0" x="1"/>
        <item sd="0" x="2"/>
        <item sd="0" x="3"/>
        <item sd="0" x="4"/>
        <item sd="0" x="5"/>
        <item sd="0" x="6"/>
        <item sd="0" x="7"/>
        <item sd="0" x="8"/>
        <item sd="0" x="9"/>
        <item sd="0" x="10"/>
        <item sd="0" x="11"/>
        <item sd="0" x="12"/>
        <item sd="0" x="0"/>
        <item sd="0" x="13"/>
        <item t="default"/>
      </items>
    </pivotField>
    <pivotField axis="axisRow" showAll="0" sortType="ascending">
      <items count="7">
        <item sd="0" x="0"/>
        <item sd="0" x="5"/>
        <item sd="0" x="1"/>
        <item sd="0" x="2"/>
        <item sd="0" x="3"/>
        <item sd="0" x="4"/>
        <item t="default"/>
      </items>
    </pivotField>
    <pivotField axis="axisRow" showAll="0" sortType="ascending">
      <items count="6">
        <item x="0"/>
        <item x="4"/>
        <item x="1"/>
        <item x="2"/>
        <item x="3"/>
        <item t="default"/>
      </items>
    </pivotField>
  </pivotFields>
  <rowFields count="4">
    <field x="15"/>
    <field x="14"/>
    <field x="13"/>
    <field x="2"/>
  </rowFields>
  <rowItems count="11">
    <i>
      <x v="2"/>
    </i>
    <i r="1">
      <x v="2"/>
    </i>
    <i r="1">
      <x v="3"/>
    </i>
    <i r="1">
      <x v="4"/>
    </i>
    <i r="1">
      <x v="5"/>
    </i>
    <i>
      <x v="3"/>
    </i>
    <i r="1">
      <x v="2"/>
    </i>
    <i r="1">
      <x v="3"/>
    </i>
    <i r="1">
      <x v="4"/>
    </i>
    <i r="1">
      <x v="5"/>
    </i>
    <i t="grand">
      <x/>
    </i>
  </rowItems>
  <colItems count="1">
    <i/>
  </colItems>
  <dataFields count="1">
    <dataField name="Sum of Total Sales" fld="9" baseField="0" baseItem="0" numFmtId="166"/>
  </dataFields>
  <formats count="1">
    <format dxfId="2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B9918E-CACA-448F-AF9C-7ED3B123B861}" name="PivotTable9"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location ref="D14:D15" firstHeaderRow="1"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Total Sales" fld="9" baseField="0" baseItem="0" numFmtId="166"/>
  </dataFields>
  <formats count="2">
    <format dxfId="27">
      <pivotArea grandRow="1" outline="0" collapsedLevelsAreSubtotals="1" fieldPosition="0"/>
    </format>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8BA8450-6FE1-431F-A562-7112327279DC}" name="PivotTable2"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chartFormat="9">
  <location ref="A3:B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2"/>
    </i>
    <i>
      <x v="1"/>
    </i>
    <i t="grand">
      <x/>
    </i>
  </rowItems>
  <colItems count="1">
    <i/>
  </colItems>
  <dataFields count="1">
    <dataField name="Sum of Total Sales" fld="9" baseField="0" baseItem="0" numFmtId="166"/>
  </dataFields>
  <formats count="3">
    <format dxfId="30">
      <pivotArea collapsedLevelsAreSubtotals="1" fieldPosition="0">
        <references count="1">
          <reference field="12" count="0"/>
        </references>
      </pivotArea>
    </format>
    <format dxfId="29">
      <pivotArea grandRow="1" outline="0" collapsedLevelsAreSubtotals="1" fieldPosition="0"/>
    </format>
    <format dxfId="28">
      <pivotArea outline="0" collapsedLevelsAreSubtotals="1" fieldPosition="0"/>
    </format>
  </format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2" count="1" selected="0">
            <x v="2"/>
          </reference>
        </references>
      </pivotArea>
    </chartFormat>
    <chartFormat chart="2" format="2">
      <pivotArea type="data" outline="0" fieldPosition="0">
        <references count="2">
          <reference field="4294967294" count="1" selected="0">
            <x v="0"/>
          </reference>
          <reference field="12" count="1" selected="0">
            <x v="0"/>
          </reference>
        </references>
      </pivotArea>
    </chartFormat>
    <chartFormat chart="2" format="3">
      <pivotArea type="data" outline="0" fieldPosition="0">
        <references count="2">
          <reference field="4294967294" count="1" selected="0">
            <x v="0"/>
          </reference>
          <reference field="12"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2" count="1" selected="0">
            <x v="0"/>
          </reference>
        </references>
      </pivotArea>
    </chartFormat>
    <chartFormat chart="5" format="10">
      <pivotArea type="data" outline="0" fieldPosition="0">
        <references count="2">
          <reference field="4294967294" count="1" selected="0">
            <x v="0"/>
          </reference>
          <reference field="12" count="1" selected="0">
            <x v="2"/>
          </reference>
        </references>
      </pivotArea>
    </chartFormat>
    <chartFormat chart="5" format="1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7D9790C-712C-4EEF-8CE0-BF3688C21494}" name="PivotTable2"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location ref="D3:E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3"/>
  </rowFields>
  <rowItems count="6">
    <i>
      <x/>
    </i>
    <i>
      <x v="1"/>
    </i>
    <i>
      <x v="2"/>
    </i>
    <i>
      <x v="3"/>
    </i>
    <i>
      <x v="4"/>
    </i>
    <i t="grand">
      <x/>
    </i>
  </rowItems>
  <colItems count="1">
    <i/>
  </colItems>
  <dataFields count="1">
    <dataField name="Sum of Total Sales" fld="9" baseField="0" baseItem="0"/>
  </dataFields>
  <formats count="3">
    <format dxfId="2">
      <pivotArea grandRow="1" outline="0" collapsedLevelsAreSubtotals="1" fieldPosition="0"/>
    </format>
    <format dxfId="1">
      <pivotArea collapsedLevelsAreSubtotals="1" fieldPosition="0">
        <references count="1">
          <reference field="3" count="0"/>
        </references>
      </pivotArea>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FF31B58-BAEF-4104-A321-172D337289CB}" name="PivotTable9"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location ref="A14:B21"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axis="axisRow" showAll="0" sortType="descending">
      <items count="15">
        <item sd="0" x="0"/>
        <item sd="0" x="1"/>
        <item sd="0" x="2"/>
        <item sd="0" x="3"/>
        <item sd="0" x="4"/>
        <item sd="0" x="5"/>
        <item sd="0" x="6"/>
        <item sd="0" x="7"/>
        <item sd="0" x="8"/>
        <item sd="0" x="9"/>
        <item sd="0" x="10"/>
        <item sd="0" x="11"/>
        <item sd="0" x="12"/>
        <item sd="0" x="13"/>
        <item t="default"/>
      </items>
      <autoSortScope>
        <pivotArea dataOnly="0" outline="0" fieldPosition="0">
          <references count="1">
            <reference field="4294967294" count="1" selected="0">
              <x v="0"/>
            </reference>
          </references>
        </pivotArea>
      </autoSortScope>
    </pivotField>
    <pivotField axis="axisRow" showAll="0" sortType="descending">
      <items count="7">
        <item sd="0" x="0"/>
        <item sd="0" x="1"/>
        <item sd="0" x="2"/>
        <item sd="0" x="3"/>
        <item sd="0" x="4"/>
        <item sd="0" x="5"/>
        <item t="default"/>
      </items>
      <autoSortScope>
        <pivotArea dataOnly="0" outline="0" fieldPosition="0">
          <references count="1">
            <reference field="4294967294" count="1" selected="0">
              <x v="0"/>
            </reference>
          </references>
        </pivotArea>
      </autoSortScope>
    </pivotField>
    <pivotField axis="axisRow" showAll="0" sortType="descending">
      <items count="6">
        <item sd="0" x="0"/>
        <item sd="0" x="1"/>
        <item x="2"/>
        <item sd="0" x="3"/>
        <item sd="0" x="4"/>
        <item t="default"/>
      </items>
      <autoSortScope>
        <pivotArea dataOnly="0" outline="0" fieldPosition="0">
          <references count="1">
            <reference field="4294967294" count="1" selected="0">
              <x v="0"/>
            </reference>
          </references>
        </pivotArea>
      </autoSortScope>
    </pivotField>
  </pivotFields>
  <rowFields count="4">
    <field x="15"/>
    <field x="14"/>
    <field x="13"/>
    <field x="2"/>
  </rowFields>
  <rowItems count="7">
    <i>
      <x v="2"/>
    </i>
    <i r="1">
      <x v="3"/>
    </i>
    <i r="1">
      <x v="4"/>
    </i>
    <i r="1">
      <x v="2"/>
    </i>
    <i r="1">
      <x v="1"/>
    </i>
    <i>
      <x v="1"/>
    </i>
    <i t="grand">
      <x/>
    </i>
  </rowItems>
  <colItems count="1">
    <i/>
  </colItems>
  <dataFields count="1">
    <dataField name="Sum of Total Sales" fld="9" baseField="0" baseItem="0" numFmtId="166"/>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5D2E438-41A3-4E8B-AFC0-24320AA47008}" name="PivotTable7"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location ref="G3:H10" firstHeaderRow="1" firstDataRow="1" firstDataCol="1"/>
  <pivotFields count="16">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5"/>
    </i>
    <i>
      <x v="1"/>
    </i>
    <i>
      <x v="3"/>
    </i>
    <i>
      <x v="2"/>
    </i>
    <i>
      <x/>
    </i>
    <i>
      <x v="4"/>
    </i>
    <i t="grand">
      <x/>
    </i>
  </rowItems>
  <colItems count="1">
    <i/>
  </colItems>
  <dataFields count="1">
    <dataField name="Sum of Total Sales" fld="9" baseField="0" baseItem="0" numFmtId="165"/>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68B7DA9-C637-451C-B416-7A7F5F5B63E6}" name="PivotTable1"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location ref="A3:B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items count="5">
        <item x="0"/>
        <item x="1"/>
        <item x="2"/>
        <item x="3"/>
        <item x="4"/>
      </items>
    </pivotField>
  </pivotFields>
  <rowFields count="1">
    <field x="12"/>
  </rowFields>
  <rowItems count="4">
    <i>
      <x/>
    </i>
    <i>
      <x v="2"/>
    </i>
    <i>
      <x v="1"/>
    </i>
    <i t="grand">
      <x/>
    </i>
  </rowItems>
  <colItems count="1">
    <i/>
  </colItems>
  <dataFields count="1">
    <dataField name="Sum of Total Sales" fld="9" baseField="0" baseItem="0" numFmtId="165"/>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7099C87-8352-4260-8015-AC8F9BFB0288}" name="PivotTable8"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location ref="J3:M10" firstHeaderRow="0"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dataField="1" numFmtId="3" showAll="0"/>
    <pivotField dataField="1" numFmtId="6" showAll="0"/>
    <pivotField dataField="1"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v="2"/>
    </i>
    <i>
      <x v="3"/>
    </i>
    <i>
      <x v="1"/>
    </i>
    <i>
      <x v="5"/>
    </i>
    <i>
      <x/>
    </i>
    <i>
      <x v="4"/>
    </i>
    <i t="grand">
      <x/>
    </i>
  </rowItems>
  <colFields count="1">
    <field x="-2"/>
  </colFields>
  <colItems count="3">
    <i>
      <x/>
    </i>
    <i i="1">
      <x v="1"/>
    </i>
    <i i="2">
      <x v="2"/>
    </i>
  </colItems>
  <dataFields count="3">
    <dataField name="Sum of Total Sales" fld="9" baseField="0" baseItem="0" numFmtId="165"/>
    <dataField name="Sum of Operating Profit" fld="10" baseField="0" baseItem="0"/>
    <dataField name="Sum of Units Sold" fld="8" baseField="0" baseItem="0" numFmtId="167"/>
  </dataFields>
  <formats count="2">
    <format dxfId="7">
      <pivotArea outline="0" collapsedLevelsAreSubtotals="1" fieldPosition="0"/>
    </format>
    <format dxfId="6">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51B435D-157F-4894-9829-521908E6E10C}" name="PivotTable12"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location ref="G14:G15" firstHeaderRow="1"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Operating Profit" fld="10" baseField="0" baseItem="0"/>
  </dataFields>
  <formats count="2">
    <format dxfId="9">
      <pivotArea grandRow="1" outline="0" collapsedLevelsAreSubtotals="1" fieldPosition="0"/>
    </format>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9607A69-319C-44EF-AB83-DC9A42CC23AF}" name="PivotTable10"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location ref="D14:D15" firstHeaderRow="1"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Total Sales" fld="9" baseField="0" baseItem="0" numFmtId="166"/>
  </dataFields>
  <formats count="2">
    <format dxfId="11">
      <pivotArea grandRow="1" outline="0" collapsedLevelsAreSubtotals="1" fieldPosition="0"/>
    </format>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25A8AFF-10CC-438D-9583-E05393E6E2B8}" name="PivotTable11"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location ref="J14:J15" firstHeaderRow="1"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dataField="1" numFmtId="3" showAll="0"/>
    <pivotField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Units Sold" fld="8" baseField="0" baseItem="0" numFmtId="167"/>
  </dataFields>
  <formats count="2">
    <format dxfId="13">
      <pivotArea grandRow="1" outline="0" collapsedLevelsAreSubtotals="1" fieldPosition="0"/>
    </format>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A4A3DAB-BDF8-4EF2-8BB6-319A5C3C410F}" sourceName="Region">
  <pivotTables>
    <pivotTable tabId="3" name="PivotTable5"/>
    <pivotTable tabId="3" name="PivotTable10"/>
    <pivotTable tabId="3" name="PivotTable11"/>
    <pivotTable tabId="3" name="PivotTable2"/>
    <pivotTable tabId="3" name="PivotTable3"/>
    <pivotTable tabId="3" name="PivotTable6"/>
    <pivotTable tabId="3" name="PivotTable7"/>
    <pivotTable tabId="3" name="PivotTable9"/>
    <pivotTable tabId="12" name="PivotTable1"/>
    <pivotTable tabId="12" name="PivotTable10"/>
    <pivotTable tabId="12" name="PivotTable11"/>
    <pivotTable tabId="12" name="PivotTable12"/>
    <pivotTable tabId="12" name="PivotTable2"/>
    <pivotTable tabId="12" name="PivotTable7"/>
    <pivotTable tabId="12" name="PivotTable8"/>
    <pivotTable tabId="12" name="PivotTable9"/>
  </pivotTables>
  <data>
    <tabular pivotCacheId="1301903487">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24B4981-BF10-46FA-9450-485A217CD8DF}" sourceName="State">
  <pivotTables>
    <pivotTable tabId="3" name="PivotTable5"/>
    <pivotTable tabId="3" name="PivotTable10"/>
    <pivotTable tabId="3" name="PivotTable11"/>
    <pivotTable tabId="3" name="PivotTable2"/>
    <pivotTable tabId="3" name="PivotTable3"/>
    <pivotTable tabId="3" name="PivotTable6"/>
    <pivotTable tabId="3" name="PivotTable7"/>
    <pivotTable tabId="3" name="PivotTable9"/>
    <pivotTable tabId="12" name="PivotTable1"/>
    <pivotTable tabId="12" name="PivotTable10"/>
    <pivotTable tabId="12" name="PivotTable11"/>
    <pivotTable tabId="12" name="PivotTable12"/>
    <pivotTable tabId="12" name="PivotTable2"/>
    <pivotTable tabId="12" name="PivotTable7"/>
    <pivotTable tabId="12" name="PivotTable8"/>
    <pivotTable tabId="12" name="PivotTable9"/>
  </pivotTables>
  <data>
    <tabular pivotCacheId="1301903487">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8E4F74D-354A-4CEF-B129-9090D509F206}" cache="Slicer_Region" caption="Region" style="SlicerStyleOther1" rowHeight="241300"/>
  <slicer name="State" xr10:uid="{54343904-4A56-4B20-B98B-DAE7698056EA}" cache="Slicer_State" caption="State" style="SlicerStyleOther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9AFD35E6-89FF-4027-BAA4-41DE2097BAD9}" sourceName="Invoice Date">
  <pivotTables>
    <pivotTable tabId="3" name="PivotTable5"/>
    <pivotTable tabId="3" name="PivotTable10"/>
    <pivotTable tabId="3" name="PivotTable11"/>
    <pivotTable tabId="3" name="PivotTable2"/>
    <pivotTable tabId="3" name="PivotTable3"/>
    <pivotTable tabId="3" name="PivotTable6"/>
    <pivotTable tabId="3" name="PivotTable7"/>
    <pivotTable tabId="3" name="PivotTable9"/>
    <pivotTable tabId="12" name="PivotTable1"/>
    <pivotTable tabId="12" name="PivotTable10"/>
    <pivotTable tabId="12" name="PivotTable11"/>
    <pivotTable tabId="12" name="PivotTable12"/>
    <pivotTable tabId="12" name="PivotTable2"/>
    <pivotTable tabId="12" name="PivotTable7"/>
    <pivotTable tabId="12" name="PivotTable8"/>
    <pivotTable tabId="12" name="PivotTable9"/>
  </pivotTables>
  <state minimalRefreshVersion="6" lastRefreshVersion="6" pivotCacheId="1301903487"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AF569E5C-3634-494B-9DB3-68A3A529B1C9}" cache="NativeTimeline_Invoice_Date" caption="Invoice Date" level="1" selectionLevel="1" scrollPosition="2020-01-01T00:00:00" style="TimeSlicerStyleDark3"/>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6.xml"/><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B6560-6956-4A99-8B12-6D970721646F}">
  <dimension ref="A2:Q25"/>
  <sheetViews>
    <sheetView zoomScale="85" zoomScaleNormal="85" workbookViewId="0">
      <selection activeCell="A16" sqref="A16:B16 A21:B21"/>
      <pivotSelection pane="bottomRight" showHeader="1" extendable="1" dimension="1" start="1" max="5" activeRow="15" click="1" r:id="rId6">
        <pivotArea dataOnly="0" fieldPosition="0">
          <references count="1">
            <reference field="14" count="1">
              <x v="2"/>
            </reference>
          </references>
        </pivotArea>
      </pivotSelection>
    </sheetView>
  </sheetViews>
  <sheetFormatPr defaultRowHeight="14.5" x14ac:dyDescent="0.35"/>
  <cols>
    <col min="1" max="1" width="13.1796875" bestFit="1" customWidth="1"/>
    <col min="2" max="2" width="16.36328125" bestFit="1" customWidth="1"/>
    <col min="4" max="5" width="16.36328125" bestFit="1" customWidth="1"/>
    <col min="6" max="6" width="17.7265625" customWidth="1"/>
    <col min="7" max="7" width="21.1796875" bestFit="1" customWidth="1"/>
    <col min="8" max="8" width="16.36328125" bestFit="1" customWidth="1"/>
    <col min="10" max="10" width="24.08984375" bestFit="1" customWidth="1"/>
    <col min="11" max="11" width="16.36328125" bestFit="1" customWidth="1"/>
    <col min="12" max="12" width="21.1796875" bestFit="1" customWidth="1"/>
    <col min="13" max="13" width="15.81640625" bestFit="1" customWidth="1"/>
    <col min="15" max="15" width="24.08984375" bestFit="1" customWidth="1"/>
    <col min="16" max="16" width="14.6328125" customWidth="1"/>
  </cols>
  <sheetData>
    <row r="2" spans="1:17" x14ac:dyDescent="0.35">
      <c r="A2" s="25" t="s">
        <v>138</v>
      </c>
      <c r="B2" s="25"/>
      <c r="D2" s="25" t="s">
        <v>139</v>
      </c>
      <c r="E2" s="25"/>
      <c r="G2" s="25" t="s">
        <v>140</v>
      </c>
      <c r="H2" s="25"/>
      <c r="J2" s="25" t="s">
        <v>141</v>
      </c>
      <c r="K2" s="25"/>
    </row>
    <row r="3" spans="1:17" x14ac:dyDescent="0.35">
      <c r="A3" s="11" t="s">
        <v>136</v>
      </c>
      <c r="B3" t="s">
        <v>135</v>
      </c>
      <c r="D3" s="11" t="s">
        <v>136</v>
      </c>
      <c r="E3" t="s">
        <v>135</v>
      </c>
      <c r="G3" s="11" t="s">
        <v>136</v>
      </c>
      <c r="H3" t="s">
        <v>135</v>
      </c>
      <c r="J3" s="11" t="s">
        <v>136</v>
      </c>
      <c r="K3" t="s">
        <v>135</v>
      </c>
      <c r="L3" t="s">
        <v>151</v>
      </c>
      <c r="M3" t="s">
        <v>152</v>
      </c>
    </row>
    <row r="4" spans="1:17" x14ac:dyDescent="0.35">
      <c r="A4" s="12" t="s">
        <v>18</v>
      </c>
      <c r="B4" s="15">
        <v>356643750</v>
      </c>
      <c r="D4" s="12" t="s">
        <v>31</v>
      </c>
      <c r="E4" s="14">
        <v>269943182</v>
      </c>
      <c r="G4" s="12" t="s">
        <v>30</v>
      </c>
      <c r="H4" s="14">
        <v>242964333</v>
      </c>
      <c r="J4" s="12" t="s">
        <v>17</v>
      </c>
      <c r="K4" s="14">
        <v>208826244</v>
      </c>
      <c r="L4" s="14">
        <v>82802260.619999707</v>
      </c>
      <c r="M4" s="17">
        <v>593320</v>
      </c>
      <c r="O4" s="33">
        <f>GETPIVOTDATA("Sum of Total Sales",$J$3,"Product","Men's Street Footwear")</f>
        <v>208826244</v>
      </c>
      <c r="P4">
        <f>GETPIVOTDATA("Sum of Units Sold",$J$3,"Product","Men's Street Footwear")</f>
        <v>593320</v>
      </c>
      <c r="Q4" t="str">
        <f>J4</f>
        <v>Men's Street Footwear</v>
      </c>
    </row>
    <row r="5" spans="1:17" x14ac:dyDescent="0.35">
      <c r="A5" s="12" t="s">
        <v>24</v>
      </c>
      <c r="B5" s="15">
        <v>295585493</v>
      </c>
      <c r="D5" s="12" t="s">
        <v>15</v>
      </c>
      <c r="E5" s="14">
        <v>186324067</v>
      </c>
      <c r="G5" s="12" t="s">
        <v>14</v>
      </c>
      <c r="H5" s="14">
        <v>220094720</v>
      </c>
      <c r="J5" s="12" t="s">
        <v>23</v>
      </c>
      <c r="K5" s="14">
        <v>179038860</v>
      </c>
      <c r="L5" s="14">
        <v>68650970.560000017</v>
      </c>
      <c r="M5" s="17">
        <v>433827</v>
      </c>
    </row>
    <row r="6" spans="1:17" x14ac:dyDescent="0.35">
      <c r="A6" s="12" t="s">
        <v>83</v>
      </c>
      <c r="B6" s="15">
        <v>247672882</v>
      </c>
      <c r="D6" s="12" t="s">
        <v>48</v>
      </c>
      <c r="E6" s="14">
        <v>163171236</v>
      </c>
      <c r="G6" s="12" t="s">
        <v>26</v>
      </c>
      <c r="H6" s="14">
        <v>182470997</v>
      </c>
      <c r="J6" s="12" t="s">
        <v>19</v>
      </c>
      <c r="K6" s="14">
        <v>153673680</v>
      </c>
      <c r="L6" s="14">
        <v>51846888.190000139</v>
      </c>
      <c r="M6" s="17">
        <v>435526</v>
      </c>
    </row>
    <row r="7" spans="1:17" x14ac:dyDescent="0.35">
      <c r="A7" s="12" t="s">
        <v>137</v>
      </c>
      <c r="B7" s="15">
        <v>899902125</v>
      </c>
      <c r="D7" s="12" t="s">
        <v>27</v>
      </c>
      <c r="E7" s="14">
        <v>144663181</v>
      </c>
      <c r="G7" s="12" t="s">
        <v>34</v>
      </c>
      <c r="H7" s="14">
        <v>102114753</v>
      </c>
      <c r="J7" s="12" t="s">
        <v>20</v>
      </c>
      <c r="K7" s="14">
        <v>128002813</v>
      </c>
      <c r="L7" s="14">
        <v>45095826.810000047</v>
      </c>
      <c r="M7" s="17">
        <v>392269</v>
      </c>
    </row>
    <row r="8" spans="1:17" x14ac:dyDescent="0.35">
      <c r="D8" s="12" t="s">
        <v>36</v>
      </c>
      <c r="E8" s="14">
        <v>135800459</v>
      </c>
      <c r="G8" s="12" t="s">
        <v>61</v>
      </c>
      <c r="H8" s="14">
        <v>77698912</v>
      </c>
      <c r="J8" s="12" t="s">
        <v>22</v>
      </c>
      <c r="K8" s="14">
        <v>123728632</v>
      </c>
      <c r="L8" s="14">
        <v>44763030.330000028</v>
      </c>
      <c r="M8" s="17">
        <v>306683</v>
      </c>
    </row>
    <row r="9" spans="1:17" x14ac:dyDescent="0.35">
      <c r="D9" s="12" t="s">
        <v>137</v>
      </c>
      <c r="E9" s="14">
        <v>899902125</v>
      </c>
      <c r="G9" s="12" t="s">
        <v>25</v>
      </c>
      <c r="H9" s="14">
        <v>74558410</v>
      </c>
      <c r="J9" s="12" t="s">
        <v>21</v>
      </c>
      <c r="K9" s="14">
        <v>106631896</v>
      </c>
      <c r="L9" s="14">
        <v>38975784.93999999</v>
      </c>
      <c r="M9" s="17">
        <v>317236</v>
      </c>
    </row>
    <row r="10" spans="1:17" x14ac:dyDescent="0.35">
      <c r="B10">
        <f>GETPIVOTDATA("Total Sales",$A$3)</f>
        <v>899902125</v>
      </c>
      <c r="G10" s="12" t="s">
        <v>137</v>
      </c>
      <c r="H10" s="14">
        <v>899902125</v>
      </c>
      <c r="J10" s="12" t="s">
        <v>137</v>
      </c>
      <c r="K10" s="14">
        <v>899902125</v>
      </c>
      <c r="L10" s="14">
        <v>332134761.44999993</v>
      </c>
      <c r="M10" s="17">
        <v>2478861</v>
      </c>
    </row>
    <row r="11" spans="1:17" x14ac:dyDescent="0.35">
      <c r="G11" t="str">
        <f>G4</f>
        <v>West Gear</v>
      </c>
      <c r="H11" s="33">
        <f>GETPIVOTDATA("Total Sales",$G$3,"Retailer","West Gear")</f>
        <v>242964333</v>
      </c>
    </row>
    <row r="13" spans="1:17" x14ac:dyDescent="0.35">
      <c r="A13" s="25" t="s">
        <v>148</v>
      </c>
      <c r="B13" s="25"/>
      <c r="D13" s="25" t="s">
        <v>149</v>
      </c>
      <c r="E13" s="25"/>
      <c r="G13" s="25" t="s">
        <v>150</v>
      </c>
      <c r="H13" s="25"/>
      <c r="J13" s="25" t="s">
        <v>156</v>
      </c>
      <c r="K13" s="25"/>
    </row>
    <row r="14" spans="1:17" x14ac:dyDescent="0.35">
      <c r="A14" s="11" t="s">
        <v>136</v>
      </c>
      <c r="B14" t="s">
        <v>135</v>
      </c>
      <c r="D14" t="s">
        <v>135</v>
      </c>
      <c r="G14" t="s">
        <v>151</v>
      </c>
      <c r="J14" t="s">
        <v>152</v>
      </c>
      <c r="M14" s="25" t="s">
        <v>153</v>
      </c>
      <c r="N14" s="25"/>
    </row>
    <row r="15" spans="1:17" x14ac:dyDescent="0.35">
      <c r="A15" s="12" t="s">
        <v>142</v>
      </c>
      <c r="B15" s="15">
        <v>182080675</v>
      </c>
      <c r="D15" s="15">
        <v>899902125</v>
      </c>
      <c r="G15" s="15">
        <v>332134761.44999886</v>
      </c>
      <c r="J15" s="17">
        <v>2478861</v>
      </c>
      <c r="M15" s="13">
        <f>GETPIVOTDATA("Total Sales",$D$14)/GETPIVOTDATA("Units Sold",$J$14)</f>
        <v>363.03049061645652</v>
      </c>
    </row>
    <row r="16" spans="1:17" x14ac:dyDescent="0.35">
      <c r="A16" s="16" t="s">
        <v>143</v>
      </c>
      <c r="B16" s="15">
        <v>48912311</v>
      </c>
    </row>
    <row r="17" spans="1:13" x14ac:dyDescent="0.35">
      <c r="A17" s="16" t="s">
        <v>144</v>
      </c>
      <c r="B17" s="15">
        <v>50354839</v>
      </c>
      <c r="D17" s="22">
        <f>GETPIVOTDATA("Total Sales",$D$14)</f>
        <v>899902125</v>
      </c>
      <c r="G17" s="20">
        <f>GETPIVOTDATA("Operating Profit",$G$14)</f>
        <v>332134761.44999886</v>
      </c>
      <c r="J17" s="20">
        <f>GETPIVOTDATA("Units Sold",$J$14)</f>
        <v>2478861</v>
      </c>
      <c r="M17" s="23">
        <f>M15</f>
        <v>363.03049061645652</v>
      </c>
    </row>
    <row r="18" spans="1:13" x14ac:dyDescent="0.35">
      <c r="A18" s="16" t="s">
        <v>145</v>
      </c>
      <c r="B18" s="15">
        <v>55328429</v>
      </c>
    </row>
    <row r="19" spans="1:13" x14ac:dyDescent="0.35">
      <c r="A19" s="16" t="s">
        <v>146</v>
      </c>
      <c r="B19" s="15">
        <v>27485096</v>
      </c>
    </row>
    <row r="20" spans="1:13" x14ac:dyDescent="0.35">
      <c r="A20" s="12" t="s">
        <v>147</v>
      </c>
      <c r="B20" s="15">
        <v>717821450</v>
      </c>
    </row>
    <row r="21" spans="1:13" x14ac:dyDescent="0.35">
      <c r="A21" s="16" t="s">
        <v>143</v>
      </c>
      <c r="B21" s="15">
        <v>140476093</v>
      </c>
    </row>
    <row r="22" spans="1:13" x14ac:dyDescent="0.35">
      <c r="A22" s="16" t="s">
        <v>144</v>
      </c>
      <c r="B22" s="15">
        <v>177240198</v>
      </c>
    </row>
    <row r="23" spans="1:13" x14ac:dyDescent="0.35">
      <c r="A23" s="16" t="s">
        <v>145</v>
      </c>
      <c r="B23" s="15">
        <v>209979925</v>
      </c>
    </row>
    <row r="24" spans="1:13" x14ac:dyDescent="0.35">
      <c r="A24" s="16" t="s">
        <v>146</v>
      </c>
      <c r="B24" s="15">
        <v>190125234</v>
      </c>
    </row>
    <row r="25" spans="1:13" x14ac:dyDescent="0.35">
      <c r="A25" s="12" t="s">
        <v>137</v>
      </c>
      <c r="B25" s="15">
        <v>899902125</v>
      </c>
    </row>
  </sheetData>
  <mergeCells count="9">
    <mergeCell ref="M14:N14"/>
    <mergeCell ref="A2:B2"/>
    <mergeCell ref="D2:E2"/>
    <mergeCell ref="G2:H2"/>
    <mergeCell ref="J2:K2"/>
    <mergeCell ref="A13:B13"/>
    <mergeCell ref="D13:E13"/>
    <mergeCell ref="G13:H13"/>
    <mergeCell ref="J13:K13"/>
  </mergeCell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AFB56-D432-4FD1-A17C-B9B75B076C34}">
  <dimension ref="A1:R47"/>
  <sheetViews>
    <sheetView showGridLines="0" tabSelected="1" topLeftCell="A31" zoomScale="55" zoomScaleNormal="55" workbookViewId="0">
      <selection activeCell="AA8" sqref="AA8"/>
    </sheetView>
  </sheetViews>
  <sheetFormatPr defaultRowHeight="14.5" x14ac:dyDescent="0.35"/>
  <cols>
    <col min="1" max="1" width="8.7265625" customWidth="1"/>
    <col min="2" max="2" width="26.54296875" bestFit="1" customWidth="1"/>
    <col min="9" max="9" width="8.6328125" customWidth="1"/>
  </cols>
  <sheetData>
    <row r="1" spans="1:18" x14ac:dyDescent="0.35">
      <c r="A1" s="18"/>
      <c r="B1" s="18"/>
      <c r="C1" s="18"/>
      <c r="D1" s="18"/>
      <c r="E1" s="18"/>
      <c r="F1" s="18"/>
      <c r="G1" s="18"/>
      <c r="H1" s="18"/>
      <c r="I1" s="18"/>
      <c r="J1" s="18"/>
      <c r="K1" s="18"/>
      <c r="L1" s="18"/>
      <c r="M1" s="18"/>
      <c r="N1" s="18"/>
      <c r="O1" s="18"/>
      <c r="P1" s="18"/>
      <c r="Q1" s="18"/>
      <c r="R1" s="18"/>
    </row>
    <row r="2" spans="1:18" x14ac:dyDescent="0.35">
      <c r="A2" s="18"/>
      <c r="B2" s="18"/>
      <c r="C2" s="18"/>
      <c r="D2" s="18"/>
      <c r="E2" s="18"/>
      <c r="F2" s="18"/>
      <c r="G2" s="18"/>
      <c r="H2" s="18"/>
      <c r="I2" s="18"/>
      <c r="J2" s="18"/>
      <c r="K2" s="18"/>
      <c r="L2" s="18"/>
      <c r="M2" s="18"/>
      <c r="N2" s="18"/>
      <c r="O2" s="18"/>
      <c r="P2" s="18"/>
      <c r="Q2" s="18"/>
      <c r="R2" s="18"/>
    </row>
    <row r="3" spans="1:18" x14ac:dyDescent="0.35">
      <c r="A3" s="18"/>
      <c r="B3" s="18"/>
      <c r="C3" s="18"/>
      <c r="D3" s="18"/>
      <c r="E3" s="18"/>
      <c r="F3" s="18"/>
      <c r="G3" s="18"/>
      <c r="H3" s="18"/>
      <c r="I3" s="18"/>
      <c r="J3" s="18"/>
      <c r="K3" s="18"/>
      <c r="L3" s="18"/>
      <c r="M3" s="18"/>
      <c r="N3" s="18"/>
      <c r="O3" s="18"/>
      <c r="P3" s="18"/>
      <c r="Q3" s="18"/>
      <c r="R3" s="18"/>
    </row>
    <row r="4" spans="1:18" x14ac:dyDescent="0.35">
      <c r="A4" s="18"/>
      <c r="B4" s="18"/>
      <c r="C4" s="18"/>
      <c r="D4" s="18"/>
      <c r="E4" s="18"/>
      <c r="F4" s="18"/>
      <c r="G4" s="18"/>
      <c r="H4" s="18"/>
      <c r="I4" s="18"/>
      <c r="J4" s="18"/>
      <c r="K4" s="18"/>
      <c r="L4" s="18"/>
      <c r="M4" s="18"/>
      <c r="N4" s="18"/>
      <c r="O4" s="18"/>
      <c r="P4" s="18"/>
      <c r="Q4" s="18"/>
      <c r="R4" s="18"/>
    </row>
    <row r="5" spans="1:18" x14ac:dyDescent="0.35">
      <c r="A5" s="18"/>
      <c r="B5" s="18"/>
      <c r="C5" s="18"/>
      <c r="D5" s="18"/>
      <c r="E5" s="18"/>
      <c r="F5" s="18"/>
      <c r="G5" s="18"/>
      <c r="H5" s="18"/>
      <c r="I5" s="18"/>
      <c r="J5" s="18"/>
      <c r="K5" s="18"/>
      <c r="L5" s="18"/>
      <c r="M5" s="18"/>
      <c r="N5" s="18"/>
      <c r="O5" s="18"/>
      <c r="P5" s="18"/>
      <c r="Q5" s="18"/>
      <c r="R5" s="18"/>
    </row>
    <row r="6" spans="1:18" x14ac:dyDescent="0.35">
      <c r="A6" s="18"/>
      <c r="B6" s="18"/>
      <c r="C6" s="18"/>
      <c r="D6" s="18"/>
      <c r="E6" s="18"/>
      <c r="F6" s="18"/>
      <c r="G6" s="18"/>
      <c r="H6" s="18"/>
      <c r="I6" s="18"/>
      <c r="J6" s="18"/>
      <c r="K6" s="18"/>
      <c r="L6" s="18"/>
      <c r="M6" s="18"/>
      <c r="N6" s="18"/>
      <c r="O6" s="18"/>
      <c r="P6" s="18"/>
      <c r="Q6" s="18"/>
      <c r="R6" s="18"/>
    </row>
    <row r="7" spans="1:18" x14ac:dyDescent="0.35">
      <c r="A7" s="18"/>
      <c r="B7" s="18"/>
      <c r="C7" s="18"/>
      <c r="D7" s="18"/>
      <c r="E7" s="18"/>
      <c r="F7" s="18"/>
      <c r="G7" s="18"/>
      <c r="H7" s="18"/>
      <c r="I7" s="18"/>
      <c r="J7" s="18"/>
      <c r="K7" s="18"/>
      <c r="L7" s="18"/>
      <c r="M7" s="18"/>
      <c r="N7" s="18"/>
      <c r="O7" s="18"/>
      <c r="P7" s="18"/>
      <c r="Q7" s="18"/>
      <c r="R7" s="18"/>
    </row>
    <row r="8" spans="1:18" ht="31" x14ac:dyDescent="0.35">
      <c r="A8" s="18"/>
      <c r="B8" s="18"/>
      <c r="C8" s="18"/>
      <c r="D8" s="18"/>
      <c r="E8" s="18"/>
      <c r="F8" s="18"/>
      <c r="G8" s="18"/>
      <c r="H8" s="18"/>
      <c r="I8" s="18"/>
      <c r="J8" s="18"/>
      <c r="K8" s="18"/>
      <c r="L8" s="18"/>
      <c r="M8" s="18"/>
      <c r="N8" s="18"/>
      <c r="O8" s="18"/>
      <c r="P8" s="18"/>
      <c r="Q8" s="24"/>
      <c r="R8" s="18"/>
    </row>
    <row r="9" spans="1:18" x14ac:dyDescent="0.35">
      <c r="A9" s="18"/>
      <c r="B9" s="18"/>
      <c r="C9" s="18"/>
      <c r="D9" s="18"/>
      <c r="E9" s="18"/>
      <c r="F9" s="18"/>
      <c r="G9" s="18"/>
      <c r="H9" s="18"/>
      <c r="I9" s="18"/>
      <c r="J9" s="18"/>
      <c r="K9" s="18"/>
      <c r="L9" s="18"/>
      <c r="M9" s="18"/>
      <c r="N9" s="18"/>
      <c r="O9" s="18"/>
      <c r="P9" s="18"/>
      <c r="Q9" s="18"/>
      <c r="R9" s="18"/>
    </row>
    <row r="10" spans="1:18" x14ac:dyDescent="0.35">
      <c r="A10" s="18"/>
      <c r="B10" s="18"/>
      <c r="C10" s="18"/>
      <c r="D10" s="18"/>
      <c r="E10" s="18"/>
      <c r="F10" s="18"/>
      <c r="G10" s="18"/>
      <c r="H10" s="18"/>
      <c r="I10" s="18"/>
      <c r="J10" s="18"/>
      <c r="K10" s="18"/>
      <c r="L10" s="18"/>
      <c r="M10" s="18"/>
      <c r="N10" s="18"/>
      <c r="O10" s="18"/>
      <c r="P10" s="18"/>
      <c r="Q10" s="18"/>
      <c r="R10" s="18"/>
    </row>
    <row r="11" spans="1:18" x14ac:dyDescent="0.35">
      <c r="A11" s="18"/>
      <c r="B11" s="18"/>
      <c r="C11" s="18"/>
      <c r="D11" s="18"/>
      <c r="E11" s="18"/>
      <c r="F11" s="18"/>
      <c r="G11" s="18"/>
      <c r="H11" s="18"/>
      <c r="I11" s="18"/>
      <c r="J11" s="18"/>
      <c r="K11" s="18"/>
      <c r="L11" s="18"/>
      <c r="M11" s="18"/>
      <c r="N11" s="18"/>
      <c r="O11" s="18"/>
      <c r="P11" s="18"/>
      <c r="Q11" s="18"/>
      <c r="R11" s="18"/>
    </row>
    <row r="12" spans="1:18" x14ac:dyDescent="0.35">
      <c r="A12" s="18"/>
      <c r="B12" s="18"/>
      <c r="C12" s="18"/>
      <c r="D12" s="18"/>
      <c r="E12" s="18"/>
      <c r="F12" s="18"/>
      <c r="G12" s="18"/>
      <c r="H12" s="18"/>
      <c r="I12" s="18"/>
      <c r="J12" s="18"/>
      <c r="K12" s="18"/>
      <c r="L12" s="18"/>
      <c r="M12" s="18"/>
      <c r="N12" s="18"/>
      <c r="O12" s="18"/>
      <c r="P12" s="18"/>
      <c r="Q12" s="18"/>
      <c r="R12" s="18"/>
    </row>
    <row r="13" spans="1:18" x14ac:dyDescent="0.35">
      <c r="A13" s="18"/>
      <c r="B13" s="18"/>
      <c r="C13" s="18"/>
      <c r="D13" s="18"/>
      <c r="E13" s="18"/>
      <c r="F13" s="18"/>
      <c r="G13" s="18"/>
      <c r="H13" s="18"/>
      <c r="I13" s="18"/>
      <c r="J13" s="18"/>
      <c r="K13" s="18"/>
      <c r="L13" s="18"/>
      <c r="M13" s="18"/>
      <c r="N13" s="18"/>
      <c r="O13" s="18"/>
      <c r="P13" s="18"/>
      <c r="Q13" s="18"/>
      <c r="R13" s="18"/>
    </row>
    <row r="14" spans="1:18" x14ac:dyDescent="0.35">
      <c r="A14" s="18"/>
      <c r="B14" s="18"/>
      <c r="C14" s="18"/>
      <c r="D14" s="18"/>
      <c r="E14" s="18"/>
      <c r="F14" s="18"/>
      <c r="G14" s="18"/>
      <c r="H14" s="18"/>
      <c r="I14" s="18" t="s">
        <v>157</v>
      </c>
      <c r="J14" s="18"/>
      <c r="K14" s="18"/>
      <c r="L14" s="18"/>
      <c r="M14" s="18"/>
      <c r="N14" s="18"/>
      <c r="O14" s="18"/>
      <c r="P14" s="18"/>
      <c r="Q14" s="18"/>
      <c r="R14" s="18"/>
    </row>
    <row r="15" spans="1:18" x14ac:dyDescent="0.35">
      <c r="A15" s="18"/>
      <c r="B15" s="18"/>
      <c r="C15" s="18"/>
      <c r="D15" s="18"/>
      <c r="E15" s="18"/>
      <c r="F15" s="18"/>
      <c r="G15" s="18"/>
      <c r="H15" s="18"/>
      <c r="I15" s="18"/>
      <c r="J15" s="18"/>
      <c r="K15" s="18"/>
      <c r="L15" s="18"/>
      <c r="M15" s="18"/>
      <c r="N15" s="18"/>
      <c r="O15" s="18"/>
      <c r="P15" s="18"/>
      <c r="Q15" s="18"/>
      <c r="R15" s="18"/>
    </row>
    <row r="16" spans="1:18" x14ac:dyDescent="0.35">
      <c r="A16" s="18"/>
      <c r="B16" s="18"/>
      <c r="C16" s="18"/>
      <c r="D16" s="18"/>
      <c r="E16" s="18"/>
      <c r="F16" s="18"/>
      <c r="G16" s="18"/>
      <c r="H16" s="18"/>
      <c r="I16" s="18"/>
      <c r="J16" s="18"/>
      <c r="K16" s="18"/>
      <c r="L16" s="18"/>
      <c r="M16" s="18"/>
      <c r="N16" s="18"/>
      <c r="O16" s="18"/>
      <c r="P16" s="18"/>
      <c r="Q16" s="18"/>
      <c r="R16" s="18"/>
    </row>
    <row r="17" spans="1:18" x14ac:dyDescent="0.35">
      <c r="A17" s="18"/>
      <c r="B17" s="18"/>
      <c r="C17" s="18"/>
      <c r="D17" s="18"/>
      <c r="E17" s="18"/>
      <c r="F17" s="18"/>
      <c r="G17" s="18"/>
      <c r="H17" s="18"/>
      <c r="I17" s="18"/>
      <c r="J17" s="18"/>
      <c r="K17" s="18"/>
      <c r="L17" s="18"/>
      <c r="M17" s="18"/>
      <c r="N17" s="18"/>
      <c r="O17" s="18"/>
      <c r="P17" s="18"/>
      <c r="Q17" s="18"/>
      <c r="R17" s="18"/>
    </row>
    <row r="18" spans="1:18" x14ac:dyDescent="0.35">
      <c r="A18" s="18"/>
      <c r="B18" s="18"/>
      <c r="C18" s="18"/>
      <c r="D18" s="18"/>
      <c r="E18" s="18"/>
      <c r="F18" s="18"/>
      <c r="G18" s="18"/>
      <c r="H18" s="18"/>
      <c r="I18" s="18"/>
      <c r="J18" s="18"/>
      <c r="K18" s="18"/>
      <c r="L18" s="18"/>
      <c r="M18" s="18"/>
      <c r="N18" s="18"/>
      <c r="O18" s="18"/>
      <c r="P18" s="18"/>
      <c r="Q18" s="18"/>
      <c r="R18" s="18"/>
    </row>
    <row r="19" spans="1:18" x14ac:dyDescent="0.35">
      <c r="A19" s="18"/>
      <c r="B19" s="18"/>
      <c r="C19" s="18"/>
      <c r="D19" s="18"/>
      <c r="E19" s="18"/>
      <c r="F19" s="18"/>
      <c r="G19" s="18"/>
      <c r="H19" s="18"/>
      <c r="I19" s="18"/>
      <c r="J19" s="18"/>
      <c r="K19" s="18"/>
      <c r="L19" s="18"/>
      <c r="M19" s="18"/>
      <c r="N19" s="18"/>
      <c r="O19" s="18"/>
      <c r="P19" s="18"/>
      <c r="Q19" s="18"/>
      <c r="R19" s="18"/>
    </row>
    <row r="20" spans="1:18" x14ac:dyDescent="0.35">
      <c r="A20" s="18"/>
      <c r="B20" s="18"/>
      <c r="C20" s="18"/>
      <c r="D20" s="18"/>
      <c r="E20" s="18"/>
      <c r="F20" s="18"/>
      <c r="G20" s="18"/>
      <c r="H20" s="18"/>
      <c r="I20" s="18"/>
      <c r="J20" s="18"/>
      <c r="K20" s="18"/>
      <c r="L20" s="18"/>
      <c r="M20" s="18"/>
      <c r="N20" s="18"/>
      <c r="O20" s="18"/>
      <c r="P20" s="18"/>
      <c r="Q20" s="18"/>
      <c r="R20" s="18"/>
    </row>
    <row r="21" spans="1:18" x14ac:dyDescent="0.35">
      <c r="A21" s="18"/>
      <c r="B21" s="18"/>
      <c r="C21" s="18"/>
      <c r="D21" s="18"/>
      <c r="E21" s="18"/>
      <c r="F21" s="18"/>
      <c r="G21" s="18"/>
      <c r="H21" s="18"/>
      <c r="I21" s="18"/>
      <c r="J21" s="18"/>
      <c r="K21" s="18"/>
      <c r="L21" s="18"/>
      <c r="M21" s="18"/>
      <c r="N21" s="18"/>
      <c r="O21" s="18"/>
      <c r="P21" s="18"/>
      <c r="Q21" s="18"/>
      <c r="R21" s="18"/>
    </row>
    <row r="22" spans="1:18" x14ac:dyDescent="0.35">
      <c r="A22" s="18"/>
      <c r="B22" s="18"/>
      <c r="C22" s="18"/>
      <c r="D22" s="18"/>
      <c r="E22" s="18"/>
      <c r="F22" s="18"/>
      <c r="G22" s="18"/>
      <c r="H22" s="18"/>
      <c r="I22" s="18"/>
      <c r="J22" s="18"/>
      <c r="K22" s="18"/>
      <c r="L22" s="18"/>
      <c r="M22" s="18"/>
      <c r="N22" s="18"/>
      <c r="O22" s="18"/>
      <c r="P22" s="18"/>
      <c r="Q22" s="18"/>
      <c r="R22" s="18"/>
    </row>
    <row r="23" spans="1:18" x14ac:dyDescent="0.35">
      <c r="A23" s="18"/>
      <c r="C23" s="18"/>
      <c r="D23" s="18"/>
      <c r="E23" s="18"/>
      <c r="F23" s="18"/>
      <c r="G23" s="18"/>
      <c r="H23" s="18"/>
      <c r="I23" s="18"/>
      <c r="J23" s="18"/>
      <c r="K23" s="18"/>
      <c r="L23" s="18"/>
      <c r="M23" s="18"/>
      <c r="N23" s="18"/>
      <c r="O23" s="18"/>
      <c r="P23" s="18"/>
      <c r="Q23" s="18"/>
      <c r="R23" s="18"/>
    </row>
    <row r="27" spans="1:18" ht="31" x14ac:dyDescent="0.7">
      <c r="B27" s="31"/>
    </row>
    <row r="47" spans="2:2" ht="26" x14ac:dyDescent="0.6">
      <c r="B47" s="3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11578-1BB1-487D-A6F3-DA36799BD40F}">
  <dimension ref="A2:N21"/>
  <sheetViews>
    <sheetView zoomScale="85" zoomScaleNormal="85" workbookViewId="0">
      <selection activeCell="M14" sqref="M14:N14"/>
    </sheetView>
  </sheetViews>
  <sheetFormatPr defaultRowHeight="14.5" x14ac:dyDescent="0.35"/>
  <cols>
    <col min="1" max="1" width="13.1796875" bestFit="1" customWidth="1"/>
    <col min="2" max="2" width="16.36328125" bestFit="1" customWidth="1"/>
    <col min="4" max="4" width="13.1796875" bestFit="1" customWidth="1"/>
    <col min="5" max="5" width="16.36328125" bestFit="1" customWidth="1"/>
    <col min="7" max="7" width="13.1796875" bestFit="1" customWidth="1"/>
    <col min="8" max="8" width="16.36328125" bestFit="1" customWidth="1"/>
    <col min="10" max="10" width="24.08984375" bestFit="1" customWidth="1"/>
    <col min="11" max="11" width="16.36328125" bestFit="1" customWidth="1"/>
    <col min="12" max="12" width="21.1796875" bestFit="1" customWidth="1"/>
    <col min="13" max="13" width="15.81640625" bestFit="1" customWidth="1"/>
  </cols>
  <sheetData>
    <row r="2" spans="1:14" x14ac:dyDescent="0.35">
      <c r="A2" s="26" t="s">
        <v>154</v>
      </c>
      <c r="B2" s="27"/>
      <c r="C2" s="21"/>
      <c r="D2" s="26" t="s">
        <v>155</v>
      </c>
      <c r="E2" s="27"/>
      <c r="G2" s="26" t="s">
        <v>140</v>
      </c>
      <c r="H2" s="27"/>
      <c r="J2" s="26" t="s">
        <v>141</v>
      </c>
      <c r="K2" s="27"/>
    </row>
    <row r="3" spans="1:14" x14ac:dyDescent="0.35">
      <c r="A3" s="11" t="s">
        <v>136</v>
      </c>
      <c r="B3" t="s">
        <v>135</v>
      </c>
      <c r="D3" s="11" t="s">
        <v>136</v>
      </c>
      <c r="E3" s="14" t="s">
        <v>135</v>
      </c>
      <c r="G3" s="11" t="s">
        <v>136</v>
      </c>
      <c r="H3" t="s">
        <v>135</v>
      </c>
      <c r="J3" s="11" t="s">
        <v>136</v>
      </c>
      <c r="K3" t="s">
        <v>135</v>
      </c>
      <c r="L3" t="s">
        <v>151</v>
      </c>
      <c r="M3" t="s">
        <v>152</v>
      </c>
    </row>
    <row r="4" spans="1:14" x14ac:dyDescent="0.35">
      <c r="A4" s="12" t="s">
        <v>18</v>
      </c>
      <c r="B4" s="14">
        <v>356643750</v>
      </c>
      <c r="D4" s="12" t="s">
        <v>36</v>
      </c>
      <c r="E4" s="14">
        <v>135800459</v>
      </c>
      <c r="G4" s="12" t="s">
        <v>30</v>
      </c>
      <c r="H4" s="14">
        <v>242964333</v>
      </c>
      <c r="J4" s="12" t="s">
        <v>17</v>
      </c>
      <c r="K4" s="14">
        <v>208826244</v>
      </c>
      <c r="L4" s="14">
        <v>82802260.619999707</v>
      </c>
      <c r="M4" s="17">
        <v>593320</v>
      </c>
    </row>
    <row r="5" spans="1:14" x14ac:dyDescent="0.35">
      <c r="A5" s="12" t="s">
        <v>24</v>
      </c>
      <c r="B5" s="14">
        <v>295585493</v>
      </c>
      <c r="D5" s="12" t="s">
        <v>15</v>
      </c>
      <c r="E5" s="14">
        <v>186324067</v>
      </c>
      <c r="G5" s="12" t="s">
        <v>14</v>
      </c>
      <c r="H5" s="14">
        <v>220094720</v>
      </c>
      <c r="J5" s="12" t="s">
        <v>23</v>
      </c>
      <c r="K5" s="14">
        <v>179038860</v>
      </c>
      <c r="L5" s="14">
        <v>68650970.560000017</v>
      </c>
      <c r="M5" s="17">
        <v>433827</v>
      </c>
    </row>
    <row r="6" spans="1:14" x14ac:dyDescent="0.35">
      <c r="A6" s="12" t="s">
        <v>83</v>
      </c>
      <c r="B6" s="14">
        <v>247672882</v>
      </c>
      <c r="D6" s="12" t="s">
        <v>27</v>
      </c>
      <c r="E6" s="14">
        <v>144663181</v>
      </c>
      <c r="G6" s="12" t="s">
        <v>26</v>
      </c>
      <c r="H6" s="14">
        <v>182470997</v>
      </c>
      <c r="J6" s="12" t="s">
        <v>19</v>
      </c>
      <c r="K6" s="14">
        <v>153673680</v>
      </c>
      <c r="L6" s="14">
        <v>51846888.190000139</v>
      </c>
      <c r="M6" s="17">
        <v>435526</v>
      </c>
    </row>
    <row r="7" spans="1:14" x14ac:dyDescent="0.35">
      <c r="A7" s="12" t="s">
        <v>137</v>
      </c>
      <c r="B7" s="14">
        <v>899902125</v>
      </c>
      <c r="D7" s="12" t="s">
        <v>48</v>
      </c>
      <c r="E7" s="14">
        <v>163171236</v>
      </c>
      <c r="G7" s="12" t="s">
        <v>34</v>
      </c>
      <c r="H7" s="14">
        <v>102114753</v>
      </c>
      <c r="J7" s="12" t="s">
        <v>20</v>
      </c>
      <c r="K7" s="14">
        <v>128002813</v>
      </c>
      <c r="L7" s="14">
        <v>45095826.810000047</v>
      </c>
      <c r="M7" s="17">
        <v>392269</v>
      </c>
    </row>
    <row r="8" spans="1:14" x14ac:dyDescent="0.35">
      <c r="D8" s="12" t="s">
        <v>31</v>
      </c>
      <c r="E8" s="14">
        <v>269943182</v>
      </c>
      <c r="G8" s="12" t="s">
        <v>61</v>
      </c>
      <c r="H8" s="14">
        <v>77698912</v>
      </c>
      <c r="J8" s="12" t="s">
        <v>22</v>
      </c>
      <c r="K8" s="14">
        <v>123728632</v>
      </c>
      <c r="L8" s="14">
        <v>44763030.330000028</v>
      </c>
      <c r="M8" s="17">
        <v>306683</v>
      </c>
    </row>
    <row r="9" spans="1:14" x14ac:dyDescent="0.35">
      <c r="D9" s="12" t="s">
        <v>137</v>
      </c>
      <c r="E9" s="14">
        <v>899902125</v>
      </c>
      <c r="G9" s="12" t="s">
        <v>25</v>
      </c>
      <c r="H9" s="14">
        <v>74558410</v>
      </c>
      <c r="J9" s="12" t="s">
        <v>21</v>
      </c>
      <c r="K9" s="14">
        <v>106631896</v>
      </c>
      <c r="L9" s="14">
        <v>38975784.93999999</v>
      </c>
      <c r="M9" s="17">
        <v>317236</v>
      </c>
    </row>
    <row r="10" spans="1:14" x14ac:dyDescent="0.35">
      <c r="G10" s="12" t="s">
        <v>137</v>
      </c>
      <c r="H10" s="14">
        <v>899902125</v>
      </c>
      <c r="J10" s="12" t="s">
        <v>137</v>
      </c>
      <c r="K10" s="14">
        <v>899902125</v>
      </c>
      <c r="L10" s="14">
        <v>332134761.44999993</v>
      </c>
      <c r="M10" s="17">
        <v>2478861</v>
      </c>
    </row>
    <row r="13" spans="1:14" x14ac:dyDescent="0.35">
      <c r="A13" s="26" t="s">
        <v>148</v>
      </c>
      <c r="B13" s="27"/>
      <c r="D13" s="26" t="s">
        <v>149</v>
      </c>
      <c r="E13" s="27"/>
      <c r="G13" s="26" t="s">
        <v>150</v>
      </c>
      <c r="H13" s="27"/>
      <c r="J13" s="26" t="s">
        <v>156</v>
      </c>
      <c r="K13" s="27"/>
    </row>
    <row r="14" spans="1:14" x14ac:dyDescent="0.35">
      <c r="A14" s="11" t="s">
        <v>136</v>
      </c>
      <c r="B14" t="s">
        <v>135</v>
      </c>
      <c r="D14" t="s">
        <v>135</v>
      </c>
      <c r="G14" t="s">
        <v>151</v>
      </c>
      <c r="J14" t="s">
        <v>152</v>
      </c>
      <c r="M14" s="26" t="s">
        <v>153</v>
      </c>
      <c r="N14" s="27"/>
    </row>
    <row r="15" spans="1:14" x14ac:dyDescent="0.35">
      <c r="A15" s="12" t="s">
        <v>147</v>
      </c>
      <c r="B15" s="15">
        <v>717821450</v>
      </c>
      <c r="D15" s="15">
        <v>899902125</v>
      </c>
      <c r="G15" s="15">
        <v>332134761.44999886</v>
      </c>
      <c r="J15" s="17">
        <v>2478861</v>
      </c>
      <c r="M15" s="13">
        <f>GETPIVOTDATA("Total Sales",$D$14)/GETPIVOTDATA("Units Sold",$J$14)</f>
        <v>363.03049061645652</v>
      </c>
    </row>
    <row r="16" spans="1:14" x14ac:dyDescent="0.35">
      <c r="A16" s="16" t="s">
        <v>145</v>
      </c>
      <c r="B16" s="15">
        <v>209979925</v>
      </c>
    </row>
    <row r="17" spans="1:13" x14ac:dyDescent="0.35">
      <c r="A17" s="16" t="s">
        <v>146</v>
      </c>
      <c r="B17" s="15">
        <v>190125234</v>
      </c>
      <c r="D17" s="20">
        <f>GETPIVOTDATA("Total Sales",$D$14)</f>
        <v>899902125</v>
      </c>
      <c r="G17" s="20">
        <f>GETPIVOTDATA("Operating Profit",$G$14)</f>
        <v>332134761.44999886</v>
      </c>
      <c r="J17" s="20">
        <f>GETPIVOTDATA("Units Sold",$J$14)</f>
        <v>2478861</v>
      </c>
      <c r="M17" s="19">
        <f>M15</f>
        <v>363.03049061645652</v>
      </c>
    </row>
    <row r="18" spans="1:13" x14ac:dyDescent="0.35">
      <c r="A18" s="16" t="s">
        <v>144</v>
      </c>
      <c r="B18" s="15">
        <v>177240198</v>
      </c>
    </row>
    <row r="19" spans="1:13" x14ac:dyDescent="0.35">
      <c r="A19" s="16" t="s">
        <v>143</v>
      </c>
      <c r="B19" s="15">
        <v>140476093</v>
      </c>
    </row>
    <row r="20" spans="1:13" x14ac:dyDescent="0.35">
      <c r="A20" s="12" t="s">
        <v>142</v>
      </c>
      <c r="B20" s="15">
        <v>182080675</v>
      </c>
    </row>
    <row r="21" spans="1:13" x14ac:dyDescent="0.35">
      <c r="A21" s="12" t="s">
        <v>137</v>
      </c>
      <c r="B21" s="15">
        <v>899902125</v>
      </c>
    </row>
  </sheetData>
  <mergeCells count="9">
    <mergeCell ref="M14:N14"/>
    <mergeCell ref="A2:B2"/>
    <mergeCell ref="D2:E2"/>
    <mergeCell ref="G2:H2"/>
    <mergeCell ref="J2:K2"/>
    <mergeCell ref="A13:B13"/>
    <mergeCell ref="D13:E13"/>
    <mergeCell ref="G13:H13"/>
    <mergeCell ref="J13:K1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1" workbookViewId="0">
      <selection activeCell="D9" sqref="D9"/>
    </sheetView>
  </sheetViews>
  <sheetFormatPr defaultColWidth="14.453125" defaultRowHeight="15" customHeight="1" x14ac:dyDescent="0.35"/>
  <cols>
    <col min="1" max="1" width="2.54296875" customWidth="1"/>
    <col min="2" max="2" width="11.81640625" bestFit="1" customWidth="1"/>
    <col min="3" max="3" width="14.08984375" bestFit="1" customWidth="1"/>
    <col min="4" max="4" width="15.7265625" bestFit="1" customWidth="1"/>
    <col min="5" max="5" width="11" bestFit="1" customWidth="1"/>
    <col min="6" max="6" width="14.1796875" bestFit="1" customWidth="1"/>
    <col min="7" max="7" width="13" bestFit="1" customWidth="1"/>
    <col min="8" max="8" width="24.08984375" bestFit="1" customWidth="1"/>
    <col min="9" max="9" width="16.7265625" bestFit="1" customWidth="1"/>
    <col min="10" max="10" width="13.7265625" bestFit="1" customWidth="1"/>
    <col min="11" max="11" width="14.26953125" bestFit="1" customWidth="1"/>
    <col min="12" max="12" width="19" bestFit="1" customWidth="1"/>
    <col min="13" max="13" width="20.1796875" bestFit="1" customWidth="1"/>
    <col min="14" max="14" width="16.7265625" bestFit="1" customWidth="1"/>
  </cols>
  <sheetData>
    <row r="1" spans="2:14" ht="6.75" customHeight="1" x14ac:dyDescent="0.35"/>
    <row r="2" spans="2:14" ht="14.25" customHeight="1" x14ac:dyDescent="0.35">
      <c r="C2" s="28" t="s">
        <v>0</v>
      </c>
      <c r="D2" s="29"/>
      <c r="E2" s="29"/>
      <c r="F2" s="29"/>
      <c r="G2" s="29"/>
    </row>
    <row r="3" spans="2:14" ht="17.25" customHeight="1" x14ac:dyDescent="0.55000000000000004">
      <c r="B3" s="1"/>
      <c r="C3" s="30"/>
      <c r="D3" s="30"/>
      <c r="E3" s="30"/>
      <c r="F3" s="30"/>
      <c r="G3" s="30"/>
      <c r="H3" s="2"/>
      <c r="I3" s="2"/>
      <c r="J3" s="2"/>
      <c r="K3" s="2"/>
      <c r="L3" s="2"/>
      <c r="M3" s="2"/>
      <c r="N3" s="2"/>
    </row>
    <row r="4" spans="2:14" ht="14.25" customHeight="1" x14ac:dyDescent="0.35"/>
    <row r="5" spans="2:14" ht="14.25" customHeight="1" x14ac:dyDescent="0.3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autoFilter ref="B5:N9653" xr:uid="{00000000-0001-0000-0000-000000000000}"/>
  <mergeCells count="1">
    <mergeCell ref="C2:G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Report</vt:lpstr>
      <vt:lpstr>Dashboard</vt:lpstr>
      <vt:lpstr>Sheet3</vt:lpstr>
      <vt:lpstr>Data Sales Adidas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USER</cp:lastModifiedBy>
  <dcterms:created xsi:type="dcterms:W3CDTF">2015-06-05T18:17:20Z</dcterms:created>
  <dcterms:modified xsi:type="dcterms:W3CDTF">2024-01-24T07:19:22Z</dcterms:modified>
</cp:coreProperties>
</file>