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ic04\Desktop\"/>
    </mc:Choice>
  </mc:AlternateContent>
  <xr:revisionPtr revIDLastSave="0" documentId="13_ncr:1_{58B7E6A5-0E00-490E-A812-0AD473E2DED7}" xr6:coauthVersionLast="47" xr6:coauthVersionMax="47" xr10:uidLastSave="{00000000-0000-0000-0000-000000000000}"/>
  <bookViews>
    <workbookView xWindow="-120" yWindow="-120" windowWidth="29040" windowHeight="15840" firstSheet="1" activeTab="3" xr2:uid="{F731A9CE-1945-48FC-8738-92BB582FFA38}"/>
  </bookViews>
  <sheets>
    <sheet name="الايرادات والنسبة " sheetId="1" state="hidden" r:id="rId1"/>
    <sheet name="التكاليف الاخرى " sheetId="2" r:id="rId2"/>
    <sheet name="معدل العائد " sheetId="3" r:id="rId3"/>
    <sheet name="الايراد المستهدف ونسبة الانحراف" sheetId="4" r:id="rId4"/>
  </sheets>
  <definedNames>
    <definedName name="Slicer_التخصص">#N/A</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7"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5" i="2"/>
  <c r="G6" i="4"/>
  <c r="F6" i="4"/>
  <c r="H6" i="4" s="1"/>
  <c r="I6" i="4" s="1"/>
  <c r="J6" i="4" s="1"/>
</calcChain>
</file>

<file path=xl/sharedStrings.xml><?xml version="1.0" encoding="utf-8"?>
<sst xmlns="http://schemas.openxmlformats.org/spreadsheetml/2006/main" count="84" uniqueCount="48">
  <si>
    <t>الأسنان</t>
  </si>
  <si>
    <t>الأطفال</t>
  </si>
  <si>
    <t>الباطنية</t>
  </si>
  <si>
    <t>التغذية العلاجية</t>
  </si>
  <si>
    <t>الجراحة</t>
  </si>
  <si>
    <t>الجلدية</t>
  </si>
  <si>
    <t>السكري والسمنه</t>
  </si>
  <si>
    <t>الصدرية</t>
  </si>
  <si>
    <t>الطوارئ</t>
  </si>
  <si>
    <t>العظام</t>
  </si>
  <si>
    <t>العلاج السلوكي</t>
  </si>
  <si>
    <t>العلاج الطبيعي</t>
  </si>
  <si>
    <t>العيون</t>
  </si>
  <si>
    <t>القسطرة والأشعة التداخلية</t>
  </si>
  <si>
    <t>القلب</t>
  </si>
  <si>
    <t>المخ و الأعصاب</t>
  </si>
  <si>
    <t>المختبر</t>
  </si>
  <si>
    <t>المسالك البولية</t>
  </si>
  <si>
    <t>المناعة والحساسية</t>
  </si>
  <si>
    <t>النساء والولادة</t>
  </si>
  <si>
    <t>النفسية</t>
  </si>
  <si>
    <t>أمراض الدم</t>
  </si>
  <si>
    <t>أمراض الروماتيزم</t>
  </si>
  <si>
    <t>امراض النطق والبلع</t>
  </si>
  <si>
    <t>أنف وأذن وحنجرة</t>
  </si>
  <si>
    <t>باطنية و مناظير</t>
  </si>
  <si>
    <t>باطنية وأمراض معدية</t>
  </si>
  <si>
    <t>باطنية وكلى</t>
  </si>
  <si>
    <t>جراحة أطفال</t>
  </si>
  <si>
    <t>جراحة التجميل</t>
  </si>
  <si>
    <t>جراحة مخ وأعصاب</t>
  </si>
  <si>
    <t>ديافيرام</t>
  </si>
  <si>
    <t>عيادة أطفال طوارئ</t>
  </si>
  <si>
    <t xml:space="preserve">     الايرادات</t>
  </si>
  <si>
    <t xml:space="preserve">    نسبة الاستشاري من الايراد </t>
  </si>
  <si>
    <t xml:space="preserve">   صاف الايراد </t>
  </si>
  <si>
    <t>التخصص</t>
  </si>
  <si>
    <t xml:space="preserve">القسم </t>
  </si>
  <si>
    <t xml:space="preserve">تكاليف التمريض </t>
  </si>
  <si>
    <t xml:space="preserve">تكاليف العلاج </t>
  </si>
  <si>
    <t xml:space="preserve">تكاليف التذاكر </t>
  </si>
  <si>
    <t xml:space="preserve">المعامل </t>
  </si>
  <si>
    <t xml:space="preserve">ايراد الاستشراين  الفعلي </t>
  </si>
  <si>
    <t xml:space="preserve">اجمالي التكلفة </t>
  </si>
  <si>
    <t xml:space="preserve">نسبة الانحراف من الهدف </t>
  </si>
  <si>
    <t xml:space="preserve">اجمالي التكاليف الاخرى </t>
  </si>
  <si>
    <t xml:space="preserve">الايراد المستهدف  للستشارين </t>
  </si>
  <si>
    <t xml:space="preserve">الايرادات خاصة بشهر سبتمر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</si>
</sst>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Green]0%\ &quot;▲&quot;;[Red]\-0%&quot;▼&quot;"/>
  </numFmts>
  <fonts count="5" x14ac:knownFonts="1">
    <font>
      <sz val="11"/>
      <color theme="1"/>
      <name val="Calibri"/>
      <family val="2"/>
      <charset val="178"/>
      <scheme val="minor"/>
    </font>
    <font>
      <b/>
      <sz val="15"/>
      <color theme="3"/>
      <name val="Calibri"/>
      <family val="2"/>
      <charset val="178"/>
      <scheme val="minor"/>
    </font>
    <font>
      <b/>
      <sz val="11"/>
      <color theme="3"/>
      <name val="Calibri"/>
      <family val="2"/>
      <charset val="178"/>
      <scheme val="minor"/>
    </font>
    <font>
      <b/>
      <sz val="14"/>
      <color theme="1"/>
      <name val="Calibri"/>
      <family val="2"/>
      <scheme val="minor"/>
    </font>
    <font>
      <sz val="16"/>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0">
    <xf numFmtId="0" fontId="0" fillId="0" borderId="0" xfId="0"/>
    <xf numFmtId="0" fontId="0" fillId="0" borderId="0" xfId="0" pivotButton="1"/>
    <xf numFmtId="0" fontId="0" fillId="0" borderId="0" xfId="0" applyAlignment="1">
      <alignment horizontal="left"/>
    </xf>
    <xf numFmtId="43" fontId="0" fillId="0" borderId="0" xfId="0" applyNumberFormat="1"/>
    <xf numFmtId="0" fontId="2" fillId="0" borderId="2" xfId="2"/>
    <xf numFmtId="0" fontId="1" fillId="0" borderId="1" xfId="1" applyAlignment="1">
      <alignment horizontal="center"/>
    </xf>
    <xf numFmtId="0" fontId="3" fillId="2" borderId="3" xfId="0" applyFont="1" applyFill="1" applyBorder="1" applyAlignment="1">
      <alignment vertical="center"/>
    </xf>
    <xf numFmtId="43" fontId="3" fillId="0" borderId="3" xfId="0" applyNumberFormat="1" applyFont="1" applyBorder="1" applyAlignment="1">
      <alignment vertical="center"/>
    </xf>
    <xf numFmtId="0" fontId="0" fillId="0" borderId="3" xfId="0" applyBorder="1"/>
    <xf numFmtId="165" fontId="4" fillId="3" borderId="0" xfId="0" applyNumberFormat="1" applyFont="1" applyFill="1" applyAlignment="1">
      <alignment horizontal="center" vertical="center"/>
    </xf>
  </cellXfs>
  <cellStyles count="3">
    <cellStyle name="Heading 1" xfId="1" builtinId="16"/>
    <cellStyle name="Heading 3" xfId="2" builtinId="18"/>
    <cellStyle name="Normal" xfId="0" builtinId="0"/>
  </cellStyles>
  <dxfs count="3">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495300</xdr:colOff>
      <xdr:row>3</xdr:row>
      <xdr:rowOff>66675</xdr:rowOff>
    </xdr:from>
    <xdr:to>
      <xdr:col>4</xdr:col>
      <xdr:colOff>495300</xdr:colOff>
      <xdr:row>14</xdr:row>
      <xdr:rowOff>57150</xdr:rowOff>
    </xdr:to>
    <mc:AlternateContent xmlns:mc="http://schemas.openxmlformats.org/markup-compatibility/2006">
      <mc:Choice xmlns:a14="http://schemas.microsoft.com/office/drawing/2010/main" Requires="a14">
        <xdr:graphicFrame macro="">
          <xdr:nvGraphicFramePr>
            <xdr:cNvPr id="2" name="التخصص">
              <a:extLst>
                <a:ext uri="{FF2B5EF4-FFF2-40B4-BE49-F238E27FC236}">
                  <a16:creationId xmlns:a16="http://schemas.microsoft.com/office/drawing/2014/main" id="{ECEA0A0C-F9C8-4E2A-A3BD-A5FB51BB5EE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التخصص"/>
            </a:graphicData>
          </a:graphic>
        </xdr:graphicFrame>
      </mc:Choice>
      <mc:Fallback>
        <xdr:sp macro="" textlink="">
          <xdr:nvSpPr>
            <xdr:cNvPr id="0" name=""/>
            <xdr:cNvSpPr>
              <a:spLocks noTextEdit="1"/>
            </xdr:cNvSpPr>
          </xdr:nvSpPr>
          <xdr:spPr>
            <a:xfrm>
              <a:off x="1104900" y="638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REVENUES%20SEP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04" refreshedDate="44856.430393981478" createdVersion="8" refreshedVersion="8" minRefreshableVersion="3" recordCount="84" xr:uid="{192F5E9B-B512-47C6-83A3-3BE626166294}">
  <cacheSource type="worksheet">
    <worksheetSource name="Table1" r:id="rId2"/>
  </cacheSource>
  <cacheFields count="5">
    <cacheField name="التخصص" numFmtId="0">
      <sharedItems count="33">
        <s v="الطوارئ"/>
        <s v="الأطفال"/>
        <s v="الباطنية"/>
        <s v="المسالك البولية"/>
        <s v="العلاج الطبيعي"/>
        <s v="جراحة مخ وأعصاب"/>
        <s v="القلب"/>
        <s v="السكري والسمنه"/>
        <s v="الصدرية"/>
        <s v="المختبر"/>
        <s v="المخ و الأعصاب"/>
        <s v="الجراحة"/>
        <s v="أمراض الدم"/>
        <s v="النفسية"/>
        <s v="جراحة التجميل"/>
        <s v="القسطرة والأشعة التداخلية"/>
        <s v="جراحة أطفال"/>
        <s v="أمراض الروماتيزم"/>
        <s v="باطنية وكلى"/>
        <s v="باطنية وأمراض معدية"/>
        <s v="باطنية و مناظير"/>
        <s v="النساء والولادة"/>
        <s v="ديافيرام"/>
        <s v="عيادة أطفال طوارئ"/>
        <s v="العلاج السلوكي"/>
        <s v="التغذية العلاجية"/>
        <s v="المناعة والحساسية"/>
        <s v="امراض النطق والبلع"/>
        <s v="العظام"/>
        <s v="الأسنان"/>
        <s v="أنف وأذن وحنجرة"/>
        <s v="العيون"/>
        <s v="الجلدية"/>
      </sharedItems>
    </cacheField>
    <cacheField name="الطبيب" numFmtId="0">
      <sharedItems/>
    </cacheField>
    <cacheField name="الايرادات" numFmtId="0">
      <sharedItems containsSemiMixedTypes="0" containsString="0" containsNumber="1" minValue="135.9" maxValue="1306186.6399999999"/>
    </cacheField>
    <cacheField name="نسبة الاستشاري من الايراد " numFmtId="0">
      <sharedItems containsSemiMixedTypes="0" containsString="0" containsNumber="1" minValue="40.770000000000003" maxValue="391855.99199999997"/>
    </cacheField>
    <cacheField name="صاف الايراد " numFmtId="0">
      <sharedItems containsSemiMixedTypes="0" containsString="0" containsNumber="1" minValue="95.13" maxValue="914330.64799999993"/>
    </cacheField>
  </cacheFields>
  <extLst>
    <ext xmlns:x14="http://schemas.microsoft.com/office/spreadsheetml/2009/9/main" uri="{725AE2AE-9491-48be-B2B4-4EB974FC3084}">
      <x14:pivotCacheDefinition pivotCacheId="279579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د. مكي حسن احمد"/>
    <n v="50251.86"/>
    <n v="15075.557999999999"/>
    <n v="35176.302000000003"/>
  </r>
  <r>
    <x v="1"/>
    <s v="بروفسور محمد القصادي"/>
    <n v="880986.55"/>
    <n v="264295.96500000003"/>
    <n v="616690.58499999996"/>
  </r>
  <r>
    <x v="1"/>
    <s v="د. سفر مستور الشهراني"/>
    <n v="44206.82"/>
    <n v="13262.046"/>
    <n v="30944.773999999998"/>
  </r>
  <r>
    <x v="1"/>
    <s v="د. عبدالله سعد"/>
    <n v="93084.54"/>
    <n v="27925.361999999997"/>
    <n v="65159.178"/>
  </r>
  <r>
    <x v="1"/>
    <s v="د. أحمد العامري"/>
    <n v="1306186.6399999999"/>
    <n v="391855.99199999997"/>
    <n v="914330.64799999993"/>
  </r>
  <r>
    <x v="1"/>
    <s v="د.عبدالله القحطاني"/>
    <n v="5793.26"/>
    <n v="1737.9780000000001"/>
    <n v="4055.2820000000002"/>
  </r>
  <r>
    <x v="1"/>
    <s v="د. عادل ال عواض"/>
    <n v="26683.15"/>
    <n v="8004.9449999999997"/>
    <n v="18678.205000000002"/>
  </r>
  <r>
    <x v="2"/>
    <s v="د. حسين جحلان"/>
    <n v="301829.33"/>
    <n v="90548.798999999999"/>
    <n v="211280.53100000002"/>
  </r>
  <r>
    <x v="3"/>
    <s v="د. عبدالعزيز العمري"/>
    <n v="134480.46"/>
    <n v="40344.137999999999"/>
    <n v="94136.321999999986"/>
  </r>
  <r>
    <x v="3"/>
    <s v="د. عبد العزيز بدوي"/>
    <n v="530007.32999999996"/>
    <n v="159002.19899999999"/>
    <n v="371005.13099999994"/>
  </r>
  <r>
    <x v="3"/>
    <s v="د.عبدالمجيد علي"/>
    <n v="89629.6"/>
    <n v="26888.880000000001"/>
    <n v="62740.72"/>
  </r>
  <r>
    <x v="4"/>
    <s v="روان الشهري"/>
    <n v="5897.56"/>
    <n v="1769.268"/>
    <n v="4128.2920000000004"/>
  </r>
  <r>
    <x v="4"/>
    <s v="عبدالله عسيري"/>
    <n v="6816.46"/>
    <n v="2044.9379999999999"/>
    <n v="4771.5219999999999"/>
  </r>
  <r>
    <x v="4"/>
    <s v="فيصل ال مبارك"/>
    <n v="940"/>
    <n v="282"/>
    <n v="658"/>
  </r>
  <r>
    <x v="4"/>
    <s v="احمد عسيري"/>
    <n v="135.9"/>
    <n v="40.770000000000003"/>
    <n v="95.13"/>
  </r>
  <r>
    <x v="4"/>
    <s v="شهد صالح"/>
    <n v="205.9"/>
    <n v="61.769999999999996"/>
    <n v="144.13"/>
  </r>
  <r>
    <x v="4"/>
    <s v="فيصل يحيى"/>
    <n v="2278.5"/>
    <n v="683.55"/>
    <n v="1594.95"/>
  </r>
  <r>
    <x v="4"/>
    <s v="صالح عبدالله"/>
    <n v="8118.7"/>
    <n v="2435.6099999999997"/>
    <n v="5683.09"/>
  </r>
  <r>
    <x v="4"/>
    <s v="علي محمد"/>
    <n v="8584.66"/>
    <n v="2575.3979999999997"/>
    <n v="6009.2620000000006"/>
  </r>
  <r>
    <x v="4"/>
    <s v="احمد علي"/>
    <n v="7191.3"/>
    <n v="2157.39"/>
    <n v="5033.91"/>
  </r>
  <r>
    <x v="4"/>
    <s v="سعيد ال خضيري"/>
    <n v="8039.3"/>
    <n v="2411.79"/>
    <n v="5627.51"/>
  </r>
  <r>
    <x v="4"/>
    <s v="طيف سعيد"/>
    <n v="34904.07"/>
    <n v="10471.221"/>
    <n v="24432.849000000002"/>
  </r>
  <r>
    <x v="4"/>
    <s v="شذا الحمادي"/>
    <n v="135.9"/>
    <n v="40.770000000000003"/>
    <n v="95.13"/>
  </r>
  <r>
    <x v="5"/>
    <s v="د. إبراهيم النعمي"/>
    <n v="134348.67000000001"/>
    <n v="40304.601000000002"/>
    <n v="94044.069000000018"/>
  </r>
  <r>
    <x v="5"/>
    <s v="بروفسور فهد آل حمّاد"/>
    <n v="616299.96"/>
    <n v="184889.98799999998"/>
    <n v="431409.97199999995"/>
  </r>
  <r>
    <x v="5"/>
    <s v="د. عبده الخيري"/>
    <n v="390987.46"/>
    <n v="117296.238"/>
    <n v="273691.22200000001"/>
  </r>
  <r>
    <x v="6"/>
    <s v="د. عادل المصوري"/>
    <n v="926884.85"/>
    <n v="278065.45499999996"/>
    <n v="648819.39500000002"/>
  </r>
  <r>
    <x v="6"/>
    <s v="د.عبدالله اليوسف عسيري"/>
    <n v="55548.82"/>
    <n v="16664.646000000001"/>
    <n v="38884.173999999999"/>
  </r>
  <r>
    <x v="6"/>
    <s v="د. عبد الاله حسن الشهري"/>
    <n v="182453.59"/>
    <n v="54736.076999999997"/>
    <n v="127717.51300000001"/>
  </r>
  <r>
    <x v="7"/>
    <s v="د. خالد عبد المحسن الثميري"/>
    <n v="208712.6"/>
    <n v="62613.78"/>
    <n v="146098.82"/>
  </r>
  <r>
    <x v="8"/>
    <s v="د. محمد غرامة"/>
    <n v="463482.57"/>
    <n v="139044.77100000001"/>
    <n v="324437.799"/>
  </r>
  <r>
    <x v="8"/>
    <s v="د. عبد الله عسيري"/>
    <n v="620825.22"/>
    <n v="186247.56599999999"/>
    <n v="434577.65399999998"/>
  </r>
  <r>
    <x v="9"/>
    <s v="د. مبارك محمد آل شريم"/>
    <n v="2404"/>
    <n v="721.19999999999993"/>
    <n v="1682.8000000000002"/>
  </r>
  <r>
    <x v="10"/>
    <s v="د. سعيد آل قانع"/>
    <n v="87867.34"/>
    <n v="26360.201999999997"/>
    <n v="61507.137999999999"/>
  </r>
  <r>
    <x v="10"/>
    <s v="د. حسين منصور طيران"/>
    <n v="246674.28"/>
    <n v="74002.284"/>
    <n v="172671.99599999998"/>
  </r>
  <r>
    <x v="11"/>
    <s v="أ. د. سعيد أبو عشي"/>
    <n v="55601.24"/>
    <n v="16680.371999999999"/>
    <n v="38920.868000000002"/>
  </r>
  <r>
    <x v="11"/>
    <s v="د. محمد باوهاب"/>
    <n v="481743.46"/>
    <n v="144523.038"/>
    <n v="337220.42200000002"/>
  </r>
  <r>
    <x v="11"/>
    <s v="د. فهد العمري"/>
    <n v="142730.23000000001"/>
    <n v="42819.069000000003"/>
    <n v="99911.161000000007"/>
  </r>
  <r>
    <x v="11"/>
    <s v="د. عبد الله دلبوح"/>
    <n v="513451.17"/>
    <n v="154035.351"/>
    <n v="359415.81900000002"/>
  </r>
  <r>
    <x v="11"/>
    <s v="د. حسن الزهراني"/>
    <n v="304315.2"/>
    <n v="91294.56"/>
    <n v="213020.64"/>
  </r>
  <r>
    <x v="11"/>
    <s v="د. رياض علي حكمي"/>
    <n v="375745.39"/>
    <n v="112723.617"/>
    <n v="263021.77300000004"/>
  </r>
  <r>
    <x v="11"/>
    <s v="د.محمد السكيني"/>
    <n v="71127.34"/>
    <n v="21338.201999999997"/>
    <n v="49789.137999999999"/>
  </r>
  <r>
    <x v="12"/>
    <s v="د. حسين الخالدي"/>
    <n v="47468.32"/>
    <n v="14240.495999999999"/>
    <n v="33227.824000000001"/>
  </r>
  <r>
    <x v="13"/>
    <s v="د . ابراهيم محمد الشريف"/>
    <n v="90203.8"/>
    <n v="27061.14"/>
    <n v="63142.66"/>
  </r>
  <r>
    <x v="13"/>
    <s v="د.سعد القحطاني"/>
    <n v="34661.4"/>
    <n v="10398.42"/>
    <n v="24262.980000000003"/>
  </r>
  <r>
    <x v="14"/>
    <s v="د. سعد الموسى"/>
    <n v="238154.65"/>
    <n v="71446.39499999999"/>
    <n v="166708.255"/>
  </r>
  <r>
    <x v="14"/>
    <s v="د. رياض القحطاني"/>
    <n v="484462.77"/>
    <n v="145338.83100000001"/>
    <n v="339123.93900000001"/>
  </r>
  <r>
    <x v="15"/>
    <s v="د.ناصر الاسمري"/>
    <n v="36322.26"/>
    <n v="10896.678"/>
    <n v="25425.582000000002"/>
  </r>
  <r>
    <x v="16"/>
    <s v="د. هاشم على"/>
    <n v="102834.6"/>
    <n v="30850.38"/>
    <n v="71984.22"/>
  </r>
  <r>
    <x v="17"/>
    <s v="د. يحيى علي"/>
    <n v="65699.12"/>
    <n v="19709.735999999997"/>
    <n v="45989.383999999998"/>
  </r>
  <r>
    <x v="17"/>
    <s v="د. محمد مانع ال عمير"/>
    <n v="51245.39"/>
    <n v="15373.616999999998"/>
    <n v="35871.773000000001"/>
  </r>
  <r>
    <x v="18"/>
    <s v="د. منى الشهراني"/>
    <n v="34246.230000000003"/>
    <n v="10273.869000000001"/>
    <n v="23972.361000000004"/>
  </r>
  <r>
    <x v="19"/>
    <s v="د. طارق الأزرقي"/>
    <n v="622913.12"/>
    <n v="186873.93599999999"/>
    <n v="436039.18400000001"/>
  </r>
  <r>
    <x v="20"/>
    <s v="د. خالد النبراوي"/>
    <n v="342554.85"/>
    <n v="102766.45499999999"/>
    <n v="239788.39499999999"/>
  </r>
  <r>
    <x v="20"/>
    <s v="د. مشبب سعيد شايع"/>
    <n v="336296.29"/>
    <n v="100888.88699999999"/>
    <n v="235407.40299999999"/>
  </r>
  <r>
    <x v="21"/>
    <s v="د.بسمه ال مفرح"/>
    <n v="63498.27"/>
    <n v="19049.481"/>
    <n v="44448.788999999997"/>
  </r>
  <r>
    <x v="22"/>
    <s v="د. محمد علي عسيري"/>
    <n v="98750"/>
    <n v="29625"/>
    <n v="69125"/>
  </r>
  <r>
    <x v="23"/>
    <s v="Gossadi البروفسور محمد القصادي"/>
    <n v="7545.06"/>
    <n v="2263.518"/>
    <n v="5281.5420000000004"/>
  </r>
  <r>
    <x v="24"/>
    <s v="فاطمة يحيى الألمعي"/>
    <n v="19400"/>
    <n v="5820"/>
    <n v="13580"/>
  </r>
  <r>
    <x v="24"/>
    <s v="مريم عيسى حدادي"/>
    <n v="4962.78"/>
    <n v="1488.8339999999998"/>
    <n v="3473.9459999999999"/>
  </r>
  <r>
    <x v="25"/>
    <s v="شهد ال عمر"/>
    <n v="385"/>
    <n v="115.5"/>
    <n v="269.5"/>
  </r>
  <r>
    <x v="25"/>
    <s v="مريم ابو عازم"/>
    <n v="525"/>
    <n v="157.5"/>
    <n v="367.5"/>
  </r>
  <r>
    <x v="26"/>
    <s v="د. سليم الشهري"/>
    <n v="120843.92"/>
    <n v="36253.175999999999"/>
    <n v="84590.744000000006"/>
  </r>
  <r>
    <x v="27"/>
    <s v="د.سهيلة عسيري"/>
    <n v="1512"/>
    <n v="453.59999999999997"/>
    <n v="1058.4000000000001"/>
  </r>
  <r>
    <x v="28"/>
    <s v="د. سعيد القحطانــي"/>
    <n v="417373.89"/>
    <n v="125212.167"/>
    <n v="292161.723"/>
  </r>
  <r>
    <x v="28"/>
    <s v="د. فريد فايع  آل فايـع"/>
    <n v="405769.85"/>
    <n v="121730.95499999999"/>
    <n v="284038.89500000002"/>
  </r>
  <r>
    <x v="28"/>
    <s v="د. محمد لافي العتيبي"/>
    <n v="264235.67"/>
    <n v="79270.700999999986"/>
    <n v="184964.96899999998"/>
  </r>
  <r>
    <x v="28"/>
    <s v="د. منصور السلمي"/>
    <n v="217811.28"/>
    <n v="65343.383999999998"/>
    <n v="152467.89600000001"/>
  </r>
  <r>
    <x v="29"/>
    <s v="د. علي أحمد عسيري"/>
    <n v="53005.64"/>
    <n v="15901.691999999999"/>
    <n v="37103.948000000004"/>
  </r>
  <r>
    <x v="29"/>
    <s v="د.احمد المجدوع"/>
    <n v="17586.150000000001"/>
    <n v="5275.8450000000003"/>
    <n v="12310.305"/>
  </r>
  <r>
    <x v="29"/>
    <s v="د.فؤاد العمري"/>
    <n v="63527.99"/>
    <n v="19058.396999999997"/>
    <n v="44469.593000000001"/>
  </r>
  <r>
    <x v="29"/>
    <s v="د. سعيد آل مفرج"/>
    <n v="23728.06"/>
    <n v="7118.4180000000006"/>
    <n v="16609.642"/>
  </r>
  <r>
    <x v="30"/>
    <s v="أ.د. ناصر علي فقية"/>
    <n v="241534.11"/>
    <n v="72460.232999999993"/>
    <n v="169073.87699999998"/>
  </r>
  <r>
    <x v="30"/>
    <s v="أ . د. علي سعيد القحطاني"/>
    <n v="104588.75"/>
    <n v="31376.625"/>
    <n v="73212.125"/>
  </r>
  <r>
    <x v="30"/>
    <s v="د. عبد الله مصلح"/>
    <n v="366030.39"/>
    <n v="109809.117"/>
    <n v="256221.27300000002"/>
  </r>
  <r>
    <x v="30"/>
    <s v="د. مبارك القحطاني"/>
    <n v="276063.61"/>
    <n v="82819.082999999999"/>
    <n v="193244.527"/>
  </r>
  <r>
    <x v="30"/>
    <s v="د. عبد العزيز علي الحميدي"/>
    <n v="69585.740000000005"/>
    <n v="20875.722000000002"/>
    <n v="48710.018000000004"/>
  </r>
  <r>
    <x v="30"/>
    <s v="د. ساره علي الشهري"/>
    <n v="21368.03"/>
    <n v="6410.4089999999997"/>
    <n v="14957.620999999999"/>
  </r>
  <r>
    <x v="31"/>
    <s v="د. عبدالله الاحمري"/>
    <n v="153233.07999999999"/>
    <n v="45969.923999999992"/>
    <n v="107263.15599999999"/>
  </r>
  <r>
    <x v="31"/>
    <s v="د. محمد طالع"/>
    <n v="43938.09"/>
    <n v="13181.426999999998"/>
    <n v="30756.663"/>
  </r>
  <r>
    <x v="31"/>
    <s v="د. سعيد ابو سبعة"/>
    <n v="54510.57"/>
    <n v="16353.170999999998"/>
    <n v="38157.399000000005"/>
  </r>
  <r>
    <x v="32"/>
    <s v="د. عبد الله جبران"/>
    <n v="61109.05"/>
    <n v="18332.715"/>
    <n v="42776.335000000006"/>
  </r>
  <r>
    <x v="32"/>
    <s v="د. خالد باحمدان"/>
    <n v="63327.6"/>
    <n v="18998.28"/>
    <n v="44329.32"/>
  </r>
  <r>
    <x v="32"/>
    <s v="د. هند القحطاني"/>
    <n v="29462.07"/>
    <n v="8838.6209999999992"/>
    <n v="20623.449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7D058E-6CDC-48B0-8B4B-79B7AD33251E}"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6:I7" firstHeaderRow="0" firstDataRow="1" firstDataCol="0" rowPageCount="1" colPageCount="1"/>
  <pivotFields count="5">
    <pivotField axis="axisPage" showAll="0">
      <items count="34">
        <item x="29"/>
        <item x="1"/>
        <item x="2"/>
        <item x="25"/>
        <item x="11"/>
        <item x="32"/>
        <item x="7"/>
        <item x="8"/>
        <item x="0"/>
        <item x="28"/>
        <item x="24"/>
        <item x="4"/>
        <item x="31"/>
        <item x="15"/>
        <item x="6"/>
        <item x="10"/>
        <item x="9"/>
        <item x="3"/>
        <item x="26"/>
        <item x="21"/>
        <item x="13"/>
        <item x="12"/>
        <item x="17"/>
        <item x="27"/>
        <item x="30"/>
        <item x="20"/>
        <item x="19"/>
        <item x="18"/>
        <item x="16"/>
        <item x="14"/>
        <item x="5"/>
        <item x="22"/>
        <item x="23"/>
        <item t="default"/>
      </items>
    </pivotField>
    <pivotField showAll="0"/>
    <pivotField dataField="1" showAll="0"/>
    <pivotField dataField="1" showAll="0"/>
    <pivotField dataField="1" showAll="0"/>
  </pivotFields>
  <rowItems count="1">
    <i/>
  </rowItems>
  <colFields count="1">
    <field x="-2"/>
  </colFields>
  <colItems count="3">
    <i>
      <x/>
    </i>
    <i i="1">
      <x v="1"/>
    </i>
    <i i="2">
      <x v="2"/>
    </i>
  </colItems>
  <pageFields count="1">
    <pageField fld="0" item="4" hier="-1"/>
  </pageFields>
  <dataFields count="3">
    <dataField name="     الايرادات" fld="2" baseField="0" baseItem="0" numFmtId="43"/>
    <dataField name="    نسبة الاستشاري من الايراد " fld="3" baseField="0" baseItem="0" numFmtId="43"/>
    <dataField name="   صاف الايراد " fld="4" baseField="0" baseItem="0" numFmtId="43"/>
  </dataFields>
  <formats count="3">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تخصص" xr10:uid="{459881FC-7EBB-4341-94E8-48D245F79395}" sourceName="التخصص">
  <pivotTables>
    <pivotTable tabId="1" name="PivotTable2"/>
  </pivotTables>
  <data>
    <tabular pivotCacheId="279579358">
      <items count="33">
        <i x="29"/>
        <i x="1"/>
        <i x="2"/>
        <i x="25"/>
        <i x="11" s="1"/>
        <i x="32"/>
        <i x="7"/>
        <i x="8"/>
        <i x="0"/>
        <i x="28"/>
        <i x="24"/>
        <i x="4"/>
        <i x="31"/>
        <i x="15"/>
        <i x="6"/>
        <i x="10"/>
        <i x="9"/>
        <i x="3"/>
        <i x="26"/>
        <i x="21"/>
        <i x="13"/>
        <i x="12"/>
        <i x="17"/>
        <i x="27"/>
        <i x="30"/>
        <i x="20"/>
        <i x="19"/>
        <i x="18"/>
        <i x="16"/>
        <i x="14"/>
        <i x="5"/>
        <i x="22"/>
        <i x="2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تخصص" xr10:uid="{A681B1CB-A604-4B8C-95BE-BE61B014797C}" cache="Slicer_التخصص" caption="التخصص" showCaption="0" style="SlicerStyleLight4"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E2137-9B17-4C9D-9B4D-70985B3236EB}">
  <dimension ref="G4:I7"/>
  <sheetViews>
    <sheetView workbookViewId="0">
      <selection activeCell="O17" sqref="O17"/>
    </sheetView>
  </sheetViews>
  <sheetFormatPr defaultRowHeight="15" x14ac:dyDescent="0.25"/>
  <cols>
    <col min="7" max="7" width="13.28515625" bestFit="1" customWidth="1"/>
    <col min="8" max="8" width="23" bestFit="1" customWidth="1"/>
    <col min="9" max="10" width="13.28515625" bestFit="1" customWidth="1"/>
  </cols>
  <sheetData>
    <row r="4" spans="7:9" x14ac:dyDescent="0.25">
      <c r="G4" s="1" t="s">
        <v>36</v>
      </c>
      <c r="H4" t="s">
        <v>4</v>
      </c>
    </row>
    <row r="6" spans="7:9" x14ac:dyDescent="0.25">
      <c r="G6" t="s">
        <v>33</v>
      </c>
      <c r="H6" t="s">
        <v>34</v>
      </c>
      <c r="I6" t="s">
        <v>35</v>
      </c>
    </row>
    <row r="7" spans="7:9" x14ac:dyDescent="0.25">
      <c r="G7" s="3">
        <v>1944714.0299999998</v>
      </c>
      <c r="H7" s="3">
        <v>583414.20900000003</v>
      </c>
      <c r="I7" s="3">
        <v>1361299.821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A868-4062-4CF3-85D7-895EB5530FEB}">
  <dimension ref="F4:M37"/>
  <sheetViews>
    <sheetView workbookViewId="0">
      <selection activeCell="P14" sqref="P14"/>
    </sheetView>
  </sheetViews>
  <sheetFormatPr defaultRowHeight="15" x14ac:dyDescent="0.25"/>
  <cols>
    <col min="6" max="6" width="22.85546875" customWidth="1"/>
    <col min="7" max="7" width="22.7109375" customWidth="1"/>
    <col min="8" max="8" width="21.7109375" customWidth="1"/>
    <col min="9" max="9" width="20.28515625" customWidth="1"/>
    <col min="13" max="13" width="21.140625" customWidth="1"/>
  </cols>
  <sheetData>
    <row r="4" spans="6:13" ht="15.75" thickBot="1" x14ac:dyDescent="0.3">
      <c r="F4" s="4" t="s">
        <v>37</v>
      </c>
      <c r="G4" s="4" t="s">
        <v>38</v>
      </c>
      <c r="H4" s="4" t="s">
        <v>39</v>
      </c>
      <c r="I4" s="4" t="s">
        <v>40</v>
      </c>
      <c r="M4" s="4" t="s">
        <v>45</v>
      </c>
    </row>
    <row r="5" spans="6:13" x14ac:dyDescent="0.25">
      <c r="F5" s="2" t="s">
        <v>0</v>
      </c>
      <c r="M5">
        <f>SUM(G5:L5)</f>
        <v>0</v>
      </c>
    </row>
    <row r="6" spans="6:13" x14ac:dyDescent="0.25">
      <c r="F6" s="2" t="s">
        <v>1</v>
      </c>
      <c r="M6">
        <f t="shared" ref="M6:M36" si="0">SUM(G6:L6)</f>
        <v>0</v>
      </c>
    </row>
    <row r="7" spans="6:13" x14ac:dyDescent="0.25">
      <c r="F7" s="2" t="s">
        <v>2</v>
      </c>
      <c r="M7">
        <f t="shared" si="0"/>
        <v>0</v>
      </c>
    </row>
    <row r="8" spans="6:13" x14ac:dyDescent="0.25">
      <c r="F8" s="2" t="s">
        <v>3</v>
      </c>
      <c r="M8">
        <f t="shared" si="0"/>
        <v>0</v>
      </c>
    </row>
    <row r="9" spans="6:13" x14ac:dyDescent="0.25">
      <c r="F9" s="2" t="s">
        <v>4</v>
      </c>
      <c r="M9">
        <f t="shared" si="0"/>
        <v>0</v>
      </c>
    </row>
    <row r="10" spans="6:13" x14ac:dyDescent="0.25">
      <c r="F10" s="2" t="s">
        <v>5</v>
      </c>
      <c r="M10">
        <f t="shared" si="0"/>
        <v>0</v>
      </c>
    </row>
    <row r="11" spans="6:13" x14ac:dyDescent="0.25">
      <c r="F11" s="2" t="s">
        <v>6</v>
      </c>
      <c r="M11">
        <f t="shared" si="0"/>
        <v>0</v>
      </c>
    </row>
    <row r="12" spans="6:13" x14ac:dyDescent="0.25">
      <c r="F12" s="2" t="s">
        <v>7</v>
      </c>
      <c r="M12">
        <f t="shared" si="0"/>
        <v>0</v>
      </c>
    </row>
    <row r="13" spans="6:13" x14ac:dyDescent="0.25">
      <c r="F13" s="2" t="s">
        <v>8</v>
      </c>
      <c r="M13">
        <f t="shared" si="0"/>
        <v>0</v>
      </c>
    </row>
    <row r="14" spans="6:13" x14ac:dyDescent="0.25">
      <c r="F14" s="2" t="s">
        <v>9</v>
      </c>
      <c r="M14">
        <f t="shared" si="0"/>
        <v>0</v>
      </c>
    </row>
    <row r="15" spans="6:13" x14ac:dyDescent="0.25">
      <c r="F15" s="2" t="s">
        <v>10</v>
      </c>
      <c r="M15">
        <f t="shared" si="0"/>
        <v>0</v>
      </c>
    </row>
    <row r="16" spans="6:13" x14ac:dyDescent="0.25">
      <c r="F16" s="2" t="s">
        <v>11</v>
      </c>
      <c r="M16">
        <f t="shared" si="0"/>
        <v>0</v>
      </c>
    </row>
    <row r="17" spans="6:13" x14ac:dyDescent="0.25">
      <c r="F17" s="2" t="s">
        <v>12</v>
      </c>
      <c r="M17">
        <f t="shared" si="0"/>
        <v>0</v>
      </c>
    </row>
    <row r="18" spans="6:13" x14ac:dyDescent="0.25">
      <c r="F18" s="2" t="s">
        <v>13</v>
      </c>
      <c r="M18">
        <f t="shared" si="0"/>
        <v>0</v>
      </c>
    </row>
    <row r="19" spans="6:13" x14ac:dyDescent="0.25">
      <c r="F19" s="2" t="s">
        <v>14</v>
      </c>
      <c r="M19">
        <f t="shared" si="0"/>
        <v>0</v>
      </c>
    </row>
    <row r="20" spans="6:13" x14ac:dyDescent="0.25">
      <c r="F20" s="2" t="s">
        <v>15</v>
      </c>
      <c r="M20">
        <f t="shared" si="0"/>
        <v>0</v>
      </c>
    </row>
    <row r="21" spans="6:13" x14ac:dyDescent="0.25">
      <c r="F21" s="2" t="s">
        <v>16</v>
      </c>
      <c r="M21">
        <f t="shared" si="0"/>
        <v>0</v>
      </c>
    </row>
    <row r="22" spans="6:13" x14ac:dyDescent="0.25">
      <c r="F22" s="2" t="s">
        <v>17</v>
      </c>
      <c r="M22">
        <f t="shared" si="0"/>
        <v>0</v>
      </c>
    </row>
    <row r="23" spans="6:13" x14ac:dyDescent="0.25">
      <c r="F23" s="2" t="s">
        <v>18</v>
      </c>
      <c r="M23">
        <f t="shared" si="0"/>
        <v>0</v>
      </c>
    </row>
    <row r="24" spans="6:13" x14ac:dyDescent="0.25">
      <c r="F24" s="2" t="s">
        <v>19</v>
      </c>
      <c r="M24">
        <f t="shared" si="0"/>
        <v>0</v>
      </c>
    </row>
    <row r="25" spans="6:13" x14ac:dyDescent="0.25">
      <c r="F25" s="2" t="s">
        <v>20</v>
      </c>
      <c r="M25">
        <f t="shared" si="0"/>
        <v>0</v>
      </c>
    </row>
    <row r="26" spans="6:13" x14ac:dyDescent="0.25">
      <c r="F26" s="2" t="s">
        <v>21</v>
      </c>
      <c r="M26">
        <f t="shared" si="0"/>
        <v>0</v>
      </c>
    </row>
    <row r="27" spans="6:13" x14ac:dyDescent="0.25">
      <c r="F27" s="2" t="s">
        <v>22</v>
      </c>
      <c r="M27">
        <f t="shared" si="0"/>
        <v>0</v>
      </c>
    </row>
    <row r="28" spans="6:13" x14ac:dyDescent="0.25">
      <c r="F28" s="2" t="s">
        <v>23</v>
      </c>
      <c r="M28">
        <f t="shared" si="0"/>
        <v>0</v>
      </c>
    </row>
    <row r="29" spans="6:13" x14ac:dyDescent="0.25">
      <c r="F29" s="2" t="s">
        <v>24</v>
      </c>
      <c r="M29">
        <f t="shared" si="0"/>
        <v>0</v>
      </c>
    </row>
    <row r="30" spans="6:13" x14ac:dyDescent="0.25">
      <c r="F30" s="2" t="s">
        <v>25</v>
      </c>
      <c r="M30">
        <f t="shared" si="0"/>
        <v>0</v>
      </c>
    </row>
    <row r="31" spans="6:13" x14ac:dyDescent="0.25">
      <c r="F31" s="2" t="s">
        <v>26</v>
      </c>
      <c r="M31">
        <f t="shared" si="0"/>
        <v>0</v>
      </c>
    </row>
    <row r="32" spans="6:13" x14ac:dyDescent="0.25">
      <c r="F32" s="2" t="s">
        <v>27</v>
      </c>
      <c r="M32">
        <f t="shared" si="0"/>
        <v>0</v>
      </c>
    </row>
    <row r="33" spans="6:13" x14ac:dyDescent="0.25">
      <c r="F33" s="2" t="s">
        <v>28</v>
      </c>
      <c r="M33">
        <f t="shared" si="0"/>
        <v>0</v>
      </c>
    </row>
    <row r="34" spans="6:13" x14ac:dyDescent="0.25">
      <c r="F34" s="2" t="s">
        <v>29</v>
      </c>
      <c r="M34">
        <f t="shared" si="0"/>
        <v>0</v>
      </c>
    </row>
    <row r="35" spans="6:13" x14ac:dyDescent="0.25">
      <c r="F35" s="2" t="s">
        <v>30</v>
      </c>
      <c r="M35">
        <f t="shared" si="0"/>
        <v>0</v>
      </c>
    </row>
    <row r="36" spans="6:13" x14ac:dyDescent="0.25">
      <c r="F36" s="2" t="s">
        <v>31</v>
      </c>
      <c r="M36">
        <f t="shared" si="0"/>
        <v>0</v>
      </c>
    </row>
    <row r="37" spans="6:13" x14ac:dyDescent="0.25">
      <c r="F37" s="2" t="s">
        <v>32</v>
      </c>
      <c r="M37">
        <f>SUM(G37:L37)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5C1CC-12A5-437B-A0AB-13E6C16A686B}">
  <dimension ref="F4:G37"/>
  <sheetViews>
    <sheetView workbookViewId="0">
      <selection activeCell="I7" sqref="I7"/>
    </sheetView>
  </sheetViews>
  <sheetFormatPr defaultRowHeight="15" x14ac:dyDescent="0.25"/>
  <cols>
    <col min="6" max="6" width="20.85546875" customWidth="1"/>
    <col min="7" max="7" width="21.42578125" customWidth="1"/>
  </cols>
  <sheetData>
    <row r="4" spans="6:7" ht="15.75" thickBot="1" x14ac:dyDescent="0.3">
      <c r="F4" s="4" t="s">
        <v>37</v>
      </c>
      <c r="G4" s="4" t="s">
        <v>41</v>
      </c>
    </row>
    <row r="5" spans="6:7" x14ac:dyDescent="0.25">
      <c r="F5" s="2" t="s">
        <v>0</v>
      </c>
    </row>
    <row r="6" spans="6:7" x14ac:dyDescent="0.25">
      <c r="F6" s="2" t="s">
        <v>1</v>
      </c>
    </row>
    <row r="7" spans="6:7" x14ac:dyDescent="0.25">
      <c r="F7" s="2" t="s">
        <v>2</v>
      </c>
    </row>
    <row r="8" spans="6:7" x14ac:dyDescent="0.25">
      <c r="F8" s="2" t="s">
        <v>3</v>
      </c>
    </row>
    <row r="9" spans="6:7" x14ac:dyDescent="0.25">
      <c r="F9" s="2" t="s">
        <v>4</v>
      </c>
    </row>
    <row r="10" spans="6:7" x14ac:dyDescent="0.25">
      <c r="F10" s="2" t="s">
        <v>5</v>
      </c>
    </row>
    <row r="11" spans="6:7" x14ac:dyDescent="0.25">
      <c r="F11" s="2" t="s">
        <v>6</v>
      </c>
    </row>
    <row r="12" spans="6:7" x14ac:dyDescent="0.25">
      <c r="F12" s="2" t="s">
        <v>7</v>
      </c>
    </row>
    <row r="13" spans="6:7" x14ac:dyDescent="0.25">
      <c r="F13" s="2" t="s">
        <v>8</v>
      </c>
    </row>
    <row r="14" spans="6:7" x14ac:dyDescent="0.25">
      <c r="F14" s="2" t="s">
        <v>9</v>
      </c>
    </row>
    <row r="15" spans="6:7" x14ac:dyDescent="0.25">
      <c r="F15" s="2" t="s">
        <v>10</v>
      </c>
    </row>
    <row r="16" spans="6:7" x14ac:dyDescent="0.25">
      <c r="F16" s="2" t="s">
        <v>11</v>
      </c>
    </row>
    <row r="17" spans="6:6" x14ac:dyDescent="0.25">
      <c r="F17" s="2" t="s">
        <v>12</v>
      </c>
    </row>
    <row r="18" spans="6:6" x14ac:dyDescent="0.25">
      <c r="F18" s="2" t="s">
        <v>13</v>
      </c>
    </row>
    <row r="19" spans="6:6" x14ac:dyDescent="0.25">
      <c r="F19" s="2" t="s">
        <v>14</v>
      </c>
    </row>
    <row r="20" spans="6:6" x14ac:dyDescent="0.25">
      <c r="F20" s="2" t="s">
        <v>15</v>
      </c>
    </row>
    <row r="21" spans="6:6" x14ac:dyDescent="0.25">
      <c r="F21" s="2" t="s">
        <v>16</v>
      </c>
    </row>
    <row r="22" spans="6:6" x14ac:dyDescent="0.25">
      <c r="F22" s="2" t="s">
        <v>17</v>
      </c>
    </row>
    <row r="23" spans="6:6" x14ac:dyDescent="0.25">
      <c r="F23" s="2" t="s">
        <v>18</v>
      </c>
    </row>
    <row r="24" spans="6:6" x14ac:dyDescent="0.25">
      <c r="F24" s="2" t="s">
        <v>19</v>
      </c>
    </row>
    <row r="25" spans="6:6" x14ac:dyDescent="0.25">
      <c r="F25" s="2" t="s">
        <v>20</v>
      </c>
    </row>
    <row r="26" spans="6:6" x14ac:dyDescent="0.25">
      <c r="F26" s="2" t="s">
        <v>21</v>
      </c>
    </row>
    <row r="27" spans="6:6" x14ac:dyDescent="0.25">
      <c r="F27" s="2" t="s">
        <v>22</v>
      </c>
    </row>
    <row r="28" spans="6:6" x14ac:dyDescent="0.25">
      <c r="F28" s="2" t="s">
        <v>23</v>
      </c>
    </row>
    <row r="29" spans="6:6" x14ac:dyDescent="0.25">
      <c r="F29" s="2" t="s">
        <v>24</v>
      </c>
    </row>
    <row r="30" spans="6:6" x14ac:dyDescent="0.25">
      <c r="F30" s="2" t="s">
        <v>25</v>
      </c>
    </row>
    <row r="31" spans="6:6" x14ac:dyDescent="0.25">
      <c r="F31" s="2" t="s">
        <v>26</v>
      </c>
    </row>
    <row r="32" spans="6:6" x14ac:dyDescent="0.25">
      <c r="F32" s="2" t="s">
        <v>27</v>
      </c>
    </row>
    <row r="33" spans="6:6" x14ac:dyDescent="0.25">
      <c r="F33" s="2" t="s">
        <v>28</v>
      </c>
    </row>
    <row r="34" spans="6:6" x14ac:dyDescent="0.25">
      <c r="F34" s="2" t="s">
        <v>29</v>
      </c>
    </row>
    <row r="35" spans="6:6" x14ac:dyDescent="0.25">
      <c r="F35" s="2" t="s">
        <v>30</v>
      </c>
    </row>
    <row r="36" spans="6:6" x14ac:dyDescent="0.25">
      <c r="F36" s="2" t="s">
        <v>31</v>
      </c>
    </row>
    <row r="37" spans="6:6" x14ac:dyDescent="0.25">
      <c r="F37" s="2"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DBBCF-8A2F-4FEF-8F69-FE2110F8B441}">
  <dimension ref="F2:J6"/>
  <sheetViews>
    <sheetView showGridLines="0" tabSelected="1" workbookViewId="0">
      <selection activeCell="I26" sqref="I26"/>
    </sheetView>
  </sheetViews>
  <sheetFormatPr defaultRowHeight="15" x14ac:dyDescent="0.25"/>
  <cols>
    <col min="6" max="6" width="32.7109375" customWidth="1"/>
    <col min="7" max="7" width="32.42578125" customWidth="1"/>
    <col min="8" max="8" width="35.7109375" customWidth="1"/>
    <col min="9" max="9" width="36.85546875" customWidth="1"/>
    <col min="10" max="10" width="37.140625" customWidth="1"/>
  </cols>
  <sheetData>
    <row r="2" spans="6:10" x14ac:dyDescent="0.25">
      <c r="G2" s="8" t="s">
        <v>47</v>
      </c>
    </row>
    <row r="5" spans="6:10" ht="20.25" thickBot="1" x14ac:dyDescent="0.35">
      <c r="F5" s="5" t="s">
        <v>37</v>
      </c>
      <c r="G5" s="5" t="s">
        <v>42</v>
      </c>
      <c r="H5" s="5" t="s">
        <v>43</v>
      </c>
      <c r="I5" s="5" t="s">
        <v>46</v>
      </c>
      <c r="J5" s="5" t="s">
        <v>44</v>
      </c>
    </row>
    <row r="6" spans="6:10" ht="44.25" customHeight="1" thickTop="1" x14ac:dyDescent="0.25">
      <c r="F6" s="6" t="str">
        <f>'الايرادات والنسبة '!$H$4</f>
        <v>الجراحة</v>
      </c>
      <c r="G6" s="7">
        <f>'الايرادات والنسبة '!$G$7</f>
        <v>1944714.0299999998</v>
      </c>
      <c r="H6" s="7">
        <f>'الايرادات والنسبة '!$H$7+VLOOKUP($F$6,'التكاليف الاخرى '!$F$5:$M$37,8,0)</f>
        <v>583414.20900000003</v>
      </c>
      <c r="I6" s="7">
        <f>H6*VLOOKUP($F$6,'معدل العائد '!$F$5:$G$37,2,0)</f>
        <v>0</v>
      </c>
      <c r="J6" s="9" t="str">
        <f>IFERROR(G6/I6-1, " " )</f>
        <v xml:space="preserve"> </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الايرادات والنسبة </vt:lpstr>
      <vt:lpstr>التكاليف الاخرى </vt:lpstr>
      <vt:lpstr>معدل العائد </vt:lpstr>
      <vt:lpstr>الايراد المستهدف ونسبة الانحراف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IC04</dc:creator>
  <cp:lastModifiedBy>IC04</cp:lastModifiedBy>
  <dcterms:created xsi:type="dcterms:W3CDTF">2022-10-22T07:19:12Z</dcterms:created>
  <dcterms:modified xsi:type="dcterms:W3CDTF">2022-10-22T07:44:30Z</dcterms:modified>
</cp:coreProperties>
</file>