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b8369a6304be94/Stochastik/"/>
    </mc:Choice>
  </mc:AlternateContent>
  <xr:revisionPtr revIDLastSave="53" documentId="13_ncr:1_{A4E5D320-19D0-4DC9-8DA5-43BA6DDCF1BE}" xr6:coauthVersionLast="47" xr6:coauthVersionMax="47" xr10:uidLastSave="{F2F65484-335B-4717-859F-97B71E810E7E}"/>
  <bookViews>
    <workbookView xWindow="-120" yWindow="-120" windowWidth="29040" windowHeight="15840" activeTab="1" xr2:uid="{D493B83F-9D41-42F0-937E-C1B16CB92238}"/>
  </bookViews>
  <sheets>
    <sheet name="Beschreibung" sheetId="4" r:id="rId1"/>
    <sheet name="Anpassungstest" sheetId="1" r:id="rId2"/>
    <sheet name="Homogenitätstest" sheetId="2" r:id="rId3"/>
    <sheet name="Unabhängigkeitstest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6" i="2" s="1"/>
  <c r="O14" i="2"/>
  <c r="G11" i="2"/>
  <c r="G14" i="2"/>
  <c r="H5" i="2"/>
  <c r="H6" i="2"/>
  <c r="H7" i="2"/>
  <c r="H8" i="2"/>
  <c r="H9" i="2"/>
  <c r="H10" i="2"/>
  <c r="H4" i="2"/>
  <c r="J4" i="3"/>
  <c r="J6" i="3" s="1"/>
  <c r="I16" i="3"/>
  <c r="I17" i="3"/>
  <c r="I18" i="3"/>
  <c r="I19" i="3"/>
  <c r="I20" i="3"/>
  <c r="I21" i="3"/>
  <c r="I15" i="3"/>
  <c r="K14" i="3"/>
  <c r="L14" i="3"/>
  <c r="M14" i="3"/>
  <c r="J14" i="3"/>
  <c r="B16" i="3"/>
  <c r="B17" i="3"/>
  <c r="B18" i="3"/>
  <c r="B19" i="3"/>
  <c r="B20" i="3"/>
  <c r="B21" i="3"/>
  <c r="B15" i="3"/>
  <c r="D14" i="3"/>
  <c r="E14" i="3"/>
  <c r="F14" i="3"/>
  <c r="C14" i="3"/>
  <c r="F11" i="3"/>
  <c r="E11" i="3"/>
  <c r="D11" i="3"/>
  <c r="C11" i="3"/>
  <c r="G10" i="3"/>
  <c r="G9" i="3"/>
  <c r="G8" i="3"/>
  <c r="G7" i="3"/>
  <c r="G6" i="3"/>
  <c r="G5" i="3"/>
  <c r="G4" i="3"/>
  <c r="J16" i="2"/>
  <c r="J17" i="2"/>
  <c r="J18" i="2"/>
  <c r="J19" i="2"/>
  <c r="J20" i="2"/>
  <c r="J21" i="2"/>
  <c r="J15" i="2"/>
  <c r="L14" i="2"/>
  <c r="M14" i="2"/>
  <c r="N14" i="2"/>
  <c r="K14" i="2"/>
  <c r="G11" i="3" l="1"/>
  <c r="D15" i="3" s="1"/>
  <c r="K15" i="3" s="1"/>
  <c r="B16" i="2"/>
  <c r="B17" i="2"/>
  <c r="B18" i="2"/>
  <c r="B19" i="2"/>
  <c r="B20" i="2"/>
  <c r="B21" i="2"/>
  <c r="B15" i="2"/>
  <c r="D14" i="2"/>
  <c r="E14" i="2"/>
  <c r="F14" i="2"/>
  <c r="C14" i="2"/>
  <c r="F11" i="2"/>
  <c r="E11" i="2"/>
  <c r="D11" i="2"/>
  <c r="C11" i="2"/>
  <c r="H11" i="2" s="1"/>
  <c r="G17" i="2" s="1"/>
  <c r="O17" i="2" s="1"/>
  <c r="E12" i="1"/>
  <c r="E13" i="1"/>
  <c r="E14" i="1"/>
  <c r="E15" i="1"/>
  <c r="E16" i="1"/>
  <c r="E17" i="1"/>
  <c r="E18" i="1"/>
  <c r="E8" i="1"/>
  <c r="E9" i="1"/>
  <c r="E10" i="1"/>
  <c r="E11" i="1"/>
  <c r="D22" i="1"/>
  <c r="D25" i="1" s="1"/>
  <c r="D19" i="1"/>
  <c r="E6" i="1" s="1"/>
  <c r="C19" i="1"/>
  <c r="G21" i="2" l="1"/>
  <c r="O21" i="2" s="1"/>
  <c r="G19" i="2"/>
  <c r="O19" i="2" s="1"/>
  <c r="G16" i="2"/>
  <c r="O16" i="2" s="1"/>
  <c r="G18" i="2"/>
  <c r="O18" i="2" s="1"/>
  <c r="G20" i="2"/>
  <c r="O20" i="2" s="1"/>
  <c r="G15" i="2"/>
  <c r="O15" i="2" s="1"/>
  <c r="C16" i="3"/>
  <c r="J16" i="3" s="1"/>
  <c r="E15" i="3"/>
  <c r="L15" i="3" s="1"/>
  <c r="C17" i="3"/>
  <c r="J17" i="3" s="1"/>
  <c r="C21" i="3"/>
  <c r="J21" i="3" s="1"/>
  <c r="C20" i="3"/>
  <c r="J20" i="3" s="1"/>
  <c r="F16" i="3"/>
  <c r="M16" i="3" s="1"/>
  <c r="F20" i="3"/>
  <c r="M20" i="3" s="1"/>
  <c r="E17" i="3"/>
  <c r="L17" i="3" s="1"/>
  <c r="E21" i="3"/>
  <c r="L21" i="3" s="1"/>
  <c r="D18" i="3"/>
  <c r="K18" i="3" s="1"/>
  <c r="D17" i="3"/>
  <c r="K17" i="3" s="1"/>
  <c r="F17" i="3"/>
  <c r="M17" i="3" s="1"/>
  <c r="F21" i="3"/>
  <c r="M21" i="3" s="1"/>
  <c r="E18" i="3"/>
  <c r="L18" i="3" s="1"/>
  <c r="D19" i="3"/>
  <c r="K19" i="3" s="1"/>
  <c r="F19" i="3"/>
  <c r="M19" i="3" s="1"/>
  <c r="E20" i="3"/>
  <c r="L20" i="3" s="1"/>
  <c r="D21" i="3"/>
  <c r="K21" i="3" s="1"/>
  <c r="C15" i="3"/>
  <c r="J15" i="3" s="1"/>
  <c r="F18" i="3"/>
  <c r="M18" i="3" s="1"/>
  <c r="E19" i="3"/>
  <c r="L19" i="3" s="1"/>
  <c r="D16" i="3"/>
  <c r="K16" i="3" s="1"/>
  <c r="D20" i="3"/>
  <c r="K20" i="3" s="1"/>
  <c r="E16" i="3"/>
  <c r="L16" i="3" s="1"/>
  <c r="C18" i="3"/>
  <c r="J18" i="3" s="1"/>
  <c r="F15" i="3"/>
  <c r="M15" i="3" s="1"/>
  <c r="C19" i="3"/>
  <c r="J19" i="3" s="1"/>
  <c r="C17" i="2"/>
  <c r="E7" i="1"/>
  <c r="F7" i="1" s="1"/>
  <c r="E5" i="1"/>
  <c r="F5" i="1" s="1"/>
  <c r="E4" i="1"/>
  <c r="F8" i="1"/>
  <c r="F11" i="1"/>
  <c r="F18" i="1"/>
  <c r="F14" i="1"/>
  <c r="F10" i="1"/>
  <c r="F6" i="1"/>
  <c r="F16" i="1"/>
  <c r="F12" i="1"/>
  <c r="F15" i="1"/>
  <c r="F17" i="1"/>
  <c r="F13" i="1"/>
  <c r="F9" i="1"/>
  <c r="J22" i="3" l="1"/>
  <c r="J7" i="3" s="1"/>
  <c r="I9" i="3" s="1"/>
  <c r="F19" i="2"/>
  <c r="N19" i="2" s="1"/>
  <c r="D15" i="2"/>
  <c r="F15" i="2"/>
  <c r="N15" i="2" s="1"/>
  <c r="E15" i="2"/>
  <c r="M15" i="2" s="1"/>
  <c r="C16" i="2"/>
  <c r="K16" i="2" s="1"/>
  <c r="C20" i="2"/>
  <c r="C21" i="2"/>
  <c r="K21" i="2" s="1"/>
  <c r="C19" i="2"/>
  <c r="K19" i="2" s="1"/>
  <c r="C18" i="2"/>
  <c r="K18" i="2" s="1"/>
  <c r="F16" i="2"/>
  <c r="N16" i="2" s="1"/>
  <c r="D21" i="2"/>
  <c r="L21" i="2" s="1"/>
  <c r="E21" i="2"/>
  <c r="M21" i="2" s="1"/>
  <c r="D19" i="2"/>
  <c r="L19" i="2" s="1"/>
  <c r="K20" i="2"/>
  <c r="E20" i="2"/>
  <c r="M20" i="2" s="1"/>
  <c r="E18" i="2"/>
  <c r="M18" i="2" s="1"/>
  <c r="D16" i="2"/>
  <c r="L16" i="2" s="1"/>
  <c r="F18" i="2"/>
  <c r="N18" i="2" s="1"/>
  <c r="E16" i="2"/>
  <c r="M16" i="2" s="1"/>
  <c r="E19" i="2"/>
  <c r="M19" i="2" s="1"/>
  <c r="F21" i="2"/>
  <c r="N21" i="2" s="1"/>
  <c r="D18" i="2"/>
  <c r="L18" i="2" s="1"/>
  <c r="F20" i="2"/>
  <c r="N20" i="2" s="1"/>
  <c r="C15" i="2"/>
  <c r="K15" i="2" s="1"/>
  <c r="K17" i="2"/>
  <c r="E17" i="2"/>
  <c r="M17" i="2" s="1"/>
  <c r="L15" i="2"/>
  <c r="D20" i="2"/>
  <c r="L20" i="2" s="1"/>
  <c r="F17" i="2"/>
  <c r="N17" i="2" s="1"/>
  <c r="D17" i="2"/>
  <c r="L17" i="2" s="1"/>
  <c r="F4" i="1"/>
  <c r="F19" i="1" s="1"/>
  <c r="D24" i="1" s="1"/>
  <c r="B28" i="1" s="1"/>
  <c r="E19" i="1"/>
  <c r="K22" i="2" l="1"/>
  <c r="K7" i="2"/>
  <c r="J9" i="2" s="1"/>
</calcChain>
</file>

<file path=xl/sharedStrings.xml><?xml version="1.0" encoding="utf-8"?>
<sst xmlns="http://schemas.openxmlformats.org/spreadsheetml/2006/main" count="52" uniqueCount="39">
  <si>
    <t>Chi² Anpassungstest (Goodness of fit Test)</t>
  </si>
  <si>
    <t>Kategorie</t>
  </si>
  <si>
    <t>Erwarteter Anteil</t>
  </si>
  <si>
    <t>Beobachtete Werte</t>
  </si>
  <si>
    <t>Erwartete Werte</t>
  </si>
  <si>
    <t>Chi²-Wert</t>
  </si>
  <si>
    <t>männlich</t>
  </si>
  <si>
    <t>weiblich</t>
  </si>
  <si>
    <t>Freiheitsgrade:</t>
  </si>
  <si>
    <t>Alpha-Fehler:</t>
  </si>
  <si>
    <t>Teststatistik:</t>
  </si>
  <si>
    <t>Kritischer Wert:</t>
  </si>
  <si>
    <r>
      <t xml:space="preserve">Chi² Homogenitätstest </t>
    </r>
    <r>
      <rPr>
        <b/>
        <sz val="11"/>
        <color theme="1"/>
        <rFont val="Calibri"/>
        <family val="2"/>
        <scheme val="minor"/>
      </rPr>
      <t>beobachtete</t>
    </r>
    <r>
      <rPr>
        <sz val="11"/>
        <color theme="1"/>
        <rFont val="Calibri"/>
        <family val="2"/>
        <scheme val="minor"/>
      </rPr>
      <t xml:space="preserve"> Häufigkeiten</t>
    </r>
  </si>
  <si>
    <t>∑</t>
  </si>
  <si>
    <t>Gruppe 1</t>
  </si>
  <si>
    <t>Gruppe 2</t>
  </si>
  <si>
    <t>Gruppe 3</t>
  </si>
  <si>
    <r>
      <t xml:space="preserve">Chi² Homogenitätstest </t>
    </r>
    <r>
      <rPr>
        <b/>
        <sz val="11"/>
        <color theme="1"/>
        <rFont val="Calibri"/>
        <family val="2"/>
        <scheme val="minor"/>
      </rPr>
      <t>erwartete</t>
    </r>
    <r>
      <rPr>
        <sz val="11"/>
        <color theme="1"/>
        <rFont val="Calibri"/>
        <family val="2"/>
        <scheme val="minor"/>
      </rPr>
      <t xml:space="preserve"> Häufigkeiten</t>
    </r>
  </si>
  <si>
    <t>∑ Gesamt</t>
  </si>
  <si>
    <r>
      <t xml:space="preserve">Chi² Homogenitätstest </t>
    </r>
    <r>
      <rPr>
        <b/>
        <sz val="11"/>
        <color theme="1"/>
        <rFont val="Calibri"/>
        <family val="2"/>
        <scheme val="minor"/>
      </rPr>
      <t>Teststatistik</t>
    </r>
  </si>
  <si>
    <r>
      <t xml:space="preserve">Chi² Unabhängigkeitstest </t>
    </r>
    <r>
      <rPr>
        <b/>
        <sz val="11"/>
        <color theme="1"/>
        <rFont val="Calibri"/>
        <family val="2"/>
        <scheme val="minor"/>
      </rPr>
      <t>beobachtete</t>
    </r>
    <r>
      <rPr>
        <sz val="11"/>
        <color theme="1"/>
        <rFont val="Calibri"/>
        <family val="2"/>
        <scheme val="minor"/>
      </rPr>
      <t xml:space="preserve"> Häufigkeiten</t>
    </r>
  </si>
  <si>
    <t>Prüfung bestanden</t>
  </si>
  <si>
    <t>Nachprüfung bestanden</t>
  </si>
  <si>
    <t>nicht bestanden</t>
  </si>
  <si>
    <t xml:space="preserve">                   Merkmal 2    Merkmal 1</t>
  </si>
  <si>
    <t>Präsenzkurs</t>
  </si>
  <si>
    <t>Wochenendkurs</t>
  </si>
  <si>
    <t>Onlinekurs</t>
  </si>
  <si>
    <r>
      <t xml:space="preserve">Chi² Unabhängigkeitstest </t>
    </r>
    <r>
      <rPr>
        <b/>
        <sz val="11"/>
        <color theme="1"/>
        <rFont val="Calibri"/>
        <family val="2"/>
        <scheme val="minor"/>
      </rPr>
      <t>erwartete</t>
    </r>
    <r>
      <rPr>
        <sz val="11"/>
        <color theme="1"/>
        <rFont val="Calibri"/>
        <family val="2"/>
        <scheme val="minor"/>
      </rPr>
      <t xml:space="preserve"> Häufigkeiten</t>
    </r>
  </si>
  <si>
    <t>Montag</t>
  </si>
  <si>
    <t>Dienstag</t>
  </si>
  <si>
    <t>Mittwoch</t>
  </si>
  <si>
    <t>Donnerstag</t>
  </si>
  <si>
    <t>Freitag</t>
  </si>
  <si>
    <t xml:space="preserve">                       Merkmal    Gesamtheit</t>
  </si>
  <si>
    <t xml:space="preserve">                      Merkmal    Gesamtheit</t>
  </si>
  <si>
    <t xml:space="preserve">                      Merkmal        Gesamtheit</t>
  </si>
  <si>
    <t xml:space="preserve">                            Merkmal 2             Merkmal 1</t>
  </si>
  <si>
    <t xml:space="preserve">                             Merkmal 2    Merkmal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</si>
</sst>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9" fontId="0" fillId="2" borderId="1" xfId="1" applyNumberFormat="1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right"/>
    </xf>
    <xf numFmtId="9" fontId="0" fillId="2" borderId="1" xfId="1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horizontal="left" wrapText="1"/>
    </xf>
  </cellXfs>
  <cellStyles count="2">
    <cellStyle name="Prozent" xfId="1" builtinId="5"/>
    <cellStyle name="Stand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Anpassungstest!$D$3</c:f>
              <c:strCache>
                <c:ptCount val="1"/>
                <c:pt idx="0">
                  <c:v>Beobachtete Werte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Anpassungstest!$B$4:$B$17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Anpassungstest!$D$4:$D$18</c:f>
              <c:numCache>
                <c:formatCode>General</c:formatCode>
                <c:ptCount val="15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A-4DDE-BA59-C8EF402671B5}"/>
            </c:ext>
          </c:extLst>
        </c:ser>
        <c:ser>
          <c:idx val="1"/>
          <c:order val="1"/>
          <c:tx>
            <c:strRef>
              <c:f>Anpassungstest!$E$3</c:f>
              <c:strCache>
                <c:ptCount val="1"/>
                <c:pt idx="0">
                  <c:v>Erwartete Werte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Anpassungstest!$B$4:$B$17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Anpassungstest!$E$4:$E$18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A-4DDE-BA59-C8EF4026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13502920"/>
        <c:axId val="613509808"/>
      </c:barChart>
      <c:catAx>
        <c:axId val="61350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509808"/>
        <c:crosses val="autoZero"/>
        <c:auto val="1"/>
        <c:lblAlgn val="ctr"/>
        <c:lblOffset val="100"/>
        <c:noMultiLvlLbl val="0"/>
      </c:catAx>
      <c:valAx>
        <c:axId val="6135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50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v>Beobachtete Werte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F8-4E22-A6C3-571B8E76F7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F8-4E22-A6C3-571B8E76F7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F8-4E22-A6C3-571B8E76F7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F8-4E22-A6C3-571B8E76F7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F8-4E22-A6C3-571B8E76F7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9F8-4E22-A6C3-571B8E76F7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9F8-4E22-A6C3-571B8E76F7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9F8-4E22-A6C3-571B8E76F7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9F8-4E22-A6C3-571B8E76F7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9F8-4E22-A6C3-571B8E76F7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9F8-4E22-A6C3-571B8E76F7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9F8-4E22-A6C3-571B8E76F7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9F8-4E22-A6C3-571B8E76F7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9F8-4E22-A6C3-571B8E76F7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9F8-4E22-A6C3-571B8E76F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Anpassungstest!$B$4:$B$7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Anpassungstest!$D$4:$D$18</c:f>
              <c:numCache>
                <c:formatCode>General</c:formatCode>
                <c:ptCount val="15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5E1-B87D-06D6E1C3ED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v>Erwartete Werte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74-401E-A8BC-0F65D6967B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74-401E-A8BC-0F65D6967B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74-401E-A8BC-0F65D6967B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74-401E-A8BC-0F65D6967B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C3E-4960-8C36-D9D72C01C5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C3E-4960-8C36-D9D72C01C5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C3E-4960-8C36-D9D72C01C5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C3E-4960-8C36-D9D72C01C5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C3E-4960-8C36-D9D72C01C5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C3E-4960-8C36-D9D72C01C5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C3E-4960-8C36-D9D72C01C5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C3E-4960-8C36-D9D72C01C5C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C3E-4960-8C36-D9D72C01C5C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C3E-4960-8C36-D9D72C01C5C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C3E-4960-8C36-D9D72C01C5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Anpassungstest!$B$4:$B$7</c:f>
              <c:strCache>
                <c:ptCount val="2"/>
                <c:pt idx="0">
                  <c:v>männlich</c:v>
                </c:pt>
                <c:pt idx="1">
                  <c:v>weiblich</c:v>
                </c:pt>
              </c:strCache>
            </c:strRef>
          </c:cat>
          <c:val>
            <c:numRef>
              <c:f>Anpassungstest!$E$4:$E$18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74-401E-A8BC-0F65D6967B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120651</xdr:colOff>
      <xdr:row>0</xdr:row>
      <xdr:rowOff>120650</xdr:rowOff>
    </xdr:from>
    <xdr:to>
      <xdr:col>15</xdr:col>
      <xdr:colOff>127001</xdr:colOff>
      <xdr:row>23</xdr:row>
      <xdr:rowOff>89958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F2BA872-89D7-4398-BFD8-ABD5C2F193BB}"/>
            </a:ext>
          </a:extLst>
        </xdr:cNvPr>
        <xdr:cNvSpPr txBox="1"/>
      </xdr:nvSpPr>
      <xdr:spPr>
        <a:xfrm>
          <a:off x="120651" y="120650"/>
          <a:ext cx="11436350" cy="422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Der</a:t>
          </a:r>
          <a:r>
            <a:rPr lang="de-DE" sz="1100" baseline="0"/>
            <a:t> Chi² Test kann eingesetzt werden um zu überprüfen, ob beobachtete Häufigkeiten einer Stichprobe zu den erwarteten Häufigkeiten passen. Der Chi² Test liegt in drei unterschiedlichen Ausprägungen vor:</a:t>
          </a:r>
        </a:p>
        <a:p>
          <a:endParaRPr lang="de-DE" sz="1100" baseline="0"/>
        </a:p>
        <a:p>
          <a:r>
            <a:rPr lang="de-DE" sz="1100" b="1" baseline="0"/>
            <a:t>1. Chi² Anpassungstest</a:t>
          </a:r>
        </a:p>
        <a:p>
          <a:r>
            <a:rPr lang="de-DE" sz="1100"/>
            <a:t>Der Anpassungstest untersucht,</a:t>
          </a:r>
          <a:r>
            <a:rPr lang="de-DE" sz="1100" baseline="0"/>
            <a:t> ob eine empirische Verteilung einer theoretisch zu erwartenden Verteilung entspricht. Beim Anpassungstest lautet die Nullhypothese: Die beobachtete Verteilung entspricht der erwarteteten Verteilung!</a:t>
          </a:r>
        </a:p>
        <a:p>
          <a:r>
            <a:rPr lang="de-DE" sz="1100" baseline="0"/>
            <a:t>Der Anpassungstest kann in der Alternativhypothese nur testen, ob die beobachtete Verteilung anders ist, als die erwartete Verteilung. Eine Testrichtung ist durch die Quadrierung der Werte nicht möglich.</a:t>
          </a:r>
        </a:p>
        <a:p>
          <a:endParaRPr lang="de-DE" sz="1100" baseline="0"/>
        </a:p>
        <a:p>
          <a:r>
            <a:rPr lang="de-DE" sz="1100" b="1" baseline="0"/>
            <a:t>2.) Chi² Homogenitätstest</a:t>
          </a:r>
        </a:p>
        <a:p>
          <a:r>
            <a:rPr lang="de-DE" sz="1100" baseline="0"/>
            <a:t>Der Homogenitätstest untersucht, ob die Verteilung von Merkmalen in verschiedenen Stichproben gleich sind. Von daher lautet die Nullhypothese: Die Merkmalsverteilungen in den verschiedenen Stichproben sind gleich!</a:t>
          </a:r>
        </a:p>
        <a:p>
          <a:r>
            <a:rPr lang="de-DE" sz="1100" baseline="0"/>
            <a:t>Bei der Alternativhypothese kann der Homogenitätstest nur testen, ob sich die Verteilungen unterscheiden.</a:t>
          </a:r>
        </a:p>
        <a:p>
          <a:endParaRPr lang="de-DE" sz="1100" baseline="0"/>
        </a:p>
        <a:p>
          <a:r>
            <a:rPr lang="de-DE" sz="1100" b="1" baseline="0"/>
            <a:t>3.) Chi² Unabhängigkeitstest</a:t>
          </a:r>
        </a:p>
        <a:p>
          <a:r>
            <a:rPr lang="de-DE" sz="1100" baseline="0"/>
            <a:t>Der Unabhängigkeitstest untersucht, ob zwei Merkmale voneinander unabhängig sind. Als Nullhypothese wird davon ausgegangen, dass es keinen Zusammenhang zwischen den beiden Merkmalen gibt.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  <a:p>
          <a:r>
            <a:rPr lang="de-DE" sz="1100" b="1" baseline="0"/>
            <a:t>Vorgehensweise:</a:t>
          </a:r>
        </a:p>
        <a:p>
          <a:r>
            <a:rPr lang="de-DE" sz="1100" b="1" baseline="0"/>
            <a:t>Bei allen drei Tests sind nur die blau eingefärbten Zellen zu füllen! </a:t>
          </a:r>
          <a:r>
            <a:rPr lang="de-DE" sz="1100" baseline="0"/>
            <a:t>Die exemplarisch eingetragenen Daten müssen dafür vorher gelöscht werden. Neben den Daten müssen auch die blau hinterlegten Überschriften (Kategorien, Klassen oder Gruppen) eingetragen werden. Zudem kann der Alpha-Fehler geändert werden. Allerdings ist das Testniveau von 5% der Standard. Die Berechnungen finden in den weiß hinterlegten Zellen statt. Ergebnisse werden entweder grün oder rot hinterlegt.</a:t>
          </a:r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304066</xdr:colOff>
      <xdr:row>1</xdr:row>
      <xdr:rowOff>13189</xdr:rowOff>
    </xdr:from>
    <xdr:to>
      <xdr:col>16</xdr:col>
      <xdr:colOff>395653</xdr:colOff>
      <xdr:row>14</xdr:row>
      <xdr:rowOff>139212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A89A93-0431-4AC7-86D4-8DB0A6390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304067</xdr:colOff>
      <xdr:row>15</xdr:row>
      <xdr:rowOff>102577</xdr:rowOff>
    </xdr:from>
    <xdr:to>
      <xdr:col>11</xdr:col>
      <xdr:colOff>212480</xdr:colOff>
      <xdr:row>27</xdr:row>
      <xdr:rowOff>183174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016AF86-C4C0-440D-8CE4-4ED4E848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498231</xdr:colOff>
      <xdr:row>15</xdr:row>
      <xdr:rowOff>87923</xdr:rowOff>
    </xdr:from>
    <xdr:to>
      <xdr:col>16</xdr:col>
      <xdr:colOff>377337</xdr:colOff>
      <xdr:row>27</xdr:row>
      <xdr:rowOff>168520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D480521-C296-47B4-BA7F-EB8BD934C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0CBE-4C8F-41D9-B358-AB7FF613AC03}">
  <dimension ref="A1"/>
  <sheetViews>
    <sheetView showGridLines="0" zoomScale="120" zoomScaleNormal="120" workbookViewId="0">
      <selection activeCell="E25" sqref="E25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F8DB-9FA8-487A-BE10-40A0E0ACFECA}">
  <dimension ref="B2:V28"/>
  <sheetViews>
    <sheetView showGridLines="0" tabSelected="1" zoomScale="120" zoomScaleNormal="120" workbookViewId="0">
      <selection activeCell="D23" sqref="D23"/>
    </sheetView>
  </sheetViews>
  <sheetFormatPr baseColWidth="10" defaultColWidth="11.42578125" defaultRowHeight="15" x14ac:dyDescent="0.25"/>
  <cols>
    <col min="1" max="1" width="4.7109375" customWidth="1"/>
    <col min="2" max="2" width="15.85546875" customWidth="1"/>
    <col min="3" max="3" width="16.42578125" bestFit="1" customWidth="1"/>
    <col min="4" max="4" width="18.42578125" bestFit="1" customWidth="1"/>
    <col min="5" max="5" width="15.7109375" bestFit="1" customWidth="1"/>
  </cols>
  <sheetData>
    <row r="2" spans="2:22" x14ac:dyDescent="0.25">
      <c r="B2" s="22" t="s">
        <v>0</v>
      </c>
      <c r="C2" s="22"/>
      <c r="D2" s="22"/>
      <c r="E2" s="22"/>
      <c r="F2" s="22"/>
    </row>
    <row r="3" spans="2:22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V3" s="6">
        <v>0.01</v>
      </c>
    </row>
    <row r="4" spans="2:22" x14ac:dyDescent="0.25">
      <c r="B4" s="3" t="s">
        <v>6</v>
      </c>
      <c r="C4" s="3">
        <v>0.5</v>
      </c>
      <c r="D4" s="5">
        <v>40</v>
      </c>
      <c r="E4" s="16">
        <f t="shared" ref="E4:E10" si="0">IF(C4="","",$D$19*C4)</f>
        <v>50</v>
      </c>
      <c r="F4" s="7">
        <f>IFERROR(((D4-E4)^2)/E4,0)</f>
        <v>2</v>
      </c>
      <c r="V4" s="6">
        <v>0.05</v>
      </c>
    </row>
    <row r="5" spans="2:22" x14ac:dyDescent="0.25">
      <c r="B5" s="3" t="s">
        <v>7</v>
      </c>
      <c r="C5" s="3">
        <v>0.5</v>
      </c>
      <c r="D5" s="5">
        <v>60</v>
      </c>
      <c r="E5" s="16">
        <f t="shared" si="0"/>
        <v>50</v>
      </c>
      <c r="F5" s="7">
        <f t="shared" ref="F5:F18" si="1">IFERROR(((D5-E5)^2)/E5,0)</f>
        <v>2</v>
      </c>
      <c r="V5" s="6">
        <v>0.1</v>
      </c>
    </row>
    <row r="6" spans="2:22" x14ac:dyDescent="0.25">
      <c r="B6" s="3"/>
      <c r="C6" s="3"/>
      <c r="D6" s="5"/>
      <c r="E6" s="16" t="str">
        <f t="shared" si="0"/>
        <v/>
      </c>
      <c r="F6" s="7">
        <f t="shared" si="1"/>
        <v>0</v>
      </c>
    </row>
    <row r="7" spans="2:22" x14ac:dyDescent="0.25">
      <c r="B7" s="3"/>
      <c r="C7" s="3"/>
      <c r="D7" s="5"/>
      <c r="E7" s="16" t="str">
        <f t="shared" si="0"/>
        <v/>
      </c>
      <c r="F7" s="7">
        <f t="shared" si="1"/>
        <v>0</v>
      </c>
    </row>
    <row r="8" spans="2:22" x14ac:dyDescent="0.25">
      <c r="B8" s="3"/>
      <c r="C8" s="3"/>
      <c r="D8" s="5"/>
      <c r="E8" s="16" t="str">
        <f t="shared" si="0"/>
        <v/>
      </c>
      <c r="F8" s="7">
        <f t="shared" si="1"/>
        <v>0</v>
      </c>
    </row>
    <row r="9" spans="2:22" x14ac:dyDescent="0.25">
      <c r="B9" s="3"/>
      <c r="C9" s="3"/>
      <c r="D9" s="5"/>
      <c r="E9" s="16" t="str">
        <f t="shared" si="0"/>
        <v/>
      </c>
      <c r="F9" s="7">
        <f t="shared" si="1"/>
        <v>0</v>
      </c>
    </row>
    <row r="10" spans="2:22" x14ac:dyDescent="0.25">
      <c r="B10" s="3"/>
      <c r="C10" s="3"/>
      <c r="D10" s="5"/>
      <c r="E10" s="16" t="str">
        <f t="shared" si="0"/>
        <v/>
      </c>
      <c r="F10" s="7">
        <f t="shared" si="1"/>
        <v>0</v>
      </c>
    </row>
    <row r="11" spans="2:22" x14ac:dyDescent="0.25">
      <c r="B11" s="3"/>
      <c r="C11" s="3"/>
      <c r="D11" s="5"/>
      <c r="E11" s="16" t="str">
        <f>IF(C11="","",$D$19*C11)</f>
        <v/>
      </c>
      <c r="F11" s="7">
        <f t="shared" si="1"/>
        <v>0</v>
      </c>
    </row>
    <row r="12" spans="2:22" x14ac:dyDescent="0.25">
      <c r="B12" s="3"/>
      <c r="C12" s="3"/>
      <c r="D12" s="5"/>
      <c r="E12" s="16" t="str">
        <f t="shared" ref="E12:E18" si="2">IF(C12="","",$D$19*C12)</f>
        <v/>
      </c>
      <c r="F12" s="7">
        <f t="shared" si="1"/>
        <v>0</v>
      </c>
    </row>
    <row r="13" spans="2:22" x14ac:dyDescent="0.25">
      <c r="B13" s="3"/>
      <c r="C13" s="3"/>
      <c r="D13" s="5"/>
      <c r="E13" s="16" t="str">
        <f t="shared" si="2"/>
        <v/>
      </c>
      <c r="F13" s="7">
        <f t="shared" si="1"/>
        <v>0</v>
      </c>
    </row>
    <row r="14" spans="2:22" x14ac:dyDescent="0.25">
      <c r="B14" s="3"/>
      <c r="C14" s="3"/>
      <c r="D14" s="5"/>
      <c r="E14" s="16" t="str">
        <f t="shared" si="2"/>
        <v/>
      </c>
      <c r="F14" s="7">
        <f t="shared" si="1"/>
        <v>0</v>
      </c>
    </row>
    <row r="15" spans="2:22" x14ac:dyDescent="0.25">
      <c r="B15" s="3"/>
      <c r="C15" s="3"/>
      <c r="D15" s="5"/>
      <c r="E15" s="16" t="str">
        <f t="shared" si="2"/>
        <v/>
      </c>
      <c r="F15" s="7">
        <f t="shared" si="1"/>
        <v>0</v>
      </c>
    </row>
    <row r="16" spans="2:22" x14ac:dyDescent="0.25">
      <c r="B16" s="3"/>
      <c r="C16" s="3"/>
      <c r="D16" s="5"/>
      <c r="E16" s="16" t="str">
        <f t="shared" si="2"/>
        <v/>
      </c>
      <c r="F16" s="7">
        <f t="shared" si="1"/>
        <v>0</v>
      </c>
    </row>
    <row r="17" spans="2:6" x14ac:dyDescent="0.25">
      <c r="B17" s="3"/>
      <c r="C17" s="3"/>
      <c r="D17" s="5"/>
      <c r="E17" s="16" t="str">
        <f t="shared" si="2"/>
        <v/>
      </c>
      <c r="F17" s="7">
        <f t="shared" si="1"/>
        <v>0</v>
      </c>
    </row>
    <row r="18" spans="2:6" x14ac:dyDescent="0.25">
      <c r="B18" s="3"/>
      <c r="C18" s="3"/>
      <c r="D18" s="5"/>
      <c r="E18" s="16" t="str">
        <f t="shared" si="2"/>
        <v/>
      </c>
      <c r="F18" s="7">
        <f t="shared" si="1"/>
        <v>0</v>
      </c>
    </row>
    <row r="19" spans="2:6" x14ac:dyDescent="0.25">
      <c r="B19" s="2"/>
      <c r="C19" s="4">
        <f>SUM(C4:C18)</f>
        <v>1</v>
      </c>
      <c r="D19" s="16">
        <f>SUM(D4:D18)</f>
        <v>100</v>
      </c>
      <c r="E19" s="16">
        <f>SUM(E4:E18)</f>
        <v>100</v>
      </c>
      <c r="F19" s="7">
        <f>SUM(F4:F18)</f>
        <v>4</v>
      </c>
    </row>
    <row r="22" spans="2:6" x14ac:dyDescent="0.25">
      <c r="C22" s="9" t="s">
        <v>8</v>
      </c>
      <c r="D22" s="8">
        <f>COUNT(C4:C18)-1</f>
        <v>1</v>
      </c>
    </row>
    <row r="23" spans="2:6" x14ac:dyDescent="0.25">
      <c r="C23" s="9" t="s">
        <v>9</v>
      </c>
      <c r="D23" s="10">
        <v>0.05</v>
      </c>
    </row>
    <row r="24" spans="2:6" x14ac:dyDescent="0.25">
      <c r="C24" s="9" t="s">
        <v>10</v>
      </c>
      <c r="D24" s="7">
        <f>F19</f>
        <v>4</v>
      </c>
    </row>
    <row r="25" spans="2:6" x14ac:dyDescent="0.25">
      <c r="C25" s="9" t="s">
        <v>11</v>
      </c>
      <c r="D25" s="7">
        <f>_xlfn.CHISQ.INV.RT(D23,D22)</f>
        <v>3.8414588206941236</v>
      </c>
    </row>
    <row r="28" spans="2:6" x14ac:dyDescent="0.25">
      <c r="B28" s="23" t="str">
        <f>IF(D24&lt;D25,"H0 kann beibehalten werden. Die beobachtete Verteilung entspricht der erwarteten Verteilung!","H0 kann abgelehnt werden. Die beobachtete Verteilung entspricht nicht der erwarteten Verteilung!")</f>
        <v>H0 kann abgelehnt werden. Die beobachtete Verteilung entspricht nicht der erwarteten Verteilung!</v>
      </c>
      <c r="C28" s="23"/>
      <c r="D28" s="23"/>
      <c r="E28" s="23"/>
      <c r="F28" s="23"/>
    </row>
  </sheetData>
  <mergeCells count="2">
    <mergeCell ref="B2:F2"/>
    <mergeCell ref="B28:F28"/>
  </mergeCells>
  <conditionalFormatting sqref="C19">
    <cfRule type="cellIs" dxfId="13" priority="4" operator="equal">
      <formula>1</formula>
    </cfRule>
  </conditionalFormatting>
  <conditionalFormatting sqref="B28:F28">
    <cfRule type="containsText" dxfId="12" priority="1" operator="containsText" text="abgelehnt">
      <formula>NOT(ISERROR(SEARCH("abgelehnt",B28)))</formula>
    </cfRule>
    <cfRule type="containsText" dxfId="11" priority="3" operator="containsText" text="beibehalten">
      <formula>NOT(ISERROR(SEARCH("beibehalten",B28)))</formula>
    </cfRule>
  </conditionalFormatting>
  <conditionalFormatting sqref="K17">
    <cfRule type="containsText" dxfId="10" priority="2" operator="containsText" text="abgelehnt">
      <formula>NOT(ISERROR(SEARCH("abgelehnt",K17)))</formula>
    </cfRule>
  </conditionalFormatting>
  <dataValidations count="1">
    <dataValidation type="list" allowBlank="1" showInputMessage="1" showErrorMessage="1" sqref="D23" xr:uid="{24A0AC0E-9881-42A2-95B6-E57A36716AA5}">
      <formula1>$V$3:$V$5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8BCA-FBC7-4E06-88E8-66BC7D5149ED}">
  <dimension ref="B2:V22"/>
  <sheetViews>
    <sheetView showGridLines="0" zoomScale="130" zoomScaleNormal="130" workbookViewId="0">
      <selection activeCell="K4" sqref="K4"/>
    </sheetView>
  </sheetViews>
  <sheetFormatPr baseColWidth="10" defaultColWidth="11.42578125" defaultRowHeight="15" x14ac:dyDescent="0.25"/>
  <cols>
    <col min="1" max="1" width="5.28515625" customWidth="1"/>
    <col min="2" max="2" width="20.28515625" customWidth="1"/>
    <col min="3" max="3" width="8.7109375" customWidth="1"/>
    <col min="4" max="4" width="9.28515625" customWidth="1"/>
    <col min="5" max="5" width="9.42578125" customWidth="1"/>
    <col min="6" max="6" width="11.5703125" customWidth="1"/>
    <col min="7" max="7" width="7.140625" customWidth="1"/>
    <col min="8" max="8" width="4.28515625" bestFit="1" customWidth="1"/>
    <col min="9" max="9" width="7.140625" customWidth="1"/>
    <col min="10" max="10" width="20" customWidth="1"/>
    <col min="11" max="11" width="14.5703125" customWidth="1"/>
    <col min="12" max="12" width="13.140625" customWidth="1"/>
    <col min="13" max="13" width="15" customWidth="1"/>
  </cols>
  <sheetData>
    <row r="2" spans="2:22" x14ac:dyDescent="0.25">
      <c r="B2" s="22" t="s">
        <v>12</v>
      </c>
      <c r="C2" s="22"/>
      <c r="D2" s="22"/>
      <c r="E2" s="22"/>
      <c r="F2" s="22"/>
      <c r="G2" s="22"/>
      <c r="H2" s="22"/>
    </row>
    <row r="3" spans="2:22" ht="30" x14ac:dyDescent="0.25">
      <c r="B3" s="11" t="s">
        <v>35</v>
      </c>
      <c r="C3" s="33" t="s">
        <v>29</v>
      </c>
      <c r="D3" s="33" t="s">
        <v>30</v>
      </c>
      <c r="E3" s="33" t="s">
        <v>31</v>
      </c>
      <c r="F3" s="33" t="s">
        <v>32</v>
      </c>
      <c r="G3" s="33" t="s">
        <v>33</v>
      </c>
      <c r="H3" s="12" t="s">
        <v>13</v>
      </c>
    </row>
    <row r="4" spans="2:22" x14ac:dyDescent="0.25">
      <c r="B4" s="5" t="s">
        <v>14</v>
      </c>
      <c r="C4" s="5">
        <v>20</v>
      </c>
      <c r="D4" s="5">
        <v>30</v>
      </c>
      <c r="E4" s="5">
        <v>30</v>
      </c>
      <c r="F4" s="5">
        <v>36</v>
      </c>
      <c r="G4" s="5">
        <v>36</v>
      </c>
      <c r="H4" s="16">
        <f>SUM(C4:G4)</f>
        <v>152</v>
      </c>
      <c r="J4" s="12" t="s">
        <v>8</v>
      </c>
      <c r="K4" s="16">
        <f>(COUNT(C4:G4)-1)*(COUNT(C4:C10)-1)</f>
        <v>8</v>
      </c>
    </row>
    <row r="5" spans="2:22" x14ac:dyDescent="0.25">
      <c r="B5" s="5" t="s">
        <v>15</v>
      </c>
      <c r="C5" s="5">
        <v>1</v>
      </c>
      <c r="D5" s="5">
        <v>30</v>
      </c>
      <c r="E5" s="5">
        <v>20</v>
      </c>
      <c r="F5" s="5">
        <v>20</v>
      </c>
      <c r="G5" s="5">
        <v>20</v>
      </c>
      <c r="H5" s="19">
        <f t="shared" ref="H5:H10" si="0">SUM(C5:G5)</f>
        <v>91</v>
      </c>
      <c r="J5" s="12" t="s">
        <v>9</v>
      </c>
      <c r="K5" s="10">
        <v>0.05</v>
      </c>
    </row>
    <row r="6" spans="2:22" ht="18" customHeight="1" x14ac:dyDescent="0.25">
      <c r="B6" s="5" t="s">
        <v>16</v>
      </c>
      <c r="C6" s="5">
        <v>18</v>
      </c>
      <c r="D6" s="5">
        <v>30</v>
      </c>
      <c r="E6" s="5">
        <v>50</v>
      </c>
      <c r="F6" s="5">
        <v>40</v>
      </c>
      <c r="G6" s="5">
        <v>10</v>
      </c>
      <c r="H6" s="19">
        <f t="shared" si="0"/>
        <v>148</v>
      </c>
      <c r="J6" s="12" t="s">
        <v>11</v>
      </c>
      <c r="K6" s="17">
        <f>_xlfn.CHISQ.INV.RT(K5,K4)</f>
        <v>15.507313055865453</v>
      </c>
    </row>
    <row r="7" spans="2:22" x14ac:dyDescent="0.25">
      <c r="B7" s="5"/>
      <c r="C7" s="5"/>
      <c r="D7" s="5"/>
      <c r="E7" s="5"/>
      <c r="F7" s="5"/>
      <c r="G7" s="5"/>
      <c r="H7" s="19">
        <f t="shared" si="0"/>
        <v>0</v>
      </c>
      <c r="J7" s="12" t="s">
        <v>10</v>
      </c>
      <c r="K7" s="17">
        <f>K22</f>
        <v>36.153414939093068</v>
      </c>
    </row>
    <row r="8" spans="2:22" x14ac:dyDescent="0.25">
      <c r="B8" s="5"/>
      <c r="C8" s="5"/>
      <c r="D8" s="5"/>
      <c r="E8" s="5"/>
      <c r="F8" s="5"/>
      <c r="G8" s="5"/>
      <c r="H8" s="19">
        <f t="shared" si="0"/>
        <v>0</v>
      </c>
    </row>
    <row r="9" spans="2:22" x14ac:dyDescent="0.25">
      <c r="B9" s="5"/>
      <c r="C9" s="5"/>
      <c r="D9" s="5"/>
      <c r="E9" s="5"/>
      <c r="F9" s="5"/>
      <c r="G9" s="5"/>
      <c r="H9" s="19">
        <f t="shared" si="0"/>
        <v>0</v>
      </c>
      <c r="J9" s="28" t="str">
        <f>IF(K6&lt;K7,"Ablehnung der H0!","H0 kann beibehalten werden!")</f>
        <v>Ablehnung der H0!</v>
      </c>
      <c r="K9" s="29"/>
    </row>
    <row r="10" spans="2:22" x14ac:dyDescent="0.25">
      <c r="B10" s="5"/>
      <c r="C10" s="5"/>
      <c r="D10" s="5"/>
      <c r="E10" s="5"/>
      <c r="F10" s="5"/>
      <c r="G10" s="5"/>
      <c r="H10" s="19">
        <f t="shared" si="0"/>
        <v>0</v>
      </c>
      <c r="V10" s="6">
        <v>0.01</v>
      </c>
    </row>
    <row r="11" spans="2:22" x14ac:dyDescent="0.25">
      <c r="B11" s="12" t="s">
        <v>13</v>
      </c>
      <c r="C11" s="16">
        <f>SUM(C4:C10)</f>
        <v>39</v>
      </c>
      <c r="D11" s="16">
        <f>SUM(D4:D10)</f>
        <v>90</v>
      </c>
      <c r="E11" s="16">
        <f>SUM(E4:E10)</f>
        <v>100</v>
      </c>
      <c r="F11" s="16">
        <f>SUM(F4:F10)</f>
        <v>96</v>
      </c>
      <c r="G11" s="19">
        <f>SUM(G4:G10)</f>
        <v>66</v>
      </c>
      <c r="H11" s="16">
        <f>SUM(C11:G11)</f>
        <v>391</v>
      </c>
      <c r="V11" s="6">
        <v>0.05</v>
      </c>
    </row>
    <row r="12" spans="2:22" x14ac:dyDescent="0.25">
      <c r="V12" s="6">
        <v>0.1</v>
      </c>
    </row>
    <row r="13" spans="2:22" x14ac:dyDescent="0.25">
      <c r="B13" s="24" t="s">
        <v>17</v>
      </c>
      <c r="C13" s="25"/>
      <c r="D13" s="25"/>
      <c r="E13" s="25"/>
      <c r="F13" s="25"/>
      <c r="G13" s="26"/>
      <c r="J13" s="22" t="s">
        <v>19</v>
      </c>
      <c r="K13" s="22"/>
      <c r="L13" s="22"/>
      <c r="M13" s="22"/>
      <c r="N13" s="22"/>
      <c r="O13" s="22"/>
    </row>
    <row r="14" spans="2:22" ht="33.6" customHeight="1" x14ac:dyDescent="0.25">
      <c r="B14" s="11" t="s">
        <v>34</v>
      </c>
      <c r="C14" s="34" t="str">
        <f>C3</f>
        <v>Montag</v>
      </c>
      <c r="D14" s="34" t="str">
        <f t="shared" ref="D14:F14" si="1">D3</f>
        <v>Dienstag</v>
      </c>
      <c r="E14" s="34" t="str">
        <f t="shared" si="1"/>
        <v>Mittwoch</v>
      </c>
      <c r="F14" s="34" t="str">
        <f t="shared" si="1"/>
        <v>Donnerstag</v>
      </c>
      <c r="G14" s="34" t="str">
        <f>G3</f>
        <v>Freitag</v>
      </c>
      <c r="J14" s="11" t="s">
        <v>36</v>
      </c>
      <c r="K14" s="34" t="str">
        <f>C3</f>
        <v>Montag</v>
      </c>
      <c r="L14" s="34" t="str">
        <f>D3</f>
        <v>Dienstag</v>
      </c>
      <c r="M14" s="34" t="str">
        <f>E3</f>
        <v>Mittwoch</v>
      </c>
      <c r="N14" s="34" t="str">
        <f>F3</f>
        <v>Donnerstag</v>
      </c>
      <c r="O14" s="34" t="str">
        <f>G3</f>
        <v>Freitag</v>
      </c>
    </row>
    <row r="15" spans="2:22" x14ac:dyDescent="0.25">
      <c r="B15" s="14" t="str">
        <f>B4</f>
        <v>Gruppe 1</v>
      </c>
      <c r="C15" s="15">
        <f>C11*$H$4/$H$11</f>
        <v>15.161125319693095</v>
      </c>
      <c r="D15" s="15">
        <f t="shared" ref="D15:F15" si="2">D11*$H$4/$H$11</f>
        <v>34.987212276214834</v>
      </c>
      <c r="E15" s="15">
        <f t="shared" si="2"/>
        <v>38.874680306905368</v>
      </c>
      <c r="F15" s="15">
        <f t="shared" si="2"/>
        <v>37.319693094629159</v>
      </c>
      <c r="G15" s="15">
        <f t="shared" ref="G15" si="3">G11*$H$4/$H$11</f>
        <v>25.657289002557544</v>
      </c>
      <c r="J15" s="14" t="str">
        <f>B4</f>
        <v>Gruppe 1</v>
      </c>
      <c r="K15" s="15">
        <f>IFERROR(((C4-C15)^2)/C15,0)</f>
        <v>1.5443911766431617</v>
      </c>
      <c r="L15" s="15">
        <f>IFERROR(((D4-D15)^2)/D15,0)</f>
        <v>0.71089648674114958</v>
      </c>
      <c r="M15" s="15">
        <f>IFERROR(((E4-E15)^2)/E15,0)</f>
        <v>2.0259960963790542</v>
      </c>
      <c r="N15" s="15">
        <f>IFERROR(((F4-F15)^2)/F15,0)</f>
        <v>4.6666778839682517E-2</v>
      </c>
      <c r="O15" s="15">
        <f>IFERROR(((G4-G15)^2)/G15,0)</f>
        <v>4.1692507250455835</v>
      </c>
    </row>
    <row r="16" spans="2:22" x14ac:dyDescent="0.25">
      <c r="B16" s="14" t="str">
        <f t="shared" ref="B16:B21" si="4">B5</f>
        <v>Gruppe 2</v>
      </c>
      <c r="C16" s="15">
        <f t="shared" ref="C16:F16" si="5">C11*$H$5/$H$11</f>
        <v>9.0767263427109981</v>
      </c>
      <c r="D16" s="15">
        <f t="shared" si="5"/>
        <v>20.946291560102303</v>
      </c>
      <c r="E16" s="15">
        <f t="shared" si="5"/>
        <v>23.273657289002557</v>
      </c>
      <c r="F16" s="15">
        <f t="shared" si="5"/>
        <v>22.342710997442456</v>
      </c>
      <c r="G16" s="15">
        <f t="shared" ref="G16" si="6">G11*$H$5/$H$11</f>
        <v>15.360613810741688</v>
      </c>
      <c r="J16" s="14" t="str">
        <f>B5</f>
        <v>Gruppe 2</v>
      </c>
      <c r="K16" s="15">
        <f>IFERROR(((C5-C16)^2)/C16,0)</f>
        <v>7.1868982221136459</v>
      </c>
      <c r="L16" s="15">
        <f>IFERROR(((D5-D16)^2)/D16,0)</f>
        <v>3.9133245271352677</v>
      </c>
      <c r="M16" s="15">
        <f>IFERROR(((E5-E16)^2)/E16,0)</f>
        <v>0.46047047581574418</v>
      </c>
      <c r="N16" s="15">
        <f>IFERROR(((F5-F16)^2)/F16,0)</f>
        <v>0.24564140037285834</v>
      </c>
      <c r="O16" s="15">
        <f>IFERROR(((G5-G16)^2)/G16,0)</f>
        <v>1.4012398513677287</v>
      </c>
    </row>
    <row r="17" spans="2:15" x14ac:dyDescent="0.25">
      <c r="B17" s="14" t="str">
        <f t="shared" si="4"/>
        <v>Gruppe 3</v>
      </c>
      <c r="C17" s="15">
        <f>C11*$H$6/$H$11</f>
        <v>14.762148337595908</v>
      </c>
      <c r="D17" s="15">
        <f t="shared" ref="D17:F17" si="7">D11*$H$6/$H$11</f>
        <v>34.066496163682864</v>
      </c>
      <c r="E17" s="15">
        <f t="shared" si="7"/>
        <v>37.851662404092075</v>
      </c>
      <c r="F17" s="15">
        <f t="shared" si="7"/>
        <v>36.337595907928389</v>
      </c>
      <c r="G17" s="15">
        <f t="shared" ref="G17" si="8">G11*$H$6/$H$11</f>
        <v>24.982097186700766</v>
      </c>
      <c r="J17" s="14" t="str">
        <f>B6</f>
        <v>Gruppe 3</v>
      </c>
      <c r="K17" s="15">
        <f>IFERROR(((C6-C17)^2)/C17,0)</f>
        <v>0.7101732856208558</v>
      </c>
      <c r="L17" s="15">
        <f>IFERROR(((D6-D17)^2)/D17,0)</f>
        <v>0.48541508260178312</v>
      </c>
      <c r="M17" s="15">
        <f>IFERROR(((E6-E17)^2)/E17,0)</f>
        <v>3.8989597013893671</v>
      </c>
      <c r="N17" s="15">
        <f>IFERROR(((F6-F17)^2)/F17,0)</f>
        <v>0.36912743945992027</v>
      </c>
      <c r="O17" s="15">
        <f>IFERROR(((G6-G17)^2)/G17,0)</f>
        <v>8.9849636895672695</v>
      </c>
    </row>
    <row r="18" spans="2:15" x14ac:dyDescent="0.25">
      <c r="B18" s="14">
        <f t="shared" si="4"/>
        <v>0</v>
      </c>
      <c r="C18" s="15">
        <f>C11*$H$7/$H$11</f>
        <v>0</v>
      </c>
      <c r="D18" s="15">
        <f t="shared" ref="D18:F18" si="9">D11*$H$7/$H$11</f>
        <v>0</v>
      </c>
      <c r="E18" s="15">
        <f t="shared" si="9"/>
        <v>0</v>
      </c>
      <c r="F18" s="15">
        <f t="shared" si="9"/>
        <v>0</v>
      </c>
      <c r="G18" s="15">
        <f t="shared" ref="G18" si="10">G11*$H$7/$H$11</f>
        <v>0</v>
      </c>
      <c r="J18" s="14">
        <f>B7</f>
        <v>0</v>
      </c>
      <c r="K18" s="15">
        <f>IFERROR(((C7-C18)^2)/C18,0)</f>
        <v>0</v>
      </c>
      <c r="L18" s="15">
        <f>IFERROR(((D7-D18)^2)/D18,0)</f>
        <v>0</v>
      </c>
      <c r="M18" s="15">
        <f>IFERROR(((E7-E18)^2)/E18,0)</f>
        <v>0</v>
      </c>
      <c r="N18" s="15">
        <f>IFERROR(((F7-F18)^2)/F18,0)</f>
        <v>0</v>
      </c>
      <c r="O18" s="15">
        <f>IFERROR(((G7-G18)^2)/G18,0)</f>
        <v>0</v>
      </c>
    </row>
    <row r="19" spans="2:15" x14ac:dyDescent="0.25">
      <c r="B19" s="14">
        <f t="shared" si="4"/>
        <v>0</v>
      </c>
      <c r="C19" s="15">
        <f>C11*$H$8/$H$11</f>
        <v>0</v>
      </c>
      <c r="D19" s="15">
        <f t="shared" ref="D19:F19" si="11">D11*$H$8/$H$11</f>
        <v>0</v>
      </c>
      <c r="E19" s="15">
        <f t="shared" si="11"/>
        <v>0</v>
      </c>
      <c r="F19" s="15">
        <f t="shared" si="11"/>
        <v>0</v>
      </c>
      <c r="G19" s="15">
        <f t="shared" ref="G19" si="12">G11*$H$8/$H$11</f>
        <v>0</v>
      </c>
      <c r="J19" s="14">
        <f>B8</f>
        <v>0</v>
      </c>
      <c r="K19" s="15">
        <f>IFERROR(((C8-C19)^2)/C19,0)</f>
        <v>0</v>
      </c>
      <c r="L19" s="15">
        <f>IFERROR(((D8-D19)^2)/D19,0)</f>
        <v>0</v>
      </c>
      <c r="M19" s="15">
        <f>IFERROR(((E8-E19)^2)/E19,0)</f>
        <v>0</v>
      </c>
      <c r="N19" s="15">
        <f>IFERROR(((F8-F19)^2)/F19,0)</f>
        <v>0</v>
      </c>
      <c r="O19" s="15">
        <f>IFERROR(((G8-G19)^2)/G19,0)</f>
        <v>0</v>
      </c>
    </row>
    <row r="20" spans="2:15" x14ac:dyDescent="0.25">
      <c r="B20" s="14">
        <f t="shared" si="4"/>
        <v>0</v>
      </c>
      <c r="C20" s="15">
        <f>C11*$H$9/$H$11</f>
        <v>0</v>
      </c>
      <c r="D20" s="15">
        <f t="shared" ref="D20:F20" si="13">D11*$H$9/$H$11</f>
        <v>0</v>
      </c>
      <c r="E20" s="15">
        <f t="shared" si="13"/>
        <v>0</v>
      </c>
      <c r="F20" s="15">
        <f t="shared" si="13"/>
        <v>0</v>
      </c>
      <c r="G20" s="15">
        <f t="shared" ref="G20" si="14">G11*$H$9/$H$11</f>
        <v>0</v>
      </c>
      <c r="J20" s="14">
        <f>B9</f>
        <v>0</v>
      </c>
      <c r="K20" s="15">
        <f>IFERROR(((C9-C20)^2)/C20,0)</f>
        <v>0</v>
      </c>
      <c r="L20" s="15">
        <f>IFERROR(((D9-D20)^2)/D20,0)</f>
        <v>0</v>
      </c>
      <c r="M20" s="15">
        <f>IFERROR(((E9-E20)^2)/E20,0)</f>
        <v>0</v>
      </c>
      <c r="N20" s="15">
        <f>IFERROR(((F9-F20)^2)/F20,0)</f>
        <v>0</v>
      </c>
      <c r="O20" s="15">
        <f>IFERROR(((G9-G20)^2)/G20,0)</f>
        <v>0</v>
      </c>
    </row>
    <row r="21" spans="2:15" x14ac:dyDescent="0.25">
      <c r="B21" s="14">
        <f t="shared" si="4"/>
        <v>0</v>
      </c>
      <c r="C21" s="15">
        <f>C11*$H$10/$H$11</f>
        <v>0</v>
      </c>
      <c r="D21" s="15">
        <f t="shared" ref="D21:F21" si="15">D11*$H$10/$H$11</f>
        <v>0</v>
      </c>
      <c r="E21" s="15">
        <f t="shared" si="15"/>
        <v>0</v>
      </c>
      <c r="F21" s="15">
        <f t="shared" si="15"/>
        <v>0</v>
      </c>
      <c r="G21" s="15">
        <f t="shared" ref="G21" si="16">G11*$H$10/$H$11</f>
        <v>0</v>
      </c>
      <c r="J21" s="14">
        <f>B10</f>
        <v>0</v>
      </c>
      <c r="K21" s="15">
        <f>IFERROR(((C10-C21)^2)/C21,0)</f>
        <v>0</v>
      </c>
      <c r="L21" s="15">
        <f>IFERROR(((D10-D21)^2)/D21,0)</f>
        <v>0</v>
      </c>
      <c r="M21" s="15">
        <f>IFERROR(((E10-E21)^2)/E21,0)</f>
        <v>0</v>
      </c>
      <c r="N21" s="15">
        <f>IFERROR(((F10-F21)^2)/F21,0)</f>
        <v>0</v>
      </c>
      <c r="O21" s="15">
        <f>IFERROR(((G10-G21)^2)/G21,0)</f>
        <v>0</v>
      </c>
    </row>
    <row r="22" spans="2:15" x14ac:dyDescent="0.25">
      <c r="J22" s="12" t="s">
        <v>18</v>
      </c>
      <c r="K22" s="27">
        <f>SUM(K15:O21)</f>
        <v>36.153414939093068</v>
      </c>
      <c r="L22" s="27"/>
      <c r="M22" s="27"/>
      <c r="N22" s="27"/>
      <c r="O22" s="27"/>
    </row>
  </sheetData>
  <mergeCells count="5">
    <mergeCell ref="B2:H2"/>
    <mergeCell ref="B13:G13"/>
    <mergeCell ref="J13:O13"/>
    <mergeCell ref="K22:O22"/>
    <mergeCell ref="J9:K9"/>
  </mergeCells>
  <conditionalFormatting sqref="K15:O21">
    <cfRule type="cellIs" dxfId="9" priority="3" operator="greaterThan">
      <formula>5</formula>
    </cfRule>
    <cfRule type="cellIs" dxfId="8" priority="4" operator="between">
      <formula>1</formula>
      <formula>5</formula>
    </cfRule>
    <cfRule type="cellIs" dxfId="7" priority="5" operator="lessThan">
      <formula>1</formula>
    </cfRule>
  </conditionalFormatting>
  <conditionalFormatting sqref="J9">
    <cfRule type="containsText" dxfId="6" priority="1" operator="containsText" text="beibehalten">
      <formula>NOT(ISERROR(SEARCH("beibehalten",J9)))</formula>
    </cfRule>
    <cfRule type="containsText" dxfId="5" priority="2" operator="containsText" text="Ablehnung">
      <formula>NOT(ISERROR(SEARCH("Ablehnung",J9)))</formula>
    </cfRule>
  </conditionalFormatting>
  <dataValidations count="1">
    <dataValidation type="list" allowBlank="1" showInputMessage="1" showErrorMessage="1" sqref="K5" xr:uid="{EB3D00B3-8628-4E1E-AD4A-F528E691F1E1}">
      <formula1>$V$10:$V$12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8269-DDA9-4A83-AA84-346F452328CF}">
  <dimension ref="B2:M22"/>
  <sheetViews>
    <sheetView showGridLines="0" zoomScale="130" zoomScaleNormal="130" workbookViewId="0">
      <selection activeCell="F27" sqref="F27"/>
    </sheetView>
  </sheetViews>
  <sheetFormatPr baseColWidth="10" defaultColWidth="11.42578125" defaultRowHeight="15" x14ac:dyDescent="0.25"/>
  <cols>
    <col min="1" max="1" width="5.5703125" customWidth="1"/>
    <col min="2" max="2" width="23" customWidth="1"/>
    <col min="3" max="3" width="16.42578125" customWidth="1"/>
    <col min="4" max="4" width="15.140625" customWidth="1"/>
    <col min="5" max="5" width="13.85546875" customWidth="1"/>
    <col min="6" max="6" width="13.42578125" customWidth="1"/>
    <col min="9" max="9" width="23" customWidth="1"/>
    <col min="11" max="11" width="11.85546875" bestFit="1" customWidth="1"/>
  </cols>
  <sheetData>
    <row r="2" spans="2:13" x14ac:dyDescent="0.25">
      <c r="B2" s="22" t="s">
        <v>20</v>
      </c>
      <c r="C2" s="22"/>
      <c r="D2" s="22"/>
      <c r="E2" s="22"/>
      <c r="F2" s="22"/>
      <c r="G2" s="22"/>
    </row>
    <row r="3" spans="2:13" ht="30" x14ac:dyDescent="0.25">
      <c r="B3" s="11" t="s">
        <v>24</v>
      </c>
      <c r="C3" s="21" t="s">
        <v>21</v>
      </c>
      <c r="D3" s="21" t="s">
        <v>22</v>
      </c>
      <c r="E3" s="21" t="s">
        <v>23</v>
      </c>
      <c r="F3" s="21"/>
      <c r="G3" s="12" t="s">
        <v>13</v>
      </c>
    </row>
    <row r="4" spans="2:13" x14ac:dyDescent="0.25">
      <c r="B4" s="5" t="s">
        <v>25</v>
      </c>
      <c r="C4" s="5">
        <v>30</v>
      </c>
      <c r="D4" s="5">
        <v>10</v>
      </c>
      <c r="E4" s="5">
        <v>10</v>
      </c>
      <c r="F4" s="5"/>
      <c r="G4" s="18">
        <f>SUM(C4:F4)</f>
        <v>50</v>
      </c>
      <c r="I4" s="12" t="s">
        <v>8</v>
      </c>
      <c r="J4" s="18">
        <f>(COUNT(C4:F4)-1)*(COUNT(C4:C10)-1)</f>
        <v>4</v>
      </c>
    </row>
    <row r="5" spans="2:13" x14ac:dyDescent="0.25">
      <c r="B5" s="5" t="s">
        <v>26</v>
      </c>
      <c r="C5" s="5">
        <v>22</v>
      </c>
      <c r="D5" s="5">
        <v>9</v>
      </c>
      <c r="E5" s="5">
        <v>9</v>
      </c>
      <c r="F5" s="5"/>
      <c r="G5" s="18">
        <f>SUM(C5:F5)</f>
        <v>40</v>
      </c>
      <c r="I5" s="12" t="s">
        <v>9</v>
      </c>
      <c r="J5" s="10">
        <v>0.1</v>
      </c>
    </row>
    <row r="6" spans="2:13" x14ac:dyDescent="0.25">
      <c r="B6" s="5" t="s">
        <v>27</v>
      </c>
      <c r="C6" s="5">
        <v>20</v>
      </c>
      <c r="D6" s="5">
        <v>5</v>
      </c>
      <c r="E6" s="5">
        <v>5</v>
      </c>
      <c r="F6" s="5"/>
      <c r="G6" s="18">
        <f t="shared" ref="G6:G10" si="0">SUM(C6:F6)</f>
        <v>30</v>
      </c>
      <c r="I6" s="12" t="s">
        <v>11</v>
      </c>
      <c r="J6" s="17">
        <f>_xlfn.CHISQ.INV.RT(J5,J4)</f>
        <v>7.7794403397348582</v>
      </c>
    </row>
    <row r="7" spans="2:13" x14ac:dyDescent="0.25">
      <c r="B7" s="5"/>
      <c r="C7" s="5"/>
      <c r="D7" s="5"/>
      <c r="E7" s="5"/>
      <c r="F7" s="5"/>
      <c r="G7" s="18">
        <f t="shared" si="0"/>
        <v>0</v>
      </c>
      <c r="I7" s="12" t="s">
        <v>10</v>
      </c>
      <c r="J7" s="7">
        <f>J22</f>
        <v>0.9722222222222221</v>
      </c>
    </row>
    <row r="8" spans="2:13" x14ac:dyDescent="0.25">
      <c r="B8" s="5"/>
      <c r="C8" s="5"/>
      <c r="D8" s="5"/>
      <c r="E8" s="5"/>
      <c r="F8" s="5"/>
      <c r="G8" s="18">
        <f t="shared" si="0"/>
        <v>0</v>
      </c>
    </row>
    <row r="9" spans="2:13" x14ac:dyDescent="0.25">
      <c r="B9" s="5"/>
      <c r="C9" s="5"/>
      <c r="D9" s="5"/>
      <c r="E9" s="5"/>
      <c r="F9" s="5"/>
      <c r="G9" s="18">
        <f t="shared" si="0"/>
        <v>0</v>
      </c>
      <c r="I9" s="35" t="str">
        <f>IF(J7&lt;J6,"Die H0 kann nicht verworfen werden!","Die H0 muss verworfen werden!")</f>
        <v>Die H0 kann nicht verworfen werden!</v>
      </c>
      <c r="J9" s="35"/>
      <c r="K9" s="35"/>
      <c r="L9" s="35"/>
      <c r="M9" s="35"/>
    </row>
    <row r="10" spans="2:13" ht="15" customHeight="1" x14ac:dyDescent="0.25">
      <c r="B10" s="5"/>
      <c r="C10" s="5"/>
      <c r="D10" s="5"/>
      <c r="E10" s="5"/>
      <c r="F10" s="5"/>
      <c r="G10" s="18">
        <f t="shared" si="0"/>
        <v>0</v>
      </c>
    </row>
    <row r="11" spans="2:13" x14ac:dyDescent="0.25">
      <c r="B11" s="12" t="s">
        <v>13</v>
      </c>
      <c r="C11" s="18">
        <f>SUM(C4:C10)</f>
        <v>72</v>
      </c>
      <c r="D11" s="18">
        <f>SUM(D4:D10)</f>
        <v>24</v>
      </c>
      <c r="E11" s="18">
        <f>SUM(E4:E10)</f>
        <v>24</v>
      </c>
      <c r="F11" s="18">
        <f>SUM(F4:F10)</f>
        <v>0</v>
      </c>
      <c r="G11" s="18">
        <f>SUM(C11:F11)</f>
        <v>120</v>
      </c>
    </row>
    <row r="13" spans="2:13" x14ac:dyDescent="0.25">
      <c r="B13" s="24" t="s">
        <v>28</v>
      </c>
      <c r="C13" s="25"/>
      <c r="D13" s="25"/>
      <c r="E13" s="25"/>
      <c r="F13" s="26"/>
      <c r="I13" s="24" t="s">
        <v>19</v>
      </c>
      <c r="J13" s="25"/>
      <c r="K13" s="25"/>
      <c r="L13" s="25"/>
      <c r="M13" s="26"/>
    </row>
    <row r="14" spans="2:13" ht="31.5" customHeight="1" x14ac:dyDescent="0.25">
      <c r="B14" s="11" t="s">
        <v>38</v>
      </c>
      <c r="C14" s="13" t="str">
        <f>C3</f>
        <v>Prüfung bestanden</v>
      </c>
      <c r="D14" s="13" t="str">
        <f t="shared" ref="D14:F14" si="1">D3</f>
        <v>Nachprüfung bestanden</v>
      </c>
      <c r="E14" s="13" t="str">
        <f t="shared" si="1"/>
        <v>nicht bestanden</v>
      </c>
      <c r="F14" s="20">
        <f t="shared" si="1"/>
        <v>0</v>
      </c>
      <c r="I14" s="11" t="s">
        <v>37</v>
      </c>
      <c r="J14" s="13" t="str">
        <f>C14</f>
        <v>Prüfung bestanden</v>
      </c>
      <c r="K14" s="13" t="str">
        <f>D14</f>
        <v>Nachprüfung bestanden</v>
      </c>
      <c r="L14" s="13" t="str">
        <f>E14</f>
        <v>nicht bestanden</v>
      </c>
      <c r="M14" s="13">
        <f>F14</f>
        <v>0</v>
      </c>
    </row>
    <row r="15" spans="2:13" x14ac:dyDescent="0.25">
      <c r="B15" s="14" t="str">
        <f>B4</f>
        <v>Präsenzkurs</v>
      </c>
      <c r="C15" s="14">
        <f>($C$11*G4)/$G$11</f>
        <v>30</v>
      </c>
      <c r="D15" s="14">
        <f>($D$11*G4)/$G$11</f>
        <v>10</v>
      </c>
      <c r="E15" s="14">
        <f>($E$11*G4)/$G$11</f>
        <v>10</v>
      </c>
      <c r="F15" s="14">
        <f>($F$11*G4)/$G$11</f>
        <v>0</v>
      </c>
      <c r="I15" s="14" t="str">
        <f>B15</f>
        <v>Präsenzkurs</v>
      </c>
      <c r="J15" s="15">
        <f>IFERROR(((C4-C15)^2)/C15,0)</f>
        <v>0</v>
      </c>
      <c r="K15" s="15">
        <f>IFERROR(((D4-D15)^2)/D15,0)</f>
        <v>0</v>
      </c>
      <c r="L15" s="15">
        <f>IFERROR(((E4-E15)^2)/E15,0)</f>
        <v>0</v>
      </c>
      <c r="M15" s="15">
        <f>IFERROR(((F4-F15)^2)/F15,0)</f>
        <v>0</v>
      </c>
    </row>
    <row r="16" spans="2:13" x14ac:dyDescent="0.25">
      <c r="B16" s="14" t="str">
        <f t="shared" ref="B16:B21" si="2">B5</f>
        <v>Wochenendkurs</v>
      </c>
      <c r="C16" s="14">
        <f t="shared" ref="C16:C21" si="3">($C$11*G5)/$G$11</f>
        <v>24</v>
      </c>
      <c r="D16" s="14">
        <f t="shared" ref="D16:D21" si="4">($D$11*G5)/$G$11</f>
        <v>8</v>
      </c>
      <c r="E16" s="14">
        <f t="shared" ref="E16:E21" si="5">($E$11*G5)/$G$11</f>
        <v>8</v>
      </c>
      <c r="F16" s="14">
        <f t="shared" ref="F16:F21" si="6">($F$11*G5)/$G$11</f>
        <v>0</v>
      </c>
      <c r="I16" s="14" t="str">
        <f>B16</f>
        <v>Wochenendkurs</v>
      </c>
      <c r="J16" s="15">
        <f>IFERROR(((C5-C16)^2)/C16,0)</f>
        <v>0.16666666666666666</v>
      </c>
      <c r="K16" s="15">
        <f>IFERROR(((D5-D16)^2)/D16,0)</f>
        <v>0.125</v>
      </c>
      <c r="L16" s="15">
        <f>IFERROR(((E5-E16)^2)/E16,0)</f>
        <v>0.125</v>
      </c>
      <c r="M16" s="15">
        <f>IFERROR(((F5-F16)^2)/F16,0)</f>
        <v>0</v>
      </c>
    </row>
    <row r="17" spans="2:13" x14ac:dyDescent="0.25">
      <c r="B17" s="14" t="str">
        <f t="shared" si="2"/>
        <v>Onlinekurs</v>
      </c>
      <c r="C17" s="14">
        <f t="shared" si="3"/>
        <v>18</v>
      </c>
      <c r="D17" s="14">
        <f t="shared" si="4"/>
        <v>6</v>
      </c>
      <c r="E17" s="14">
        <f t="shared" si="5"/>
        <v>6</v>
      </c>
      <c r="F17" s="14">
        <f t="shared" si="6"/>
        <v>0</v>
      </c>
      <c r="I17" s="14" t="str">
        <f>B17</f>
        <v>Onlinekurs</v>
      </c>
      <c r="J17" s="15">
        <f>IFERROR(((C6-C17)^2)/C17,0)</f>
        <v>0.22222222222222221</v>
      </c>
      <c r="K17" s="15">
        <f>IFERROR(((D6-D17)^2)/D17,0)</f>
        <v>0.16666666666666666</v>
      </c>
      <c r="L17" s="15">
        <f>IFERROR(((E6-E17)^2)/E17,0)</f>
        <v>0.16666666666666666</v>
      </c>
      <c r="M17" s="15">
        <f>IFERROR(((F6-F17)^2)/F17,0)</f>
        <v>0</v>
      </c>
    </row>
    <row r="18" spans="2:13" x14ac:dyDescent="0.25">
      <c r="B18" s="14">
        <f t="shared" si="2"/>
        <v>0</v>
      </c>
      <c r="C18" s="14">
        <f t="shared" si="3"/>
        <v>0</v>
      </c>
      <c r="D18" s="14">
        <f t="shared" si="4"/>
        <v>0</v>
      </c>
      <c r="E18" s="14">
        <f t="shared" si="5"/>
        <v>0</v>
      </c>
      <c r="F18" s="14">
        <f t="shared" si="6"/>
        <v>0</v>
      </c>
      <c r="I18" s="14">
        <f>B18</f>
        <v>0</v>
      </c>
      <c r="J18" s="15">
        <f>IFERROR(((C7-C18)^2)/C18,0)</f>
        <v>0</v>
      </c>
      <c r="K18" s="15">
        <f>IFERROR(((D7-D18)^2)/D18,0)</f>
        <v>0</v>
      </c>
      <c r="L18" s="15">
        <f>IFERROR(((E7-E18)^2)/E18,0)</f>
        <v>0</v>
      </c>
      <c r="M18" s="15">
        <f>IFERROR(((F7-F18)^2)/F18,0)</f>
        <v>0</v>
      </c>
    </row>
    <row r="19" spans="2:13" x14ac:dyDescent="0.25">
      <c r="B19" s="14">
        <f t="shared" si="2"/>
        <v>0</v>
      </c>
      <c r="C19" s="14">
        <f t="shared" si="3"/>
        <v>0</v>
      </c>
      <c r="D19" s="14">
        <f t="shared" si="4"/>
        <v>0</v>
      </c>
      <c r="E19" s="14">
        <f t="shared" si="5"/>
        <v>0</v>
      </c>
      <c r="F19" s="14">
        <f t="shared" si="6"/>
        <v>0</v>
      </c>
      <c r="I19" s="14">
        <f>B19</f>
        <v>0</v>
      </c>
      <c r="J19" s="15">
        <f>IFERROR(((C8-C19)^2)/C19,0)</f>
        <v>0</v>
      </c>
      <c r="K19" s="15">
        <f>IFERROR(((D8-D19)^2)/D19,0)</f>
        <v>0</v>
      </c>
      <c r="L19" s="15">
        <f>IFERROR(((E8-E19)^2)/E19,0)</f>
        <v>0</v>
      </c>
      <c r="M19" s="15">
        <f>IFERROR(((F8-F19)^2)/F19,0)</f>
        <v>0</v>
      </c>
    </row>
    <row r="20" spans="2:13" x14ac:dyDescent="0.25">
      <c r="B20" s="14">
        <f t="shared" si="2"/>
        <v>0</v>
      </c>
      <c r="C20" s="14">
        <f t="shared" si="3"/>
        <v>0</v>
      </c>
      <c r="D20" s="14">
        <f t="shared" si="4"/>
        <v>0</v>
      </c>
      <c r="E20" s="14">
        <f t="shared" si="5"/>
        <v>0</v>
      </c>
      <c r="F20" s="14">
        <f t="shared" si="6"/>
        <v>0</v>
      </c>
      <c r="I20" s="14">
        <f>B20</f>
        <v>0</v>
      </c>
      <c r="J20" s="15">
        <f>IFERROR(((C9-C20)^2)/C20,0)</f>
        <v>0</v>
      </c>
      <c r="K20" s="15">
        <f>IFERROR(((D9-D20)^2)/D20,0)</f>
        <v>0</v>
      </c>
      <c r="L20" s="15">
        <f>IFERROR(((E9-E20)^2)/E20,0)</f>
        <v>0</v>
      </c>
      <c r="M20" s="15">
        <f>IFERROR(((F9-F20)^2)/F20,0)</f>
        <v>0</v>
      </c>
    </row>
    <row r="21" spans="2:13" x14ac:dyDescent="0.25">
      <c r="B21" s="14">
        <f t="shared" si="2"/>
        <v>0</v>
      </c>
      <c r="C21" s="14">
        <f t="shared" si="3"/>
        <v>0</v>
      </c>
      <c r="D21" s="14">
        <f t="shared" si="4"/>
        <v>0</v>
      </c>
      <c r="E21" s="14">
        <f t="shared" si="5"/>
        <v>0</v>
      </c>
      <c r="F21" s="14">
        <f t="shared" si="6"/>
        <v>0</v>
      </c>
      <c r="I21" s="14">
        <f>B21</f>
        <v>0</v>
      </c>
      <c r="J21" s="15">
        <f>IFERROR(((C10-C21)^2)/C21,0)</f>
        <v>0</v>
      </c>
      <c r="K21" s="15">
        <f>IFERROR(((D10-D21)^2)/D21,0)</f>
        <v>0</v>
      </c>
      <c r="L21" s="15">
        <f>IFERROR(((E10-E21)^2)/E21,0)</f>
        <v>0</v>
      </c>
      <c r="M21" s="15">
        <f>IFERROR(((F10-F21)^2)/F21,0)</f>
        <v>0</v>
      </c>
    </row>
    <row r="22" spans="2:13" x14ac:dyDescent="0.25">
      <c r="I22" s="12" t="s">
        <v>18</v>
      </c>
      <c r="J22" s="30">
        <f>SUM(J15:M21)</f>
        <v>0.9722222222222221</v>
      </c>
      <c r="K22" s="31"/>
      <c r="L22" s="31"/>
      <c r="M22" s="32"/>
    </row>
  </sheetData>
  <mergeCells count="5">
    <mergeCell ref="B2:G2"/>
    <mergeCell ref="B13:F13"/>
    <mergeCell ref="I13:M13"/>
    <mergeCell ref="J22:M22"/>
    <mergeCell ref="I9:M9"/>
  </mergeCells>
  <conditionalFormatting sqref="J15:M21">
    <cfRule type="cellIs" dxfId="4" priority="7" operator="between">
      <formula>1</formula>
      <formula>5</formula>
    </cfRule>
    <cfRule type="cellIs" dxfId="3" priority="8" operator="lessThan">
      <formula>1</formula>
    </cfRule>
  </conditionalFormatting>
  <conditionalFormatting sqref="J15:M21">
    <cfRule type="cellIs" dxfId="2" priority="6" operator="greaterThan">
      <formula>5</formula>
    </cfRule>
  </conditionalFormatting>
  <conditionalFormatting sqref="I9">
    <cfRule type="containsText" dxfId="0" priority="1" operator="containsText" text="muss">
      <formula>NOT(ISERROR(SEARCH("muss",I9)))</formula>
    </cfRule>
    <cfRule type="containsText" dxfId="1" priority="2" operator="containsText" text="nicht">
      <formula>NOT(ISERROR(SEARCH("nicht",I9)))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F93416-2818-47A9-888D-707BDB9A8934}">
          <x14:formula1>
            <xm:f>Homogenitätstest!$V$10:$V$12</xm:f>
          </x14:formula1>
          <xm:sqref>J5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Beschreibung</vt:lpstr>
      <vt:lpstr>Anpassungstest</vt:lpstr>
      <vt:lpstr>Homogenitätstest</vt:lpstr>
      <vt:lpstr>Unabhängigkeitstest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Ulrich</dc:creator>
  <cp:keywords/>
  <dc:description/>
  <cp:lastModifiedBy>Jan Ulrich</cp:lastModifiedBy>
  <cp:revision/>
  <dcterms:created xsi:type="dcterms:W3CDTF">2021-06-13T08:13:13Z</dcterms:created>
  <dcterms:modified xsi:type="dcterms:W3CDTF">2022-08-07T16:31:51Z</dcterms:modified>
  <cp:category/>
  <cp:contentStatus/>
</cp:coreProperties>
</file>