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j\Desktop\"/>
    </mc:Choice>
  </mc:AlternateContent>
  <xr:revisionPtr revIDLastSave="0" documentId="13_ncr:1_{1D5505E9-8808-4839-98F1-7AD5A2506A53}" xr6:coauthVersionLast="47" xr6:coauthVersionMax="47" xr10:uidLastSave="{00000000-0000-0000-0000-000000000000}"/>
  <bookViews>
    <workbookView xWindow="-120" yWindow="-120" windowWidth="29040" windowHeight="1584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D24" i="1"/>
  <c r="X24" i="1" l="1"/>
  <c r="T24" i="1"/>
  <c r="P24" i="1"/>
  <c r="L24" i="1"/>
  <c r="H24" i="1"/>
  <c r="W24" i="1"/>
  <c r="S24" i="1"/>
  <c r="O24" i="1"/>
  <c r="K24" i="1"/>
  <c r="G24" i="1"/>
  <c r="V24" i="1"/>
  <c r="R24" i="1"/>
  <c r="N24" i="1"/>
  <c r="J24" i="1"/>
  <c r="F24" i="1"/>
  <c r="U24" i="1"/>
  <c r="Q24" i="1"/>
  <c r="M24" i="1"/>
  <c r="I24" i="1"/>
  <c r="E24" i="1"/>
  <c r="Y24" i="1"/>
</calcChain>
</file>

<file path=xl/sharedStrings.xml><?xml version="1.0" encoding="utf-8"?>
<sst xmlns="http://schemas.openxmlformats.org/spreadsheetml/2006/main" count="36" uniqueCount="36">
  <si>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</si>
  <si>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</si>
  <si>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</si>
  <si>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</si>
  <si>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</si>
  <si>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</si>
  <si>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</si>
  <si>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</si>
  <si>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</si>
  <si>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</si>
  <si>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</si>
  <si>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</si>
  <si>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</si>
  <si>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</si>
  <si>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</si>
  <si>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</si>
  <si>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</si>
  <si>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</si>
  <si>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</si>
  <si>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</si>
  <si>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</si>
  <si>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</si>
  <si>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</si>
  <si>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</si>
  <si>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</si>
  <si>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Remaining Effort</t>
  </si>
  <si>
    <t>Ideal Trend</t>
  </si>
  <si>
    <t>Refinação do DER</t>
  </si>
  <si>
    <t>Refinação Tabelas Banco</t>
  </si>
  <si>
    <t>Wireframe Login</t>
  </si>
  <si>
    <t>Wireframe Prata/Gold</t>
  </si>
  <si>
    <t>Interface Login</t>
  </si>
  <si>
    <t>Interface Prata/Gold</t>
  </si>
  <si>
    <t>Crud Para todas etapas</t>
  </si>
  <si>
    <t>Niveis de Acesso no Login</t>
  </si>
  <si>
    <t>Sprint Burndown Chart (Sprint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</si>
</sst>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" fontId="3" fillId="5" borderId="9" xfId="0" applyNumberFormat="1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3" xfId="0" applyFont="1" applyFill="1" applyBorder="1"/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6" borderId="23" xfId="0" applyFont="1" applyFill="1" applyBorder="1"/>
    <xf numFmtId="0" fontId="3" fillId="6" borderId="9" xfId="0" applyFont="1" applyFill="1" applyBorder="1"/>
    <xf numFmtId="17" fontId="3" fillId="5" borderId="28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/>
    <xf numFmtId="0" fontId="3" fillId="7" borderId="29" xfId="0" applyFont="1" applyFill="1" applyBorder="1"/>
    <xf numFmtId="17" fontId="3" fillId="5" borderId="32" xfId="0" applyNumberFormat="1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33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</a:t>
            </a:r>
            <a:r>
              <a:rPr lang="pt-BR" sz="2400" b="1" baseline="0">
                <a:latin typeface="Arial Black" panose="020B0A04020102020204" pitchFamily="34" charset="0"/>
              </a:rPr>
              <a:t> 3</a:t>
            </a:r>
            <a:r>
              <a:rPr lang="pt-BR" sz="2400" b="1">
                <a:latin typeface="Arial Black" panose="020B0A040201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38132410022861418"/>
          <c:y val="1.05203805450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Planilha1!$E$23:$Y$23</c:f>
              <c:numCache>
                <c:formatCode>General</c:formatCode>
                <c:ptCount val="2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Planilha1!$E$24:$Y$24</c:f>
              <c:numCache>
                <c:formatCode>General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7960415590877"/>
          <c:y val="7.8633631751336853E-3"/>
          <c:w val="7.5008220081391921E-2"/>
          <c:h val="0.10065287353840909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235402</xdr:colOff>
      <xdr:row>24</xdr:row>
      <xdr:rowOff>186416</xdr:rowOff>
    </xdr:from>
    <xdr:to>
      <xdr:col>27</xdr:col>
      <xdr:colOff>598714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zoomScaleNormal="100" workbookViewId="0">
      <selection activeCell="B4" sqref="B4:AB4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36" t="s">
        <v>35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ht="15.75" thickBot="1" x14ac:dyDescent="0.3">
      <c r="B5" s="47" t="s">
        <v>0</v>
      </c>
      <c r="C5" s="49" t="s">
        <v>1</v>
      </c>
      <c r="D5" s="14" t="s">
        <v>2</v>
      </c>
      <c r="E5" s="15">
        <v>42491</v>
      </c>
      <c r="F5" s="15">
        <v>42856</v>
      </c>
      <c r="G5" s="15">
        <v>43221</v>
      </c>
      <c r="H5" s="15">
        <v>43586</v>
      </c>
      <c r="I5" s="15">
        <v>43952</v>
      </c>
      <c r="J5" s="15">
        <v>44317</v>
      </c>
      <c r="K5" s="15">
        <v>44682</v>
      </c>
      <c r="L5" s="15">
        <v>45047</v>
      </c>
      <c r="M5" s="15">
        <v>45413</v>
      </c>
      <c r="N5" s="15">
        <v>45778</v>
      </c>
      <c r="O5" s="15">
        <v>46143</v>
      </c>
      <c r="P5" s="15">
        <v>46508</v>
      </c>
      <c r="Q5" s="15">
        <v>46874</v>
      </c>
      <c r="R5" s="15">
        <v>47239</v>
      </c>
      <c r="S5" s="15">
        <v>11079</v>
      </c>
      <c r="T5" s="15">
        <v>11444</v>
      </c>
      <c r="U5" s="15">
        <v>37043</v>
      </c>
      <c r="V5" s="15">
        <v>37408</v>
      </c>
      <c r="W5" s="15">
        <v>37773</v>
      </c>
      <c r="X5" s="15">
        <v>38139</v>
      </c>
      <c r="Y5" s="25">
        <v>38504</v>
      </c>
      <c r="Z5" s="32"/>
      <c r="AA5" s="15"/>
      <c r="AB5" s="16"/>
    </row>
    <row r="6" spans="2:41" ht="15.75" thickBot="1" x14ac:dyDescent="0.3">
      <c r="B6" s="48"/>
      <c r="C6" s="50"/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26" t="s">
        <v>24</v>
      </c>
      <c r="Z6" s="32"/>
      <c r="AA6" s="15"/>
      <c r="AB6" s="16"/>
    </row>
    <row r="7" spans="2:41" ht="15.75" thickBot="1" x14ac:dyDescent="0.3">
      <c r="B7" s="9">
        <v>1</v>
      </c>
      <c r="C7" s="10" t="s">
        <v>27</v>
      </c>
      <c r="D7" s="20">
        <v>5</v>
      </c>
      <c r="E7" s="10">
        <v>1</v>
      </c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7"/>
      <c r="Z7" s="32"/>
      <c r="AA7" s="15"/>
      <c r="AB7" s="16"/>
    </row>
    <row r="8" spans="2:41" ht="15.75" thickBot="1" x14ac:dyDescent="0.3">
      <c r="B8" s="7">
        <v>2</v>
      </c>
      <c r="C8" s="4" t="s">
        <v>28</v>
      </c>
      <c r="D8" s="21">
        <v>5</v>
      </c>
      <c r="E8" s="4"/>
      <c r="F8" s="4"/>
      <c r="G8" s="4"/>
      <c r="H8" s="4"/>
      <c r="I8" s="4"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8"/>
      <c r="Z8" s="32"/>
      <c r="AA8" s="15"/>
      <c r="AB8" s="16"/>
    </row>
    <row r="9" spans="2:41" ht="15.75" thickBot="1" x14ac:dyDescent="0.3">
      <c r="B9" s="7">
        <v>3</v>
      </c>
      <c r="C9" s="4" t="s">
        <v>29</v>
      </c>
      <c r="D9" s="21">
        <v>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28"/>
      <c r="Z9" s="32"/>
      <c r="AA9" s="15"/>
      <c r="AB9" s="16"/>
    </row>
    <row r="10" spans="2:41" ht="15.75" thickBot="1" x14ac:dyDescent="0.3">
      <c r="B10" s="7">
        <v>4</v>
      </c>
      <c r="C10" s="4" t="s">
        <v>30</v>
      </c>
      <c r="D10" s="21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8"/>
      <c r="Z10" s="32"/>
      <c r="AA10" s="15"/>
      <c r="AB10" s="16"/>
    </row>
    <row r="11" spans="2:41" ht="15.75" thickBot="1" x14ac:dyDescent="0.3">
      <c r="B11" s="7">
        <v>5</v>
      </c>
      <c r="C11" s="4" t="s">
        <v>31</v>
      </c>
      <c r="D11" s="21">
        <v>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28"/>
      <c r="Z11" s="32"/>
      <c r="AA11" s="15"/>
      <c r="AB11" s="16"/>
    </row>
    <row r="12" spans="2:41" ht="15.75" thickBot="1" x14ac:dyDescent="0.3">
      <c r="B12" s="7">
        <v>6</v>
      </c>
      <c r="C12" s="4" t="s">
        <v>32</v>
      </c>
      <c r="D12" s="21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8"/>
      <c r="Z12" s="32"/>
      <c r="AA12" s="15"/>
      <c r="AB12" s="16"/>
    </row>
    <row r="13" spans="2:41" ht="15.75" thickBot="1" x14ac:dyDescent="0.3">
      <c r="B13" s="7">
        <v>7</v>
      </c>
      <c r="C13" s="4" t="s">
        <v>33</v>
      </c>
      <c r="D13" s="21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8"/>
      <c r="Z13" s="32"/>
      <c r="AA13" s="15"/>
      <c r="AB13" s="16"/>
    </row>
    <row r="14" spans="2:41" ht="15.75" thickBot="1" x14ac:dyDescent="0.3">
      <c r="B14" s="7">
        <v>8</v>
      </c>
      <c r="C14" s="4" t="s">
        <v>34</v>
      </c>
      <c r="D14" s="21">
        <v>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/>
      <c r="Z14" s="32"/>
      <c r="AA14" s="15"/>
      <c r="AB14" s="16"/>
    </row>
    <row r="15" spans="2:41" ht="15.75" thickBot="1" x14ac:dyDescent="0.3">
      <c r="B15" s="7"/>
      <c r="C15" s="4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  <c r="Z15" s="32"/>
      <c r="AA15" s="15"/>
      <c r="AB15" s="16"/>
    </row>
    <row r="16" spans="2:41" ht="15.75" thickBot="1" x14ac:dyDescent="0.3">
      <c r="B16" s="7"/>
      <c r="C16" s="4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  <c r="Z16" s="32"/>
      <c r="AA16" s="15"/>
      <c r="AB16" s="16"/>
    </row>
    <row r="17" spans="1:28" ht="15.75" thickBot="1" x14ac:dyDescent="0.3">
      <c r="B17" s="7"/>
      <c r="C17" s="4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  <c r="Z17" s="32"/>
      <c r="AA17" s="15"/>
      <c r="AB17" s="16"/>
    </row>
    <row r="18" spans="1:28" ht="15.75" thickBot="1" x14ac:dyDescent="0.3">
      <c r="B18" s="7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  <c r="Z18" s="32"/>
      <c r="AA18" s="15"/>
      <c r="AB18" s="16"/>
    </row>
    <row r="19" spans="1:28" ht="15.75" thickBot="1" x14ac:dyDescent="0.3">
      <c r="B19" s="7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  <c r="Z19" s="32"/>
      <c r="AA19" s="15"/>
      <c r="AB19" s="16"/>
    </row>
    <row r="20" spans="1:28" ht="15.75" thickBot="1" x14ac:dyDescent="0.3">
      <c r="B20" s="7"/>
      <c r="C20" s="4"/>
      <c r="D20" s="2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  <c r="Z20" s="32"/>
      <c r="AA20" s="15"/>
      <c r="AB20" s="16"/>
    </row>
    <row r="21" spans="1:28" ht="15.75" thickBot="1" x14ac:dyDescent="0.3">
      <c r="A21" s="5"/>
      <c r="B21" s="6"/>
      <c r="C21" s="4"/>
      <c r="D21" s="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  <c r="Z21" s="32"/>
      <c r="AA21" s="15"/>
      <c r="AB21" s="16"/>
    </row>
    <row r="22" spans="1:28" ht="15.75" thickBot="1" x14ac:dyDescent="0.3">
      <c r="A22" s="5"/>
      <c r="B22" s="12"/>
      <c r="C22" s="13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29"/>
      <c r="Z22" s="32"/>
      <c r="AA22" s="15"/>
      <c r="AB22" s="16"/>
    </row>
    <row r="23" spans="1:28" ht="15.75" thickBot="1" x14ac:dyDescent="0.3">
      <c r="B23" s="51" t="s">
        <v>25</v>
      </c>
      <c r="C23" s="52"/>
      <c r="D23" s="23">
        <f>SUM(D7:D22)</f>
        <v>48</v>
      </c>
      <c r="E23" s="24">
        <f>D23-SUM(E7:E22)</f>
        <v>47</v>
      </c>
      <c r="F23" s="24">
        <f t="shared" ref="F23:Y23" si="0">E23-SUM(F7:F22)</f>
        <v>47</v>
      </c>
      <c r="G23" s="24">
        <f t="shared" si="0"/>
        <v>47</v>
      </c>
      <c r="H23" s="24">
        <f t="shared" si="0"/>
        <v>47</v>
      </c>
      <c r="I23" s="24">
        <f t="shared" si="0"/>
        <v>45</v>
      </c>
      <c r="J23" s="24">
        <f t="shared" si="0"/>
        <v>45</v>
      </c>
      <c r="K23" s="24">
        <f t="shared" si="0"/>
        <v>45</v>
      </c>
      <c r="L23" s="24">
        <f t="shared" si="0"/>
        <v>45</v>
      </c>
      <c r="M23" s="24">
        <f t="shared" si="0"/>
        <v>45</v>
      </c>
      <c r="N23" s="24">
        <f t="shared" si="0"/>
        <v>45</v>
      </c>
      <c r="O23" s="24">
        <f t="shared" si="0"/>
        <v>45</v>
      </c>
      <c r="P23" s="24">
        <f t="shared" si="0"/>
        <v>45</v>
      </c>
      <c r="Q23" s="24">
        <f t="shared" si="0"/>
        <v>45</v>
      </c>
      <c r="R23" s="24">
        <f t="shared" si="0"/>
        <v>45</v>
      </c>
      <c r="S23" s="24">
        <f t="shared" si="0"/>
        <v>45</v>
      </c>
      <c r="T23" s="24">
        <f t="shared" si="0"/>
        <v>45</v>
      </c>
      <c r="U23" s="24">
        <f t="shared" si="0"/>
        <v>45</v>
      </c>
      <c r="V23" s="24">
        <f t="shared" si="0"/>
        <v>45</v>
      </c>
      <c r="W23" s="24">
        <f t="shared" si="0"/>
        <v>45</v>
      </c>
      <c r="X23" s="24">
        <f t="shared" si="0"/>
        <v>45</v>
      </c>
      <c r="Y23" s="30">
        <f t="shared" si="0"/>
        <v>45</v>
      </c>
      <c r="Z23" s="32"/>
      <c r="AA23" s="15"/>
      <c r="AB23" s="16"/>
    </row>
    <row r="24" spans="1:28" ht="15.75" thickBot="1" x14ac:dyDescent="0.3">
      <c r="B24" s="45" t="s">
        <v>26</v>
      </c>
      <c r="C24" s="46"/>
      <c r="D24" s="18">
        <f>SUM(D7:D22)</f>
        <v>48</v>
      </c>
      <c r="E24" s="19">
        <f>$D$24-($D$24/24*1)</f>
        <v>46</v>
      </c>
      <c r="F24" s="19">
        <f>$D$24-($D$24/24*2)</f>
        <v>44</v>
      </c>
      <c r="G24" s="19">
        <f>$D$24-($D$24/24*3)</f>
        <v>42</v>
      </c>
      <c r="H24" s="19">
        <f>$D$24-($D$24/24*4)</f>
        <v>40</v>
      </c>
      <c r="I24" s="19">
        <f>$D$24-($D$24/24*5)</f>
        <v>38</v>
      </c>
      <c r="J24" s="19">
        <f>$D$24-($D$24/24*6)</f>
        <v>36</v>
      </c>
      <c r="K24" s="19">
        <f>$D$24-($D$24/24*7)</f>
        <v>34</v>
      </c>
      <c r="L24" s="19">
        <f>$D$24-($D$24/24*8)</f>
        <v>32</v>
      </c>
      <c r="M24" s="19">
        <f>$D$24-($D$24/24*9)</f>
        <v>30</v>
      </c>
      <c r="N24" s="19">
        <f>$D$24-($D$24/24*10)</f>
        <v>28</v>
      </c>
      <c r="O24" s="19">
        <f>$D$24-($D$24/24*11)</f>
        <v>26</v>
      </c>
      <c r="P24" s="19">
        <f>$D$24-($D$24/24*12)</f>
        <v>24</v>
      </c>
      <c r="Q24" s="19">
        <f>$D$24-($D$24/24*13)</f>
        <v>22</v>
      </c>
      <c r="R24" s="19">
        <f>$D$24-($D$24/24*14)</f>
        <v>20</v>
      </c>
      <c r="S24" s="19">
        <f>$D$24-($D$24/24*15)</f>
        <v>18</v>
      </c>
      <c r="T24" s="19">
        <f>$D$24-($D$24/24*16)</f>
        <v>16</v>
      </c>
      <c r="U24" s="19">
        <f>$D$24-($D$24/24*17)</f>
        <v>14</v>
      </c>
      <c r="V24" s="19">
        <f>$D$24-($D$24/24*18)</f>
        <v>12</v>
      </c>
      <c r="W24" s="19">
        <f>$D$24-($D$24/24*19)</f>
        <v>10</v>
      </c>
      <c r="X24" s="19">
        <f>$D$24-($D$24/24*20)</f>
        <v>8</v>
      </c>
      <c r="Y24" s="31">
        <f>$D$24-($D$24/24*21)</f>
        <v>6</v>
      </c>
      <c r="Z24" s="33"/>
      <c r="AA24" s="34"/>
      <c r="AB24" s="35"/>
    </row>
    <row r="31" spans="1:28" x14ac:dyDescent="0.25">
      <c r="C31" s="8"/>
    </row>
  </sheetData>
  <mergeCells count="6">
    <mergeCell ref="B2:AB3"/>
    <mergeCell ref="B4:AB4"/>
    <mergeCell ref="B24:C24"/>
    <mergeCell ref="B5:B6"/>
    <mergeCell ref="C5:C6"/>
    <mergeCell ref="B23:C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Jooj</cp:lastModifiedBy>
  <dcterms:created xsi:type="dcterms:W3CDTF">2022-04-13T13:38:51Z</dcterms:created>
  <dcterms:modified xsi:type="dcterms:W3CDTF">2022-05-20T13:58:22Z</dcterms:modified>
</cp:coreProperties>
</file>