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Ex2.xml" ContentType="application/vnd.ms-office.chartex+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3.xml" ContentType="application/vnd.openxmlformats-officedocument.drawing+xml"/>
  <Override PartName="/xl/slicers/slicer3.xml" ContentType="application/vnd.ms-excel.slicer+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charts/chart19.xml" ContentType="application/vnd.openxmlformats-officedocument.drawingml.chart+xml"/>
  <Override PartName="/xl/charts/style21.xml" ContentType="application/vnd.ms-office.chartstyle+xml"/>
  <Override PartName="/xl/charts/colors21.xml" ContentType="application/vnd.ms-office.chartcolorstyle+xml"/>
  <Override PartName="/xl/charts/chart20.xml" ContentType="application/vnd.openxmlformats-officedocument.drawingml.chart+xml"/>
  <Override PartName="/xl/charts/style22.xml" ContentType="application/vnd.ms-office.chartstyle+xml"/>
  <Override PartName="/xl/charts/colors22.xml" ContentType="application/vnd.ms-office.chartcolorstyle+xml"/>
  <Override PartName="/xl/charts/chart21.xml" ContentType="application/vnd.openxmlformats-officedocument.drawingml.chart+xml"/>
  <Override PartName="/xl/charts/style23.xml" ContentType="application/vnd.ms-office.chartstyle+xml"/>
  <Override PartName="/xl/charts/colors23.xml" ContentType="application/vnd.ms-office.chartcolorstyle+xml"/>
  <Override PartName="/xl/charts/chartEx3.xml" ContentType="application/vnd.ms-office.chartex+xml"/>
  <Override PartName="/xl/charts/style24.xml" ContentType="application/vnd.ms-office.chartstyle+xml"/>
  <Override PartName="/xl/charts/colors24.xml" ContentType="application/vnd.ms-office.chartcolorstyle+xml"/>
  <Override PartName="/xl/charts/chart22.xml" ContentType="application/vnd.openxmlformats-officedocument.drawingml.chart+xml"/>
  <Override PartName="/xl/charts/style25.xml" ContentType="application/vnd.ms-office.chartstyle+xml"/>
  <Override PartName="/xl/charts/colors25.xml" ContentType="application/vnd.ms-office.chartcolorstyle+xml"/>
  <Override PartName="/xl/charts/chart23.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C:\Users\ds122\OneDrive\Desktop\project\superstore-financial-dashboard-main\superstore-financial-dashboard-main\"/>
    </mc:Choice>
  </mc:AlternateContent>
  <xr:revisionPtr revIDLastSave="0" documentId="13_ncr:1_{BF29E48B-5201-4E6E-8EFD-943263E142EC}" xr6:coauthVersionLast="47" xr6:coauthVersionMax="47" xr10:uidLastSave="{00000000-0000-0000-0000-000000000000}"/>
  <bookViews>
    <workbookView xWindow="-108" yWindow="-108" windowWidth="23256" windowHeight="12456" activeTab="3" xr2:uid="{F7EA0CD5-D2DB-4D15-986A-0DBEAFDBFDEF}"/>
  </bookViews>
  <sheets>
    <sheet name="Calculations" sheetId="1" r:id="rId1"/>
    <sheet name="Sales" sheetId="11" r:id="rId2"/>
    <sheet name="Profit" sheetId="17" r:id="rId3"/>
    <sheet name="Orders" sheetId="18" r:id="rId4"/>
    <sheet name="About" sheetId="10" r:id="rId5"/>
    <sheet name="FilePath_Query" sheetId="20" state="hidden" r:id="rId6"/>
    <sheet name="Setup" sheetId="19" state="hidden" r:id="rId7"/>
  </sheets>
  <definedNames>
    <definedName name="_xlchart.v5.0" hidden="1">Calculations!$D$40</definedName>
    <definedName name="_xlchart.v5.1" hidden="1">Calculations!$D$41:$D$81</definedName>
    <definedName name="_xlchart.v5.10" hidden="1">Calculations!$E$288</definedName>
    <definedName name="_xlchart.v5.11" hidden="1">Calculations!$E$289:$E$329</definedName>
    <definedName name="_xlchart.v5.2" hidden="1">Calculations!$E$40</definedName>
    <definedName name="_xlchart.v5.3" hidden="1">Calculations!$E$41:$E$81</definedName>
    <definedName name="_xlchart.v5.4" hidden="1">Calculations!$D$167</definedName>
    <definedName name="_xlchart.v5.5" hidden="1">Calculations!$D$168:$D$208</definedName>
    <definedName name="_xlchart.v5.6" hidden="1">Calculations!$E$167</definedName>
    <definedName name="_xlchart.v5.7" hidden="1">Calculations!$E$168:$E$208</definedName>
    <definedName name="_xlchart.v5.8" hidden="1">Calculations!$D$288</definedName>
    <definedName name="_xlchart.v5.9" hidden="1">Calculations!$D$289:$D$329</definedName>
    <definedName name="ExternalData_1" localSheetId="5" hidden="1">FilePath_Query!$A$1:$A$2</definedName>
    <definedName name="FilePath">Setup!$A$2</definedName>
    <definedName name="FromArray_1">_xlfn.ANCHORARRAY(Setup!$A$2)</definedName>
    <definedName name="Slicer_Category">#N/A</definedName>
    <definedName name="Slicer_Date_Hierarchy">#N/A</definedName>
    <definedName name="Slicer_Segment">#N/A</definedName>
  </definedNames>
  <calcPr calcId="191029"/>
  <pivotCaches>
    <pivotCache cacheId="29" r:id="rId8"/>
    <pivotCache cacheId="30" r:id="rId9"/>
    <pivotCache cacheId="31" r:id="rId10"/>
    <pivotCache cacheId="32" r:id="rId11"/>
    <pivotCache cacheId="33" r:id="rId12"/>
    <pivotCache cacheId="34" r:id="rId13"/>
    <pivotCache cacheId="35" r:id="rId14"/>
    <pivotCache cacheId="36" r:id="rId15"/>
    <pivotCache cacheId="37" r:id="rId16"/>
    <pivotCache cacheId="38" r:id="rId17"/>
    <pivotCache cacheId="39" r:id="rId18"/>
    <pivotCache cacheId="40" r:id="rId19"/>
    <pivotCache cacheId="41" r:id="rId20"/>
    <pivotCache cacheId="42" r:id="rId21"/>
    <pivotCache cacheId="43" r:id="rId22"/>
    <pivotCache cacheId="44" r:id="rId23"/>
    <pivotCache cacheId="45" r:id="rId24"/>
    <pivotCache cacheId="46" r:id="rId25"/>
    <pivotCache cacheId="47" r:id="rId26"/>
    <pivotCache cacheId="48" r:id="rId27"/>
    <pivotCache cacheId="49" r:id="rId28"/>
    <pivotCache cacheId="50" r:id="rId29"/>
    <pivotCache cacheId="51" r:id="rId30"/>
    <pivotCache cacheId="52" r:id="rId31"/>
    <pivotCache cacheId="53" r:id="rId32"/>
    <pivotCache cacheId="54" r:id="rId33"/>
    <pivotCache cacheId="55" r:id="rId34"/>
    <pivotCache cacheId="56" r:id="rId35"/>
    <pivotCache cacheId="57" r:id="rId36"/>
    <pivotCache cacheId="58" r:id="rId37"/>
    <pivotCache cacheId="59" r:id="rId38"/>
    <pivotCache cacheId="60" r:id="rId39"/>
    <pivotCache cacheId="61" r:id="rId40"/>
  </pivotCaches>
  <extLst>
    <ext xmlns:x14="http://schemas.microsoft.com/office/spreadsheetml/2009/9/main" uri="{876F7934-8845-4945-9796-88D515C7AA90}">
      <x14:pivotCaches>
        <pivotCache cacheId="62" r:id="rId41"/>
      </x14:pivotCaches>
    </ext>
    <ext xmlns:x14="http://schemas.microsoft.com/office/spreadsheetml/2009/9/main" uri="{BBE1A952-AA13-448e-AADC-164F8A28A991}">
      <x14:slicerCaches>
        <x14:slicerCache r:id="rId42"/>
        <x14:slicerCache r:id="rId43"/>
        <x14:slicerCache r:id="rId4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s_671dcb1d-311e-4c2a-9d30-09a4589bd47e" name="Orders" connection="Query - Orders"/>
          <x15:modelTable id="Customers_2841d0a2-9ba0-4817-85b5-77249d9c3692" name="Customers" connection="Query - Customers"/>
          <x15:modelTable id="Products_0534e110-7c55-4e7f-ac47-4482e176b76b" name="Products" connection="Query - Products"/>
          <x15:modelTable id="Returns_9c9517a0-6233-4f26-b4a5-cffffe0a28e9" name="Returns" connection="Query - Returns"/>
          <x15:modelTable id="Calendar" name="Calendar" connection="Connection"/>
        </x15:modelTables>
        <x15:modelRelationships>
          <x15:modelRelationship fromTable="Orders" fromColumn="Customer ID" toTable="Customers" toColumn="Customer ID"/>
          <x15:modelRelationship fromTable="Orders" fromColumn="Product ID" toTable="Products" toColumn="Product ID"/>
          <x15:modelRelationship fromTable="Orders" fromColumn="Order Date" toTable="Calendar" toColumn="Date"/>
          <x15:modelRelationship fromTable="Orders" fromColumn="Order ID" toTable="Returns" toColumn="Ord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A2" i="19" l="1" a="1"/>
  <c r="A2" i="19" s="1"/>
  <c r="K250" i="1"/>
  <c r="K244" i="1"/>
  <c r="K239" i="1"/>
  <c r="K122" i="1"/>
  <c r="K115" i="1"/>
  <c r="K19" i="1"/>
  <c r="K13" i="1"/>
  <c r="K7" i="1"/>
  <c r="R289" i="1"/>
  <c r="Q289" i="1"/>
  <c r="P289" i="1"/>
  <c r="O289" i="1"/>
  <c r="N289" i="1"/>
  <c r="R288" i="1"/>
  <c r="Q288" i="1"/>
  <c r="P288" i="1"/>
  <c r="O288" i="1"/>
  <c r="N288" i="1"/>
  <c r="D288" i="1" a="1"/>
  <c r="D288" i="1" s="1"/>
  <c r="R168" i="1"/>
  <c r="Q168" i="1"/>
  <c r="P168" i="1"/>
  <c r="O168" i="1"/>
  <c r="N168" i="1"/>
  <c r="R167" i="1"/>
  <c r="Q167" i="1"/>
  <c r="P167" i="1"/>
  <c r="O167" i="1"/>
  <c r="N167" i="1"/>
  <c r="D167" i="1" a="1"/>
  <c r="D167" i="1" s="1"/>
  <c r="R41" i="1"/>
  <c r="Q41" i="1"/>
  <c r="P41" i="1"/>
  <c r="O41" i="1"/>
  <c r="N41" i="1"/>
  <c r="R40" i="1"/>
  <c r="Q40" i="1"/>
  <c r="P40" i="1"/>
  <c r="O40" i="1"/>
  <c r="N40" i="1"/>
  <c r="H49" i="1"/>
  <c r="H48" i="1"/>
  <c r="H47" i="1"/>
  <c r="H46" i="1"/>
  <c r="H45" i="1"/>
  <c r="H44" i="1"/>
  <c r="H43" i="1"/>
  <c r="H42" i="1"/>
  <c r="H41" i="1"/>
  <c r="H40" i="1"/>
  <c r="E41" i="1" a="1"/>
  <c r="E41" i="1" s="1"/>
  <c r="D41" i="1" a="1"/>
  <c r="D41" i="1" s="1"/>
  <c r="E26" i="1"/>
  <c r="E27" i="1"/>
  <c r="F27"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98A1714-63C9-4236-BC66-E87165B6BDA6}" name="Connection" type="104" refreshedVersion="0" background="1">
    <extLst>
      <ext xmlns:x15="http://schemas.microsoft.com/office/spreadsheetml/2010/11/main" uri="{DE250136-89BD-433C-8126-D09CA5730AF9}">
        <x15:connection id="Calendar"/>
      </ext>
    </extLst>
  </connection>
  <connection id="2" xr16:uid="{B55C4E7E-67D3-485A-8BF9-87DC7AD4D5E3}" name="Query - Customers" description="Connection to the 'Customers' query in the workbook." type="100" refreshedVersion="8" minRefreshableVersion="5" saveData="1">
    <extLst>
      <ext xmlns:x15="http://schemas.microsoft.com/office/spreadsheetml/2010/11/main" uri="{DE250136-89BD-433C-8126-D09CA5730AF9}">
        <x15:connection id="1c9f1c5b-5646-4089-8475-6e15d8303dc9"/>
      </ext>
    </extLst>
  </connection>
  <connection id="3" xr16:uid="{3C802441-2A3A-483C-A928-96A8B2CD6376}" keepAlive="1" name="Query - FilePath_Query" description="Connection to the 'FilePath_Query' query in the workbook." type="5" refreshedVersion="8" background="1" saveData="1">
    <dbPr connection="Provider=Microsoft.Mashup.OleDb.1;Data Source=$Workbook$;Location=FilePath_Query;Extended Properties=&quot;&quot;" command="SELECT * FROM [FilePath_Query]"/>
  </connection>
  <connection id="4" xr16:uid="{BACFBC0E-3917-41B2-AA0C-A762B2232817}" name="Query - Orders" description="Connection to the 'Orders' query in the workbook." type="100" refreshedVersion="8" minRefreshableVersion="5" saveData="1">
    <extLst>
      <ext xmlns:x15="http://schemas.microsoft.com/office/spreadsheetml/2010/11/main" uri="{DE250136-89BD-433C-8126-D09CA5730AF9}">
        <x15:connection id="2b0a3456-43a6-4a15-9d3f-ebbff6a38925"/>
      </ext>
    </extLst>
  </connection>
  <connection id="5" xr16:uid="{E08BFCF2-C440-40B1-873E-68C4ABEC40AE}" name="Query - Products" description="Connection to the 'Products' query in the workbook." type="100" refreshedVersion="8" minRefreshableVersion="5" saveData="1">
    <extLst>
      <ext xmlns:x15="http://schemas.microsoft.com/office/spreadsheetml/2010/11/main" uri="{DE250136-89BD-433C-8126-D09CA5730AF9}">
        <x15:connection id="1618bc76-b8a8-46e9-b7b5-a9f867cc33b9"/>
      </ext>
    </extLst>
  </connection>
  <connection id="6" xr16:uid="{2D0A90EE-8764-47D9-9E2B-CE7745107DAE}" name="Query - Returns" description="Connection to the 'Returns' query in the workbook." type="100" refreshedVersion="8" minRefreshableVersion="5" saveData="1">
    <extLst>
      <ext xmlns:x15="http://schemas.microsoft.com/office/spreadsheetml/2010/11/main" uri="{DE250136-89BD-433C-8126-D09CA5730AF9}">
        <x15:connection id="dfbf39b3-c78e-4322-aecc-10799eb481c2"/>
      </ext>
    </extLst>
  </connection>
  <connection id="7" xr16:uid="{0F850EF6-9412-4B43-B27B-828D65E57FD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<sst xmlns="http://schemas.openxmlformats.org/spreadsheetml/2006/main" count="443" uniqueCount="159">
  <si>
    <t>Total Sales</t>
  </si>
  <si>
    <t>Total Profit</t>
  </si>
  <si>
    <t>Total Orders</t>
  </si>
  <si>
    <t>Profit Margin %</t>
  </si>
  <si>
    <t>KPI Cards</t>
  </si>
  <si>
    <t>Sale By Month (Small KPI Graph)</t>
  </si>
  <si>
    <t>January</t>
  </si>
  <si>
    <t>February</t>
  </si>
  <si>
    <t>March</t>
  </si>
  <si>
    <t>April</t>
  </si>
  <si>
    <t>May</t>
  </si>
  <si>
    <t>June</t>
  </si>
  <si>
    <t>July</t>
  </si>
  <si>
    <t>August</t>
  </si>
  <si>
    <t>September</t>
  </si>
  <si>
    <t>October</t>
  </si>
  <si>
    <t>November</t>
  </si>
  <si>
    <t>December</t>
  </si>
  <si>
    <t>Months</t>
  </si>
  <si>
    <t>Profit By Month (Small KPI Graph)</t>
  </si>
  <si>
    <t>Orders By Month (Small KPI Graph)</t>
  </si>
  <si>
    <t>Profit Margin (Small KPI Graph)</t>
  </si>
  <si>
    <t>Remaining</t>
  </si>
  <si>
    <t>KPI Indicators</t>
  </si>
  <si>
    <t>Sales</t>
  </si>
  <si>
    <t>YoY Sales Growth %</t>
  </si>
  <si>
    <t>Years</t>
  </si>
  <si>
    <t>Profits</t>
  </si>
  <si>
    <t>YoY Profit Growth %</t>
  </si>
  <si>
    <t>YoY Orders Growth %</t>
  </si>
  <si>
    <t>Orders</t>
  </si>
  <si>
    <t>Indicators</t>
  </si>
  <si>
    <t>KPIs</t>
  </si>
  <si>
    <t>Value</t>
  </si>
  <si>
    <t>Format</t>
  </si>
  <si>
    <t>[Color10]▲ 0.0% "vs. PY";[Red]▼ 0.0% "vs. PY";0.0% "vs. PY"</t>
  </si>
  <si>
    <t>Sales By States</t>
  </si>
  <si>
    <t>Alabama</t>
  </si>
  <si>
    <t>Arizona</t>
  </si>
  <si>
    <t>Arkansas</t>
  </si>
  <si>
    <t>California</t>
  </si>
  <si>
    <t>Colorado</t>
  </si>
  <si>
    <t>Connecticut</t>
  </si>
  <si>
    <t>Delaware</t>
  </si>
  <si>
    <t>Florida</t>
  </si>
  <si>
    <t>Georgia</t>
  </si>
  <si>
    <t>Illinois</t>
  </si>
  <si>
    <t>Indiana</t>
  </si>
  <si>
    <t>Iowa</t>
  </si>
  <si>
    <t>Kentucky</t>
  </si>
  <si>
    <t>Louisiana</t>
  </si>
  <si>
    <t>Maryland</t>
  </si>
  <si>
    <t>Massachusetts</t>
  </si>
  <si>
    <t>Michigan</t>
  </si>
  <si>
    <t>Minnesota</t>
  </si>
  <si>
    <t>Mississippi</t>
  </si>
  <si>
    <t>Missouri</t>
  </si>
  <si>
    <t>Nebraska</t>
  </si>
  <si>
    <t>Nevada</t>
  </si>
  <si>
    <t>New Hampshire</t>
  </si>
  <si>
    <t>New Jersey</t>
  </si>
  <si>
    <t>New Mexico</t>
  </si>
  <si>
    <t>New York</t>
  </si>
  <si>
    <t>North Carolina</t>
  </si>
  <si>
    <t>Ohio</t>
  </si>
  <si>
    <t>Oklahoma</t>
  </si>
  <si>
    <t>Oregon</t>
  </si>
  <si>
    <t>Pennsylvania</t>
  </si>
  <si>
    <t>Rhode Island</t>
  </si>
  <si>
    <t>South Dakota</t>
  </si>
  <si>
    <t>Tennessee</t>
  </si>
  <si>
    <t>Texas</t>
  </si>
  <si>
    <t>Utah</t>
  </si>
  <si>
    <t>Virginia</t>
  </si>
  <si>
    <t>Washington</t>
  </si>
  <si>
    <t>Wisconsin</t>
  </si>
  <si>
    <t>States</t>
  </si>
  <si>
    <t>For Sales</t>
  </si>
  <si>
    <t>Sates</t>
  </si>
  <si>
    <t>Pivot Table</t>
  </si>
  <si>
    <t>Top 5 Sales</t>
  </si>
  <si>
    <t>Apr</t>
  </si>
  <si>
    <t>Aug</t>
  </si>
  <si>
    <t>Dec</t>
  </si>
  <si>
    <t>Feb</t>
  </si>
  <si>
    <t>Jan</t>
  </si>
  <si>
    <t>Jul</t>
  </si>
  <si>
    <t>Jun</t>
  </si>
  <si>
    <t>Mar</t>
  </si>
  <si>
    <t>Nov</t>
  </si>
  <si>
    <t>Oct</t>
  </si>
  <si>
    <t>Sep</t>
  </si>
  <si>
    <t>Month</t>
  </si>
  <si>
    <t>Sales Monthly Target</t>
  </si>
  <si>
    <t>Target</t>
  </si>
  <si>
    <t>Sales - Target Met</t>
  </si>
  <si>
    <t>Sales - Target Missed</t>
  </si>
  <si>
    <t>Binders</t>
  </si>
  <si>
    <t>Phones</t>
  </si>
  <si>
    <t>Storage</t>
  </si>
  <si>
    <t>Sum of Sales</t>
  </si>
  <si>
    <t>Sub Category</t>
  </si>
  <si>
    <t>Top 7 Sub Categories</t>
  </si>
  <si>
    <t>Kansas</t>
  </si>
  <si>
    <t>Sales By Months (Trend Chart)</t>
  </si>
  <si>
    <t>Tables</t>
  </si>
  <si>
    <t>Chairs</t>
  </si>
  <si>
    <t>Sale Dashboard</t>
  </si>
  <si>
    <t>Profit Dashboard</t>
  </si>
  <si>
    <t>Profit Trend</t>
  </si>
  <si>
    <t>Row Labels</t>
  </si>
  <si>
    <t>Average Discount</t>
  </si>
  <si>
    <t>Average Dicount KPI Chart</t>
  </si>
  <si>
    <t>Year</t>
  </si>
  <si>
    <t>YoY Profit Margin Growth %</t>
  </si>
  <si>
    <t>Profit Margin KPI Chart</t>
  </si>
  <si>
    <t>Total Returned Revenue</t>
  </si>
  <si>
    <t>YoY Return Revenue Growth %</t>
  </si>
  <si>
    <t>[Red]▲ 0.0% "vs. PY";[Color10]▼ 0.0% "vs. PY";0.0% "vs. PY"</t>
  </si>
  <si>
    <t>Return Revenue</t>
  </si>
  <si>
    <t>Bookcases</t>
  </si>
  <si>
    <t>Profit By States</t>
  </si>
  <si>
    <t>Bottom 7 Sub Categories</t>
  </si>
  <si>
    <t>Fasteners</t>
  </si>
  <si>
    <t>Labels</t>
  </si>
  <si>
    <t>Supplies</t>
  </si>
  <si>
    <t>Grand Total</t>
  </si>
  <si>
    <t>Profiy By Segment</t>
  </si>
  <si>
    <t>Consumer</t>
  </si>
  <si>
    <t>Corporate</t>
  </si>
  <si>
    <t>Home Office</t>
  </si>
  <si>
    <t>Machines</t>
  </si>
  <si>
    <t>Orders Dashboard</t>
  </si>
  <si>
    <t>Total Return</t>
  </si>
  <si>
    <t>Return Rate %</t>
  </si>
  <si>
    <t>Average Order Value</t>
  </si>
  <si>
    <t>Total Return KPI Chart</t>
  </si>
  <si>
    <t>Return Rate KPI Chart</t>
  </si>
  <si>
    <t>YoY Return Rate Growth %</t>
  </si>
  <si>
    <t>YoY Toatl Returns Growth %</t>
  </si>
  <si>
    <t>Return Rate</t>
  </si>
  <si>
    <t>AOV KPI Chart</t>
  </si>
  <si>
    <t>AOV</t>
  </si>
  <si>
    <t>YoY Average Order Value Growth %</t>
  </si>
  <si>
    <t>Accessories</t>
  </si>
  <si>
    <t>Orders By States</t>
  </si>
  <si>
    <t>Furnishings</t>
  </si>
  <si>
    <t>Paper</t>
  </si>
  <si>
    <t>First Class</t>
  </si>
  <si>
    <t>Same Day</t>
  </si>
  <si>
    <t>Second Class</t>
  </si>
  <si>
    <t>Standard Class</t>
  </si>
  <si>
    <t>Profiy By Shipment Mode</t>
  </si>
  <si>
    <t>Copiers</t>
  </si>
  <si>
    <t>Envelopes</t>
  </si>
  <si>
    <t>FilePath_Query</t>
  </si>
  <si>
    <t>D:\Excel Projects\Project 1 Super Store\</t>
  </si>
  <si>
    <t>District of Columbia</t>
  </si>
  <si>
    <t>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</si>
</sst>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
    <numFmt numFmtId="165" formatCode="0.0%;\-0.0%;0.0%"/>
    <numFmt numFmtId="166" formatCode="\$#,##0.0,\K"/>
    <numFmt numFmtId="167" formatCode="[Color10]\▲\ 0.0%\ &quot;vs. PY&quot;;[Red]\▼\ 0.0%\ &quot;vs. PY&quot;;0.0%\ &quot;vs. PY&quot;"/>
    <numFmt numFmtId="168" formatCode="_-[$$-409]* #,##0_ ;_-[$$-409]* \-#,##0\ ;_-[$$-409]* &quot;-&quot;??_ ;_-@_ "/>
    <numFmt numFmtId="169" formatCode="0.00%;\-0.00%;0.00%"/>
    <numFmt numFmtId="170" formatCode="0%;\-0%;0%"/>
    <numFmt numFmtId="171" formatCode="\$#,##0.00;\(\$#,##0.00\);\$#,##0.00"/>
  </numFmts>
  <fonts count="7" x14ac:knownFonts="1">
    <font>
      <sz val="18"/>
      <color theme="1"/>
      <name val="Aptos Narrow"/>
      <family val="2"/>
      <scheme val="minor"/>
    </font>
    <font>
      <b/>
      <sz val="18"/>
      <color theme="0"/>
      <name val="Aptos Narrow"/>
      <family val="2"/>
      <scheme val="minor"/>
    </font>
    <font>
      <b/>
      <sz val="18"/>
      <color theme="1"/>
      <name val="Aptos Narrow"/>
      <family val="2"/>
      <scheme val="minor"/>
    </font>
    <font>
      <sz val="18"/>
      <color theme="0"/>
      <name val="Aptos Narrow"/>
      <family val="2"/>
      <scheme val="minor"/>
    </font>
    <font>
      <b/>
      <sz val="20"/>
      <color theme="1"/>
      <name val="Aptos Narrow"/>
      <family val="2"/>
      <scheme val="minor"/>
    </font>
    <font>
      <b/>
      <sz val="24"/>
      <color theme="1"/>
      <name val="Aptos Narrow"/>
      <family val="2"/>
      <scheme val="minor"/>
    </font>
    <font>
      <sz val="14"/>
      <color theme="1"/>
      <name val="Aptos Narrow"/>
      <family val="2"/>
      <scheme val="minor"/>
    </font>
  </fonts>
  <fills count="19">
    <fill>
      <patternFill patternType="none"/>
    </fill>
    <fill>
      <patternFill patternType="gray125"/>
    </fill>
    <fill>
      <patternFill patternType="solid">
        <fgColor theme="7"/>
        <bgColor indexed="64"/>
      </patternFill>
    </fill>
    <fill>
      <patternFill patternType="solid">
        <fgColor theme="0"/>
        <bgColor indexed="64"/>
      </patternFill>
    </fill>
    <fill>
      <patternFill patternType="solid">
        <fgColor theme="3"/>
        <bgColor indexed="64"/>
      </patternFill>
    </fill>
    <fill>
      <patternFill patternType="solid">
        <fgColor theme="6"/>
        <bgColor indexed="64"/>
      </patternFill>
    </fill>
    <fill>
      <patternFill patternType="solid">
        <fgColor theme="4"/>
        <bgColor indexed="64"/>
      </patternFill>
    </fill>
    <fill>
      <patternFill patternType="solid">
        <fgColor rgb="FFFFFF00"/>
        <bgColor indexed="64"/>
      </patternFill>
    </fill>
    <fill>
      <patternFill patternType="solid">
        <fgColor theme="5"/>
        <bgColor indexed="64"/>
      </patternFill>
    </fill>
    <fill>
      <patternFill patternType="solid">
        <fgColor theme="7" tint="-0.499984740745262"/>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rgb="FFC00000"/>
        <bgColor indexed="64"/>
      </patternFill>
    </fill>
    <fill>
      <patternFill patternType="solid">
        <fgColor rgb="FFF60000"/>
        <bgColor indexed="64"/>
      </patternFill>
    </fill>
    <fill>
      <patternFill patternType="solid">
        <fgColor rgb="FFFF5353"/>
        <bgColor indexed="64"/>
      </patternFill>
    </fill>
    <fill>
      <patternFill patternType="solid">
        <fgColor rgb="FFFF8989"/>
        <bgColor indexed="64"/>
      </patternFill>
    </fill>
    <fill>
      <patternFill patternType="solid">
        <fgColor rgb="FFFFB9B9"/>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62">
    <xf numFmtId="0" fontId="0" fillId="0" borderId="0" xfId="0"/>
    <xf numFmtId="164" fontId="0" fillId="0" borderId="0" xfId="0" applyNumberFormat="1"/>
    <xf numFmtId="1" fontId="0" fillId="0" borderId="0" xfId="0" applyNumberFormat="1"/>
    <xf numFmtId="165" fontId="0" fillId="0" borderId="0" xfId="0" applyNumberFormat="1"/>
    <xf numFmtId="0" fontId="1" fillId="2" borderId="0" xfId="0" applyFont="1" applyFill="1" applyAlignment="1">
      <alignment horizontal="centerContinuous"/>
    </xf>
    <xf numFmtId="166" fontId="0" fillId="0" borderId="0" xfId="0" applyNumberFormat="1"/>
    <xf numFmtId="0" fontId="0" fillId="0" borderId="0" xfId="0" pivotButton="1"/>
    <xf numFmtId="0" fontId="0" fillId="0" borderId="0" xfId="0" applyAlignment="1">
      <alignment horizontal="left"/>
    </xf>
    <xf numFmtId="0" fontId="0" fillId="2" borderId="0" xfId="0" applyFill="1" applyAlignment="1">
      <alignment horizontal="centerContinuous"/>
    </xf>
    <xf numFmtId="0" fontId="3" fillId="2" borderId="0" xfId="0" applyFont="1" applyFill="1" applyAlignment="1">
      <alignment horizontal="centerContinuous"/>
    </xf>
    <xf numFmtId="0" fontId="2" fillId="0" borderId="0" xfId="0" applyFont="1"/>
    <xf numFmtId="0" fontId="2" fillId="7" borderId="0" xfId="0" applyFont="1" applyFill="1"/>
    <xf numFmtId="166" fontId="5" fillId="0" borderId="0" xfId="0" applyNumberFormat="1" applyFont="1" applyAlignment="1">
      <alignment horizontal="left"/>
    </xf>
    <xf numFmtId="0" fontId="1" fillId="6" borderId="1" xfId="0" applyFont="1" applyFill="1" applyBorder="1" applyAlignment="1">
      <alignment horizontal="centerContinuous"/>
    </xf>
    <xf numFmtId="0" fontId="1" fillId="6" borderId="2" xfId="0" applyFont="1" applyFill="1" applyBorder="1" applyAlignment="1">
      <alignment horizontal="centerContinuous"/>
    </xf>
    <xf numFmtId="0" fontId="1" fillId="6" borderId="3" xfId="0" applyFont="1" applyFill="1" applyBorder="1" applyAlignment="1">
      <alignment horizontal="centerContinuous"/>
    </xf>
    <xf numFmtId="0" fontId="1" fillId="5" borderId="4" xfId="0" applyFont="1" applyFill="1" applyBorder="1" applyAlignment="1">
      <alignment horizontal="centerContinuous"/>
    </xf>
    <xf numFmtId="0" fontId="1" fillId="5" borderId="0" xfId="0" applyFont="1" applyFill="1" applyAlignment="1">
      <alignment horizontal="centerContinuous"/>
    </xf>
    <xf numFmtId="0" fontId="1" fillId="5" borderId="5" xfId="0" applyFont="1" applyFill="1" applyBorder="1" applyAlignment="1">
      <alignment horizontal="centerContinuous"/>
    </xf>
    <xf numFmtId="168" fontId="0" fillId="0" borderId="0" xfId="0" applyNumberFormat="1"/>
    <xf numFmtId="0" fontId="0" fillId="0" borderId="5" xfId="0" applyBorder="1"/>
    <xf numFmtId="0" fontId="0" fillId="0" borderId="6" xfId="0" applyBorder="1"/>
    <xf numFmtId="0" fontId="0" fillId="0" borderId="7" xfId="0" applyBorder="1"/>
    <xf numFmtId="0" fontId="0" fillId="0" borderId="8" xfId="0" applyBorder="1"/>
    <xf numFmtId="0" fontId="1" fillId="6" borderId="0" xfId="0" applyFont="1" applyFill="1" applyAlignment="1">
      <alignment horizontal="centerContinuous"/>
    </xf>
    <xf numFmtId="0" fontId="0" fillId="0" borderId="9" xfId="0" pivotButton="1" applyBorder="1"/>
    <xf numFmtId="0" fontId="0" fillId="0" borderId="10" xfId="0" applyBorder="1" applyAlignment="1">
      <alignment horizontal="left"/>
    </xf>
    <xf numFmtId="0" fontId="0" fillId="0" borderId="11" xfId="0" applyBorder="1" applyAlignment="1">
      <alignment horizontal="left"/>
    </xf>
    <xf numFmtId="0" fontId="0" fillId="0" borderId="12" xfId="0" applyBorder="1" applyAlignment="1">
      <alignment horizontal="left"/>
    </xf>
    <xf numFmtId="0" fontId="0" fillId="0" borderId="9" xfId="0" applyBorder="1"/>
    <xf numFmtId="164" fontId="0" fillId="0" borderId="10" xfId="0" applyNumberFormat="1" applyBorder="1"/>
    <xf numFmtId="164" fontId="0" fillId="0" borderId="11" xfId="0" applyNumberFormat="1" applyBorder="1"/>
    <xf numFmtId="164" fontId="0" fillId="0" borderId="12" xfId="0" applyNumberFormat="1" applyBorder="1"/>
    <xf numFmtId="169" fontId="0" fillId="0" borderId="0" xfId="0" applyNumberFormat="1"/>
    <xf numFmtId="170" fontId="0" fillId="0" borderId="0" xfId="0" applyNumberFormat="1"/>
    <xf numFmtId="0" fontId="6" fillId="3" borderId="0" xfId="0" applyFont="1" applyFill="1"/>
    <xf numFmtId="166" fontId="4" fillId="3" borderId="0" xfId="0" applyNumberFormat="1" applyFont="1" applyFill="1" applyAlignment="1">
      <alignment horizontal="left"/>
    </xf>
    <xf numFmtId="0" fontId="2" fillId="11" borderId="0" xfId="0" applyFont="1" applyFill="1" applyAlignment="1">
      <alignment horizontal="left" vertical="center"/>
    </xf>
    <xf numFmtId="0" fontId="2" fillId="12" borderId="0" xfId="0" applyFont="1" applyFill="1" applyAlignment="1">
      <alignment horizontal="left" vertical="center"/>
    </xf>
    <xf numFmtId="0" fontId="2" fillId="13" borderId="0" xfId="0" applyFont="1" applyFill="1" applyAlignment="1">
      <alignment horizontal="left" vertical="center"/>
    </xf>
    <xf numFmtId="0" fontId="1" fillId="9" borderId="0" xfId="0" applyFont="1" applyFill="1" applyAlignment="1">
      <alignment horizontal="left" vertical="center"/>
    </xf>
    <xf numFmtId="0" fontId="1" fillId="10" borderId="0" xfId="0" applyFont="1" applyFill="1" applyAlignment="1">
      <alignment horizontal="left" vertical="center"/>
    </xf>
    <xf numFmtId="0" fontId="0" fillId="3" borderId="0" xfId="0" applyFill="1" applyAlignment="1">
      <alignment horizontal="left"/>
    </xf>
    <xf numFmtId="166" fontId="5" fillId="3" borderId="0" xfId="0" applyNumberFormat="1" applyFont="1" applyFill="1" applyAlignment="1">
      <alignment horizontal="left"/>
    </xf>
    <xf numFmtId="0" fontId="2" fillId="5" borderId="0" xfId="0" applyFont="1" applyFill="1" applyAlignment="1">
      <alignment horizontal="centerContinuous"/>
    </xf>
    <xf numFmtId="167" fontId="4" fillId="3" borderId="0" xfId="0" applyNumberFormat="1" applyFont="1" applyFill="1" applyAlignment="1">
      <alignment horizontal="center" vertical="center"/>
    </xf>
    <xf numFmtId="0" fontId="1" fillId="14" borderId="0" xfId="0" applyFont="1" applyFill="1" applyAlignment="1">
      <alignment horizontal="center" vertical="center"/>
    </xf>
    <xf numFmtId="0" fontId="1" fillId="15" borderId="0" xfId="0" applyFont="1" applyFill="1" applyAlignment="1">
      <alignment horizontal="center" vertical="center"/>
    </xf>
    <xf numFmtId="0" fontId="1" fillId="16" borderId="0" xfId="0" applyFont="1" applyFill="1" applyAlignment="1">
      <alignment horizontal="center" vertical="center"/>
    </xf>
    <xf numFmtId="0" fontId="2" fillId="17" borderId="0" xfId="0" applyFont="1" applyFill="1" applyAlignment="1">
      <alignment horizontal="center" vertical="center"/>
    </xf>
    <xf numFmtId="0" fontId="2" fillId="18" borderId="0" xfId="0" applyFont="1" applyFill="1" applyAlignment="1">
      <alignment horizontal="center" vertical="center"/>
    </xf>
    <xf numFmtId="0" fontId="0" fillId="3" borderId="0" xfId="0" applyFill="1" applyAlignment="1">
      <alignment horizontal="center"/>
    </xf>
    <xf numFmtId="166" fontId="5" fillId="3" borderId="0" xfId="0" applyNumberFormat="1" applyFont="1" applyFill="1" applyAlignment="1">
      <alignment horizontal="center"/>
    </xf>
    <xf numFmtId="171" fontId="0" fillId="0" borderId="0" xfId="0" applyNumberFormat="1"/>
    <xf numFmtId="1" fontId="5" fillId="3" borderId="0" xfId="0" applyNumberFormat="1" applyFont="1" applyFill="1" applyAlignment="1">
      <alignment horizontal="left"/>
    </xf>
    <xf numFmtId="0" fontId="0" fillId="8" borderId="0" xfId="0" applyFill="1"/>
    <xf numFmtId="0" fontId="0" fillId="8" borderId="0" xfId="0" applyFill="1" applyAlignment="1">
      <alignment horizontal="center" vertical="center"/>
    </xf>
    <xf numFmtId="0" fontId="2" fillId="0" borderId="0" xfId="0" applyFont="1" applyAlignment="1">
      <alignment horizontal="center" vertical="center"/>
    </xf>
    <xf numFmtId="0" fontId="3" fillId="4" borderId="0" xfId="0" applyFont="1" applyFill="1" applyAlignment="1">
      <alignment horizontal="center" vertical="center"/>
    </xf>
    <xf numFmtId="0" fontId="3" fillId="2" borderId="0" xfId="0" applyFont="1" applyFill="1" applyAlignment="1">
      <alignment horizontal="center" vertical="center"/>
    </xf>
    <xf numFmtId="0" fontId="0" fillId="6" borderId="0" xfId="0" applyFill="1" applyAlignment="1">
      <alignment horizontal="center" vertical="center"/>
    </xf>
    <xf numFmtId="0" fontId="0" fillId="5" borderId="0" xfId="0" applyFill="1" applyAlignment="1">
      <alignment horizontal="center" vertical="center"/>
    </xf>
  </cellXfs>
  <cellStyles count="1">
    <cellStyle name="Normal" xfId="0" builtinId="0"/>
  </cellStyles>
  <dxfs count="12">
    <dxf>
      <numFmt numFmtId="0" formatCode="General"/>
    </dxf>
    <dxf>
      <numFmt numFmtId="165" formatCode="0.0%;\-0.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s>
  <tableStyles count="0" defaultTableStyle="TableStyleMedium2" defaultPivotStyle="PivotStyleLight16"/>
  <colors>
    <mruColors>
      <color rgb="FFD60000"/>
      <color rgb="FFFF6600"/>
      <color rgb="FFFF5353"/>
      <color rgb="FFFFB9B9"/>
      <color rgb="FFFF8989"/>
      <color rgb="FFFF3737"/>
      <color rgb="FFF60000"/>
      <color rgb="FF112D4E"/>
      <color rgb="FFC85A00"/>
      <color rgb="FFEE6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9.xml"/><Relationship Id="rId117" Type="http://schemas.openxmlformats.org/officeDocument/2006/relationships/customXml" Target="../customXml/item66.xml"/><Relationship Id="rId21" Type="http://schemas.openxmlformats.org/officeDocument/2006/relationships/pivotCacheDefinition" Target="pivotCache/pivotCacheDefinition14.xml"/><Relationship Id="rId42" Type="http://schemas.microsoft.com/office/2007/relationships/slicerCache" Target="slicerCaches/slicerCache1.xml"/><Relationship Id="rId47" Type="http://schemas.openxmlformats.org/officeDocument/2006/relationships/styles" Target="styles.xml"/><Relationship Id="rId63" Type="http://schemas.openxmlformats.org/officeDocument/2006/relationships/customXml" Target="../customXml/item12.xml"/><Relationship Id="rId68" Type="http://schemas.openxmlformats.org/officeDocument/2006/relationships/customXml" Target="../customXml/item17.xml"/><Relationship Id="rId84" Type="http://schemas.openxmlformats.org/officeDocument/2006/relationships/customXml" Target="../customXml/item33.xml"/><Relationship Id="rId89" Type="http://schemas.openxmlformats.org/officeDocument/2006/relationships/customXml" Target="../customXml/item38.xml"/><Relationship Id="rId112" Type="http://schemas.openxmlformats.org/officeDocument/2006/relationships/customXml" Target="../customXml/item61.xml"/><Relationship Id="rId16" Type="http://schemas.openxmlformats.org/officeDocument/2006/relationships/pivotCacheDefinition" Target="pivotCache/pivotCacheDefinition9.xml"/><Relationship Id="rId107" Type="http://schemas.openxmlformats.org/officeDocument/2006/relationships/customXml" Target="../customXml/item56.xml"/><Relationship Id="rId11" Type="http://schemas.openxmlformats.org/officeDocument/2006/relationships/pivotCacheDefinition" Target="pivotCache/pivotCacheDefinition4.xml"/><Relationship Id="rId32" Type="http://schemas.openxmlformats.org/officeDocument/2006/relationships/pivotCacheDefinition" Target="pivotCache/pivotCacheDefinition25.xml"/><Relationship Id="rId37" Type="http://schemas.openxmlformats.org/officeDocument/2006/relationships/pivotCacheDefinition" Target="pivotCache/pivotCacheDefinition30.xml"/><Relationship Id="rId53" Type="http://schemas.openxmlformats.org/officeDocument/2006/relationships/customXml" Target="../customXml/item2.xml"/><Relationship Id="rId58" Type="http://schemas.openxmlformats.org/officeDocument/2006/relationships/customXml" Target="../customXml/item7.xml"/><Relationship Id="rId74" Type="http://schemas.openxmlformats.org/officeDocument/2006/relationships/customXml" Target="../customXml/item23.xml"/><Relationship Id="rId79" Type="http://schemas.openxmlformats.org/officeDocument/2006/relationships/customXml" Target="../customXml/item28.xml"/><Relationship Id="rId102" Type="http://schemas.openxmlformats.org/officeDocument/2006/relationships/customXml" Target="../customXml/item51.xml"/><Relationship Id="rId123" Type="http://schemas.openxmlformats.org/officeDocument/2006/relationships/customXml" Target="../customXml/item72.xml"/><Relationship Id="rId5" Type="http://schemas.openxmlformats.org/officeDocument/2006/relationships/worksheet" Target="worksheets/sheet5.xml"/><Relationship Id="rId90" Type="http://schemas.openxmlformats.org/officeDocument/2006/relationships/customXml" Target="../customXml/item39.xml"/><Relationship Id="rId95" Type="http://schemas.openxmlformats.org/officeDocument/2006/relationships/customXml" Target="../customXml/item44.xml"/><Relationship Id="rId22" Type="http://schemas.openxmlformats.org/officeDocument/2006/relationships/pivotCacheDefinition" Target="pivotCache/pivotCacheDefinition15.xml"/><Relationship Id="rId27" Type="http://schemas.openxmlformats.org/officeDocument/2006/relationships/pivotCacheDefinition" Target="pivotCache/pivotCacheDefinition20.xml"/><Relationship Id="rId43" Type="http://schemas.microsoft.com/office/2007/relationships/slicerCache" Target="slicerCaches/slicerCache2.xml"/><Relationship Id="rId48" Type="http://schemas.openxmlformats.org/officeDocument/2006/relationships/sharedStrings" Target="sharedStrings.xml"/><Relationship Id="rId64" Type="http://schemas.openxmlformats.org/officeDocument/2006/relationships/customXml" Target="../customXml/item13.xml"/><Relationship Id="rId69" Type="http://schemas.openxmlformats.org/officeDocument/2006/relationships/customXml" Target="../customXml/item18.xml"/><Relationship Id="rId113" Type="http://schemas.openxmlformats.org/officeDocument/2006/relationships/customXml" Target="../customXml/item62.xml"/><Relationship Id="rId118" Type="http://schemas.openxmlformats.org/officeDocument/2006/relationships/customXml" Target="../customXml/item67.xml"/><Relationship Id="rId80" Type="http://schemas.openxmlformats.org/officeDocument/2006/relationships/customXml" Target="../customXml/item29.xml"/><Relationship Id="rId85" Type="http://schemas.openxmlformats.org/officeDocument/2006/relationships/customXml" Target="../customXml/item34.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33" Type="http://schemas.openxmlformats.org/officeDocument/2006/relationships/pivotCacheDefinition" Target="pivotCache/pivotCacheDefinition26.xml"/><Relationship Id="rId38" Type="http://schemas.openxmlformats.org/officeDocument/2006/relationships/pivotCacheDefinition" Target="pivotCache/pivotCacheDefinition31.xml"/><Relationship Id="rId59" Type="http://schemas.openxmlformats.org/officeDocument/2006/relationships/customXml" Target="../customXml/item8.xml"/><Relationship Id="rId103" Type="http://schemas.openxmlformats.org/officeDocument/2006/relationships/customXml" Target="../customXml/item52.xml"/><Relationship Id="rId108" Type="http://schemas.openxmlformats.org/officeDocument/2006/relationships/customXml" Target="../customXml/item57.xml"/><Relationship Id="rId124" Type="http://schemas.openxmlformats.org/officeDocument/2006/relationships/customXml" Target="../customXml/item73.xml"/><Relationship Id="rId54" Type="http://schemas.openxmlformats.org/officeDocument/2006/relationships/customXml" Target="../customXml/item3.xml"/><Relationship Id="rId70" Type="http://schemas.openxmlformats.org/officeDocument/2006/relationships/customXml" Target="../customXml/item19.xml"/><Relationship Id="rId75" Type="http://schemas.openxmlformats.org/officeDocument/2006/relationships/customXml" Target="../customXml/item24.xml"/><Relationship Id="rId91" Type="http://schemas.openxmlformats.org/officeDocument/2006/relationships/customXml" Target="../customXml/item40.xml"/><Relationship Id="rId96" Type="http://schemas.openxmlformats.org/officeDocument/2006/relationships/customXml" Target="../customXml/item45.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pivotCacheDefinition" Target="pivotCache/pivotCacheDefinition16.xml"/><Relationship Id="rId28" Type="http://schemas.openxmlformats.org/officeDocument/2006/relationships/pivotCacheDefinition" Target="pivotCache/pivotCacheDefinition21.xml"/><Relationship Id="rId49" Type="http://schemas.openxmlformats.org/officeDocument/2006/relationships/sheetMetadata" Target="metadata.xml"/><Relationship Id="rId114" Type="http://schemas.openxmlformats.org/officeDocument/2006/relationships/customXml" Target="../customXml/item63.xml"/><Relationship Id="rId119" Type="http://schemas.openxmlformats.org/officeDocument/2006/relationships/customXml" Target="../customXml/item68.xml"/><Relationship Id="rId44" Type="http://schemas.microsoft.com/office/2007/relationships/slicerCache" Target="slicerCaches/slicerCache3.xml"/><Relationship Id="rId60" Type="http://schemas.openxmlformats.org/officeDocument/2006/relationships/customXml" Target="../customXml/item9.xml"/><Relationship Id="rId65" Type="http://schemas.openxmlformats.org/officeDocument/2006/relationships/customXml" Target="../customXml/item14.xml"/><Relationship Id="rId81" Type="http://schemas.openxmlformats.org/officeDocument/2006/relationships/customXml" Target="../customXml/item30.xml"/><Relationship Id="rId86" Type="http://schemas.openxmlformats.org/officeDocument/2006/relationships/customXml" Target="../customXml/item35.xml"/><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39" Type="http://schemas.openxmlformats.org/officeDocument/2006/relationships/pivotCacheDefinition" Target="pivotCache/pivotCacheDefinition32.xml"/><Relationship Id="rId109" Type="http://schemas.openxmlformats.org/officeDocument/2006/relationships/customXml" Target="../customXml/item58.xml"/><Relationship Id="rId34" Type="http://schemas.openxmlformats.org/officeDocument/2006/relationships/pivotCacheDefinition" Target="pivotCache/pivotCacheDefinition27.xml"/><Relationship Id="rId50" Type="http://schemas.openxmlformats.org/officeDocument/2006/relationships/powerPivotData" Target="model/item.data"/><Relationship Id="rId55" Type="http://schemas.openxmlformats.org/officeDocument/2006/relationships/customXml" Target="../customXml/item4.xml"/><Relationship Id="rId76" Type="http://schemas.openxmlformats.org/officeDocument/2006/relationships/customXml" Target="../customXml/item25.xml"/><Relationship Id="rId97" Type="http://schemas.openxmlformats.org/officeDocument/2006/relationships/customXml" Target="../customXml/item46.xml"/><Relationship Id="rId104" Type="http://schemas.openxmlformats.org/officeDocument/2006/relationships/customXml" Target="../customXml/item53.xml"/><Relationship Id="rId120" Type="http://schemas.openxmlformats.org/officeDocument/2006/relationships/customXml" Target="../customXml/item69.xml"/><Relationship Id="rId125"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ustomXml" Target="../customXml/item20.xml"/><Relationship Id="rId92" Type="http://schemas.openxmlformats.org/officeDocument/2006/relationships/customXml" Target="../customXml/item41.xml"/><Relationship Id="rId2" Type="http://schemas.openxmlformats.org/officeDocument/2006/relationships/worksheet" Target="worksheets/sheet2.xml"/><Relationship Id="rId29" Type="http://schemas.openxmlformats.org/officeDocument/2006/relationships/pivotCacheDefinition" Target="pivotCache/pivotCacheDefinition22.xml"/><Relationship Id="rId24" Type="http://schemas.openxmlformats.org/officeDocument/2006/relationships/pivotCacheDefinition" Target="pivotCache/pivotCacheDefinition17.xml"/><Relationship Id="rId40" Type="http://schemas.openxmlformats.org/officeDocument/2006/relationships/pivotCacheDefinition" Target="pivotCache/pivotCacheDefinition33.xml"/><Relationship Id="rId45" Type="http://schemas.openxmlformats.org/officeDocument/2006/relationships/theme" Target="theme/theme1.xml"/><Relationship Id="rId66" Type="http://schemas.openxmlformats.org/officeDocument/2006/relationships/customXml" Target="../customXml/item15.xml"/><Relationship Id="rId87" Type="http://schemas.openxmlformats.org/officeDocument/2006/relationships/customXml" Target="../customXml/item36.xml"/><Relationship Id="rId110" Type="http://schemas.openxmlformats.org/officeDocument/2006/relationships/customXml" Target="../customXml/item59.xml"/><Relationship Id="rId115" Type="http://schemas.openxmlformats.org/officeDocument/2006/relationships/customXml" Target="../customXml/item64.xml"/><Relationship Id="rId61" Type="http://schemas.openxmlformats.org/officeDocument/2006/relationships/customXml" Target="../customXml/item10.xml"/><Relationship Id="rId82" Type="http://schemas.openxmlformats.org/officeDocument/2006/relationships/customXml" Target="../customXml/item31.xml"/><Relationship Id="rId19" Type="http://schemas.openxmlformats.org/officeDocument/2006/relationships/pivotCacheDefinition" Target="pivotCache/pivotCacheDefinition12.xml"/><Relationship Id="rId14" Type="http://schemas.openxmlformats.org/officeDocument/2006/relationships/pivotCacheDefinition" Target="pivotCache/pivotCacheDefinition7.xml"/><Relationship Id="rId30" Type="http://schemas.openxmlformats.org/officeDocument/2006/relationships/pivotCacheDefinition" Target="pivotCache/pivotCacheDefinition23.xml"/><Relationship Id="rId35" Type="http://schemas.openxmlformats.org/officeDocument/2006/relationships/pivotCacheDefinition" Target="pivotCache/pivotCacheDefinition28.xml"/><Relationship Id="rId56" Type="http://schemas.openxmlformats.org/officeDocument/2006/relationships/customXml" Target="../customXml/item5.xml"/><Relationship Id="rId77" Type="http://schemas.openxmlformats.org/officeDocument/2006/relationships/customXml" Target="../customXml/item26.xml"/><Relationship Id="rId100" Type="http://schemas.openxmlformats.org/officeDocument/2006/relationships/customXml" Target="../customXml/item49.xml"/><Relationship Id="rId105" Type="http://schemas.openxmlformats.org/officeDocument/2006/relationships/customXml" Target="../customXml/item54.xml"/><Relationship Id="rId8" Type="http://schemas.openxmlformats.org/officeDocument/2006/relationships/pivotCacheDefinition" Target="pivotCache/pivotCacheDefinition1.xml"/><Relationship Id="rId51" Type="http://schemas.openxmlformats.org/officeDocument/2006/relationships/calcChain" Target="calcChain.xml"/><Relationship Id="rId72" Type="http://schemas.openxmlformats.org/officeDocument/2006/relationships/customXml" Target="../customXml/item21.xml"/><Relationship Id="rId93" Type="http://schemas.openxmlformats.org/officeDocument/2006/relationships/customXml" Target="../customXml/item42.xml"/><Relationship Id="rId98" Type="http://schemas.openxmlformats.org/officeDocument/2006/relationships/customXml" Target="../customXml/item47.xml"/><Relationship Id="rId121" Type="http://schemas.openxmlformats.org/officeDocument/2006/relationships/customXml" Target="../customXml/item70.xml"/><Relationship Id="rId3" Type="http://schemas.openxmlformats.org/officeDocument/2006/relationships/worksheet" Target="worksheets/sheet3.xml"/><Relationship Id="rId25" Type="http://schemas.openxmlformats.org/officeDocument/2006/relationships/pivotCacheDefinition" Target="pivotCache/pivotCacheDefinition18.xml"/><Relationship Id="rId46" Type="http://schemas.openxmlformats.org/officeDocument/2006/relationships/connections" Target="connections.xml"/><Relationship Id="rId67" Type="http://schemas.openxmlformats.org/officeDocument/2006/relationships/customXml" Target="../customXml/item16.xml"/><Relationship Id="rId116" Type="http://schemas.openxmlformats.org/officeDocument/2006/relationships/customXml" Target="../customXml/item65.xml"/><Relationship Id="rId20" Type="http://schemas.openxmlformats.org/officeDocument/2006/relationships/pivotCacheDefinition" Target="pivotCache/pivotCacheDefinition13.xml"/><Relationship Id="rId41" Type="http://schemas.openxmlformats.org/officeDocument/2006/relationships/pivotCacheDefinition" Target="pivotCache/pivotCacheDefinition34.xml"/><Relationship Id="rId62" Type="http://schemas.openxmlformats.org/officeDocument/2006/relationships/customXml" Target="../customXml/item11.xml"/><Relationship Id="rId83" Type="http://schemas.openxmlformats.org/officeDocument/2006/relationships/customXml" Target="../customXml/item32.xml"/><Relationship Id="rId88" Type="http://schemas.openxmlformats.org/officeDocument/2006/relationships/customXml" Target="../customXml/item37.xml"/><Relationship Id="rId111" Type="http://schemas.openxmlformats.org/officeDocument/2006/relationships/customXml" Target="../customXml/item60.xml"/><Relationship Id="rId15" Type="http://schemas.openxmlformats.org/officeDocument/2006/relationships/pivotCacheDefinition" Target="pivotCache/pivotCacheDefinition8.xml"/><Relationship Id="rId36" Type="http://schemas.openxmlformats.org/officeDocument/2006/relationships/pivotCacheDefinition" Target="pivotCache/pivotCacheDefinition29.xml"/><Relationship Id="rId57" Type="http://schemas.openxmlformats.org/officeDocument/2006/relationships/customXml" Target="../customXml/item6.xml"/><Relationship Id="rId106" Type="http://schemas.openxmlformats.org/officeDocument/2006/relationships/customXml" Target="../customXml/item55.xml"/><Relationship Id="rId10" Type="http://schemas.openxmlformats.org/officeDocument/2006/relationships/pivotCacheDefinition" Target="pivotCache/pivotCacheDefinition3.xml"/><Relationship Id="rId31" Type="http://schemas.openxmlformats.org/officeDocument/2006/relationships/pivotCacheDefinition" Target="pivotCache/pivotCacheDefinition24.xml"/><Relationship Id="rId52" Type="http://schemas.openxmlformats.org/officeDocument/2006/relationships/customXml" Target="../customXml/item1.xml"/><Relationship Id="rId73" Type="http://schemas.openxmlformats.org/officeDocument/2006/relationships/customXml" Target="../customXml/item22.xml"/><Relationship Id="rId78" Type="http://schemas.openxmlformats.org/officeDocument/2006/relationships/customXml" Target="../customXml/item27.xml"/><Relationship Id="rId94" Type="http://schemas.openxmlformats.org/officeDocument/2006/relationships/customXml" Target="../customXml/item43.xml"/><Relationship Id="rId99" Type="http://schemas.openxmlformats.org/officeDocument/2006/relationships/customXml" Target="../customXml/item48.xml"/><Relationship Id="rId101" Type="http://schemas.openxmlformats.org/officeDocument/2006/relationships/customXml" Target="../customXml/item50.xml"/><Relationship Id="rId122" Type="http://schemas.openxmlformats.org/officeDocument/2006/relationships/customXml" Target="../customXml/item71.xml"/><Relationship Id="rId4" Type="http://schemas.openxmlformats.org/officeDocument/2006/relationships/worksheet" Target="worksheets/sheet4.xml"/><Relationship Id="rId9"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6.xml"/><Relationship Id="rId1" Type="http://schemas.microsoft.com/office/2011/relationships/chartStyle" Target="style2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3.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macro).xlsm]Calculations!Trend_Sales</c:name>
    <c:fmtId val="25"/>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IN" sz="1800" b="1"/>
              <a:t>Sales By Month</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dash"/>
          <c:size val="24"/>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noFill/>
            <a:round/>
          </a:ln>
          <a:effectLst/>
        </c:spPr>
        <c:marker>
          <c:symbol val="dash"/>
          <c:size val="24"/>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noFill/>
            <a:round/>
          </a:ln>
          <a:effectLst/>
        </c:spPr>
        <c:marker>
          <c:symbol val="dash"/>
          <c:size val="24"/>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noFill/>
            <a:round/>
          </a:ln>
          <a:effectLst/>
        </c:spPr>
        <c:marker>
          <c:symbol val="dash"/>
          <c:size val="24"/>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noFill/>
            <a:round/>
          </a:ln>
          <a:effectLst/>
        </c:spPr>
        <c:marker>
          <c:symbol val="dash"/>
          <c:size val="24"/>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noFill/>
            <a:round/>
          </a:ln>
          <a:effectLst/>
        </c:spPr>
        <c:marker>
          <c:symbol val="dash"/>
          <c:size val="24"/>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noFill/>
            <a:round/>
          </a:ln>
          <a:effectLst/>
        </c:spPr>
        <c:marker>
          <c:symbol val="dash"/>
          <c:size val="24"/>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815252416756176E-2"/>
          <c:y val="0.12060161963740297"/>
          <c:w val="0.97636949516648763"/>
          <c:h val="0.78205537030291139"/>
        </c:manualLayout>
      </c:layout>
      <c:barChart>
        <c:barDir val="col"/>
        <c:grouping val="clustered"/>
        <c:varyColors val="0"/>
        <c:ser>
          <c:idx val="0"/>
          <c:order val="0"/>
          <c:tx>
            <c:strRef>
              <c:f>Calculations!$B$85</c:f>
              <c:strCache>
                <c:ptCount val="1"/>
                <c:pt idx="0">
                  <c:v>Total Sales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Calculations!$A$86:$A$97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Calculations!$B$86:$B$97</c:f>
              <c:numCache>
                <c:formatCode>\$#,##0;\(\$#,##0\);\$#,##0</c:formatCode>
                <c:ptCount val="12"/>
                <c:pt idx="0">
                  <c:v>38048.184000000001</c:v>
                </c:pt>
                <c:pt idx="1">
                  <c:v>49238.41</c:v>
                </c:pt>
                <c:pt idx="2">
                  <c:v>49612.044999999998</c:v>
                </c:pt>
                <c:pt idx="3">
                  <c:v>45192.277999999998</c:v>
                </c:pt>
                <c:pt idx="4">
                  <c:v>64964.321799999998</c:v>
                </c:pt>
                <c:pt idx="5">
                  <c:v>38991.942999999999</c:v>
                </c:pt>
                <c:pt idx="6">
                  <c:v>42773.394999999997</c:v>
                </c:pt>
                <c:pt idx="7">
                  <c:v>46339.988400000002</c:v>
                </c:pt>
                <c:pt idx="8">
                  <c:v>41985.1423</c:v>
                </c:pt>
                <c:pt idx="9">
                  <c:v>52268.15</c:v>
                </c:pt>
                <c:pt idx="10">
                  <c:v>66837.585000000006</c:v>
                </c:pt>
                <c:pt idx="11">
                  <c:v>72954.155499999993</c:v>
                </c:pt>
              </c:numCache>
            </c:numRef>
          </c:val>
          <c:extLst>
            <c:ext xmlns:c16="http://schemas.microsoft.com/office/drawing/2014/chart" uri="{C3380CC4-5D6E-409C-BE32-E72D297353CC}">
              <c16:uniqueId val="{00000000-EDB2-42EB-9DCE-6941A9C0D440}"/>
            </c:ext>
          </c:extLst>
        </c:ser>
        <c:dLbls>
          <c:showLegendKey val="0"/>
          <c:showVal val="0"/>
          <c:showCatName val="0"/>
          <c:showSerName val="0"/>
          <c:showPercent val="0"/>
          <c:showBubbleSize val="0"/>
        </c:dLbls>
        <c:gapWidth val="68"/>
        <c:axId val="192831567"/>
        <c:axId val="192828687"/>
      </c:barChart>
      <c:lineChart>
        <c:grouping val="standard"/>
        <c:varyColors val="0"/>
        <c:ser>
          <c:idx val="1"/>
          <c:order val="1"/>
          <c:tx>
            <c:strRef>
              <c:f>Calculations!$C$85</c:f>
              <c:strCache>
                <c:ptCount val="1"/>
                <c:pt idx="0">
                  <c:v>Total Profit</c:v>
                </c:pt>
              </c:strCache>
            </c:strRef>
          </c:tx>
          <c:spPr>
            <a:ln w="28575" cap="rnd">
              <a:noFill/>
              <a:round/>
            </a:ln>
            <a:effectLst/>
          </c:spPr>
          <c:marker>
            <c:symbol val="dash"/>
            <c:size val="24"/>
            <c:spPr>
              <a:solidFill>
                <a:schemeClr val="accent2"/>
              </a:solidFill>
              <a:ln w="9525">
                <a:solidFill>
                  <a:schemeClr val="accent2"/>
                </a:solidFill>
              </a:ln>
              <a:effectLst/>
            </c:spPr>
          </c:marker>
          <c:cat>
            <c:strRef>
              <c:f>Calculations!$A$86:$A$97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Calculations!$C$86:$C$97</c:f>
              <c:numCache>
                <c:formatCode>\$#,##0;\(\$#,##0\);\$#,##0</c:formatCode>
                <c:ptCount val="12"/>
                <c:pt idx="0">
                  <c:v>8501.1689999999999</c:v>
                </c:pt>
                <c:pt idx="1">
                  <c:v>14683.715200000001</c:v>
                </c:pt>
                <c:pt idx="2">
                  <c:v>1950.3496</c:v>
                </c:pt>
                <c:pt idx="3">
                  <c:v>7423.2803000000004</c:v>
                </c:pt>
                <c:pt idx="4">
                  <c:v>9975.3693999999996</c:v>
                </c:pt>
                <c:pt idx="5">
                  <c:v>4480.335</c:v>
                </c:pt>
                <c:pt idx="6">
                  <c:v>6122.4544999999998</c:v>
                </c:pt>
                <c:pt idx="7">
                  <c:v>859.44910000000004</c:v>
                </c:pt>
                <c:pt idx="8">
                  <c:v>5171.8972999999996</c:v>
                </c:pt>
                <c:pt idx="9">
                  <c:v>8256.4675000000007</c:v>
                </c:pt>
                <c:pt idx="10">
                  <c:v>3057.5165999999999</c:v>
                </c:pt>
                <c:pt idx="11">
                  <c:v>11313.1708</c:v>
                </c:pt>
              </c:numCache>
            </c:numRef>
          </c:val>
          <c:smooth val="0"/>
          <c:extLst>
            <c:ext xmlns:c16="http://schemas.microsoft.com/office/drawing/2014/chart" uri="{C3380CC4-5D6E-409C-BE32-E72D297353CC}">
              <c16:uniqueId val="{00000001-EDB2-42EB-9DCE-6941A9C0D440}"/>
            </c:ext>
          </c:extLst>
        </c:ser>
        <c:dLbls>
          <c:showLegendKey val="0"/>
          <c:showVal val="0"/>
          <c:showCatName val="0"/>
          <c:showSerName val="0"/>
          <c:showPercent val="0"/>
          <c:showBubbleSize val="0"/>
        </c:dLbls>
        <c:marker val="1"/>
        <c:smooth val="0"/>
        <c:axId val="192831567"/>
        <c:axId val="192828687"/>
      </c:lineChart>
      <c:catAx>
        <c:axId val="192831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92828687"/>
        <c:crosses val="autoZero"/>
        <c:auto val="1"/>
        <c:lblAlgn val="ctr"/>
        <c:lblOffset val="100"/>
        <c:noMultiLvlLbl val="0"/>
      </c:catAx>
      <c:valAx>
        <c:axId val="192828687"/>
        <c:scaling>
          <c:orientation val="minMax"/>
        </c:scaling>
        <c:delete val="1"/>
        <c:axPos val="l"/>
        <c:numFmt formatCode="\$#,##0;\(\$#,##0\);\$#,##0" sourceLinked="1"/>
        <c:majorTickMark val="none"/>
        <c:minorTickMark val="none"/>
        <c:tickLblPos val="nextTo"/>
        <c:crossAx val="192831567"/>
        <c:crosses val="autoZero"/>
        <c:crossBetween val="between"/>
      </c:valAx>
      <c:spPr>
        <a:noFill/>
        <a:ln>
          <a:noFill/>
        </a:ln>
        <a:effectLst/>
      </c:spPr>
    </c:plotArea>
    <c:legend>
      <c:legendPos val="t"/>
      <c:layout>
        <c:manualLayout>
          <c:xMode val="edge"/>
          <c:yMode val="edge"/>
          <c:x val="2.8206060708578978E-4"/>
          <c:y val="3.4519572953736616E-3"/>
          <c:w val="0.22822213012847078"/>
          <c:h val="0.13138453778686918"/>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macro).xlsm]Calculations!Monthly_Target_Sales</c:name>
    <c:fmtId val="20"/>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IN" sz="1800" b="1"/>
              <a:t>Monthly</a:t>
            </a:r>
            <a:r>
              <a:rPr lang="en-IN" sz="1800" b="1" baseline="0"/>
              <a:t> Target</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tx1">
                <a:lumMod val="65000"/>
                <a:lumOff val="35000"/>
              </a:schemeClr>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2069970845481049E-2"/>
          <c:y val="0.16552016608856368"/>
          <c:w val="0.93586005830903785"/>
          <c:h val="0.742315112540193"/>
        </c:manualLayout>
      </c:layout>
      <c:barChart>
        <c:barDir val="col"/>
        <c:grouping val="clustered"/>
        <c:varyColors val="0"/>
        <c:ser>
          <c:idx val="0"/>
          <c:order val="0"/>
          <c:tx>
            <c:strRef>
              <c:f>Calculations!$F$85</c:f>
              <c:strCache>
                <c:ptCount val="1"/>
                <c:pt idx="0">
                  <c:v>Sales - Target Met</c:v>
                </c:pt>
              </c:strCache>
            </c:strRef>
          </c:tx>
          <c:spPr>
            <a:solidFill>
              <a:schemeClr val="accent1"/>
            </a:solidFill>
            <a:ln>
              <a:noFill/>
            </a:ln>
            <a:effectLst/>
          </c:spPr>
          <c:invertIfNegative val="0"/>
          <c:cat>
            <c:strRef>
              <c:f>Calculations!$E$86:$E$97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Calculations!$F$86:$F$97</c:f>
              <c:numCache>
                <c:formatCode>\$#,##0.0,\K</c:formatCode>
                <c:ptCount val="12"/>
                <c:pt idx="4">
                  <c:v>64964.321799999998</c:v>
                </c:pt>
                <c:pt idx="10">
                  <c:v>66837.585000000006</c:v>
                </c:pt>
                <c:pt idx="11">
                  <c:v>72954.155499999993</c:v>
                </c:pt>
              </c:numCache>
            </c:numRef>
          </c:val>
          <c:extLst>
            <c:ext xmlns:c16="http://schemas.microsoft.com/office/drawing/2014/chart" uri="{C3380CC4-5D6E-409C-BE32-E72D297353CC}">
              <c16:uniqueId val="{00000000-333A-4B90-BBDF-468396DAD136}"/>
            </c:ext>
          </c:extLst>
        </c:ser>
        <c:ser>
          <c:idx val="1"/>
          <c:order val="1"/>
          <c:tx>
            <c:strRef>
              <c:f>Calculations!$G$85</c:f>
              <c:strCache>
                <c:ptCount val="1"/>
                <c:pt idx="0">
                  <c:v>Sales - Target Missed</c:v>
                </c:pt>
              </c:strCache>
            </c:strRef>
          </c:tx>
          <c:spPr>
            <a:solidFill>
              <a:schemeClr val="accent2"/>
            </a:solidFill>
            <a:ln>
              <a:noFill/>
            </a:ln>
            <a:effectLst/>
          </c:spPr>
          <c:invertIfNegative val="0"/>
          <c:cat>
            <c:strRef>
              <c:f>Calculations!$E$86:$E$97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Calculations!$G$86:$G$97</c:f>
              <c:numCache>
                <c:formatCode>\$#,##0.0,\K</c:formatCode>
                <c:ptCount val="12"/>
                <c:pt idx="0">
                  <c:v>38048.184000000001</c:v>
                </c:pt>
                <c:pt idx="1">
                  <c:v>49238.41</c:v>
                </c:pt>
                <c:pt idx="2">
                  <c:v>49612.044999999998</c:v>
                </c:pt>
                <c:pt idx="3">
                  <c:v>45192.277999999998</c:v>
                </c:pt>
                <c:pt idx="5">
                  <c:v>38991.942999999999</c:v>
                </c:pt>
                <c:pt idx="6">
                  <c:v>42773.394999999997</c:v>
                </c:pt>
                <c:pt idx="7">
                  <c:v>46339.988400000002</c:v>
                </c:pt>
                <c:pt idx="8">
                  <c:v>41985.1423</c:v>
                </c:pt>
                <c:pt idx="9">
                  <c:v>52268.15</c:v>
                </c:pt>
              </c:numCache>
            </c:numRef>
          </c:val>
          <c:extLst>
            <c:ext xmlns:c16="http://schemas.microsoft.com/office/drawing/2014/chart" uri="{C3380CC4-5D6E-409C-BE32-E72D297353CC}">
              <c16:uniqueId val="{00000001-333A-4B90-BBDF-468396DAD136}"/>
            </c:ext>
          </c:extLst>
        </c:ser>
        <c:dLbls>
          <c:showLegendKey val="0"/>
          <c:showVal val="0"/>
          <c:showCatName val="0"/>
          <c:showSerName val="0"/>
          <c:showPercent val="0"/>
          <c:showBubbleSize val="0"/>
        </c:dLbls>
        <c:gapWidth val="80"/>
        <c:overlap val="100"/>
        <c:axId val="1210567183"/>
        <c:axId val="1210553263"/>
      </c:barChart>
      <c:lineChart>
        <c:grouping val="standard"/>
        <c:varyColors val="0"/>
        <c:ser>
          <c:idx val="2"/>
          <c:order val="2"/>
          <c:tx>
            <c:strRef>
              <c:f>Calculations!$H$85</c:f>
              <c:strCache>
                <c:ptCount val="1"/>
                <c:pt idx="0">
                  <c:v>Target</c:v>
                </c:pt>
              </c:strCache>
            </c:strRef>
          </c:tx>
          <c:spPr>
            <a:ln w="28575" cap="rnd">
              <a:solidFill>
                <a:schemeClr val="tx1">
                  <a:lumMod val="65000"/>
                  <a:lumOff val="35000"/>
                </a:schemeClr>
              </a:solidFill>
              <a:prstDash val="dash"/>
              <a:round/>
            </a:ln>
            <a:effectLst/>
          </c:spPr>
          <c:marker>
            <c:symbol val="none"/>
          </c:marker>
          <c:cat>
            <c:strRef>
              <c:f>Calculations!$E$86:$E$97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Calculations!$H$86:$H$97</c:f>
              <c:numCache>
                <c:formatCode>\$#,##0;\(\$#,##0\);\$#,##0</c:formatCode>
                <c:ptCount val="12"/>
                <c:pt idx="0">
                  <c:v>60000</c:v>
                </c:pt>
                <c:pt idx="1">
                  <c:v>60000</c:v>
                </c:pt>
                <c:pt idx="2">
                  <c:v>60000</c:v>
                </c:pt>
                <c:pt idx="3">
                  <c:v>60000</c:v>
                </c:pt>
                <c:pt idx="4">
                  <c:v>60000</c:v>
                </c:pt>
                <c:pt idx="5">
                  <c:v>60000</c:v>
                </c:pt>
                <c:pt idx="6">
                  <c:v>60000</c:v>
                </c:pt>
                <c:pt idx="7">
                  <c:v>60000</c:v>
                </c:pt>
                <c:pt idx="8">
                  <c:v>60000</c:v>
                </c:pt>
                <c:pt idx="9">
                  <c:v>60000</c:v>
                </c:pt>
                <c:pt idx="10">
                  <c:v>60000</c:v>
                </c:pt>
                <c:pt idx="11">
                  <c:v>60000</c:v>
                </c:pt>
              </c:numCache>
            </c:numRef>
          </c:val>
          <c:smooth val="0"/>
          <c:extLst>
            <c:ext xmlns:c16="http://schemas.microsoft.com/office/drawing/2014/chart" uri="{C3380CC4-5D6E-409C-BE32-E72D297353CC}">
              <c16:uniqueId val="{00000002-333A-4B90-BBDF-468396DAD136}"/>
            </c:ext>
          </c:extLst>
        </c:ser>
        <c:dLbls>
          <c:showLegendKey val="0"/>
          <c:showVal val="0"/>
          <c:showCatName val="0"/>
          <c:showSerName val="0"/>
          <c:showPercent val="0"/>
          <c:showBubbleSize val="0"/>
        </c:dLbls>
        <c:marker val="1"/>
        <c:smooth val="0"/>
        <c:axId val="1210567183"/>
        <c:axId val="1210553263"/>
      </c:lineChart>
      <c:catAx>
        <c:axId val="1210567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210553263"/>
        <c:crosses val="autoZero"/>
        <c:auto val="1"/>
        <c:lblAlgn val="ctr"/>
        <c:lblOffset val="100"/>
        <c:noMultiLvlLbl val="0"/>
      </c:catAx>
      <c:valAx>
        <c:axId val="1210553263"/>
        <c:scaling>
          <c:orientation val="minMax"/>
        </c:scaling>
        <c:delete val="1"/>
        <c:axPos val="l"/>
        <c:numFmt formatCode="\$#,##0.0,\K" sourceLinked="1"/>
        <c:majorTickMark val="none"/>
        <c:minorTickMark val="none"/>
        <c:tickLblPos val="nextTo"/>
        <c:crossAx val="1210567183"/>
        <c:crosses val="autoZero"/>
        <c:crossBetween val="between"/>
      </c:valAx>
      <c:spPr>
        <a:noFill/>
        <a:ln>
          <a:noFill/>
        </a:ln>
        <a:effectLst/>
      </c:spPr>
    </c:plotArea>
    <c:legend>
      <c:legendPos val="t"/>
      <c:layout>
        <c:manualLayout>
          <c:xMode val="edge"/>
          <c:yMode val="edge"/>
          <c:x val="0"/>
          <c:y val="7.7073954983922832E-2"/>
          <c:w val="0.99912536443148692"/>
          <c:h val="8.1336304023090361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macro).xlsm]Calculations!Top_7_Sub</c:name>
    <c:fmtId val="18"/>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baseline="0"/>
              <a:t>Top 7 Sub Categories</a:t>
            </a:r>
            <a:endParaRPr lang="en-US" sz="1800" b="1"/>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382381048522781"/>
          <c:y val="0.13366242038216561"/>
          <c:w val="0.80344114677972944"/>
          <c:h val="0.83130573248407647"/>
        </c:manualLayout>
      </c:layout>
      <c:barChart>
        <c:barDir val="bar"/>
        <c:grouping val="clustered"/>
        <c:varyColors val="0"/>
        <c:ser>
          <c:idx val="0"/>
          <c:order val="0"/>
          <c:tx>
            <c:strRef>
              <c:f>Calculations!$B$100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Calculations!$A$101:$A$107</c:f>
              <c:strCache>
                <c:ptCount val="7"/>
                <c:pt idx="0">
                  <c:v>Copiers</c:v>
                </c:pt>
                <c:pt idx="1">
                  <c:v>Binders</c:v>
                </c:pt>
                <c:pt idx="2">
                  <c:v>Machines</c:v>
                </c:pt>
                <c:pt idx="3">
                  <c:v>Storage</c:v>
                </c:pt>
                <c:pt idx="4">
                  <c:v>Tables</c:v>
                </c:pt>
                <c:pt idx="5">
                  <c:v>Phones</c:v>
                </c:pt>
                <c:pt idx="6">
                  <c:v>Chairs</c:v>
                </c:pt>
              </c:strCache>
            </c:strRef>
          </c:cat>
          <c:val>
            <c:numRef>
              <c:f>Calculations!$B$101:$B$107</c:f>
              <c:numCache>
                <c:formatCode>\$#,##0.0,\K</c:formatCode>
                <c:ptCount val="7"/>
                <c:pt idx="0">
                  <c:v>49599.41</c:v>
                </c:pt>
                <c:pt idx="1">
                  <c:v>49683.324999999997</c:v>
                </c:pt>
                <c:pt idx="2">
                  <c:v>55906.885999999999</c:v>
                </c:pt>
                <c:pt idx="3">
                  <c:v>58788.7</c:v>
                </c:pt>
                <c:pt idx="4">
                  <c:v>60833.200499999999</c:v>
                </c:pt>
                <c:pt idx="5">
                  <c:v>78962.03</c:v>
                </c:pt>
                <c:pt idx="6">
                  <c:v>83918.645000000004</c:v>
                </c:pt>
              </c:numCache>
            </c:numRef>
          </c:val>
          <c:extLst>
            <c:ext xmlns:c16="http://schemas.microsoft.com/office/drawing/2014/chart" uri="{C3380CC4-5D6E-409C-BE32-E72D297353CC}">
              <c16:uniqueId val="{00000000-3994-4BC6-888C-06C87CCC674D}"/>
            </c:ext>
          </c:extLst>
        </c:ser>
        <c:dLbls>
          <c:showLegendKey val="0"/>
          <c:showVal val="0"/>
          <c:showCatName val="0"/>
          <c:showSerName val="0"/>
          <c:showPercent val="0"/>
          <c:showBubbleSize val="0"/>
        </c:dLbls>
        <c:gapWidth val="50"/>
        <c:axId val="1259323455"/>
        <c:axId val="1259326335"/>
      </c:barChart>
      <c:catAx>
        <c:axId val="1259323455"/>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259326335"/>
        <c:crosses val="autoZero"/>
        <c:auto val="1"/>
        <c:lblAlgn val="ctr"/>
        <c:lblOffset val="100"/>
        <c:noMultiLvlLbl val="0"/>
      </c:catAx>
      <c:valAx>
        <c:axId val="1259326335"/>
        <c:scaling>
          <c:orientation val="minMax"/>
        </c:scaling>
        <c:delete val="1"/>
        <c:axPos val="b"/>
        <c:numFmt formatCode="\$#,##0.0,\K" sourceLinked="1"/>
        <c:majorTickMark val="out"/>
        <c:minorTickMark val="none"/>
        <c:tickLblPos val="nextTo"/>
        <c:crossAx val="12593234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25782508543987"/>
          <c:y val="0.10576923076923077"/>
          <c:w val="0.62715105162523899"/>
          <c:h val="0.78846153846153844"/>
        </c:manualLayout>
      </c:layout>
      <c:pie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18DF-4E14-8BE0-780A5ED0A1D7}"/>
              </c:ext>
            </c:extLst>
          </c:dPt>
          <c:dPt>
            <c:idx val="1"/>
            <c:bubble3D val="0"/>
            <c:spPr>
              <a:solidFill>
                <a:schemeClr val="accent2"/>
              </a:solidFill>
              <a:ln w="19050">
                <a:noFill/>
              </a:ln>
              <a:effectLst/>
            </c:spPr>
            <c:extLst>
              <c:ext xmlns:c16="http://schemas.microsoft.com/office/drawing/2014/chart" uri="{C3380CC4-5D6E-409C-BE32-E72D297353CC}">
                <c16:uniqueId val="{00000003-18DF-4E14-8BE0-780A5ED0A1D7}"/>
              </c:ext>
            </c:extLst>
          </c:dPt>
          <c:cat>
            <c:strRef>
              <c:f>Calculations!$E$26:$F$26</c:f>
              <c:strCache>
                <c:ptCount val="2"/>
                <c:pt idx="0">
                  <c:v>Profit Margin %</c:v>
                </c:pt>
                <c:pt idx="1">
                  <c:v>Remaining</c:v>
                </c:pt>
              </c:strCache>
            </c:strRef>
          </c:cat>
          <c:val>
            <c:numRef>
              <c:f>Calculations!$E$27:$F$27</c:f>
              <c:numCache>
                <c:formatCode>0.0%;\-0.0%;0.0%</c:formatCode>
                <c:ptCount val="2"/>
                <c:pt idx="0">
                  <c:v>0.13426530315632457</c:v>
                </c:pt>
                <c:pt idx="1">
                  <c:v>0.86599999999999999</c:v>
                </c:pt>
              </c:numCache>
            </c:numRef>
          </c:val>
          <c:extLst>
            <c:ext xmlns:c16="http://schemas.microsoft.com/office/drawing/2014/chart" uri="{C3380CC4-5D6E-409C-BE32-E72D297353CC}">
              <c16:uniqueId val="{00000004-18DF-4E14-8BE0-780A5ED0A1D7}"/>
            </c:ext>
          </c:extLst>
        </c:ser>
        <c:dLbls>
          <c:showLegendKey val="0"/>
          <c:showVal val="0"/>
          <c:showCatName val="0"/>
          <c:showSerName val="0"/>
          <c:showPercent val="0"/>
          <c:showBubbleSize val="0"/>
          <c:showLeaderLines val="1"/>
        </c:dLbls>
        <c:firstSliceAng val="0"/>
      </c:pieChart>
      <c:spPr>
        <a:noFill/>
        <a:ln w="1270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macro).xlsm]Calculations!Sale_By_Month_Small</c:name>
    <c:fmtId val="2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Calculations!$B$8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Calculations!$A$9:$A$20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Calculations!$B$9:$B$20</c:f>
              <c:numCache>
                <c:formatCode>\$#,##0;\(\$#,##0\);\$#,##0</c:formatCode>
                <c:ptCount val="12"/>
                <c:pt idx="0">
                  <c:v>38048.184000000001</c:v>
                </c:pt>
                <c:pt idx="1">
                  <c:v>49238.41</c:v>
                </c:pt>
                <c:pt idx="2">
                  <c:v>49612.044999999998</c:v>
                </c:pt>
                <c:pt idx="3">
                  <c:v>45192.277999999998</c:v>
                </c:pt>
                <c:pt idx="4">
                  <c:v>64964.321799999998</c:v>
                </c:pt>
                <c:pt idx="5">
                  <c:v>38991.942999999999</c:v>
                </c:pt>
                <c:pt idx="6">
                  <c:v>42773.394999999997</c:v>
                </c:pt>
                <c:pt idx="7">
                  <c:v>46339.988400000002</c:v>
                </c:pt>
                <c:pt idx="8">
                  <c:v>41985.1423</c:v>
                </c:pt>
                <c:pt idx="9">
                  <c:v>52268.15</c:v>
                </c:pt>
                <c:pt idx="10">
                  <c:v>66837.585000000006</c:v>
                </c:pt>
                <c:pt idx="11">
                  <c:v>72954.155499999993</c:v>
                </c:pt>
              </c:numCache>
            </c:numRef>
          </c:val>
          <c:smooth val="1"/>
          <c:extLst>
            <c:ext xmlns:c16="http://schemas.microsoft.com/office/drawing/2014/chart" uri="{C3380CC4-5D6E-409C-BE32-E72D297353CC}">
              <c16:uniqueId val="{00000000-6B11-42AD-9A79-A6A48DF60C53}"/>
            </c:ext>
          </c:extLst>
        </c:ser>
        <c:dLbls>
          <c:showLegendKey val="0"/>
          <c:showVal val="0"/>
          <c:showCatName val="0"/>
          <c:showSerName val="0"/>
          <c:showPercent val="0"/>
          <c:showBubbleSize val="0"/>
        </c:dLbls>
        <c:marker val="1"/>
        <c:smooth val="0"/>
        <c:axId val="665684831"/>
        <c:axId val="665685311"/>
      </c:lineChart>
      <c:catAx>
        <c:axId val="665684831"/>
        <c:scaling>
          <c:orientation val="minMax"/>
        </c:scaling>
        <c:delete val="1"/>
        <c:axPos val="b"/>
        <c:numFmt formatCode="General" sourceLinked="1"/>
        <c:majorTickMark val="none"/>
        <c:minorTickMark val="none"/>
        <c:tickLblPos val="nextTo"/>
        <c:crossAx val="665685311"/>
        <c:crosses val="autoZero"/>
        <c:auto val="1"/>
        <c:lblAlgn val="ctr"/>
        <c:lblOffset val="100"/>
        <c:noMultiLvlLbl val="0"/>
      </c:catAx>
      <c:valAx>
        <c:axId val="665685311"/>
        <c:scaling>
          <c:orientation val="minMax"/>
        </c:scaling>
        <c:delete val="1"/>
        <c:axPos val="l"/>
        <c:numFmt formatCode="\$#,##0;\(\$#,##0\);\$#,##0" sourceLinked="1"/>
        <c:majorTickMark val="none"/>
        <c:minorTickMark val="none"/>
        <c:tickLblPos val="nextTo"/>
        <c:crossAx val="6656848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macro).xlsm]Calculations!Orders_By_Month_Small_Graph</c:name>
    <c:fmtId val="18"/>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Calculations!$B$24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Calculations!$A$25:$A$36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Calculations!$B$25:$B$36</c:f>
              <c:numCache>
                <c:formatCode>0</c:formatCode>
                <c:ptCount val="12"/>
                <c:pt idx="0">
                  <c:v>77</c:v>
                </c:pt>
                <c:pt idx="1">
                  <c:v>62</c:v>
                </c:pt>
                <c:pt idx="2">
                  <c:v>96</c:v>
                </c:pt>
                <c:pt idx="3">
                  <c:v>94</c:v>
                </c:pt>
                <c:pt idx="4">
                  <c:v>123</c:v>
                </c:pt>
                <c:pt idx="5">
                  <c:v>91</c:v>
                </c:pt>
                <c:pt idx="6">
                  <c:v>105</c:v>
                </c:pt>
                <c:pt idx="7">
                  <c:v>117</c:v>
                </c:pt>
                <c:pt idx="8">
                  <c:v>139</c:v>
                </c:pt>
                <c:pt idx="9">
                  <c:v>122</c:v>
                </c:pt>
                <c:pt idx="10">
                  <c:v>150</c:v>
                </c:pt>
                <c:pt idx="11">
                  <c:v>139</c:v>
                </c:pt>
              </c:numCache>
            </c:numRef>
          </c:val>
          <c:smooth val="1"/>
          <c:extLst>
            <c:ext xmlns:c16="http://schemas.microsoft.com/office/drawing/2014/chart" uri="{C3380CC4-5D6E-409C-BE32-E72D297353CC}">
              <c16:uniqueId val="{00000000-1D11-428F-B3F1-79DC3E72D0D8}"/>
            </c:ext>
          </c:extLst>
        </c:ser>
        <c:dLbls>
          <c:showLegendKey val="0"/>
          <c:showVal val="0"/>
          <c:showCatName val="0"/>
          <c:showSerName val="0"/>
          <c:showPercent val="0"/>
          <c:showBubbleSize val="0"/>
        </c:dLbls>
        <c:marker val="1"/>
        <c:smooth val="0"/>
        <c:axId val="1729027119"/>
        <c:axId val="1729026159"/>
      </c:lineChart>
      <c:catAx>
        <c:axId val="1729027119"/>
        <c:scaling>
          <c:orientation val="minMax"/>
        </c:scaling>
        <c:delete val="1"/>
        <c:axPos val="b"/>
        <c:numFmt formatCode="General" sourceLinked="1"/>
        <c:majorTickMark val="none"/>
        <c:minorTickMark val="none"/>
        <c:tickLblPos val="nextTo"/>
        <c:crossAx val="1729026159"/>
        <c:crosses val="autoZero"/>
        <c:auto val="1"/>
        <c:lblAlgn val="ctr"/>
        <c:lblOffset val="100"/>
        <c:noMultiLvlLbl val="0"/>
      </c:catAx>
      <c:valAx>
        <c:axId val="1729026159"/>
        <c:scaling>
          <c:orientation val="minMax"/>
        </c:scaling>
        <c:delete val="1"/>
        <c:axPos val="l"/>
        <c:numFmt formatCode="0" sourceLinked="1"/>
        <c:majorTickMark val="none"/>
        <c:minorTickMark val="none"/>
        <c:tickLblPos val="nextTo"/>
        <c:crossAx val="17290271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macro).xlsm]Calculations!Profit_By_Month_Small_Graph</c:name>
    <c:fmtId val="29"/>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Calculations!$E$8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Calculations!$D$9:$D$20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Calculations!$E$9:$E$20</c:f>
              <c:numCache>
                <c:formatCode>\$#,##0;\(\$#,##0\);\$#,##0</c:formatCode>
                <c:ptCount val="12"/>
                <c:pt idx="0">
                  <c:v>8501.1689999999999</c:v>
                </c:pt>
                <c:pt idx="1">
                  <c:v>14683.715200000001</c:v>
                </c:pt>
                <c:pt idx="2">
                  <c:v>1950.3496</c:v>
                </c:pt>
                <c:pt idx="3">
                  <c:v>7423.2803000000004</c:v>
                </c:pt>
                <c:pt idx="4">
                  <c:v>9975.3693999999996</c:v>
                </c:pt>
                <c:pt idx="5">
                  <c:v>4480.335</c:v>
                </c:pt>
                <c:pt idx="6">
                  <c:v>6122.4544999999998</c:v>
                </c:pt>
                <c:pt idx="7">
                  <c:v>859.44910000000004</c:v>
                </c:pt>
                <c:pt idx="8">
                  <c:v>5171.8972999999996</c:v>
                </c:pt>
                <c:pt idx="9">
                  <c:v>8256.4675000000007</c:v>
                </c:pt>
                <c:pt idx="10">
                  <c:v>3057.5165999999999</c:v>
                </c:pt>
                <c:pt idx="11">
                  <c:v>11313.1708</c:v>
                </c:pt>
              </c:numCache>
            </c:numRef>
          </c:val>
          <c:smooth val="1"/>
          <c:extLst>
            <c:ext xmlns:c16="http://schemas.microsoft.com/office/drawing/2014/chart" uri="{C3380CC4-5D6E-409C-BE32-E72D297353CC}">
              <c16:uniqueId val="{00000000-41BF-4259-825B-747E71558585}"/>
            </c:ext>
          </c:extLst>
        </c:ser>
        <c:dLbls>
          <c:showLegendKey val="0"/>
          <c:showVal val="0"/>
          <c:showCatName val="0"/>
          <c:showSerName val="0"/>
          <c:showPercent val="0"/>
          <c:showBubbleSize val="0"/>
        </c:dLbls>
        <c:marker val="1"/>
        <c:smooth val="0"/>
        <c:axId val="1729006479"/>
        <c:axId val="1728995439"/>
      </c:lineChart>
      <c:catAx>
        <c:axId val="1729006479"/>
        <c:scaling>
          <c:orientation val="minMax"/>
        </c:scaling>
        <c:delete val="1"/>
        <c:axPos val="b"/>
        <c:numFmt formatCode="General" sourceLinked="1"/>
        <c:majorTickMark val="none"/>
        <c:minorTickMark val="none"/>
        <c:tickLblPos val="nextTo"/>
        <c:crossAx val="1728995439"/>
        <c:crosses val="autoZero"/>
        <c:auto val="1"/>
        <c:lblAlgn val="ctr"/>
        <c:lblOffset val="100"/>
        <c:noMultiLvlLbl val="0"/>
      </c:catAx>
      <c:valAx>
        <c:axId val="1728995439"/>
        <c:scaling>
          <c:orientation val="minMax"/>
        </c:scaling>
        <c:delete val="1"/>
        <c:axPos val="l"/>
        <c:numFmt formatCode="\$#,##0;\(\$#,##0\);\$#,##0" sourceLinked="1"/>
        <c:majorTickMark val="none"/>
        <c:minorTickMark val="none"/>
        <c:tickLblPos val="nextTo"/>
        <c:crossAx val="17290064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25782508543987"/>
          <c:y val="0.10576923076923077"/>
          <c:w val="0.62715105162523899"/>
          <c:h val="0.78846153846153844"/>
        </c:manualLayout>
      </c:layout>
      <c:pieChart>
        <c:varyColors val="1"/>
        <c:dLbls>
          <c:showLegendKey val="0"/>
          <c:showVal val="0"/>
          <c:showCatName val="0"/>
          <c:showSerName val="0"/>
          <c:showPercent val="0"/>
          <c:showBubbleSize val="0"/>
          <c:showLeaderLines val="0"/>
        </c:dLbls>
        <c:firstSliceAng val="0"/>
      </c:pieChart>
      <c:spPr>
        <a:noFill/>
        <a:ln w="1270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macro).xlsm]Calculations!Profit_By_Month_Small_Graph</c:name>
    <c:fmtId val="25"/>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Calculations!$E$8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Calculations!$D$9:$D$20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Calculations!$E$9:$E$20</c:f>
              <c:numCache>
                <c:formatCode>\$#,##0;\(\$#,##0\);\$#,##0</c:formatCode>
                <c:ptCount val="12"/>
                <c:pt idx="0">
                  <c:v>8501.1689999999999</c:v>
                </c:pt>
                <c:pt idx="1">
                  <c:v>14683.715200000001</c:v>
                </c:pt>
                <c:pt idx="2">
                  <c:v>1950.3496</c:v>
                </c:pt>
                <c:pt idx="3">
                  <c:v>7423.2803000000004</c:v>
                </c:pt>
                <c:pt idx="4">
                  <c:v>9975.3693999999996</c:v>
                </c:pt>
                <c:pt idx="5">
                  <c:v>4480.335</c:v>
                </c:pt>
                <c:pt idx="6">
                  <c:v>6122.4544999999998</c:v>
                </c:pt>
                <c:pt idx="7">
                  <c:v>859.44910000000004</c:v>
                </c:pt>
                <c:pt idx="8">
                  <c:v>5171.8972999999996</c:v>
                </c:pt>
                <c:pt idx="9">
                  <c:v>8256.4675000000007</c:v>
                </c:pt>
                <c:pt idx="10">
                  <c:v>3057.5165999999999</c:v>
                </c:pt>
                <c:pt idx="11">
                  <c:v>11313.1708</c:v>
                </c:pt>
              </c:numCache>
            </c:numRef>
          </c:val>
          <c:smooth val="1"/>
          <c:extLst>
            <c:ext xmlns:c16="http://schemas.microsoft.com/office/drawing/2014/chart" uri="{C3380CC4-5D6E-409C-BE32-E72D297353CC}">
              <c16:uniqueId val="{00000000-A138-4935-8BA7-EFF2632D03AF}"/>
            </c:ext>
          </c:extLst>
        </c:ser>
        <c:dLbls>
          <c:showLegendKey val="0"/>
          <c:showVal val="0"/>
          <c:showCatName val="0"/>
          <c:showSerName val="0"/>
          <c:showPercent val="0"/>
          <c:showBubbleSize val="0"/>
        </c:dLbls>
        <c:marker val="1"/>
        <c:smooth val="0"/>
        <c:axId val="1729006479"/>
        <c:axId val="1728995439"/>
      </c:lineChart>
      <c:catAx>
        <c:axId val="1729006479"/>
        <c:scaling>
          <c:orientation val="minMax"/>
        </c:scaling>
        <c:delete val="1"/>
        <c:axPos val="b"/>
        <c:numFmt formatCode="General" sourceLinked="1"/>
        <c:majorTickMark val="none"/>
        <c:minorTickMark val="none"/>
        <c:tickLblPos val="nextTo"/>
        <c:crossAx val="1728995439"/>
        <c:crosses val="autoZero"/>
        <c:auto val="1"/>
        <c:lblAlgn val="ctr"/>
        <c:lblOffset val="100"/>
        <c:noMultiLvlLbl val="0"/>
      </c:catAx>
      <c:valAx>
        <c:axId val="1728995439"/>
        <c:scaling>
          <c:orientation val="minMax"/>
        </c:scaling>
        <c:delete val="1"/>
        <c:axPos val="l"/>
        <c:numFmt formatCode="\$#,##0;\(\$#,##0\);\$#,##0" sourceLinked="1"/>
        <c:majorTickMark val="none"/>
        <c:minorTickMark val="none"/>
        <c:tickLblPos val="nextTo"/>
        <c:crossAx val="17290064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macro).xlsm]Calculations!KPI_Avg_Dis_Chart</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Calculations!$B$116</c:f>
              <c:strCache>
                <c:ptCount val="1"/>
                <c:pt idx="0">
                  <c:v>Total</c:v>
                </c:pt>
              </c:strCache>
            </c:strRef>
          </c:tx>
          <c:spPr>
            <a:solidFill>
              <a:schemeClr val="accent1"/>
            </a:solidFill>
            <a:ln>
              <a:noFill/>
            </a:ln>
            <a:effectLst/>
          </c:spPr>
          <c:invertIfNegative val="0"/>
          <c:cat>
            <c:strRef>
              <c:f>Calculations!$A$117:$A$128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Calculations!$B$117:$B$128</c:f>
              <c:numCache>
                <c:formatCode>0.00%;\-0.00%;0.00%</c:formatCode>
                <c:ptCount val="12"/>
                <c:pt idx="0">
                  <c:v>0.10064935064935068</c:v>
                </c:pt>
                <c:pt idx="1">
                  <c:v>0.13984126984126985</c:v>
                </c:pt>
                <c:pt idx="2">
                  <c:v>0.17911917098445596</c:v>
                </c:pt>
                <c:pt idx="3">
                  <c:v>0.16489361702127661</c:v>
                </c:pt>
                <c:pt idx="4">
                  <c:v>0.16507692307692307</c:v>
                </c:pt>
                <c:pt idx="5">
                  <c:v>0.1502645502645503</c:v>
                </c:pt>
                <c:pt idx="6">
                  <c:v>0.14759615384615388</c:v>
                </c:pt>
                <c:pt idx="7">
                  <c:v>0.18835443037974678</c:v>
                </c:pt>
                <c:pt idx="8">
                  <c:v>0.14860169491525421</c:v>
                </c:pt>
                <c:pt idx="9">
                  <c:v>0.12987288135593222</c:v>
                </c:pt>
                <c:pt idx="10">
                  <c:v>0.16416382252559719</c:v>
                </c:pt>
                <c:pt idx="11">
                  <c:v>0.15411985018726587</c:v>
                </c:pt>
              </c:numCache>
            </c:numRef>
          </c:val>
          <c:extLst>
            <c:ext xmlns:c16="http://schemas.microsoft.com/office/drawing/2014/chart" uri="{C3380CC4-5D6E-409C-BE32-E72D297353CC}">
              <c16:uniqueId val="{00000000-785C-47C5-B798-00056CB2B315}"/>
            </c:ext>
          </c:extLst>
        </c:ser>
        <c:dLbls>
          <c:showLegendKey val="0"/>
          <c:showVal val="0"/>
          <c:showCatName val="0"/>
          <c:showSerName val="0"/>
          <c:showPercent val="0"/>
          <c:showBubbleSize val="0"/>
        </c:dLbls>
        <c:gapWidth val="100"/>
        <c:overlap val="100"/>
        <c:axId val="264430304"/>
        <c:axId val="264421184"/>
      </c:barChart>
      <c:catAx>
        <c:axId val="264430304"/>
        <c:scaling>
          <c:orientation val="minMax"/>
        </c:scaling>
        <c:delete val="1"/>
        <c:axPos val="b"/>
        <c:numFmt formatCode="General" sourceLinked="1"/>
        <c:majorTickMark val="none"/>
        <c:minorTickMark val="none"/>
        <c:tickLblPos val="nextTo"/>
        <c:crossAx val="264421184"/>
        <c:crosses val="autoZero"/>
        <c:auto val="1"/>
        <c:lblAlgn val="ctr"/>
        <c:lblOffset val="100"/>
        <c:noMultiLvlLbl val="0"/>
      </c:catAx>
      <c:valAx>
        <c:axId val="264421184"/>
        <c:scaling>
          <c:orientation val="minMax"/>
        </c:scaling>
        <c:delete val="1"/>
        <c:axPos val="l"/>
        <c:numFmt formatCode="0.00%;\-0.00%;0.00%" sourceLinked="1"/>
        <c:majorTickMark val="none"/>
        <c:minorTickMark val="none"/>
        <c:tickLblPos val="nextTo"/>
        <c:crossAx val="2644303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macro).xlsm]Calculations!Profit_Margin_KPI_Chart</c:name>
    <c:fmtId val="7"/>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Calculations!$E$116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Calculations!$D$117:$D$128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Calculations!$E$117:$E$128</c:f>
              <c:numCache>
                <c:formatCode>0.0%;\-0.0%;0.0%</c:formatCode>
                <c:ptCount val="12"/>
                <c:pt idx="0">
                  <c:v>0.22343166233636799</c:v>
                </c:pt>
                <c:pt idx="1">
                  <c:v>0.2982166808392066</c:v>
                </c:pt>
                <c:pt idx="2">
                  <c:v>3.9312017877916543E-2</c:v>
                </c:pt>
                <c:pt idx="3">
                  <c:v>0.16425992732652248</c:v>
                </c:pt>
                <c:pt idx="4">
                  <c:v>0.15355150525099456</c:v>
                </c:pt>
                <c:pt idx="5">
                  <c:v>0.11490412262861587</c:v>
                </c:pt>
                <c:pt idx="6">
                  <c:v>0.14313697802103387</c:v>
                </c:pt>
                <c:pt idx="7">
                  <c:v>1.8546597219260417E-2</c:v>
                </c:pt>
                <c:pt idx="8">
                  <c:v>0.12318398882740002</c:v>
                </c:pt>
                <c:pt idx="9">
                  <c:v>0.157963645164407</c:v>
                </c:pt>
                <c:pt idx="10">
                  <c:v>4.5745467913001339E-2</c:v>
                </c:pt>
                <c:pt idx="11">
                  <c:v>0.15507232895047357</c:v>
                </c:pt>
              </c:numCache>
            </c:numRef>
          </c:val>
          <c:smooth val="1"/>
          <c:extLst>
            <c:ext xmlns:c16="http://schemas.microsoft.com/office/drawing/2014/chart" uri="{C3380CC4-5D6E-409C-BE32-E72D297353CC}">
              <c16:uniqueId val="{00000000-B401-4B30-B868-1E68CC56E386}"/>
            </c:ext>
          </c:extLst>
        </c:ser>
        <c:dLbls>
          <c:showLegendKey val="0"/>
          <c:showVal val="0"/>
          <c:showCatName val="0"/>
          <c:showSerName val="0"/>
          <c:showPercent val="0"/>
          <c:showBubbleSize val="0"/>
        </c:dLbls>
        <c:marker val="1"/>
        <c:smooth val="0"/>
        <c:axId val="445695664"/>
        <c:axId val="445691344"/>
      </c:lineChart>
      <c:catAx>
        <c:axId val="445695664"/>
        <c:scaling>
          <c:orientation val="minMax"/>
        </c:scaling>
        <c:delete val="1"/>
        <c:axPos val="b"/>
        <c:numFmt formatCode="General" sourceLinked="1"/>
        <c:majorTickMark val="none"/>
        <c:minorTickMark val="none"/>
        <c:tickLblPos val="nextTo"/>
        <c:crossAx val="445691344"/>
        <c:crosses val="autoZero"/>
        <c:auto val="1"/>
        <c:lblAlgn val="ctr"/>
        <c:lblOffset val="100"/>
        <c:noMultiLvlLbl val="0"/>
      </c:catAx>
      <c:valAx>
        <c:axId val="445691344"/>
        <c:scaling>
          <c:orientation val="minMax"/>
        </c:scaling>
        <c:delete val="1"/>
        <c:axPos val="l"/>
        <c:numFmt formatCode="0.0%;\-0.0%;0.0%" sourceLinked="1"/>
        <c:majorTickMark val="none"/>
        <c:minorTickMark val="none"/>
        <c:tickLblPos val="nextTo"/>
        <c:crossAx val="4456956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macro).xlsm]Calculations!KPI_Total_Return_Chart</c:name>
    <c:fmtId val="11"/>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Calculations!$B$131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Calculations!$A$132:$A$143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Calculations!$B$132:$B$143</c:f>
              <c:numCache>
                <c:formatCode>\$#,##0;\(\$#,##0\);\$#,##0</c:formatCode>
                <c:ptCount val="12"/>
                <c:pt idx="0">
                  <c:v>1431.2280000000001</c:v>
                </c:pt>
                <c:pt idx="1">
                  <c:v>3851.799</c:v>
                </c:pt>
                <c:pt idx="2">
                  <c:v>2068.5160000000001</c:v>
                </c:pt>
                <c:pt idx="3">
                  <c:v>2443.585</c:v>
                </c:pt>
                <c:pt idx="4">
                  <c:v>6231.9920000000002</c:v>
                </c:pt>
                <c:pt idx="5">
                  <c:v>2350.1880000000001</c:v>
                </c:pt>
                <c:pt idx="6">
                  <c:v>2835.0439999999999</c:v>
                </c:pt>
                <c:pt idx="7">
                  <c:v>1316.8589999999999</c:v>
                </c:pt>
                <c:pt idx="8">
                  <c:v>1248.056</c:v>
                </c:pt>
                <c:pt idx="9">
                  <c:v>2618.134</c:v>
                </c:pt>
                <c:pt idx="10">
                  <c:v>3374.2640000000001</c:v>
                </c:pt>
                <c:pt idx="11">
                  <c:v>6352.107</c:v>
                </c:pt>
              </c:numCache>
            </c:numRef>
          </c:val>
          <c:smooth val="1"/>
          <c:extLst>
            <c:ext xmlns:c16="http://schemas.microsoft.com/office/drawing/2014/chart" uri="{C3380CC4-5D6E-409C-BE32-E72D297353CC}">
              <c16:uniqueId val="{00000000-0102-4028-A8B0-CAC3C6F1B5B6}"/>
            </c:ext>
          </c:extLst>
        </c:ser>
        <c:dLbls>
          <c:showLegendKey val="0"/>
          <c:showVal val="0"/>
          <c:showCatName val="0"/>
          <c:showSerName val="0"/>
          <c:showPercent val="0"/>
          <c:showBubbleSize val="0"/>
        </c:dLbls>
        <c:marker val="1"/>
        <c:smooth val="0"/>
        <c:axId val="44066479"/>
        <c:axId val="44062159"/>
      </c:lineChart>
      <c:catAx>
        <c:axId val="44066479"/>
        <c:scaling>
          <c:orientation val="minMax"/>
        </c:scaling>
        <c:delete val="1"/>
        <c:axPos val="b"/>
        <c:numFmt formatCode="General" sourceLinked="1"/>
        <c:majorTickMark val="out"/>
        <c:minorTickMark val="none"/>
        <c:tickLblPos val="nextTo"/>
        <c:crossAx val="44062159"/>
        <c:crosses val="autoZero"/>
        <c:auto val="1"/>
        <c:lblAlgn val="ctr"/>
        <c:lblOffset val="100"/>
        <c:noMultiLvlLbl val="0"/>
      </c:catAx>
      <c:valAx>
        <c:axId val="44062159"/>
        <c:scaling>
          <c:orientation val="minMax"/>
        </c:scaling>
        <c:delete val="1"/>
        <c:axPos val="l"/>
        <c:numFmt formatCode="\$#,##0;\(\$#,##0\);\$#,##0" sourceLinked="1"/>
        <c:majorTickMark val="out"/>
        <c:minorTickMark val="none"/>
        <c:tickLblPos val="nextTo"/>
        <c:crossAx val="440664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macro).xlsm]Calculations!Profit_Trend</c:name>
    <c:fmtId val="16"/>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IN" sz="1800" b="1"/>
              <a:t>Profit</a:t>
            </a:r>
            <a:r>
              <a:rPr lang="en-IN" sz="1800" b="1" baseline="0"/>
              <a:t> By Month</a:t>
            </a:r>
            <a:endParaRPr lang="en-IN" sz="1800" b="1"/>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dLbl>
          <c:idx val="0"/>
          <c:spPr>
            <a:solidFill>
              <a:schemeClr val="accent5"/>
            </a:solid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pivotFmt>
      <c:pivotFmt>
        <c:idx val="3"/>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pivotFmt>
      <c:pivotFmt>
        <c:idx val="4"/>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pivotFmt>
      <c:pivotFmt>
        <c:idx val="5"/>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pivotFmt>
      <c:pivotFmt>
        <c:idx val="6"/>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pivotFmt>
      <c:pivotFmt>
        <c:idx val="7"/>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pivotFmt>
      <c:pivotFmt>
        <c:idx val="8"/>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pivotFmt>
      <c:pivotFmt>
        <c:idx val="9"/>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pivotFmt>
      <c:pivotFmt>
        <c:idx val="10"/>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pivotFmt>
      <c:pivotFmt>
        <c:idx val="11"/>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dLbl>
          <c:idx val="0"/>
          <c:spPr>
            <a:solidFill>
              <a:schemeClr val="accent5"/>
            </a:solid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dLbl>
          <c:idx val="0"/>
          <c:spPr>
            <a:solidFill>
              <a:schemeClr val="accent5"/>
            </a:solid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dLbl>
          <c:idx val="0"/>
          <c:spPr>
            <a:solidFill>
              <a:schemeClr val="accent5"/>
            </a:solid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dLbl>
          <c:idx val="0"/>
          <c:spPr>
            <a:solidFill>
              <a:schemeClr val="accent5"/>
            </a:solid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dLbl>
          <c:idx val="0"/>
          <c:spPr>
            <a:solidFill>
              <a:schemeClr val="accent5"/>
            </a:solid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chemeClr val="accent4">
                <a:alpha val="95000"/>
              </a:schemeClr>
            </a:solidFill>
            <a:round/>
          </a:ln>
          <a:effectLst/>
        </c:spPr>
        <c:marker>
          <c:symbol val="circle"/>
          <c:size val="7"/>
          <c:spPr>
            <a:solidFill>
              <a:schemeClr val="accent5">
                <a:lumMod val="60000"/>
                <a:lumOff val="4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accent5">
                      <a:lumMod val="60000"/>
                      <a:lumOff val="4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
        <c:spPr>
          <a:ln w="28575" cap="rnd">
            <a:solidFill>
              <a:schemeClr val="accent4">
                <a:alpha val="95000"/>
              </a:schemeClr>
            </a:solidFill>
            <a:round/>
          </a:ln>
          <a:effectLst/>
        </c:spPr>
        <c:marker>
          <c:symbol val="circle"/>
          <c:size val="7"/>
          <c:spPr>
            <a:solidFill>
              <a:schemeClr val="accent5">
                <a:lumMod val="60000"/>
                <a:lumOff val="40000"/>
              </a:schemeClr>
            </a:solidFill>
            <a:ln w="9525">
              <a:noFill/>
            </a:ln>
            <a:effectLst/>
          </c:spPr>
        </c:marker>
      </c:pivotFmt>
    </c:pivotFmts>
    <c:plotArea>
      <c:layout>
        <c:manualLayout>
          <c:layoutTarget val="inner"/>
          <c:xMode val="edge"/>
          <c:yMode val="edge"/>
          <c:x val="6.4528171459922708E-3"/>
          <c:y val="0.11422562838008238"/>
          <c:w val="0.99278308864951481"/>
          <c:h val="0.78843136156023197"/>
        </c:manualLayout>
      </c:layout>
      <c:barChart>
        <c:barDir val="col"/>
        <c:grouping val="clustered"/>
        <c:varyColors val="0"/>
        <c:ser>
          <c:idx val="0"/>
          <c:order val="0"/>
          <c:tx>
            <c:strRef>
              <c:f>Calculations!$B$151</c:f>
              <c:strCache>
                <c:ptCount val="1"/>
                <c:pt idx="0">
                  <c:v>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Calculations!$A$152:$A$163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Calculations!$B$152:$B$163</c:f>
              <c:numCache>
                <c:formatCode>\$#,##0;\(\$#,##0\);\$#,##0</c:formatCode>
                <c:ptCount val="12"/>
                <c:pt idx="0">
                  <c:v>8501.1689999999999</c:v>
                </c:pt>
                <c:pt idx="1">
                  <c:v>14683.715200000001</c:v>
                </c:pt>
                <c:pt idx="2">
                  <c:v>1950.3496</c:v>
                </c:pt>
                <c:pt idx="3">
                  <c:v>7423.2803000000004</c:v>
                </c:pt>
                <c:pt idx="4">
                  <c:v>9975.3693999999996</c:v>
                </c:pt>
                <c:pt idx="5">
                  <c:v>4480.335</c:v>
                </c:pt>
                <c:pt idx="6">
                  <c:v>6122.4544999999998</c:v>
                </c:pt>
                <c:pt idx="7">
                  <c:v>859.44910000000004</c:v>
                </c:pt>
                <c:pt idx="8">
                  <c:v>5171.8972999999996</c:v>
                </c:pt>
                <c:pt idx="9">
                  <c:v>8256.4675000000007</c:v>
                </c:pt>
                <c:pt idx="10">
                  <c:v>3057.5165999999999</c:v>
                </c:pt>
                <c:pt idx="11">
                  <c:v>11313.1708</c:v>
                </c:pt>
              </c:numCache>
            </c:numRef>
          </c:val>
          <c:extLst>
            <c:ext xmlns:c16="http://schemas.microsoft.com/office/drawing/2014/chart" uri="{C3380CC4-5D6E-409C-BE32-E72D297353CC}">
              <c16:uniqueId val="{00000000-3C3E-4EC9-84D3-0BB508A6F11B}"/>
            </c:ext>
          </c:extLst>
        </c:ser>
        <c:dLbls>
          <c:showLegendKey val="0"/>
          <c:showVal val="1"/>
          <c:showCatName val="0"/>
          <c:showSerName val="0"/>
          <c:showPercent val="0"/>
          <c:showBubbleSize val="0"/>
        </c:dLbls>
        <c:gapWidth val="68"/>
        <c:overlap val="100"/>
        <c:axId val="1126833696"/>
        <c:axId val="1126835616"/>
      </c:barChart>
      <c:lineChart>
        <c:grouping val="standard"/>
        <c:varyColors val="0"/>
        <c:ser>
          <c:idx val="1"/>
          <c:order val="1"/>
          <c:tx>
            <c:strRef>
              <c:f>Calculations!$C$151</c:f>
              <c:strCache>
                <c:ptCount val="1"/>
                <c:pt idx="0">
                  <c:v>Profit Margin %</c:v>
                </c:pt>
              </c:strCache>
            </c:strRef>
          </c:tx>
          <c:spPr>
            <a:ln w="28575" cap="rnd">
              <a:solidFill>
                <a:schemeClr val="accent4">
                  <a:alpha val="95000"/>
                </a:schemeClr>
              </a:solidFill>
              <a:round/>
            </a:ln>
            <a:effectLst/>
          </c:spPr>
          <c:marker>
            <c:symbol val="circle"/>
            <c:size val="7"/>
            <c:spPr>
              <a:solidFill>
                <a:schemeClr val="accent5">
                  <a:lumMod val="60000"/>
                  <a:lumOff val="4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accent5">
                        <a:lumMod val="60000"/>
                        <a:lumOff val="4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Calculations!$A$152:$A$163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Calculations!$C$152:$C$163</c:f>
              <c:numCache>
                <c:formatCode>0.0%;\-0.0%;0.0%</c:formatCode>
                <c:ptCount val="12"/>
                <c:pt idx="0">
                  <c:v>0.22343166233636799</c:v>
                </c:pt>
                <c:pt idx="1">
                  <c:v>0.2982166808392066</c:v>
                </c:pt>
                <c:pt idx="2">
                  <c:v>3.9312017877916543E-2</c:v>
                </c:pt>
                <c:pt idx="3">
                  <c:v>0.16425992732652248</c:v>
                </c:pt>
                <c:pt idx="4">
                  <c:v>0.15355150525099456</c:v>
                </c:pt>
                <c:pt idx="5">
                  <c:v>0.11490412262861587</c:v>
                </c:pt>
                <c:pt idx="6">
                  <c:v>0.14313697802103387</c:v>
                </c:pt>
                <c:pt idx="7">
                  <c:v>1.8546597219260417E-2</c:v>
                </c:pt>
                <c:pt idx="8">
                  <c:v>0.12318398882740002</c:v>
                </c:pt>
                <c:pt idx="9">
                  <c:v>0.157963645164407</c:v>
                </c:pt>
                <c:pt idx="10">
                  <c:v>4.5745467913001339E-2</c:v>
                </c:pt>
                <c:pt idx="11">
                  <c:v>0.15507232895047357</c:v>
                </c:pt>
              </c:numCache>
            </c:numRef>
          </c:val>
          <c:smooth val="1"/>
          <c:extLst>
            <c:ext xmlns:c16="http://schemas.microsoft.com/office/drawing/2014/chart" uri="{C3380CC4-5D6E-409C-BE32-E72D297353CC}">
              <c16:uniqueId val="{00000001-3C3E-4EC9-84D3-0BB508A6F11B}"/>
            </c:ext>
          </c:extLst>
        </c:ser>
        <c:dLbls>
          <c:showLegendKey val="0"/>
          <c:showVal val="1"/>
          <c:showCatName val="0"/>
          <c:showSerName val="0"/>
          <c:showPercent val="0"/>
          <c:showBubbleSize val="0"/>
        </c:dLbls>
        <c:marker val="1"/>
        <c:smooth val="0"/>
        <c:axId val="1524592400"/>
        <c:axId val="1524608720"/>
      </c:lineChart>
      <c:catAx>
        <c:axId val="112683369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126835616"/>
        <c:crosses val="autoZero"/>
        <c:auto val="1"/>
        <c:lblAlgn val="ctr"/>
        <c:lblOffset val="100"/>
        <c:noMultiLvlLbl val="0"/>
      </c:catAx>
      <c:valAx>
        <c:axId val="1126835616"/>
        <c:scaling>
          <c:orientation val="minMax"/>
        </c:scaling>
        <c:delete val="0"/>
        <c:axPos val="l"/>
        <c:numFmt formatCode="\$#,##0;\(\$#,##0\);\$#,##0" sourceLinked="1"/>
        <c:majorTickMark val="out"/>
        <c:minorTickMark val="none"/>
        <c:tickLblPos val="none"/>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126833696"/>
        <c:crosses val="autoZero"/>
        <c:crossBetween val="between"/>
      </c:valAx>
      <c:valAx>
        <c:axId val="1524608720"/>
        <c:scaling>
          <c:orientation val="minMax"/>
        </c:scaling>
        <c:delete val="0"/>
        <c:axPos val="r"/>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524592400"/>
        <c:crosses val="max"/>
        <c:crossBetween val="between"/>
      </c:valAx>
      <c:catAx>
        <c:axId val="1524592400"/>
        <c:scaling>
          <c:orientation val="minMax"/>
        </c:scaling>
        <c:delete val="1"/>
        <c:axPos val="t"/>
        <c:numFmt formatCode="General" sourceLinked="1"/>
        <c:majorTickMark val="out"/>
        <c:minorTickMark val="none"/>
        <c:tickLblPos val="nextTo"/>
        <c:crossAx val="1524608720"/>
        <c:crosses val="max"/>
        <c:auto val="1"/>
        <c:lblAlgn val="ctr"/>
        <c:lblOffset val="100"/>
        <c:noMultiLvlLbl val="0"/>
      </c:catAx>
      <c:spPr>
        <a:noFill/>
        <a:ln>
          <a:noFill/>
        </a:ln>
        <a:effectLst/>
      </c:spPr>
    </c:plotArea>
    <c:legend>
      <c:legendPos val="t"/>
      <c:layout>
        <c:manualLayout>
          <c:xMode val="edge"/>
          <c:yMode val="edge"/>
          <c:x val="3.2144435873068863E-3"/>
          <c:y val="3.3382489787976847E-3"/>
          <c:w val="0.26683312348547955"/>
          <c:h val="9.2198162729658792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macro).xlsm]Calculations!Profit_Bottom_7_Sub_Cate</c:name>
    <c:fmtId val="3"/>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IN" sz="1800" b="1" i="0" u="none" strike="noStrike" baseline="0"/>
              <a:t>Bottom 7 Sub-Categories</a:t>
            </a:r>
            <a:endParaRPr lang="en-US" sz="1800" b="1"/>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F72A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F72A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F72A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Calculations!$B$214</c:f>
              <c:strCache>
                <c:ptCount val="1"/>
                <c:pt idx="0">
                  <c:v>Total</c:v>
                </c:pt>
              </c:strCache>
            </c:strRef>
          </c:tx>
          <c:spPr>
            <a:solidFill>
              <a:srgbClr val="3F72AF"/>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Calculations!$A$215:$A$221</c:f>
              <c:strCache>
                <c:ptCount val="7"/>
                <c:pt idx="0">
                  <c:v>Envelopes</c:v>
                </c:pt>
                <c:pt idx="1">
                  <c:v>Art</c:v>
                </c:pt>
                <c:pt idx="2">
                  <c:v>Labels</c:v>
                </c:pt>
                <c:pt idx="3">
                  <c:v>Fasteners</c:v>
                </c:pt>
                <c:pt idx="4">
                  <c:v>Bookcases</c:v>
                </c:pt>
                <c:pt idx="5">
                  <c:v>Supplies</c:v>
                </c:pt>
                <c:pt idx="6">
                  <c:v>Tables</c:v>
                </c:pt>
              </c:strCache>
            </c:strRef>
          </c:cat>
          <c:val>
            <c:numRef>
              <c:f>Calculations!$B$215:$B$221</c:f>
              <c:numCache>
                <c:formatCode>\$#,##0;\(\$#,##0\);\$#,##0</c:formatCode>
                <c:ptCount val="7"/>
                <c:pt idx="0">
                  <c:v>2066.7483000000002</c:v>
                </c:pt>
                <c:pt idx="1">
                  <c:v>1413.9626000000001</c:v>
                </c:pt>
                <c:pt idx="2">
                  <c:v>1192.6119000000001</c:v>
                </c:pt>
                <c:pt idx="3">
                  <c:v>294.07339999999999</c:v>
                </c:pt>
                <c:pt idx="4">
                  <c:v>212.471</c:v>
                </c:pt>
                <c:pt idx="5">
                  <c:v>-698.96389999999997</c:v>
                </c:pt>
                <c:pt idx="6">
                  <c:v>-2950.9418000000001</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23C2-48B5-B1F1-10481E4B5171}"/>
            </c:ext>
          </c:extLst>
        </c:ser>
        <c:dLbls>
          <c:dLblPos val="ctr"/>
          <c:showLegendKey val="0"/>
          <c:showVal val="1"/>
          <c:showCatName val="0"/>
          <c:showSerName val="0"/>
          <c:showPercent val="0"/>
          <c:showBubbleSize val="0"/>
        </c:dLbls>
        <c:gapWidth val="50"/>
        <c:axId val="485117279"/>
        <c:axId val="485117759"/>
      </c:barChart>
      <c:catAx>
        <c:axId val="485117279"/>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485117759"/>
        <c:crosses val="autoZero"/>
        <c:auto val="1"/>
        <c:lblAlgn val="ctr"/>
        <c:lblOffset val="500"/>
        <c:noMultiLvlLbl val="0"/>
      </c:catAx>
      <c:valAx>
        <c:axId val="485117759"/>
        <c:scaling>
          <c:orientation val="minMax"/>
        </c:scaling>
        <c:delete val="1"/>
        <c:axPos val="b"/>
        <c:numFmt formatCode="\$#,##0;\(\$#,##0\);\$#,##0" sourceLinked="1"/>
        <c:majorTickMark val="none"/>
        <c:minorTickMark val="none"/>
        <c:tickLblPos val="nextTo"/>
        <c:crossAx val="4851172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macro).xlsm]Calculations!Profit_By_Seg</c:name>
    <c:fmtId val="3"/>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Profit</a:t>
            </a:r>
            <a:r>
              <a:rPr lang="en-US" sz="1800" b="1" baseline="0"/>
              <a:t> By Segments</a:t>
            </a:r>
            <a:endParaRPr lang="en-US" sz="1800" b="1"/>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showDataLabelsRange val="1"/>
            </c:ext>
          </c:extLst>
        </c:dLbl>
      </c:pivotFmt>
      <c:pivotFmt>
        <c:idx val="1"/>
        <c:spPr>
          <a:solidFill>
            <a:schemeClr val="accent2"/>
          </a:solidFill>
          <a:ln w="19050">
            <a:solidFill>
              <a:schemeClr val="lt1"/>
            </a:solidFill>
          </a:ln>
          <a:effectLst/>
        </c:spPr>
        <c:dLbl>
          <c:idx val="0"/>
          <c:tx>
            <c:rich>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fld id="{3BD3884E-E7B0-44BD-AE2E-5C7CC57D770E}" type="CELLRANGE">
                  <a:rPr lang="en-US" sz="1200"/>
                  <a:pPr>
                    <a:defRPr sz="1200" b="1" i="0" u="none" strike="noStrike" kern="1200" baseline="0">
                      <a:solidFill>
                        <a:schemeClr val="tx1"/>
                      </a:solidFill>
                      <a:latin typeface="+mn-lt"/>
                      <a:ea typeface="+mn-ea"/>
                      <a:cs typeface="+mn-cs"/>
                    </a:defRPr>
                  </a:pPr>
                  <a:t>[CELLRANGE]</a:t>
                </a:fld>
                <a:endParaRPr lang="en-US" sz="1200" baseline="0"/>
              </a:p>
              <a:p>
                <a:pPr>
                  <a:defRPr sz="1200" b="1" i="0" u="none" strike="noStrike" kern="1200" baseline="0">
                    <a:solidFill>
                      <a:schemeClr val="tx1"/>
                    </a:solidFill>
                    <a:latin typeface="+mn-lt"/>
                    <a:ea typeface="+mn-ea"/>
                    <a:cs typeface="+mn-cs"/>
                  </a:defRPr>
                </a:pPr>
                <a:fld id="{518B6832-7EBF-41F6-A35E-64BB96A8357C}" type="PERCENTAGE">
                  <a:rPr lang="en-US" sz="1200"/>
                  <a:pPr>
                    <a:defRPr sz="1200" b="1" i="0" u="none" strike="noStrike" kern="1200" baseline="0">
                      <a:solidFill>
                        <a:schemeClr val="tx1"/>
                      </a:solidFill>
                      <a:latin typeface="+mn-lt"/>
                      <a:ea typeface="+mn-ea"/>
                      <a:cs typeface="+mn-cs"/>
                    </a:defRPr>
                  </a:pPr>
                  <a:t>[PERCENTAGE]</a:t>
                </a:fld>
                <a:endParaRPr lang="en-IN"/>
              </a:p>
            </c:rich>
          </c:tx>
          <c:spPr>
            <a:noFill/>
            <a:ln>
              <a:no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xForSave val="1"/>
              <c15:showDataLabelsRange val="1"/>
            </c:ext>
          </c:extLst>
        </c:dLbl>
      </c:pivotFmt>
      <c:pivotFmt>
        <c:idx val="2"/>
        <c:spPr>
          <a:solidFill>
            <a:schemeClr val="accent1"/>
          </a:solidFill>
          <a:ln w="19050">
            <a:solidFill>
              <a:schemeClr val="lt1"/>
            </a:solidFill>
          </a:ln>
          <a:effectLst/>
        </c:spPr>
        <c:dLbl>
          <c:idx val="0"/>
          <c:tx>
            <c:rich>
              <a:bodyPr rot="0" spcFirstLastPara="1" vertOverflow="clip" horzOverflow="clip"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fld id="{0E69A494-0AEF-4521-95EF-8AA5BFFC2D7D}" type="CELLRANGE">
                  <a:rPr lang="en-US" sz="1200"/>
                  <a:pPr>
                    <a:defRPr sz="1200" b="1" i="0" u="none" strike="noStrike" kern="1200" baseline="0">
                      <a:solidFill>
                        <a:schemeClr val="bg1"/>
                      </a:solidFill>
                      <a:latin typeface="+mn-lt"/>
                      <a:ea typeface="+mn-ea"/>
                      <a:cs typeface="+mn-cs"/>
                    </a:defRPr>
                  </a:pPr>
                  <a:t>[CELLRANGE]</a:t>
                </a:fld>
                <a:endParaRPr lang="en-US" sz="1200" baseline="0"/>
              </a:p>
              <a:p>
                <a:pPr>
                  <a:defRPr sz="1200" b="1" i="0" u="none" strike="noStrike" kern="1200" baseline="0">
                    <a:solidFill>
                      <a:schemeClr val="bg1"/>
                    </a:solidFill>
                    <a:latin typeface="+mn-lt"/>
                    <a:ea typeface="+mn-ea"/>
                    <a:cs typeface="+mn-cs"/>
                  </a:defRPr>
                </a:pPr>
                <a:fld id="{2D694EFD-D4AF-4D77-949A-457EF793DF76}" type="PERCENTAGE">
                  <a:rPr lang="en-US" sz="1200"/>
                  <a:pPr>
                    <a:defRPr sz="1200" b="1" i="0" u="none" strike="noStrike" kern="1200" baseline="0">
                      <a:solidFill>
                        <a:schemeClr val="bg1"/>
                      </a:solidFill>
                      <a:latin typeface="+mn-lt"/>
                      <a:ea typeface="+mn-ea"/>
                      <a:cs typeface="+mn-cs"/>
                    </a:defRPr>
                  </a:pPr>
                  <a:t>[PERCENTAGE]</a:t>
                </a:fld>
                <a:endParaRPr lang="en-IN"/>
              </a:p>
            </c:rich>
          </c:tx>
          <c:spPr>
            <a:noFill/>
            <a:ln>
              <a:no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xForSave val="1"/>
              <c15:showDataLabelsRange val="1"/>
            </c:ext>
          </c:extLst>
        </c:dLbl>
      </c:pivotFmt>
      <c:pivotFmt>
        <c:idx val="3"/>
        <c:spPr>
          <a:solidFill>
            <a:schemeClr val="accent3"/>
          </a:solidFill>
          <a:ln w="19050">
            <a:solidFill>
              <a:schemeClr val="lt1"/>
            </a:solidFill>
          </a:ln>
          <a:effectLst/>
        </c:spPr>
        <c:dLbl>
          <c:idx val="0"/>
          <c:tx>
            <c:rich>
              <a:bodyPr rot="0" spcFirstLastPara="1" vertOverflow="clip" horzOverflow="clip"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fld id="{9858B98F-7A04-4923-B798-6A842AF013C1}" type="CELLRANGE">
                  <a:rPr lang="en-US" sz="1200"/>
                  <a:pPr>
                    <a:defRPr sz="1200" b="1" i="0" u="none" strike="noStrike" kern="1200" baseline="0">
                      <a:solidFill>
                        <a:schemeClr val="tx1">
                          <a:lumMod val="95000"/>
                          <a:lumOff val="5000"/>
                        </a:schemeClr>
                      </a:solidFill>
                      <a:latin typeface="+mn-lt"/>
                      <a:ea typeface="+mn-ea"/>
                      <a:cs typeface="+mn-cs"/>
                    </a:defRPr>
                  </a:pPr>
                  <a:t>[CELLRANGE]</a:t>
                </a:fld>
                <a:endParaRPr lang="en-US" sz="1200" baseline="0"/>
              </a:p>
              <a:p>
                <a:pPr>
                  <a:defRPr sz="1200" b="1" i="0" u="none" strike="noStrike" kern="1200" baseline="0">
                    <a:solidFill>
                      <a:schemeClr val="tx1">
                        <a:lumMod val="95000"/>
                        <a:lumOff val="5000"/>
                      </a:schemeClr>
                    </a:solidFill>
                    <a:latin typeface="+mn-lt"/>
                    <a:ea typeface="+mn-ea"/>
                    <a:cs typeface="+mn-cs"/>
                  </a:defRPr>
                </a:pPr>
                <a:fld id="{9870AD29-9513-42BD-8C75-285FEA5A969A}" type="PERCENTAGE">
                  <a:rPr lang="en-US" sz="1200"/>
                  <a:pPr>
                    <a:defRPr sz="1200" b="1" i="0" u="none" strike="noStrike" kern="1200" baseline="0">
                      <a:solidFill>
                        <a:schemeClr val="tx1">
                          <a:lumMod val="95000"/>
                          <a:lumOff val="5000"/>
                        </a:schemeClr>
                      </a:solidFill>
                      <a:latin typeface="+mn-lt"/>
                      <a:ea typeface="+mn-ea"/>
                      <a:cs typeface="+mn-cs"/>
                    </a:defRPr>
                  </a:pPr>
                  <a:t>[PERCENTAGE]</a:t>
                </a:fld>
                <a:endParaRPr lang="en-IN"/>
              </a:p>
            </c:rich>
          </c:tx>
          <c:spPr>
            <a:noFill/>
            <a:ln>
              <a:no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xForSave val="1"/>
              <c15:showDataLabelsRange val="1"/>
            </c:ext>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showDataLabelsRange val="1"/>
            </c:ext>
          </c:extLst>
        </c:dLbl>
      </c:pivotFmt>
      <c:pivotFmt>
        <c:idx val="5"/>
        <c:spPr>
          <a:solidFill>
            <a:schemeClr val="accent1"/>
          </a:solidFill>
          <a:ln w="19050">
            <a:solidFill>
              <a:schemeClr val="lt1"/>
            </a:solidFill>
          </a:ln>
          <a:effectLst/>
        </c:spPr>
        <c:dLbl>
          <c:idx val="0"/>
          <c:tx>
            <c:rich>
              <a:bodyPr rot="0" spcFirstLastPara="1" vertOverflow="clip" horzOverflow="clip"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fld id="{0E69A494-0AEF-4521-95EF-8AA5BFFC2D7D}" type="CELLRANGE">
                  <a:rPr lang="en-US" sz="1200"/>
                  <a:pPr>
                    <a:defRPr sz="1200" b="1" i="0" u="none" strike="noStrike" kern="1200" baseline="0">
                      <a:solidFill>
                        <a:schemeClr val="bg1"/>
                      </a:solidFill>
                      <a:latin typeface="+mn-lt"/>
                      <a:ea typeface="+mn-ea"/>
                      <a:cs typeface="+mn-cs"/>
                    </a:defRPr>
                  </a:pPr>
                  <a:t>[CELLRANGE]</a:t>
                </a:fld>
                <a:endParaRPr lang="en-US" sz="1200" baseline="0"/>
              </a:p>
              <a:p>
                <a:pPr>
                  <a:defRPr sz="1200" b="1" i="0" u="none" strike="noStrike" kern="1200" baseline="0">
                    <a:solidFill>
                      <a:schemeClr val="bg1"/>
                    </a:solidFill>
                    <a:latin typeface="+mn-lt"/>
                    <a:ea typeface="+mn-ea"/>
                    <a:cs typeface="+mn-cs"/>
                  </a:defRPr>
                </a:pPr>
                <a:fld id="{2D694EFD-D4AF-4D77-949A-457EF793DF76}" type="PERCENTAGE">
                  <a:rPr lang="en-US" sz="1200"/>
                  <a:pPr>
                    <a:defRPr sz="1200" b="1" i="0" u="none" strike="noStrike" kern="1200" baseline="0">
                      <a:solidFill>
                        <a:schemeClr val="bg1"/>
                      </a:solidFill>
                      <a:latin typeface="+mn-lt"/>
                      <a:ea typeface="+mn-ea"/>
                      <a:cs typeface="+mn-cs"/>
                    </a:defRPr>
                  </a:pPr>
                  <a:t>[PERCENTAGE]</a:t>
                </a:fld>
                <a:endParaRPr lang="en-IN"/>
              </a:p>
            </c:rich>
          </c:tx>
          <c:spPr>
            <a:noFill/>
            <a:ln>
              <a:no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6"/>
        <c:spPr>
          <a:solidFill>
            <a:schemeClr val="accent1"/>
          </a:solidFill>
          <a:ln w="19050">
            <a:solidFill>
              <a:schemeClr val="lt1"/>
            </a:solidFill>
          </a:ln>
          <a:effectLst/>
        </c:spPr>
        <c:dLbl>
          <c:idx val="0"/>
          <c:tx>
            <c:rich>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fld id="{3BD3884E-E7B0-44BD-AE2E-5C7CC57D770E}" type="CELLRANGE">
                  <a:rPr lang="en-US" sz="1200"/>
                  <a:pPr>
                    <a:defRPr sz="1200" b="1" i="0" u="none" strike="noStrike" kern="1200" baseline="0">
                      <a:solidFill>
                        <a:schemeClr val="tx1"/>
                      </a:solidFill>
                      <a:latin typeface="+mn-lt"/>
                      <a:ea typeface="+mn-ea"/>
                      <a:cs typeface="+mn-cs"/>
                    </a:defRPr>
                  </a:pPr>
                  <a:t>[CELLRANGE]</a:t>
                </a:fld>
                <a:endParaRPr lang="en-US" sz="1200" baseline="0"/>
              </a:p>
              <a:p>
                <a:pPr>
                  <a:defRPr sz="1200" b="1" i="0" u="none" strike="noStrike" kern="1200" baseline="0">
                    <a:solidFill>
                      <a:schemeClr val="tx1"/>
                    </a:solidFill>
                    <a:latin typeface="+mn-lt"/>
                    <a:ea typeface="+mn-ea"/>
                    <a:cs typeface="+mn-cs"/>
                  </a:defRPr>
                </a:pPr>
                <a:fld id="{518B6832-7EBF-41F6-A35E-64BB96A8357C}" type="PERCENTAGE">
                  <a:rPr lang="en-US" sz="1200"/>
                  <a:pPr>
                    <a:defRPr sz="1200" b="1" i="0" u="none" strike="noStrike" kern="1200" baseline="0">
                      <a:solidFill>
                        <a:schemeClr val="tx1"/>
                      </a:solidFill>
                      <a:latin typeface="+mn-lt"/>
                      <a:ea typeface="+mn-ea"/>
                      <a:cs typeface="+mn-cs"/>
                    </a:defRPr>
                  </a:pPr>
                  <a:t>[PERCENTAGE]</a:t>
                </a:fld>
                <a:endParaRPr lang="en-IN"/>
              </a:p>
            </c:rich>
          </c:tx>
          <c:spPr>
            <a:noFill/>
            <a:ln>
              <a:no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7"/>
        <c:spPr>
          <a:solidFill>
            <a:schemeClr val="accent1"/>
          </a:solidFill>
          <a:ln w="19050">
            <a:solidFill>
              <a:schemeClr val="lt1"/>
            </a:solidFill>
          </a:ln>
          <a:effectLst/>
        </c:spPr>
        <c:dLbl>
          <c:idx val="0"/>
          <c:tx>
            <c:rich>
              <a:bodyPr rot="0" spcFirstLastPara="1" vertOverflow="clip" horzOverflow="clip"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fld id="{9858B98F-7A04-4923-B798-6A842AF013C1}" type="CELLRANGE">
                  <a:rPr lang="en-US" sz="1200"/>
                  <a:pPr>
                    <a:defRPr sz="1200" b="1" i="0" u="none" strike="noStrike" kern="1200" baseline="0">
                      <a:solidFill>
                        <a:schemeClr val="tx1">
                          <a:lumMod val="95000"/>
                          <a:lumOff val="5000"/>
                        </a:schemeClr>
                      </a:solidFill>
                      <a:latin typeface="+mn-lt"/>
                      <a:ea typeface="+mn-ea"/>
                      <a:cs typeface="+mn-cs"/>
                    </a:defRPr>
                  </a:pPr>
                  <a:t>[CELLRANGE]</a:t>
                </a:fld>
                <a:endParaRPr lang="en-US" sz="1200" baseline="0"/>
              </a:p>
              <a:p>
                <a:pPr>
                  <a:defRPr sz="1200" b="1" i="0" u="none" strike="noStrike" kern="1200" baseline="0">
                    <a:solidFill>
                      <a:schemeClr val="tx1">
                        <a:lumMod val="95000"/>
                        <a:lumOff val="5000"/>
                      </a:schemeClr>
                    </a:solidFill>
                    <a:latin typeface="+mn-lt"/>
                    <a:ea typeface="+mn-ea"/>
                    <a:cs typeface="+mn-cs"/>
                  </a:defRPr>
                </a:pPr>
                <a:fld id="{9870AD29-9513-42BD-8C75-285FEA5A969A}" type="PERCENTAGE">
                  <a:rPr lang="en-US" sz="1200"/>
                  <a:pPr>
                    <a:defRPr sz="1200" b="1" i="0" u="none" strike="noStrike" kern="1200" baseline="0">
                      <a:solidFill>
                        <a:schemeClr val="tx1">
                          <a:lumMod val="95000"/>
                          <a:lumOff val="5000"/>
                        </a:schemeClr>
                      </a:solidFill>
                      <a:latin typeface="+mn-lt"/>
                      <a:ea typeface="+mn-ea"/>
                      <a:cs typeface="+mn-cs"/>
                    </a:defRPr>
                  </a:pPr>
                  <a:t>[PERCENTAGE]</a:t>
                </a:fld>
                <a:endParaRPr lang="en-IN"/>
              </a:p>
            </c:rich>
          </c:tx>
          <c:spPr>
            <a:noFill/>
            <a:ln>
              <a:no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8"/>
        <c:spPr>
          <a:solidFill>
            <a:schemeClr val="accent1"/>
          </a:solidFill>
          <a:ln w="19050">
            <a:solidFill>
              <a:schemeClr val="lt1"/>
            </a:solidFill>
          </a:ln>
          <a:effectLst/>
        </c:spPr>
        <c:marker>
          <c:symbol val="none"/>
        </c:marker>
        <c:dLbl>
          <c:idx val="0"/>
          <c:spPr>
            <a:noFill/>
            <a:ln>
              <a:noFill/>
            </a:ln>
            <a:effectLst/>
          </c:spPr>
          <c:txPr>
            <a:bodyPr rot="5220000" spcFirstLastPara="1" vertOverflow="clip" horzOverflow="clip"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showDataLabelsRange val="1"/>
            </c:ext>
          </c:extLst>
        </c:dLbl>
      </c:pivotFmt>
      <c:pivotFmt>
        <c:idx val="9"/>
        <c:spPr>
          <a:solidFill>
            <a:schemeClr val="accent1"/>
          </a:solidFill>
          <a:ln w="19050">
            <a:solidFill>
              <a:schemeClr val="lt1"/>
            </a:solidFill>
          </a:ln>
          <a:effectLst/>
        </c:spPr>
        <c:dLbl>
          <c:idx val="0"/>
          <c:tx>
            <c:rich>
              <a:bodyPr rot="5220000" spcFirstLastPara="1" vertOverflow="clip" horzOverflow="clip" wrap="square" lIns="38100" tIns="19050" rIns="38100" bIns="19050" anchor="ctr" anchorCtr="1">
                <a:spAutoFit/>
              </a:bodyPr>
              <a:lstStyle/>
              <a:p>
                <a:pPr>
                  <a:defRPr sz="1200" b="1" i="0" u="none" strike="noStrike" kern="1200" baseline="0">
                    <a:solidFill>
                      <a:schemeClr val="bg1"/>
                    </a:solidFill>
                    <a:latin typeface="+mn-lt"/>
                    <a:ea typeface="+mn-ea"/>
                    <a:cs typeface="+mn-cs"/>
                  </a:defRPr>
                </a:pPr>
                <a:fld id="{0E69A494-0AEF-4521-95EF-8AA5BFFC2D7D}" type="CELLRANGE">
                  <a:rPr lang="en-US" sz="1200"/>
                  <a:pPr>
                    <a:defRPr sz="1200" b="1">
                      <a:solidFill>
                        <a:schemeClr val="bg1"/>
                      </a:solidFill>
                    </a:defRPr>
                  </a:pPr>
                  <a:t>[CELLRANGE]</a:t>
                </a:fld>
                <a:endParaRPr lang="en-US" sz="1200" baseline="0"/>
              </a:p>
              <a:p>
                <a:pPr>
                  <a:defRPr sz="1200" b="1">
                    <a:solidFill>
                      <a:schemeClr val="bg1"/>
                    </a:solidFill>
                  </a:defRPr>
                </a:pPr>
                <a:fld id="{2D694EFD-D4AF-4D77-949A-457EF793DF76}" type="PERCENTAGE">
                  <a:rPr lang="en-US" sz="1200"/>
                  <a:pPr>
                    <a:defRPr sz="1200" b="1">
                      <a:solidFill>
                        <a:schemeClr val="bg1"/>
                      </a:solidFill>
                    </a:defRPr>
                  </a:pPr>
                  <a:t>[PERCENTAGE]</a:t>
                </a:fld>
                <a:endParaRPr lang="en-IN"/>
              </a:p>
            </c:rich>
          </c:tx>
          <c:spPr>
            <a:noFill/>
            <a:ln>
              <a:noFill/>
            </a:ln>
            <a:effectLst/>
          </c:spPr>
          <c:txPr>
            <a:bodyPr rot="5220000" spcFirstLastPara="1" vertOverflow="clip" horzOverflow="clip"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0"/>
        <c:spPr>
          <a:solidFill>
            <a:schemeClr val="accent1"/>
          </a:solidFill>
          <a:ln w="19050">
            <a:solidFill>
              <a:schemeClr val="lt1"/>
            </a:solidFill>
          </a:ln>
          <a:effectLst/>
        </c:spPr>
        <c:dLbl>
          <c:idx val="0"/>
          <c:tx>
            <c:rich>
              <a:bodyPr rot="-2160000" spcFirstLastPara="1" vertOverflow="clip" horzOverflow="clip" wrap="square" lIns="38100" tIns="19050" rIns="38100" bIns="19050" anchor="ctr" anchorCtr="1">
                <a:spAutoFit/>
              </a:bodyPr>
              <a:lstStyle/>
              <a:p>
                <a:pPr>
                  <a:defRPr sz="1200" b="1" i="0" u="none" strike="noStrike" kern="1200" baseline="0">
                    <a:solidFill>
                      <a:schemeClr val="tx1"/>
                    </a:solidFill>
                    <a:latin typeface="+mn-lt"/>
                    <a:ea typeface="+mn-ea"/>
                    <a:cs typeface="+mn-cs"/>
                  </a:defRPr>
                </a:pPr>
                <a:fld id="{3BD3884E-E7B0-44BD-AE2E-5C7CC57D770E}" type="CELLRANGE">
                  <a:rPr lang="en-US" sz="1200"/>
                  <a:pPr>
                    <a:defRPr sz="1200" b="1">
                      <a:solidFill>
                        <a:schemeClr val="tx1"/>
                      </a:solidFill>
                    </a:defRPr>
                  </a:pPr>
                  <a:t>[CELLRANGE]</a:t>
                </a:fld>
                <a:endParaRPr lang="en-US" sz="1200" baseline="0"/>
              </a:p>
              <a:p>
                <a:pPr>
                  <a:defRPr sz="1200" b="1">
                    <a:solidFill>
                      <a:schemeClr val="tx1"/>
                    </a:solidFill>
                  </a:defRPr>
                </a:pPr>
                <a:fld id="{518B6832-7EBF-41F6-A35E-64BB96A8357C}" type="PERCENTAGE">
                  <a:rPr lang="en-US" sz="1200"/>
                  <a:pPr>
                    <a:defRPr sz="1200" b="1">
                      <a:solidFill>
                        <a:schemeClr val="tx1"/>
                      </a:solidFill>
                    </a:defRPr>
                  </a:pPr>
                  <a:t>[PERCENTAGE]</a:t>
                </a:fld>
                <a:endParaRPr lang="en-IN"/>
              </a:p>
            </c:rich>
          </c:tx>
          <c:spPr>
            <a:noFill/>
            <a:ln>
              <a:noFill/>
            </a:ln>
            <a:effectLst/>
          </c:spPr>
          <c:txPr>
            <a:bodyPr rot="-2160000" spcFirstLastPara="1" vertOverflow="clip" horzOverflow="clip"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1"/>
        <c:spPr>
          <a:solidFill>
            <a:schemeClr val="accent1"/>
          </a:solidFill>
          <a:ln w="19050">
            <a:solidFill>
              <a:schemeClr val="lt1"/>
            </a:solidFill>
          </a:ln>
          <a:effectLst/>
        </c:spPr>
        <c:dLbl>
          <c:idx val="0"/>
          <c:tx>
            <c:rich>
              <a:bodyPr rot="-2460000" spcFirstLastPara="1" vertOverflow="clip" horzOverflow="clip"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fld id="{9858B98F-7A04-4923-B798-6A842AF013C1}" type="CELLRANGE">
                  <a:rPr lang="en-US" sz="1200"/>
                  <a:pPr>
                    <a:defRPr sz="1200" b="1">
                      <a:solidFill>
                        <a:schemeClr val="tx1">
                          <a:lumMod val="95000"/>
                          <a:lumOff val="5000"/>
                        </a:schemeClr>
                      </a:solidFill>
                    </a:defRPr>
                  </a:pPr>
                  <a:t>[CELLRANGE]</a:t>
                </a:fld>
                <a:endParaRPr lang="en-US" sz="1200" baseline="0"/>
              </a:p>
              <a:p>
                <a:pPr>
                  <a:defRPr sz="1200" b="1">
                    <a:solidFill>
                      <a:schemeClr val="tx1">
                        <a:lumMod val="95000"/>
                        <a:lumOff val="5000"/>
                      </a:schemeClr>
                    </a:solidFill>
                  </a:defRPr>
                </a:pPr>
                <a:fld id="{9870AD29-9513-42BD-8C75-285FEA5A969A}" type="PERCENTAGE">
                  <a:rPr lang="en-US" sz="1200"/>
                  <a:pPr>
                    <a:defRPr sz="1200" b="1">
                      <a:solidFill>
                        <a:schemeClr val="tx1">
                          <a:lumMod val="95000"/>
                          <a:lumOff val="5000"/>
                        </a:schemeClr>
                      </a:solidFill>
                    </a:defRPr>
                  </a:pPr>
                  <a:t>[PERCENTAGE]</a:t>
                </a:fld>
                <a:endParaRPr lang="en-IN"/>
              </a:p>
            </c:rich>
          </c:tx>
          <c:spPr>
            <a:noFill/>
            <a:ln>
              <a:noFill/>
            </a:ln>
            <a:effectLst/>
          </c:spPr>
          <c:txPr>
            <a:bodyPr rot="-2460000" spcFirstLastPara="1" vertOverflow="clip" horzOverflow="clip"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s>
    <c:plotArea>
      <c:layout>
        <c:manualLayout>
          <c:layoutTarget val="inner"/>
          <c:xMode val="edge"/>
          <c:yMode val="edge"/>
          <c:x val="0.13318388429752062"/>
          <c:y val="0.11690996684624948"/>
          <c:w val="0.74237878787878775"/>
          <c:h val="0.83759894322420214"/>
        </c:manualLayout>
      </c:layout>
      <c:doughnutChart>
        <c:varyColors val="1"/>
        <c:ser>
          <c:idx val="0"/>
          <c:order val="0"/>
          <c:tx>
            <c:strRef>
              <c:f>Calculations!$A$226:$A$228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D24-4825-8708-66A9741BDFE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D24-4825-8708-66A9741BDFE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D24-4825-8708-66A9741BDFEF}"/>
              </c:ext>
            </c:extLst>
          </c:dPt>
          <c:dLbls>
            <c:dLbl>
              <c:idx val="0"/>
              <c:tx>
                <c:rich>
                  <a:bodyPr rot="5220000" spcFirstLastPara="1" vertOverflow="clip" horzOverflow="clip" wrap="square" lIns="38100" tIns="19050" rIns="38100" bIns="19050" anchor="ctr" anchorCtr="1">
                    <a:spAutoFit/>
                  </a:bodyPr>
                  <a:lstStyle/>
                  <a:p>
                    <a:pPr>
                      <a:defRPr sz="1200" b="1" i="0" u="none" strike="noStrike" kern="1200" baseline="0">
                        <a:solidFill>
                          <a:schemeClr val="bg1"/>
                        </a:solidFill>
                        <a:latin typeface="+mn-lt"/>
                        <a:ea typeface="+mn-ea"/>
                        <a:cs typeface="+mn-cs"/>
                      </a:defRPr>
                    </a:pPr>
                    <a:fld id="{0E69A494-0AEF-4521-95EF-8AA5BFFC2D7D}" type="CELLRANGE">
                      <a:rPr lang="en-US" sz="1200"/>
                      <a:pPr>
                        <a:defRPr sz="1200" b="1">
                          <a:solidFill>
                            <a:schemeClr val="bg1"/>
                          </a:solidFill>
                        </a:defRPr>
                      </a:pPr>
                      <a:t>[CELLRANGE]</a:t>
                    </a:fld>
                    <a:endParaRPr lang="en-US" sz="1200" baseline="0"/>
                  </a:p>
                  <a:p>
                    <a:pPr>
                      <a:defRPr sz="1200" b="1">
                        <a:solidFill>
                          <a:schemeClr val="bg1"/>
                        </a:solidFill>
                      </a:defRPr>
                    </a:pPr>
                    <a:fld id="{2D694EFD-D4AF-4D77-949A-457EF793DF76}" type="PERCENTAGE">
                      <a:rPr lang="en-US" sz="1200"/>
                      <a:pPr>
                        <a:defRPr sz="1200" b="1">
                          <a:solidFill>
                            <a:schemeClr val="bg1"/>
                          </a:solidFill>
                        </a:defRPr>
                      </a:pPr>
                      <a:t>[PERCENTAGE]</a:t>
                    </a:fld>
                    <a:endParaRPr lang="en-IN"/>
                  </a:p>
                </c:rich>
              </c:tx>
              <c:spPr>
                <a:noFill/>
                <a:ln>
                  <a:noFill/>
                </a:ln>
                <a:effectLst/>
              </c:spPr>
              <c:txPr>
                <a:bodyPr rot="5220000" spcFirstLastPara="1" vertOverflow="clip" horzOverflow="clip"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DD24-4825-8708-66A9741BDFEF}"/>
                </c:ext>
              </c:extLst>
            </c:dLbl>
            <c:dLbl>
              <c:idx val="1"/>
              <c:tx>
                <c:rich>
                  <a:bodyPr rot="-2160000" spcFirstLastPara="1" vertOverflow="clip" horzOverflow="clip" wrap="square" lIns="38100" tIns="19050" rIns="38100" bIns="19050" anchor="ctr" anchorCtr="1">
                    <a:spAutoFit/>
                  </a:bodyPr>
                  <a:lstStyle/>
                  <a:p>
                    <a:pPr>
                      <a:defRPr sz="1200" b="1" i="0" u="none" strike="noStrike" kern="1200" baseline="0">
                        <a:solidFill>
                          <a:schemeClr val="tx1"/>
                        </a:solidFill>
                        <a:latin typeface="+mn-lt"/>
                        <a:ea typeface="+mn-ea"/>
                        <a:cs typeface="+mn-cs"/>
                      </a:defRPr>
                    </a:pPr>
                    <a:fld id="{3BD3884E-E7B0-44BD-AE2E-5C7CC57D770E}" type="CELLRANGE">
                      <a:rPr lang="en-US" sz="1200"/>
                      <a:pPr>
                        <a:defRPr sz="1200" b="1">
                          <a:solidFill>
                            <a:schemeClr val="tx1"/>
                          </a:solidFill>
                        </a:defRPr>
                      </a:pPr>
                      <a:t>[CELLRANGE]</a:t>
                    </a:fld>
                    <a:endParaRPr lang="en-US" sz="1200" baseline="0"/>
                  </a:p>
                  <a:p>
                    <a:pPr>
                      <a:defRPr sz="1200" b="1">
                        <a:solidFill>
                          <a:schemeClr val="tx1"/>
                        </a:solidFill>
                      </a:defRPr>
                    </a:pPr>
                    <a:fld id="{518B6832-7EBF-41F6-A35E-64BB96A8357C}" type="PERCENTAGE">
                      <a:rPr lang="en-US" sz="1200"/>
                      <a:pPr>
                        <a:defRPr sz="1200" b="1">
                          <a:solidFill>
                            <a:schemeClr val="tx1"/>
                          </a:solidFill>
                        </a:defRPr>
                      </a:pPr>
                      <a:t>[PERCENTAGE]</a:t>
                    </a:fld>
                    <a:endParaRPr lang="en-IN"/>
                  </a:p>
                </c:rich>
              </c:tx>
              <c:spPr>
                <a:noFill/>
                <a:ln>
                  <a:noFill/>
                </a:ln>
                <a:effectLst/>
              </c:spPr>
              <c:txPr>
                <a:bodyPr rot="-2160000" spcFirstLastPara="1" vertOverflow="clip" horzOverflow="clip"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DD24-4825-8708-66A9741BDFEF}"/>
                </c:ext>
              </c:extLst>
            </c:dLbl>
            <c:dLbl>
              <c:idx val="2"/>
              <c:tx>
                <c:rich>
                  <a:bodyPr rot="-2460000" spcFirstLastPara="1" vertOverflow="clip" horzOverflow="clip"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fld id="{9858B98F-7A04-4923-B798-6A842AF013C1}" type="CELLRANGE">
                      <a:rPr lang="en-US" sz="1200"/>
                      <a:pPr>
                        <a:defRPr sz="1200" b="1">
                          <a:solidFill>
                            <a:schemeClr val="tx1">
                              <a:lumMod val="95000"/>
                              <a:lumOff val="5000"/>
                            </a:schemeClr>
                          </a:solidFill>
                        </a:defRPr>
                      </a:pPr>
                      <a:t>[CELLRANGE]</a:t>
                    </a:fld>
                    <a:endParaRPr lang="en-US" sz="1200" baseline="0"/>
                  </a:p>
                  <a:p>
                    <a:pPr>
                      <a:defRPr sz="1200" b="1">
                        <a:solidFill>
                          <a:schemeClr val="tx1">
                            <a:lumMod val="95000"/>
                            <a:lumOff val="5000"/>
                          </a:schemeClr>
                        </a:solidFill>
                      </a:defRPr>
                    </a:pPr>
                    <a:fld id="{9870AD29-9513-42BD-8C75-285FEA5A969A}" type="PERCENTAGE">
                      <a:rPr lang="en-US" sz="1200"/>
                      <a:pPr>
                        <a:defRPr sz="1200" b="1">
                          <a:solidFill>
                            <a:schemeClr val="tx1">
                              <a:lumMod val="95000"/>
                              <a:lumOff val="5000"/>
                            </a:schemeClr>
                          </a:solidFill>
                        </a:defRPr>
                      </a:pPr>
                      <a:t>[PERCENTAGE]</a:t>
                    </a:fld>
                    <a:endParaRPr lang="en-IN"/>
                  </a:p>
                </c:rich>
              </c:tx>
              <c:spPr>
                <a:noFill/>
                <a:ln>
                  <a:noFill/>
                </a:ln>
                <a:effectLst/>
              </c:spPr>
              <c:txPr>
                <a:bodyPr rot="-2460000" spcFirstLastPara="1" vertOverflow="clip" horzOverflow="clip"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DD24-4825-8708-66A9741BDFEF}"/>
                </c:ext>
              </c:extLst>
            </c:dLbl>
            <c:spPr>
              <a:noFill/>
              <a:ln>
                <a:noFill/>
              </a:ln>
              <a:effectLst/>
            </c:spPr>
            <c:txPr>
              <a:bodyPr rot="5220000" spcFirstLastPara="1" vertOverflow="clip" horzOverflow="clip"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strRef>
              <c:f>Calculations!$A$226:$A$228</c:f>
              <c:strCache>
                <c:ptCount val="3"/>
                <c:pt idx="0">
                  <c:v>Consumer</c:v>
                </c:pt>
                <c:pt idx="1">
                  <c:v>Corporate</c:v>
                </c:pt>
                <c:pt idx="2">
                  <c:v>Home Office</c:v>
                </c:pt>
              </c:strCache>
            </c:strRef>
          </c:cat>
          <c:val>
            <c:numRef>
              <c:f>Calculations!$A$226:$A$228</c:f>
              <c:numCache>
                <c:formatCode>\$#,##0.0,\K</c:formatCode>
                <c:ptCount val="3"/>
                <c:pt idx="0">
                  <c:v>35770.953200000004</c:v>
                </c:pt>
                <c:pt idx="1">
                  <c:v>30995.169000000002</c:v>
                </c:pt>
                <c:pt idx="2">
                  <c:v>15029.052100000001</c:v>
                </c:pt>
              </c:numCache>
            </c:numRef>
          </c:val>
          <c:extLst>
            <c:ext xmlns:c15="http://schemas.microsoft.com/office/drawing/2012/chart" uri="{02D57815-91ED-43cb-92C2-25804820EDAC}">
              <c15:datalabelsRange>
                <c15:f>Calculations!$A$226:$A$228</c15:f>
                <c15:dlblRangeCache>
                  <c:ptCount val="3"/>
                  <c:pt idx="0">
                    <c:v>Consumer</c:v>
                  </c:pt>
                  <c:pt idx="1">
                    <c:v>Corporate</c:v>
                  </c:pt>
                  <c:pt idx="2">
                    <c:v>Home Office</c:v>
                  </c:pt>
                </c15:dlblRangeCache>
              </c15:datalabelsRange>
            </c:ext>
            <c:ext xmlns:c16="http://schemas.microsoft.com/office/drawing/2014/chart" uri="{C3380CC4-5D6E-409C-BE32-E72D297353CC}">
              <c16:uniqueId val="{00000006-DD24-4825-8708-66A9741BDFEF}"/>
            </c:ext>
          </c:extLst>
        </c:ser>
        <c:dLbls>
          <c:showLegendKey val="0"/>
          <c:showVal val="1"/>
          <c:showCatName val="0"/>
          <c:showSerName val="0"/>
          <c:showPercent val="0"/>
          <c:showBubbleSize val="0"/>
          <c:showLeaderLines val="1"/>
        </c:dLbls>
        <c:firstSliceAng val="0"/>
        <c:holeSize val="56"/>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25782508543987"/>
          <c:y val="0.10576923076923077"/>
          <c:w val="0.62715105162523899"/>
          <c:h val="0.78846153846153844"/>
        </c:manualLayout>
      </c:layout>
      <c:pieChart>
        <c:varyColors val="1"/>
        <c:dLbls>
          <c:showLegendKey val="0"/>
          <c:showVal val="0"/>
          <c:showCatName val="0"/>
          <c:showSerName val="0"/>
          <c:showPercent val="0"/>
          <c:showBubbleSize val="0"/>
          <c:showLeaderLines val="0"/>
        </c:dLbls>
        <c:firstSliceAng val="0"/>
      </c:pieChart>
      <c:spPr>
        <a:noFill/>
        <a:ln w="1270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macro).xlsm]Calculations!Orders_By_Month_Small_Graph</c:name>
    <c:fmtId val="3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Calculations!$B$24</c:f>
              <c:strCache>
                <c:ptCount val="1"/>
                <c:pt idx="0">
                  <c:v>Total</c:v>
                </c:pt>
              </c:strCache>
            </c:strRef>
          </c:tx>
          <c:spPr>
            <a:solidFill>
              <a:schemeClr val="accent1"/>
            </a:solidFill>
            <a:ln>
              <a:noFill/>
            </a:ln>
            <a:effectLst/>
          </c:spPr>
          <c:invertIfNegative val="0"/>
          <c:cat>
            <c:strRef>
              <c:f>Calculations!$A$25:$A$36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Calculations!$B$25:$B$36</c:f>
              <c:numCache>
                <c:formatCode>0</c:formatCode>
                <c:ptCount val="12"/>
                <c:pt idx="0">
                  <c:v>77</c:v>
                </c:pt>
                <c:pt idx="1">
                  <c:v>62</c:v>
                </c:pt>
                <c:pt idx="2">
                  <c:v>96</c:v>
                </c:pt>
                <c:pt idx="3">
                  <c:v>94</c:v>
                </c:pt>
                <c:pt idx="4">
                  <c:v>123</c:v>
                </c:pt>
                <c:pt idx="5">
                  <c:v>91</c:v>
                </c:pt>
                <c:pt idx="6">
                  <c:v>105</c:v>
                </c:pt>
                <c:pt idx="7">
                  <c:v>117</c:v>
                </c:pt>
                <c:pt idx="8">
                  <c:v>139</c:v>
                </c:pt>
                <c:pt idx="9">
                  <c:v>122</c:v>
                </c:pt>
                <c:pt idx="10">
                  <c:v>150</c:v>
                </c:pt>
                <c:pt idx="11">
                  <c:v>139</c:v>
                </c:pt>
              </c:numCache>
            </c:numRef>
          </c:val>
          <c:extLst>
            <c:ext xmlns:c16="http://schemas.microsoft.com/office/drawing/2014/chart" uri="{C3380CC4-5D6E-409C-BE32-E72D297353CC}">
              <c16:uniqueId val="{00000000-7694-48C2-BEBD-9A4C3C21AEB7}"/>
            </c:ext>
          </c:extLst>
        </c:ser>
        <c:dLbls>
          <c:showLegendKey val="0"/>
          <c:showVal val="0"/>
          <c:showCatName val="0"/>
          <c:showSerName val="0"/>
          <c:showPercent val="0"/>
          <c:showBubbleSize val="0"/>
        </c:dLbls>
        <c:gapWidth val="80"/>
        <c:overlap val="100"/>
        <c:axId val="2113157136"/>
        <c:axId val="2113173936"/>
      </c:barChart>
      <c:catAx>
        <c:axId val="2113157136"/>
        <c:scaling>
          <c:orientation val="minMax"/>
        </c:scaling>
        <c:delete val="1"/>
        <c:axPos val="b"/>
        <c:numFmt formatCode="General" sourceLinked="1"/>
        <c:majorTickMark val="none"/>
        <c:minorTickMark val="none"/>
        <c:tickLblPos val="nextTo"/>
        <c:crossAx val="2113173936"/>
        <c:crosses val="autoZero"/>
        <c:auto val="1"/>
        <c:lblAlgn val="ctr"/>
        <c:lblOffset val="100"/>
        <c:noMultiLvlLbl val="0"/>
      </c:catAx>
      <c:valAx>
        <c:axId val="2113173936"/>
        <c:scaling>
          <c:orientation val="minMax"/>
        </c:scaling>
        <c:delete val="1"/>
        <c:axPos val="l"/>
        <c:numFmt formatCode="0" sourceLinked="1"/>
        <c:majorTickMark val="none"/>
        <c:minorTickMark val="none"/>
        <c:tickLblPos val="nextTo"/>
        <c:crossAx val="21131571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macro).xlsm]Calculations!KPI_Total_Returns_Chart</c:name>
    <c:fmtId val="1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Calculations!$B$241</c:f>
              <c:strCache>
                <c:ptCount val="1"/>
                <c:pt idx="0">
                  <c:v>Total</c:v>
                </c:pt>
              </c:strCache>
            </c:strRef>
          </c:tx>
          <c:spPr>
            <a:solidFill>
              <a:srgbClr val="C00000"/>
            </a:solidFill>
            <a:ln>
              <a:noFill/>
            </a:ln>
            <a:effectLst/>
          </c:spPr>
          <c:invertIfNegative val="0"/>
          <c:cat>
            <c:strRef>
              <c:f>Calculations!$A$242:$A$253</c:f>
              <c:strCache>
                <c:ptCount val="12"/>
                <c:pt idx="0">
                  <c:v>Jan</c:v>
                </c:pt>
                <c:pt idx="1">
                  <c:v>Feb</c:v>
                </c:pt>
                <c:pt idx="2">
                  <c:v>Mar</c:v>
                </c:pt>
                <c:pt idx="3">
                  <c:v>Apr</c:v>
                </c:pt>
                <c:pt idx="4">
                  <c:v>May</c:v>
                </c:pt>
                <c:pt idx="5">
                  <c:v>Jun</c:v>
                </c:pt>
                <c:pt idx="6">
                  <c:v>Aug</c:v>
                </c:pt>
                <c:pt idx="7">
                  <c:v>Oct</c:v>
                </c:pt>
                <c:pt idx="8">
                  <c:v>Nov</c:v>
                </c:pt>
                <c:pt idx="9">
                  <c:v>Dec</c:v>
                </c:pt>
                <c:pt idx="10">
                  <c:v>Jul</c:v>
                </c:pt>
                <c:pt idx="11">
                  <c:v>Sep</c:v>
                </c:pt>
              </c:strCache>
            </c:strRef>
          </c:cat>
          <c:val>
            <c:numRef>
              <c:f>Calculations!$B$242:$B$253</c:f>
              <c:numCache>
                <c:formatCode>0</c:formatCode>
                <c:ptCount val="12"/>
                <c:pt idx="0">
                  <c:v>5</c:v>
                </c:pt>
                <c:pt idx="1">
                  <c:v>4</c:v>
                </c:pt>
                <c:pt idx="2">
                  <c:v>7</c:v>
                </c:pt>
                <c:pt idx="3">
                  <c:v>5</c:v>
                </c:pt>
                <c:pt idx="4">
                  <c:v>9</c:v>
                </c:pt>
                <c:pt idx="5">
                  <c:v>6</c:v>
                </c:pt>
                <c:pt idx="6">
                  <c:v>5</c:v>
                </c:pt>
                <c:pt idx="7">
                  <c:v>12</c:v>
                </c:pt>
                <c:pt idx="8">
                  <c:v>10</c:v>
                </c:pt>
                <c:pt idx="9">
                  <c:v>7</c:v>
                </c:pt>
                <c:pt idx="10">
                  <c:v>3</c:v>
                </c:pt>
                <c:pt idx="11">
                  <c:v>4</c:v>
                </c:pt>
              </c:numCache>
            </c:numRef>
          </c:val>
          <c:extLst>
            <c:ext xmlns:c16="http://schemas.microsoft.com/office/drawing/2014/chart" uri="{C3380CC4-5D6E-409C-BE32-E72D297353CC}">
              <c16:uniqueId val="{00000000-9123-46F6-8992-AEA6D168B0FA}"/>
            </c:ext>
          </c:extLst>
        </c:ser>
        <c:dLbls>
          <c:showLegendKey val="0"/>
          <c:showVal val="0"/>
          <c:showCatName val="0"/>
          <c:showSerName val="0"/>
          <c:showPercent val="0"/>
          <c:showBubbleSize val="0"/>
        </c:dLbls>
        <c:gapWidth val="80"/>
        <c:overlap val="100"/>
        <c:axId val="2113200816"/>
        <c:axId val="2113192176"/>
      </c:barChart>
      <c:catAx>
        <c:axId val="2113200816"/>
        <c:scaling>
          <c:orientation val="minMax"/>
        </c:scaling>
        <c:delete val="1"/>
        <c:axPos val="b"/>
        <c:numFmt formatCode="General" sourceLinked="1"/>
        <c:majorTickMark val="none"/>
        <c:minorTickMark val="none"/>
        <c:tickLblPos val="nextTo"/>
        <c:crossAx val="2113192176"/>
        <c:crosses val="autoZero"/>
        <c:auto val="1"/>
        <c:lblAlgn val="ctr"/>
        <c:lblOffset val="100"/>
        <c:noMultiLvlLbl val="0"/>
      </c:catAx>
      <c:valAx>
        <c:axId val="2113192176"/>
        <c:scaling>
          <c:orientation val="minMax"/>
        </c:scaling>
        <c:delete val="1"/>
        <c:axPos val="l"/>
        <c:numFmt formatCode="0" sourceLinked="1"/>
        <c:majorTickMark val="none"/>
        <c:minorTickMark val="none"/>
        <c:tickLblPos val="nextTo"/>
        <c:crossAx val="2113200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macro).xlsm]Calculations!KPI_Return_Rate_Chart</c:name>
    <c:fmtId val="22"/>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Calculations!$E$241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Calculations!$D$242:$D$253</c:f>
              <c:strCache>
                <c:ptCount val="12"/>
                <c:pt idx="0">
                  <c:v>Jan</c:v>
                </c:pt>
                <c:pt idx="1">
                  <c:v>Feb</c:v>
                </c:pt>
                <c:pt idx="2">
                  <c:v>Mar</c:v>
                </c:pt>
                <c:pt idx="3">
                  <c:v>Apr</c:v>
                </c:pt>
                <c:pt idx="4">
                  <c:v>May</c:v>
                </c:pt>
                <c:pt idx="5">
                  <c:v>Jun</c:v>
                </c:pt>
                <c:pt idx="6">
                  <c:v>Aug</c:v>
                </c:pt>
                <c:pt idx="7">
                  <c:v>Oct</c:v>
                </c:pt>
                <c:pt idx="8">
                  <c:v>Nov</c:v>
                </c:pt>
                <c:pt idx="9">
                  <c:v>Dec</c:v>
                </c:pt>
                <c:pt idx="10">
                  <c:v>Jul</c:v>
                </c:pt>
                <c:pt idx="11">
                  <c:v>Sep</c:v>
                </c:pt>
              </c:strCache>
            </c:strRef>
          </c:cat>
          <c:val>
            <c:numRef>
              <c:f>Calculations!$E$242:$E$253</c:f>
              <c:numCache>
                <c:formatCode>0.00%;\-0.00%;0.00%</c:formatCode>
                <c:ptCount val="12"/>
                <c:pt idx="0">
                  <c:v>3.7616197398540753E-2</c:v>
                </c:pt>
                <c:pt idx="1">
                  <c:v>7.8227526030998959E-2</c:v>
                </c:pt>
                <c:pt idx="2">
                  <c:v>4.1693826569737254E-2</c:v>
                </c:pt>
                <c:pt idx="3">
                  <c:v>5.4070852546977168E-2</c:v>
                </c:pt>
                <c:pt idx="4">
                  <c:v>9.5929455235227293E-2</c:v>
                </c:pt>
                <c:pt idx="5">
                  <c:v>6.0273682693883709E-2</c:v>
                </c:pt>
                <c:pt idx="6">
                  <c:v>2.8417335555483217E-2</c:v>
                </c:pt>
                <c:pt idx="7">
                  <c:v>5.0090427918340327E-2</c:v>
                </c:pt>
                <c:pt idx="8">
                  <c:v>5.0484529026594838E-2</c:v>
                </c:pt>
                <c:pt idx="9">
                  <c:v>8.7069844842491542E-2</c:v>
                </c:pt>
                <c:pt idx="10">
                  <c:v>6.6280546587428935E-2</c:v>
                </c:pt>
                <c:pt idx="11">
                  <c:v>2.9726134809360882E-2</c:v>
                </c:pt>
              </c:numCache>
            </c:numRef>
          </c:val>
          <c:smooth val="1"/>
          <c:extLst>
            <c:ext xmlns:c16="http://schemas.microsoft.com/office/drawing/2014/chart" uri="{C3380CC4-5D6E-409C-BE32-E72D297353CC}">
              <c16:uniqueId val="{00000000-E633-4F25-9BF8-8C3487C39B1B}"/>
            </c:ext>
          </c:extLst>
        </c:ser>
        <c:dLbls>
          <c:showLegendKey val="0"/>
          <c:showVal val="0"/>
          <c:showCatName val="0"/>
          <c:showSerName val="0"/>
          <c:showPercent val="0"/>
          <c:showBubbleSize val="0"/>
        </c:dLbls>
        <c:marker val="1"/>
        <c:smooth val="0"/>
        <c:axId val="1786348208"/>
        <c:axId val="1786346288"/>
      </c:lineChart>
      <c:catAx>
        <c:axId val="1786348208"/>
        <c:scaling>
          <c:orientation val="minMax"/>
        </c:scaling>
        <c:delete val="1"/>
        <c:axPos val="b"/>
        <c:numFmt formatCode="General" sourceLinked="1"/>
        <c:majorTickMark val="none"/>
        <c:minorTickMark val="none"/>
        <c:tickLblPos val="nextTo"/>
        <c:crossAx val="1786346288"/>
        <c:crosses val="autoZero"/>
        <c:auto val="1"/>
        <c:lblAlgn val="ctr"/>
        <c:lblOffset val="100"/>
        <c:noMultiLvlLbl val="0"/>
      </c:catAx>
      <c:valAx>
        <c:axId val="1786346288"/>
        <c:scaling>
          <c:orientation val="minMax"/>
        </c:scaling>
        <c:delete val="1"/>
        <c:axPos val="l"/>
        <c:numFmt formatCode="0.00%;\-0.00%;0.00%" sourceLinked="1"/>
        <c:majorTickMark val="none"/>
        <c:minorTickMark val="none"/>
        <c:tickLblPos val="nextTo"/>
        <c:crossAx val="17863482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macro).xlsm]Calculations!AOV_KPI_Chart</c:name>
    <c:fmtId val="22"/>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Calculations!$B$256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Calculations!$A$257:$A$268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Calculations!$B$257:$B$268</c:f>
              <c:numCache>
                <c:formatCode>\$#,##0.00;\(\$#,##0.00\);\$#,##0.00</c:formatCode>
                <c:ptCount val="12"/>
                <c:pt idx="0">
                  <c:v>494.13225974025977</c:v>
                </c:pt>
                <c:pt idx="1">
                  <c:v>794.16790322580653</c:v>
                </c:pt>
                <c:pt idx="2">
                  <c:v>516.79213541666661</c:v>
                </c:pt>
                <c:pt idx="3">
                  <c:v>480.76891489361702</c:v>
                </c:pt>
                <c:pt idx="4">
                  <c:v>528.16521788617888</c:v>
                </c:pt>
                <c:pt idx="5">
                  <c:v>428.48289010989009</c:v>
                </c:pt>
                <c:pt idx="6">
                  <c:v>407.36566666666664</c:v>
                </c:pt>
                <c:pt idx="7">
                  <c:v>396.06827692307695</c:v>
                </c:pt>
                <c:pt idx="8">
                  <c:v>302.05138345323741</c:v>
                </c:pt>
                <c:pt idx="9">
                  <c:v>428.42745901639347</c:v>
                </c:pt>
                <c:pt idx="10">
                  <c:v>445.58390000000003</c:v>
                </c:pt>
                <c:pt idx="11">
                  <c:v>524.85003956834532</c:v>
                </c:pt>
              </c:numCache>
            </c:numRef>
          </c:val>
          <c:smooth val="1"/>
          <c:extLst>
            <c:ext xmlns:c16="http://schemas.microsoft.com/office/drawing/2014/chart" uri="{C3380CC4-5D6E-409C-BE32-E72D297353CC}">
              <c16:uniqueId val="{00000000-DC31-447C-9BE6-3816E75D5143}"/>
            </c:ext>
          </c:extLst>
        </c:ser>
        <c:dLbls>
          <c:showLegendKey val="0"/>
          <c:showVal val="0"/>
          <c:showCatName val="0"/>
          <c:showSerName val="0"/>
          <c:showPercent val="0"/>
          <c:showBubbleSize val="0"/>
        </c:dLbls>
        <c:marker val="1"/>
        <c:smooth val="0"/>
        <c:axId val="2113115376"/>
        <c:axId val="2113108176"/>
      </c:lineChart>
      <c:catAx>
        <c:axId val="2113115376"/>
        <c:scaling>
          <c:orientation val="minMax"/>
        </c:scaling>
        <c:delete val="1"/>
        <c:axPos val="b"/>
        <c:numFmt formatCode="General" sourceLinked="1"/>
        <c:majorTickMark val="none"/>
        <c:minorTickMark val="none"/>
        <c:tickLblPos val="nextTo"/>
        <c:crossAx val="2113108176"/>
        <c:crosses val="autoZero"/>
        <c:auto val="1"/>
        <c:lblAlgn val="ctr"/>
        <c:lblOffset val="100"/>
        <c:noMultiLvlLbl val="0"/>
      </c:catAx>
      <c:valAx>
        <c:axId val="2113108176"/>
        <c:scaling>
          <c:orientation val="minMax"/>
        </c:scaling>
        <c:delete val="1"/>
        <c:axPos val="l"/>
        <c:numFmt formatCode="\$#,##0.00;\(\$#,##0.00\);\$#,##0.00" sourceLinked="1"/>
        <c:majorTickMark val="none"/>
        <c:minorTickMark val="none"/>
        <c:tickLblPos val="nextTo"/>
        <c:crossAx val="21131153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macro).xlsm]Calculations!Order_By_Months_Trend</c:name>
    <c:fmtId val="39"/>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IN" sz="1800" b="1"/>
              <a:t>Orders</a:t>
            </a:r>
            <a:r>
              <a:rPr lang="en-IN" sz="1800" b="1" baseline="0"/>
              <a:t> By Month</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34925" cap="rnd">
            <a:solidFill>
              <a:schemeClr val="tx1">
                <a:lumMod val="65000"/>
                <a:lumOff val="35000"/>
              </a:schemeClr>
            </a:solidFill>
            <a:prstDash val="sysDash"/>
            <a:round/>
          </a:ln>
          <a:effectLst/>
        </c:spPr>
        <c:marker>
          <c:symbol val="circle"/>
          <c:size val="6"/>
          <c:spPr>
            <a:solidFill>
              <a:srgbClr val="C0000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34925" cap="rnd">
            <a:solidFill>
              <a:schemeClr val="tx1">
                <a:lumMod val="65000"/>
                <a:lumOff val="35000"/>
              </a:schemeClr>
            </a:solidFill>
            <a:prstDash val="sysDash"/>
            <a:round/>
          </a:ln>
          <a:effectLst/>
        </c:spPr>
        <c:marker>
          <c:symbol val="circle"/>
          <c:size val="6"/>
          <c:spPr>
            <a:solidFill>
              <a:srgbClr val="C0000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ln w="34925" cap="rnd">
            <a:solidFill>
              <a:schemeClr val="tx1">
                <a:lumMod val="65000"/>
                <a:lumOff val="35000"/>
              </a:schemeClr>
            </a:solidFill>
            <a:prstDash val="sysDash"/>
            <a:round/>
          </a:ln>
          <a:effectLst/>
        </c:spPr>
        <c:marker>
          <c:symbol val="circle"/>
          <c:size val="6"/>
          <c:spPr>
            <a:solidFill>
              <a:srgbClr val="C0000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9.3832268191501284E-2"/>
          <c:w val="1"/>
          <c:h val="0.80879470792689767"/>
        </c:manualLayout>
      </c:layout>
      <c:barChart>
        <c:barDir val="col"/>
        <c:grouping val="clustered"/>
        <c:varyColors val="0"/>
        <c:ser>
          <c:idx val="0"/>
          <c:order val="0"/>
          <c:tx>
            <c:strRef>
              <c:f>Calculations!$B$272</c:f>
              <c:strCache>
                <c:ptCount val="1"/>
                <c:pt idx="0">
                  <c:v>Total Orders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Calculations!$A$273:$A$284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Calculations!$B$273:$B$284</c:f>
              <c:numCache>
                <c:formatCode>0</c:formatCode>
                <c:ptCount val="12"/>
                <c:pt idx="0">
                  <c:v>77</c:v>
                </c:pt>
                <c:pt idx="1">
                  <c:v>62</c:v>
                </c:pt>
                <c:pt idx="2">
                  <c:v>96</c:v>
                </c:pt>
                <c:pt idx="3">
                  <c:v>94</c:v>
                </c:pt>
                <c:pt idx="4">
                  <c:v>123</c:v>
                </c:pt>
                <c:pt idx="5">
                  <c:v>91</c:v>
                </c:pt>
                <c:pt idx="6">
                  <c:v>105</c:v>
                </c:pt>
                <c:pt idx="7">
                  <c:v>117</c:v>
                </c:pt>
                <c:pt idx="8">
                  <c:v>139</c:v>
                </c:pt>
                <c:pt idx="9">
                  <c:v>122</c:v>
                </c:pt>
                <c:pt idx="10">
                  <c:v>150</c:v>
                </c:pt>
                <c:pt idx="11">
                  <c:v>139</c:v>
                </c:pt>
              </c:numCache>
            </c:numRef>
          </c:val>
          <c:extLst>
            <c:ext xmlns:c16="http://schemas.microsoft.com/office/drawing/2014/chart" uri="{C3380CC4-5D6E-409C-BE32-E72D297353CC}">
              <c16:uniqueId val="{00000000-5DD4-4C25-9D9A-82B1E548C036}"/>
            </c:ext>
          </c:extLst>
        </c:ser>
        <c:dLbls>
          <c:showLegendKey val="0"/>
          <c:showVal val="0"/>
          <c:showCatName val="0"/>
          <c:showSerName val="0"/>
          <c:showPercent val="0"/>
          <c:showBubbleSize val="0"/>
        </c:dLbls>
        <c:gapWidth val="68"/>
        <c:overlap val="100"/>
        <c:axId val="1092913616"/>
        <c:axId val="1092914096"/>
      </c:barChart>
      <c:lineChart>
        <c:grouping val="standard"/>
        <c:varyColors val="0"/>
        <c:ser>
          <c:idx val="1"/>
          <c:order val="1"/>
          <c:tx>
            <c:strRef>
              <c:f>Calculations!$C$272</c:f>
              <c:strCache>
                <c:ptCount val="1"/>
                <c:pt idx="0">
                  <c:v>Return Rate %</c:v>
                </c:pt>
              </c:strCache>
            </c:strRef>
          </c:tx>
          <c:spPr>
            <a:ln w="34925" cap="rnd">
              <a:solidFill>
                <a:schemeClr val="tx1">
                  <a:lumMod val="65000"/>
                  <a:lumOff val="35000"/>
                </a:schemeClr>
              </a:solidFill>
              <a:prstDash val="sysDash"/>
              <a:round/>
            </a:ln>
            <a:effectLst/>
          </c:spPr>
          <c:marker>
            <c:symbol val="circle"/>
            <c:size val="6"/>
            <c:spPr>
              <a:solidFill>
                <a:srgbClr val="C00000"/>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Calculations!$A$273:$A$284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Calculations!$C$273:$C$284</c:f>
              <c:numCache>
                <c:formatCode>0.0%;\-0.0%;0.0%</c:formatCode>
                <c:ptCount val="12"/>
                <c:pt idx="0">
                  <c:v>3.7616197398540753E-2</c:v>
                </c:pt>
                <c:pt idx="1">
                  <c:v>7.8227526030998959E-2</c:v>
                </c:pt>
                <c:pt idx="2">
                  <c:v>4.1693826569737254E-2</c:v>
                </c:pt>
                <c:pt idx="3">
                  <c:v>5.4070852546977168E-2</c:v>
                </c:pt>
                <c:pt idx="4">
                  <c:v>9.5929455235227293E-2</c:v>
                </c:pt>
                <c:pt idx="5">
                  <c:v>6.0273682693883709E-2</c:v>
                </c:pt>
                <c:pt idx="6">
                  <c:v>6.6280546587428935E-2</c:v>
                </c:pt>
                <c:pt idx="7">
                  <c:v>2.8417335555483217E-2</c:v>
                </c:pt>
                <c:pt idx="8">
                  <c:v>2.9726134809360882E-2</c:v>
                </c:pt>
                <c:pt idx="9">
                  <c:v>5.0090427918340327E-2</c:v>
                </c:pt>
                <c:pt idx="10">
                  <c:v>5.0484529026594838E-2</c:v>
                </c:pt>
                <c:pt idx="11">
                  <c:v>8.7069844842491542E-2</c:v>
                </c:pt>
              </c:numCache>
            </c:numRef>
          </c:val>
          <c:smooth val="1"/>
          <c:extLst>
            <c:ext xmlns:c16="http://schemas.microsoft.com/office/drawing/2014/chart" uri="{C3380CC4-5D6E-409C-BE32-E72D297353CC}">
              <c16:uniqueId val="{00000001-5DD4-4C25-9D9A-82B1E548C036}"/>
            </c:ext>
          </c:extLst>
        </c:ser>
        <c:dLbls>
          <c:showLegendKey val="0"/>
          <c:showVal val="0"/>
          <c:showCatName val="0"/>
          <c:showSerName val="0"/>
          <c:showPercent val="0"/>
          <c:showBubbleSize val="0"/>
        </c:dLbls>
        <c:marker val="1"/>
        <c:smooth val="0"/>
        <c:axId val="1566568608"/>
        <c:axId val="1362520720"/>
      </c:lineChart>
      <c:catAx>
        <c:axId val="109291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092914096"/>
        <c:crosses val="autoZero"/>
        <c:auto val="1"/>
        <c:lblAlgn val="ctr"/>
        <c:lblOffset val="100"/>
        <c:noMultiLvlLbl val="0"/>
      </c:catAx>
      <c:valAx>
        <c:axId val="1092914096"/>
        <c:scaling>
          <c:orientation val="minMax"/>
        </c:scaling>
        <c:delete val="0"/>
        <c:axPos val="l"/>
        <c:numFmt formatCode="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2913616"/>
        <c:crosses val="autoZero"/>
        <c:crossBetween val="between"/>
      </c:valAx>
      <c:valAx>
        <c:axId val="1362520720"/>
        <c:scaling>
          <c:orientation val="minMax"/>
        </c:scaling>
        <c:delete val="0"/>
        <c:axPos val="r"/>
        <c:numFmt formatCode="0.0%;\-0.0%;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6568608"/>
        <c:crosses val="max"/>
        <c:crossBetween val="between"/>
      </c:valAx>
      <c:catAx>
        <c:axId val="1566568608"/>
        <c:scaling>
          <c:orientation val="minMax"/>
        </c:scaling>
        <c:delete val="1"/>
        <c:axPos val="t"/>
        <c:numFmt formatCode="General" sourceLinked="1"/>
        <c:majorTickMark val="out"/>
        <c:minorTickMark val="none"/>
        <c:tickLblPos val="nextTo"/>
        <c:crossAx val="1362520720"/>
        <c:crosses val="max"/>
        <c:auto val="1"/>
        <c:lblAlgn val="ctr"/>
        <c:lblOffset val="100"/>
        <c:noMultiLvlLbl val="0"/>
      </c:catAx>
      <c:spPr>
        <a:noFill/>
        <a:ln>
          <a:noFill/>
        </a:ln>
        <a:effectLst/>
      </c:spPr>
    </c:plotArea>
    <c:legend>
      <c:legendPos val="t"/>
      <c:layout>
        <c:manualLayout>
          <c:xMode val="edge"/>
          <c:yMode val="edge"/>
          <c:x val="5.3350636529384151E-4"/>
          <c:y val="9.823182711198428E-3"/>
          <c:w val="0.30253506829088223"/>
          <c:h val="9.0204339051463175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macro).xlsm]Calculations!Bottom 7 Sub Cate</c:name>
    <c:fmtId val="9"/>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IN" sz="1800" b="1" i="0" u="none" strike="noStrike" baseline="0"/>
              <a:t>Top 7 Returned Sub-Categories</a:t>
            </a:r>
            <a:endParaRPr lang="en-US" sz="1800" b="1"/>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Calculations!$B$335</c:f>
              <c:strCache>
                <c:ptCount val="1"/>
                <c:pt idx="0">
                  <c:v>Total</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Calculations!$A$336:$A$342</c:f>
              <c:strCache>
                <c:ptCount val="7"/>
                <c:pt idx="0">
                  <c:v>Furnishings</c:v>
                </c:pt>
                <c:pt idx="1">
                  <c:v>Storage</c:v>
                </c:pt>
                <c:pt idx="2">
                  <c:v>Chairs</c:v>
                </c:pt>
                <c:pt idx="3">
                  <c:v>Accessories</c:v>
                </c:pt>
                <c:pt idx="4">
                  <c:v>Phones</c:v>
                </c:pt>
                <c:pt idx="5">
                  <c:v>Paper</c:v>
                </c:pt>
                <c:pt idx="6">
                  <c:v>Binders</c:v>
                </c:pt>
              </c:strCache>
            </c:strRef>
          </c:cat>
          <c:val>
            <c:numRef>
              <c:f>Calculations!$B$336:$B$342</c:f>
              <c:numCache>
                <c:formatCode>0</c:formatCode>
                <c:ptCount val="7"/>
                <c:pt idx="0">
                  <c:v>13</c:v>
                </c:pt>
                <c:pt idx="1">
                  <c:v>14</c:v>
                </c:pt>
                <c:pt idx="2">
                  <c:v>14</c:v>
                </c:pt>
                <c:pt idx="3">
                  <c:v>15</c:v>
                </c:pt>
                <c:pt idx="4">
                  <c:v>15</c:v>
                </c:pt>
                <c:pt idx="5">
                  <c:v>29</c:v>
                </c:pt>
                <c:pt idx="6">
                  <c:v>30</c:v>
                </c:pt>
              </c:numCache>
            </c:numRef>
          </c:val>
          <c:extLst>
            <c:ext xmlns:c16="http://schemas.microsoft.com/office/drawing/2014/chart" uri="{C3380CC4-5D6E-409C-BE32-E72D297353CC}">
              <c16:uniqueId val="{00000000-8924-41D3-AD4C-D6A7DA84D5C5}"/>
            </c:ext>
          </c:extLst>
        </c:ser>
        <c:dLbls>
          <c:showLegendKey val="0"/>
          <c:showVal val="0"/>
          <c:showCatName val="0"/>
          <c:showSerName val="0"/>
          <c:showPercent val="0"/>
          <c:showBubbleSize val="0"/>
        </c:dLbls>
        <c:gapWidth val="50"/>
        <c:overlap val="100"/>
        <c:axId val="805552736"/>
        <c:axId val="805558976"/>
      </c:barChart>
      <c:catAx>
        <c:axId val="805552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400" b="1" i="0" u="none" strike="noStrike" kern="1200" baseline="0">
                <a:solidFill>
                  <a:schemeClr val="tx1">
                    <a:lumMod val="65000"/>
                    <a:lumOff val="35000"/>
                  </a:schemeClr>
                </a:solidFill>
                <a:latin typeface="+mn-lt"/>
                <a:ea typeface="+mn-ea"/>
                <a:cs typeface="+mn-cs"/>
              </a:defRPr>
            </a:pPr>
            <a:endParaRPr lang="en-US"/>
          </a:p>
        </c:txPr>
        <c:crossAx val="805558976"/>
        <c:crosses val="autoZero"/>
        <c:auto val="1"/>
        <c:lblAlgn val="ctr"/>
        <c:lblOffset val="100"/>
        <c:noMultiLvlLbl val="0"/>
      </c:catAx>
      <c:valAx>
        <c:axId val="805558976"/>
        <c:scaling>
          <c:orientation val="minMax"/>
        </c:scaling>
        <c:delete val="1"/>
        <c:axPos val="b"/>
        <c:numFmt formatCode="0" sourceLinked="1"/>
        <c:majorTickMark val="none"/>
        <c:minorTickMark val="none"/>
        <c:tickLblPos val="nextTo"/>
        <c:crossAx val="8055527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macro).xlsm]Calculations!Orders_By_Shipment</c:name>
    <c:fmtId val="20"/>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Orders By Ship Mode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
        <c:spPr>
          <a:solidFill>
            <a:schemeClr val="accent3"/>
          </a:solidFill>
          <a:ln w="19050">
            <a:solidFill>
              <a:schemeClr val="lt1"/>
            </a:solidFill>
          </a:ln>
          <a:effectLst/>
        </c:spP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4"/>
          </a:solidFill>
          <a:ln w="19050">
            <a:solidFill>
              <a:schemeClr val="lt1"/>
            </a:solidFill>
          </a:ln>
          <a:effectLst/>
        </c:spPr>
      </c:pivotFmt>
      <c:pivotFmt>
        <c:idx val="3"/>
        <c:spPr>
          <a:solidFill>
            <a:schemeClr val="accent2"/>
          </a:solidFill>
          <a:ln w="19050">
            <a:solidFill>
              <a:schemeClr val="lt1"/>
            </a:solidFill>
          </a:ln>
          <a:effectLst/>
        </c:spP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marker>
          <c:symbol val="none"/>
        </c:marker>
        <c:dLbl>
          <c:idx val="0"/>
          <c:spPr>
            <a:noFill/>
            <a:ln>
              <a:noFill/>
            </a:ln>
            <a:effectLst/>
          </c:spPr>
          <c:txPr>
            <a:bodyPr rot="300000" spcFirstLastPara="1" vertOverflow="ellipsis"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dLbl>
          <c:idx val="0"/>
          <c:spPr>
            <a:noFill/>
            <a:ln>
              <a:noFill/>
            </a:ln>
            <a:effectLst/>
          </c:spPr>
          <c:txPr>
            <a:bodyPr rot="3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dLbl>
          <c:idx val="0"/>
          <c:spPr>
            <a:noFill/>
            <a:ln>
              <a:noFill/>
            </a:ln>
            <a:effectLst/>
          </c:spPr>
          <c:txPr>
            <a:bodyPr rot="3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pivotFmt>
    </c:pivotFmts>
    <c:plotArea>
      <c:layout/>
      <c:doughnutChart>
        <c:varyColors val="1"/>
        <c:ser>
          <c:idx val="0"/>
          <c:order val="0"/>
          <c:tx>
            <c:strRef>
              <c:f>Calculations!$E$335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0CE-4970-A9AE-9037A68137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0CE-4970-A9AE-9037A68137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0CE-4970-A9AE-9037A681375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0CE-4970-A9AE-9037A681375D}"/>
              </c:ext>
            </c:extLst>
          </c:dPt>
          <c:dLbls>
            <c:dLbl>
              <c:idx val="1"/>
              <c:spPr>
                <a:noFill/>
                <a:ln>
                  <a:noFill/>
                </a:ln>
                <a:effectLst/>
              </c:spPr>
              <c:txPr>
                <a:bodyPr rot="3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0CE-4970-A9AE-9037A681375D}"/>
                </c:ext>
              </c:extLst>
            </c:dLbl>
            <c:dLbl>
              <c:idx val="2"/>
              <c:spPr>
                <a:noFill/>
                <a:ln>
                  <a:noFill/>
                </a:ln>
                <a:effectLst/>
              </c:spPr>
              <c:txPr>
                <a:bodyPr rot="3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0CE-4970-A9AE-9037A681375D}"/>
                </c:ext>
              </c:extLst>
            </c:dLbl>
            <c:spPr>
              <a:noFill/>
              <a:ln>
                <a:noFill/>
              </a:ln>
              <a:effectLst/>
            </c:spPr>
            <c:txPr>
              <a:bodyPr rot="300000" spcFirstLastPara="1" vertOverflow="ellipsis"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Calculations!$D$336:$D$340</c:f>
              <c:strCache>
                <c:ptCount val="4"/>
                <c:pt idx="0">
                  <c:v>Standard Class</c:v>
                </c:pt>
                <c:pt idx="1">
                  <c:v>Second Class</c:v>
                </c:pt>
                <c:pt idx="2">
                  <c:v>Same Day</c:v>
                </c:pt>
                <c:pt idx="3">
                  <c:v>First Class</c:v>
                </c:pt>
              </c:strCache>
            </c:strRef>
          </c:cat>
          <c:val>
            <c:numRef>
              <c:f>Calculations!$E$336:$E$340</c:f>
              <c:numCache>
                <c:formatCode>0</c:formatCode>
                <c:ptCount val="4"/>
                <c:pt idx="0">
                  <c:v>782</c:v>
                </c:pt>
                <c:pt idx="1">
                  <c:v>244</c:v>
                </c:pt>
                <c:pt idx="2">
                  <c:v>74</c:v>
                </c:pt>
                <c:pt idx="3">
                  <c:v>215</c:v>
                </c:pt>
              </c:numCache>
            </c:numRef>
          </c:val>
          <c:extLst>
            <c:ext xmlns:c16="http://schemas.microsoft.com/office/drawing/2014/chart" uri="{C3380CC4-5D6E-409C-BE32-E72D297353CC}">
              <c16:uniqueId val="{00000008-C0CE-4970-A9AE-9037A681375D}"/>
            </c:ext>
          </c:extLst>
        </c:ser>
        <c:dLbls>
          <c:showLegendKey val="0"/>
          <c:showVal val="1"/>
          <c:showCatName val="0"/>
          <c:showSerName val="0"/>
          <c:showPercent val="0"/>
          <c:showBubbleSize val="0"/>
          <c:showLeaderLines val="1"/>
        </c:dLbls>
        <c:firstSliceAng val="0"/>
        <c:holeSize val="56"/>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sz="1800" b="1"/>
          </a:pPr>
          <a:r>
            <a:rPr lang="en-US" sz="1800" b="1" i="0" u="none" strike="noStrike" baseline="0">
              <a:solidFill>
                <a:sysClr val="windowText" lastClr="000000">
                  <a:lumMod val="65000"/>
                  <a:lumOff val="35000"/>
                </a:sysClr>
              </a:solidFill>
              <a:latin typeface="Aptos Narrow" panose="02110004020202020204"/>
            </a:rPr>
            <a:t>Sales By State</a:t>
          </a:r>
        </a:p>
      </cx:txPr>
    </cx:title>
    <cx:plotArea>
      <cx:plotAreaRegion>
        <cx:plotSurface>
          <cx:spPr>
            <a:ln>
              <a:noFill/>
            </a:ln>
          </cx:spPr>
        </cx:plotSurface>
        <cx:series layoutId="regionMap" uniqueId="{0BE46969-CB97-43C4-8922-DE29BF893524}">
          <cx:tx>
            <cx:txData>
              <cx:f/>
              <cx:v>Total Sales</cx:v>
            </cx:txData>
          </cx:tx>
          <cx:dataId val="0"/>
          <cx:layoutPr>
            <cx:geography cultureLanguage="en-US" cultureRegion="IN" attribution="Powered by Bing">
              <cx:geoCache provider="{E9337A44-BEBE-4D9F-B70C-5C5E7DAFC167}">
                <cx:binary>1H1pb9w42u1fCfL5yk2Ki8jB9AAtVZWXxM7mZNL5IpQdR7uoffv175GrnNhKTeLBGBew0eiKS6L0
kOdZDxf/83r4x3V6s61eDFma1/+4Hv58GTZN8Y8//qivw5tsWx9l0XVlavOtObo22R/m27fo+uaP
r9W2j/LgD5tQ/sd1uK2am+Hlv/6JpwU35rW53jaRyd+1N9X4/qZu06b+xbWDl15sv2ZRvorqpoqu
G/rny+MbUwXR9uWLm7yJmvFyLG7+fPngppcv/lg+6qfXvkghWdN+RVtmH0mubMU1Jbc/9OWL1OTB
/rKl2BHnnDmcqN11dvfui22G9o8Q6Fac7dev1U1do0O3n/caPpAe3//18sW1afNmHrQA4/fny495
1Nx8ffGh2TY39csXUW283Q2embvw8cNtn/94OOz/+ufiC4zC4pt7yCyH7HeXfgLG26bRN1PlT4qN
c2QLLqWm+iA2lOojSR3boZzq25+H2DxOpsPw3G+7QMh7nghd3HTbr09pOfqICcm5YGQ3+Oqh5VAq
j6QQTDlqZzqwrJ3V7izn9/IcRuau3QKVi0/P0m7ufNsL8+2FZ9I2u3pSC1JHmnBHUcYfguM4R4RK
W0umduDh+n1w/luxDkN1+CkL4FbeswTuU4RA9NTuTlBbaSadgwblqCOpFRGa7K8vQtFjJDqM04+W
C2w+PVdX17/421TJnU7/72kCt4800zZnzP6eBtxPExxxJHFFSMp32Mm7d985u99LdBibi5u7lgts
Lv5+lnZzeTNskcQ8Wf5GjzicGFf0cP6mEaUAmnYc+7tR3Xd0vxXnMCr7ZgtILj8/S0gubq6qbZ08
YW7A6ZFAWsYcR+7MxX4YfoCKosSxbSZ2138yl99LdBiYH31ZYHOxfpbYvL3J83pMu+2ThhpOjpRG
Yr2vaQhBbvbAnTlHiikFq/mR2923msdKdRijh60XOL19niHnPKrr+b+iiJ7QudlHjk2QQIud79L6
IUwK9Y9A3OH2PiotzOiRQh1G6UHjBUjnKDmfYZH6720dgq9oTP50GHHniFPKhKP2WZnzECNqkyOB
OkkRvotQMLX7pvQ4mQ5DdL/tAqF/P08zmrOdk21WAKfq5m6gniB9Y0dSITnTd/EGqfMDf4d4hVhl
a7JnGhCv7oP0aLEO47RovoDq4uRZGtNpmka5iZ4wl0NUojanisl9Ev2zu6NcSSa++8OHKD1GosMA
/Wi5wOb09bPEZla485shujZ3I/S/2xDjR9xGSkf5Pqdb2BAl8ogSxTRRCxf3OGkOI3O/7QKbi/Nn
i83ZTVXfjE+HzWw5GHgt2L4KWuTbDj+SyCLA0+8TiQXdM4/y72X6zwjdtV0idPYsETqP8vymNs32
CQGSRwxTDJzdpdwwkfsBSPMjqhUjzF5EnkfJchiYe00XuJxfPEtcLkzVhC+8bWUQeZ4QHCaOBNPM
+c5kL1I4Rx9RBSJbyr3nW6TZj5frMFDL9gu0LrxnidZfVbLN6yflejiqVhgQo/t6aDHjoO0jGBgV
QuzrWnFnwDsS7jESHUboR8sFNn+9f5bYrG7Sbb99ygyb6SOCSlWC0dmHmIcODgQpl0pyRvcTDgts
HiPRYWx+tFxgs3qejM+b6iZ40gKVgbpWGHsmDyKzK1BBxwkOv3e/6vm9JIcRuWu3wOPN87SVv6po
Mk8abviRrRHo1d1cwSLcUEqPpORCg9u5ZUcX6fQjBDqMy/eGC2D++vIsndibMHrC8gYpNEfooPoe
5Xk/Q1Pg4giSBMad7zNAD4zlN9IchmTXhwUeb54nIXC+rcZ0m3+9cyJPUHJi+hrzCAgpi2AigQWF
Eek9UYBS9D4Wj5HkMB4/Wi4wOV89SxvBkgJTbb8+oZ0wYKKVECCdd3awqGQQR44QSUDiLEB5jCiH
QfnRcgGK9+ZZgvLatFEdbZ80ppAjjRBOJDjO3c9Di9EUqTNVCDr7CZ0FAfAokQ6jc6/pAp7Xfz1L
eM6j6zAKtk85R4DCxeGOxkKcHTiLwkWJIwerqDCBsL++KDAfI9FhcH60XGBzfvossflgWlAAq23y
tOwMqE2GpRuYA9jhs8zICDmyGQGBIxd281h5DqPzsPUCoQ/PM+Kcmv4JqRmsuyEOl8Lh/HvWdT8r
0+xoXkEgKdlfX1jO76Q5jMuu1QKP0+fpzf5Kt1fb7AkhwYppB+WJbdsLK1HySHEyr5DaL7VB1nY/
K3uEJIfh+N5wgchfz3NyZoOULHrKlbi2OhIapcv32L9Il1G6cIXCxQbBfPuzyMweIdBhYL43XACz
eZ7AnOZfnzgr00dzROfqjpDEwN/3XrAYsACIOXerChek2CMEOgzM94YLYE6fJ/F/vq3r7XXY1jdN
U985lf+9vERwwe4BhrL+xyqn+/A44GGIgEdTC2Ls0fIcRmfRfIHR+fOMM+9DbEZ5cVo/LQOAhYTS
VrYWe9ZYLzJnQCQo9hfMdNntz8K1PVaqw0A9bL3A6f3zzKD/HdXXJq+jpy1vJNOYfJZ7O1rGH43y
BhgKfTj+PEqkwwjda7qA59/PE55LrPfEPrGbm6dzc5jeVBwpGdnvwyGLxQGIQowze95JtUsP6N27
d9NmjxLpMDz3mi7guXyekcgzgOe6ia7b5m6QniAOzavPBBXsbnUaAHgQh5BxM+xRpPYiP3ikNIex
edB4gY53+SzZgXnJqmmr6OmgAduJ7ThI3/aLN5e2M085Ow4WRdl75maB0GMkOgzPj5YLbM6fJ+n5
CqVge52MT4iNM28ysJUUP7Z23DcbsGq2coAO3YedBTaPkegwNj9aLrB59feztJuPzTZ8Qlyw5QZZ
NdYC7Dd3LOLN7fymAy7algu25ndyHEZj12qBxMfn6cHeJOk2NE9K12A6RjEODm0X3JdbPTSsCKs2
CbnjPvWdJuyi/2MkOozLj5YLbN68epZW8uqplzMp0DIc+9Kwy+b2ZxH2NWKPIhTrnfa1zaIK/b08
h3G5a7dA5dWHZ4HK9S/PRtjxjbuU7MGd/+2xEBpWgU0dOPlhh82CucEGNiCDOc67GWj+0GoWRzb8
Z7EOQ7Ro/qAn/5/Og/jPZ0V8P05jtW2269tzOO4dF/Hrq7fdxeEgi6Z7nvhgKr0bu9Ovf76Eh0L5
//14j/kZDwjmBxntstnNtm7+fGmBMHCUxt53ED+SzTn1yxf9ze4Sw24rAbyZozhYOQlPmM9LTv98
OU9DiPmYECxggxD4x8sXyDRvL80zr1iqo5gQSAMxy/r9BJS3Jh2xlOv7iOx/f5G32VsT5U2NB3Mo
TrG7b+4iXuIwbDQmNna0OnDZNsH16+17bFvC7fT/CXuUWpqoO8EhJXRlh1G6Dqdce6JpPo8yuVKk
i93CTM06bwftJbGs3WEYkzNFk8IjjbpUnUrOrLRJzoc2fd0pXruOJS/ssmJuSqzcdeJOe2PLB1e1
+bThLCOrMiiYG6pSbwptRZ6WrfYcbb8r/I6sSOjnbsxVsqalM7gBxTutgHReTHO8k5RkFSf15y7V
l62IjFsWxvakiK+kVZBVmuH2hE6dZzqnOi266jNVYeFNomNuPAlrnfnOJ6sn72NGr7oKr5ei+Jwa
HDgSNMwdjBN5yDbe0VDVrp2jP7IYmjWpys+SxtptKid3ewvdwyDa3pDlZNVZzmlVqdMgb5q1X2No
Ou2vgyZj7hQn3+zEGlwpMZRGVfWKlHho2mEIeBJ8RBcwDESdZqg3Vn6FuzoCGbqCW+vQt2u3DW1z
EvOq2Jg0SFeylLia8He9apv13DLmvnIj3cbuZMvcDUYMQZGyZi0aOr0LTPpOY9PnOq3xyjSYxCvB
S4jfM3vdlhCIFTJZkSn4mNR6cH2nVStt8m9jXpqTklW2J/wxWfXJaAeuToNrP7UoxkFfYn9Ts2Z5
Wng1iWMvzGIA3CjlGtLZXhXr+tJXfvK61NL3CiudNsVEppNeYfRYjZf2wjlV1Lq8VZKoHNVq5GW9
KhzoAR3Zu6xTkVcRfdkr2nl2gv9lRLzrIggVxAk/ZValNzRu65UJsuHM0Y297opZixrci1nwi6im
yao0tb12ujD2pC8HDBMUq02zwsuEuIA+fxt0wlwsaFBu2kdXWJYF7Cf8FvticDtq5au+UbXndAZt
MoxSTQu1sp1iOidlrb2qrj7f4p0FKne7FGrV9OhvEEJlHF0B+rIM3Vaq9IzQ4BuMHFotca8KoZ3K
gaqY2RaCshk/piF+lSq+YhSCwPKU2xVJdNFiuDD1fzlOQL4vYSeO0/tnvcqm89CBdWin/uwkeKB0
gLBqoUwK1ng7GHkBo+gt3Fok2VVmenvtE6c8S+1arLkPpU2T2j8bc03fZ3VceHbRx25fjZ3HmqLY
TJltr6vEkFVWcQwp6SBDENavVG0Nx4G06WtW+pFXNpO9ThwY5diz11Ef527eGmhZjotDnyfnyoah
MgJHoLowXSdjkK4J7ISkXfSuC8XFrXmxeJpOCG3t9cBTtWqNGlzTxsYlGeDmoU7OgpDkxwNhybqj
sxkmyni32FoZum/5+WvZ+bMLgQrkRak91mNsbrV8cpJpY4pKH9cBT9ZjluqNZGG66i2o860CzBoO
E38X8Sk/ZiPcmO5g33zS08ktzE3bM9gB1GhI7GbdxdTfFpGwTkSIrk4W3pW31DrxNYP3EtFVNOIf
PU2+BQnkA4EJv2LBmjPWaM/OqX9GqjZ/7URkuBCDOFZ9fGUF0ehaTp+/9hM7WacOLKKdiHUSCNip
mQR9PTqh3jgSSpZnLH9t1Rpvz+G+nDhDmgnnQKfcjQZ+rMO0dok14GG07zxeM+k5DWGrqhK1W9p1
ddrLWq2cvFOrIcrICTGCra00gFMMKJxbD+gsJ9HHfmu/C7ED5Xii+XhcNHAmBe86T5Tott9BhL6l
sCKnMCeZggfLnJTtfJOtB3t9a7RdJDvPCqxLPDt8KyqoRCX4O3uMx2PpW8oVjZnDTg9lKodiU8sI
+JmUrMKS5K8HyYeL1km+aS4wNCMs4HaspRbJKsnwyJYCV57LZM2Hpl5Z2HnhplyUrpNa/lubTtlK
mjI9Vn75rXTwddbGaxh94QYR/Am30mhDq+paEUusc4sGnimdT5nhZp1Y4Vurby8c08Qu61VwNkZD
ELtWWqd0JduRrO2kN8TNB0u2qymdviQizToXm6e4XGOFVW2501TFV3ZshhUtYi28iNiXIkjSVa36
Ij4fg7o9i3oCCBnxA9/1A8rbdUzK2A1N1LwNAy79wJU0DZxNVQ9d7I1JQ9bDqKt6PfGwoJ4sS+us
8Nut1RjztdbdNY+Iad2ADck3VTJrkvAS01R7cP/9SZNXZqOzZNCFW1kl84q4gs3HvLNWAULRyqbK
P9e9maxNyvK+vkjsUDmnueZ1dtKMU2N9HgPeeWEbdOlrP9SscasqpdIrx6SMLkQn7XEd2Llvvc9b
pA+hI1Fgf0/FDmQ2yJCWec18UAeT0iESh9wg77qf16TasiduqvbEicbxuJrCb1GC4MJyddlWhkGt
YHU8gqb/+r2gFH5+LzaVElsqglVWi3xKj9wedVO0J7S/dXawQRYlX/PeStyhSL79+m2glH5+myNx
tBKOJCPYq/Kwl1MfWDya8vYkHaEgcyagE99aB1ZNdv3ap937Ad2ljtemGKsoCPfn533/9V+XJsN/
t8e6/fhyPn7vx29YALY7t++Xd+EUu7nar5c3zdJ8fxaE2Us3Z94PfvmpCvgPef7uGMD/cPFBEfCg
5LmrreYM2Z4z5u+K91MNsKicflQBt+32RYCURxppNpYVQR+xK49AaXZFAOZAMKGIfeDQUIGz5xTU
eF8DoHJgWNi6rxoA/L4AoFgQy2wsHNcUR55oHEf33xQADIXlPQ2a34gNGVpSZjsS+zbmSuOBndC4
ymmfiBtF/abVa7vgSNM8UnTR9EmItki23EJo2OTlWI981diDCAfPMj65CvKK55Zn7CFxznQoxnaV
aCsvT3qdpfV5KrLCGl2TDKK4EkkTD2ZlSZnGzAsch9MbZzBj+z4NByfdKiUK/5plrJQXgYxKJKoZ
jWqIwgtEhTchJU2fr4JUVEnhml5k2WvqjCVEDrKMjq9sBL74m1V3Bm3uQbpX/ftVEoiPB2MEy7K5
xqEK8xkmGC5oxP0xcmgWtaEM1Y3fmzwuT5qMp/wk5V1dOSdTHTRR701RgRMLU+JHtr/59evnGvHh
+2fKn+E0KOx2xtIzvfBlU8xULYmMvsY0YQnySsMEC12tbauMN9XQB1WzqsIm4KFrcWsq8rc9ZyNq
E8on2bOzRoZ5nbjGIJenF5j9LnHt10I+9HvYpIBjj7BZHqeJYZvJrJYPx2gII8sOK2Z9lVbVEXsV
TE7glJtU8YYhAFaNlAh+xG9Of/3eBTbze7kGqwXy18aO1uV7i3Y0jrGY+hoggaslKqcirT+H3Lfz
wO3jqI3e5D4OH23cMDSgiN1fvx41+n1o8HoHlTNKdeQXoJideVjulc+B6CKLDCH7ajkpEm5P9ESK
LQzJak7NFDnpRWRRQ89ZUo7th6QmZApdnEaRYlB+LcnDUAAAhI1TP7AXcT6ixRbLgIdwRuIxyf1r
X0+5qI5NWWT+uLb8rNbj8aiqAaj8+pU/dx5nxUhQvVjlTUBNLaJP6IR+Go+k+splDyvfjFRONNmI
qm9rvo6Uz+WXqsWol24tQeB/MWTsKr3uIkOK/jeKQBeeDAOAswdhJTBUnDIIKnMBhZ5ioYvGusJZ
H05mnQwNUqPQzQYT4oTTto/5xL0oq0e7cAdtM0glIhK2H7JCxqOH1K7KP+gszKp8VQpT2e+zLsrr
q1+P2cO8hDs4u4VgcSkXoFtwPsi8wPe+wrS9rypSTsPVUDUVlIC0CcFgkaFnwnKHinXWh8JGcQCj
aXozf0RF0P63g4XTMrHOlRGcycQZh2t7KIZCot+MtTRXeSos+PAY3mvq3W4kzSheMaS/ybYOWuy5
zWKRw6NWRVZRcaKs2OoSt0R5euv5xxCt8mhKu1d8SAqT/cat0KWO4dBVzIjayIhtICzlIj4NrM8L
nU/sqvZtaWXruKmLtH1bTk1U5F5fjiWEs5yswzUzlpkZVyqZRutDXxT+aa2rNA68bJrI+CoLy7zx
3VwT6TdeK4iVvpeZDqbMs5ke4BJtKx5pfkYmneKpSeT3ZfkbM6Vg2R94DCx8QGmvJcEhPhLrKBce
A5qZl13eFV8cYUQsPCRtAqro+63WlUcnx4Jr98ed90xbjmvtrTspqK9waegbJssNCs/fGzRfenEb
HKWGIVFqYw/nT2qRDEmd+aEpvhQVrKhcszpR/NymIRtfsbodMRza79LpUxYO4+iAmKr6MvTg8Hv5
Pign3zqpMh5PnyqrreWFiuScIAy8Q3F9nLRihsfUTEOFxs4R3fuiipPp05TKpE9ckqZz0Iow+gDI
5DrElwy56vRJZcMA7JiIR3zUEwkatSpEzeqNdNoZu2QIIiQY5e3rtQqssXeVGWI8wiB5gOSRlc+5
QVOILNkOtczLYqO7inYfOAPB+bqqEr9y0zSr7AwlqZ8NJwFHcP07V7nPP3UELFC2dlSAPKMrc4MU
5de+YenCMfoO5sVA9HNH4myNhWowfwQHq4v0y0SzugrcwSZOUbu9iU16ytqyh6P49RuX3sieF7qj
WpuzUsTu5RvritRhn7H+bza1szL2LZ/dn107CYK37Eohv/gxm6CEvd02dXDuwLFAT38txryw5IFR
MCzxth0ELpwZAiqaLXo+sa4tLS2zTxnPM3CwjWmFdWPKsIQ3CpM6p+vKd0z0tqtVAI9ThMIE60A1
dmdcTMr3aec2dlC+Sn0lPwysStXo1j2V3ftGWQSUlJgG8wpKREI3JtyPCpf7ks7GHhLooelCZBen
fpw0s+V3OIb4zbwkvRhdllRs6I5/3eOlX1NY5UnmGWn7dusaaoKHDjiRfpj3Ze187NqcIIkVVWUj
ie2mWW85kix+EtJ+gNoOiWb4CJrbzNaSxazSrAUj4n/wBzmrtF1GU1adRIXNZhdZTjWhmxIEcx0d
T2JMYHV+n805NR3BFH6qHFrCjH7dJXvh2RQyIIWwCa8GBHE+5sJVlyzPJhPn9kfVhAy21RTBLEBj
sXY23Vs7xpKwEbL54TCbOHzl7FKqokSgsUKKNJ4OYv7KlAlOkEx17PCTqE/ncSjH3sgLvxxwVxSy
uYtjAK5/k1hOxTaFqjpWg3HMC3T3N11bZJnomsaZxjaW3eBAXI587yFazZBQJ23N+JEF3eypmqqE
aoHQicx1Q1Ri5+7YmHL65Nj5HB8zy1AAMsgsDcb1lEnaBBvNrLb/iCy1wnD0DmYf8jPWTfAmeWRp
qBjv02L2bi3c5kkE8hVurUFGghdGjU/wG2osiqHIAo6haBontBpPpG0Mkwi1HeO33fjMrnA+gPN7
Yft2Nyd0vwpa2CgYKey1QKYtFMpO8lOqS/uJy1GW1mWXOQbeYZfegvgZusRDZRkG+e/cwiIcza/k
WKRmE4QlrLldFl4kNkghi8G5rFsKDWlGrNeOjhH7MT48LrgRoCMtM2CGJmUjBjzt/BwpC5weRqmv
hrR564DN9OON33AFZwCD7N5XWNaDCJBZMPxmyBGo9rAFZZ9jKIdU5bAVWNEMR5AMMxBWHFF86DHW
3XtiMgNJRJIgNiWymevUX4821+yhT0Tn5yAAJ0Fx3vzPFRXSwRqTXsN4GYajTH23aRMGdhNUYHwh
QW5V47oMK1koV9u2jkMwbGVUnpG0ZYNwC2Q71qsqyCx+7mehw7yyN0NwTaKUnPR+y+UqcXKTfuVx
OlXvMyMz/PWFiab9G95RMkwrFedaFF6J/LFuN30vVHdRlaE/GFdmJAPXTyqqV3leaerFQ9NWvmsG
VU4gJvOu4oMXDEkHY+imqh9Td7BEzOONtmnLP8i0GXngkYG2fXtc6D6kPvI3P2hOm9BBZuY5U9pP
E8paqGJxOiSj37plXcRy02knYCuRWcN02UtjR59angb+ivHGpt6I+tSMrgyaWq90ZPeJF4g0OMEE
bYNZINJPr3ydE3JMexraG1BlKiTrIjEZ/ziKLkisj9qQYbgcmoE151bd5NZ7RAyn/SoqKauPk9MF
ucGcqKFh/U4PU5oc+xHYjc1kuMqMqxPD7NBzqqku1RXNYpV/De3CdMMKqjKWN7pt+p54SdrXND5p
/LwUmN1IiEjlsZ9ZibzQ1LGS5LiThV2n4U2octZglAfKVMXPJ2Y6qPREq7oI32GZdCPJOs95UTin
rfajMH2diyEpg3XcBU3fve6FH0TRxudZ34r3fm6z8lTGPAzUBroiWeIW3UQQ1tNaRb12wSrKslmF
fjXF42kf1FYYHfegw6XxEt1zONiuiFrx2VitFPUplKO3fK9nSFvoRVsg68I06cjUIN+ktuPgo9l9
aUVRims4+YDjdZOpeXk1taW2u7NYVkVgn9DBshzHG2ORtM7xkMc0S10B6hlxkQgrQncCJhBUtoM/
YoU4plVCLYI3Y1/0hfM29q24TzdOwiy7OE3aUavujYyZiLRbaj1zEk7ViDD55AS+b02vOE9rjJQ1
lnDZ5/DaZSheWcyvnPQ1jcqIpm/juI+Vv+5jOIJgbSKcjVZ5cFmzSGNnpcRekyAco3JFiiSu1Cpv
MFmQf7bBcON9WZxq/bENVFl6FepgjKyt2ggRxKMynB8C+ZGyuGWp55yehzV67xUhzZncxGE/jxjD
BDs+TB021oc8c2aXz7smUI6n+8ZAAaYc+cZxo6sM9xW7roaNmDB8ZYx1iw5iSe3jbWlIUWTmNJrh
oQUPbfFvmg7zOOdcx+CSrNaqAIWVJyrkN2WJgqbcVFGETMvDPOzolF6kQtFaQJC3ZfupifM2yjFe
VjiZ47CdOB3OVezMIkdAupg+SGgW3sBwqbzyrWFWMFlZM/JitPBdqrN5aLqO4laEWFX2kKHD3gL0
cd+fqmKsvALhhukGTwyFkR8SwTHj4/FegwByCyekGIu99vhTrfFIJ7bmzvmYmcBH2UJrKm+f42ox
ifk3VovknJGosj7sh9ra3X43yLv7wBTYybljFxkEoLkVdldJJIuoOo5yNqLTpT3hj964gc2CiHxA
AR4Y7YodUGbqGqgaKu+2Ck5zqkdfuDQJu1G+0VlrMEqdnaW4xS7AsVUeaA7Mo7kJGeekN8iwMhU2
6gSkvNK7ETQFLAh+bden0I5Qo3mFyWVPT8ZWzdU52UG7Uw/pJynGR/IILdbCSefOD3IMoacBrebX
hDyU+HI0JXHCj5MV8bY5Q0/ZPLw7RZrasYWU6OT8FBpVNdpheRODdtVNOIu+G1Br6if8YlJmuLO2
iMiT+HTCqpihOA5mRous+6g1sGkdBzPzUffAN+ocu7yiMsihPrVAxorOV5jHlW9qcNnzA+1u/uBd
oPCR5mQ2h2wSs/x5K4Ow/9hipUQQbfJA4blhyWjATpJ6dGjziu10JYpr3TjH+yHXcVdBnCFiCR6C
CGDw8riIEsT5jpaTJB+RucWqWxWl1eSRR+rAx8tFHOLv1KyatAC3mYIwAGUDmML21DHBbM4t4iu+
S8ZWxmqTIFkcxjOm63QwJw03JMu8VPN5WtCvA9CGVNMW94dNWeMDSaNIL7Kyxf/HrAeJJkhPQRWV
4PLTiy5pfJACfRXj7TQMTPdJ5v6AKsAfp1n3ew1XHm8GVtrwMKoK01at0wwhNlsPVu7r+lRohKrh
byKHGP4mSI1JkpM9nRw3aVjFmzZMUe9ej7zGnyw4KeIQw3HMbm2mNCrFgNV+n/jTJxYq0zcfS0yz
9/Kk2XV90EGNIWLFMCXoURL0WG8gJ0Lh5ZoKs3T5ig7FrDXgq2YV3/Gnqk56jADm/+f+NlFk46OC
guP+MgIVarlROoFX1txOcu2Cshhlds4KTNfmKznSuYbtRFtDr3Yky0RFWvmbNi8r3z4N/BKrgdxp
R735KMvBGpaCJ+BLfZqg9M0y1E6516QgJsSrLJGzPTW8j0DCB4lq4CqZ9EfEvHqEp4k3qGznwWsj
NlMFNqY2wcXHaR6gOU6zQS//7pGe+dZZ79dVFV1oFs8kJVY1wP04ic9k846Dxhr99eDH1hhuZF+I
tF6BusBpAa4DEkh+4QGjKMkRDDXAnyw+oVcyz+awkQl/VrfKriiUbzeScWPARLOIRKw76yeBBVDv
kqntrQ8VkmmwChOWRsgv8LfQL6svJoxAzMncB7/ILTh/lJczS5VidnrmAjQWjxRfpB7Dkl7xIZXp
hZRlMfobbpu6sb71EY0Hf42IxlLh1in4b8tTKXWqT2Ak+6S5JEEZB4Hni5GFw/veQW5TftVd1JX2
31iwAGriuEraLtMeZnLr5NPEW5sbt0V0GFDsU2qQUzqO0C1toeVZrG2vw5eW07lYK4H8c7XvyQ7L
sohBEHv4C0Lj3K1bd5Om3ez/9BjM3gTZ/2y8UZ3Nd+S37L0f2/N3ghILd4xYWIUPn4GdyNao3Oe5
jSj1C5hygGzRv5iakRbrGIY6W6XO5it7lUVOCU+kcSgELu348NmdWoFXDWPFHJfaFVFv29AJeuP2
JAd7zsfJ1/ZpX+azlQfWNNOBNeaJ8MGRljWn5USg35xg/uECvOUseRJhpvHL/kWi0ghpJVTF+rCr
2PIoxtIXN86Llr9Ldg4r2RGNJc58gTZYaTmTkHUlK85XWZCVxnfDUrbWhzYSBfqMlU0xVCmygzmN
C/mAdzhdOovV3hqcZRLEEdcX7Wzkhf1/7H1bc504l/YvYgqEON0C++izHTt2big7TpAQAiEQSPz6
eYjzziSZ9+t8cz9VXd1d3bE3G6SltZ4TG81Ydovd1mRSrUTwPGJjJ+WONS12I3QdG0EAHHgregLp
cvi9dAy85oKREJKXvwBffwz0wHJQH7CCCYob6PM/YWU2gUMAXk0eWN/HuOqkri12w9KjzA4e3XZQ
OwN4YfnMh+3a/zLd/T7bbR+PTANo5D989H/C79rY3lvGBFDVR2lsgAHjKjAHYCf980f9AaBjN/nQ
mOKzAFnh7/E21v/CUC2pGNIKreS/1ogvbN8Xg6oovUGEzLa6s5htD9XwBk+4p5rikf0sjv98Lb9D
CJGPqGb8tUWbgg7HOie/X0s1hwTwbVM/ZGDV4i88CrZ+fBwhUt2tPVrnv93n//mB8OoAOIAChABc
zP7AFQXTftBKv7ofbIeDoobwazolTmCp/dzZ//wFgw22+0VOi2+4Bbb9UOYShIT8CWTatqGQgLbx
/c+KsbB1A+1dHLoo2ls6pvO+UdWq78wSuqaUptvqeahRGrxxpTiP/nJFv6903HOMUlsWE4TEEd6e
9ict5jLfWxIXDvftx6Za0Ndhj1sjKtR1ns4cj4BRiJVImYU4HNBaeGy7kEaFg1mLecBkv49k2Ed+
blFaHPREasAfx/6ogmtI2jBPFssHn6U+yuw/f4k/HyMeHPVDPwJjAjcPYj9/Xzc4d4eJWG++ZqPY
KtP6oxFSY9SZO+elhiIg4v8f6opAgMDgjReZ/dDibzG8v39eYtGNINrKXP889mzNILfye1TWPtcj
0pz+d58HyH9zlWNjQDBEf6T+/LpHw6UCEj3z5vrjWEKTvD2NRLTYF904bAfGP3/gRu/9skyxIEA/
bU5C6FHoJjX//QsubrVcr5E4Jp2nRVQkUibhl1hjw/xtC/7Pj8KjS8HgwRSMIfPPUicrIp2p4/r4
0YrMEdARrCMySPzjn7/VH9wafjsUGoi/ILiLmAOQUPL71+r8iVWNVdlXvwFM/XNbkVhsraIO5TZO
LuncycKXVJMkT3QLpiNv0YqOxRR2NnlsFh9F8C/X9SER+eWGA8PELfgRvLEJBhCP+vuV+T74ooSz
EUo04rNxRyK7qSQMYu9M/31cOxDtRT/WwHyzXFYrpth8iuopkBfoIiANguxQKCBSl4QCE/FvZRXV
dX906Fmi/rqyXATWFRUBFfYyDoPEeKYbQrthJ1uzkqnwez8eZZnqCBDgZWiDPoxvsw+eUcQYksKb
qpPBYK9EzeYMUh4zxzwAVtNAQnLEAJRwWbZeo7BEfjZOiYcfY7n4aHcwOaQ4xOIf5fVjBBI/7ubC
JMGRgpF1a0+WmXhotHtIrdvrjhjcbrR+sUmuw7Hdmkzvo+dSIG3x3HyVBivPxTjJYM27UWcdL2OV
tI3J/wXFDDjOWf6zwfrR2YHxW3B/1yHdmotkmIF4YeYRMTSqaY+PhLpx62B8sCi8Llor8bKdA3iG
tmkfQ7TjWXgduymj6tTEvreBFOOsgf+6j/kwW9wYDiUTRgIOBjKUgP3IGzalfVV4pq8XX+YD3nkU
kdtsyFSy7OoBRWf4FLlsXvtP4EE2pg29KZSE1/00gtz4xBVQ8LrEOofMYc/0EARNIQM0w98dRuIx
PUexXciXILJuSq8B51XqrsuyRpBd042ejwkd6VV2KmAzAce/63qHZ1sulqzabbJfoJAFWsYgSgtH
XbVcimycxjUHTb5wTPlZqsHXcuaPB+q30/IW+1I4VlYUg0CXy6ST+rkDIuSZPP2gAn/WyAE8fR1f
phLnSbPvWBsTg+7+R/8HQH7rX103bYfhx9Jof3SpXdIKjJI6g1JH5bP2YxmgwtZ9gssgQpB8Ed6c
fcLh0qcPqsu8di95VEc5q+vlIXI8akrHl+rA6RweuR+uJ6ntfATC0t8nOoY/I4vYdcKn1geWPetP
FRb1kdZRDx00Jeyt0ap9rn3elzYLKszI8E0cMIQD6iJddJEq/0svsB27RcWX8cJVmVDG8HR9T++b
xNJd03NzszYtVLeYFqZd6vywxYqN5VemzAMJqLrQ1Ksv5DzCkjECGodApj7OvclKli3pXaLYAL2B
4u98HKqyZarOHe26Mqqy4ZyuRO5d1YGd7lRE8atT1xW06ZL9gl95SjEnvmnbmwNxrHofMtEehA3a
NXdZE+1Z4/cPioIzgPcDXoXcC/v6cbFr+tp6XQSIwUjYKwjf+WTyz9TPGM97zwsvKeDDvZ5GREg0
SXUHUJNDRzWF2XsACgpzVqCC+5k0jO+V67xdMMrpfpwpgBCUgnJ01pzDUTuRR3JJiyrJKpY+85lk
7gRlhPk6EtoEu96oCeMXl8zlM17H8i2dokSWXuXps8wgkyhpMDV3dg4F5jfZX0TjFAxFlbL+1W9G
dWnxPuWLMQ62FVpFG7dbz8vZos2+8hMxn4DKe2cuQkbKFNXvPViWsIPyOg0YxnnlvSxqWL4NnmcL
woP1dRybnkDpoCBrhCoaK5e1qs2h5NKmVOsi7Dk29VDnfqD4tQsSFGKMesW8hG14xruZWnXWdtB7
ogy5gOTb5kCgn6LFffVNVV3TANtnHs1UAvL0eV5bOSdl5PpwR5Opu1aM6henLHpFH7R7DQeIgDZD
FAmvIUz3TEhfwZj3eUja7tADwMiJL6c7G3TibmRuEoWYpvpxYG541lZJkg/W2KIKtGryBtcHJjgF
FoiNZ9laUJsutxkZWVt069y8NlKtm+NKPuGNPEOu1BzcZSA3TorotDDar86Ud/R1TGN72YCHmEGH
UIMPraa8Mt6ASdnUl3Hq9TxvA5G9ag/NVpmib2zyqBmH23iJxR6FPo6LjK/JcQp6dgv9EDQnC9OP
pO/UYTY2ODRqjl91WD0umN8f10Gu6WFQ1OXNIOtvDjfkwKbEmB3aU/cAx0ZU5ZoOYJJFPeU+m+dT
nAl1GNAfB3mdjNlj1k3ZW2hV+KnRVf82r/P6zWCBlzM8K1cUgoeDj5OiHOwwPaDv9fJo6eZLT4/i
y+r3sIK0QQXFGGDua+Z8irPMoiL5DU+BU0UiPiYgjAo1ds1BREY/QnMW4vpncg78Ltw3cTi+AC8c
brOO6WPg2uxBSr1e1GMz7GyCkovxXPLrjvrTWRu63MLDoT/pNKVfQzGjOJDBzdfUSWweYG03QTiZ
C6uT5cQXG/bAk9LuUMWSwiURQ/kJOCY7rZ6uLquK6buVpOwxBaTzMqzp9AkHfn3EZkuu1sCboK2K
+b7NqgjWnTYIi0lmbZmurgux3nW3X2uvvxWgBm5r26uhgGLF3+ulGV7UZGiNoX9dL3VGzQUEVAKo
hew/1eGaSdRsaXdhItJjAC4SBreV3qRzHYIx0N67VxFo4y5dRFcOw6C06MHLxABqTy9FFM4JvDJ4
C2s75W2mqsvFU/Ut0J/22qOue2on/YqfqQFA8+BplOhgGpM01zZrIAuNVMDPWa/IF+NVZilatvhX
kCCZR07meTgw0oa0yFiQXNCq1+k+82WXnSVLVQl+ma75DB6+TLNVJjARTtmcy7DqrnsPOoQL5w0J
7nXsL5OG1W0GARVYHSynjg7yJrTUu0u6DMaV2GrW71im9H1T81nuQEU7diG56Hnp6S6CUrOqAu+Q
zOO43ru004YdttbDL7PBIn1Z4K71Sy3OAliBbosgQedSRNJU8xVQnGYsQhPUn5Zk7V3R+218CRlh
FZRLgBbxYgJAMD1FHFOpRh3RaopiNE51B7nTcZ7i5BwR63fNpzV0FZlzZwc/M2eCYuefUgqm4jDA
ZKNLNo+Reci8WsAgRuo203CKVHUrCo9m9oGHUPPkhNH2rneBtx4WDMBNAbMZ8S+XrLFdQTT4hauk
RTktIdxbyx6I27khE+yYQSLOk+fs2Ny0zouzNcTt73wrS+BHUmzqMUUieTNNtEmn0sVN3BIA/2OP
/ZCCdi1M4Ijc0cC07BJuuCbOZQf4uVgnO3R5KB0IqcQ04thxGvW7eomWK8EB35aN5fYY1rB4lHB4
sARQXaODk6i1Ak0K/53LyQJWPp7IdO1FmU0K2VTwcyZUhIAIgSU+BcrT73OG1iTUypFD31dBuKtn
RgyslLFlXl9AMwCJ3JInLL53Hu0TNGYmdbwtUEkn/IHe9zheuYUiNKTxjqlW5VE9BDbbCZkECdsp
Yvsougq8OTaPIJlldWyGlL7W8/xlXVn9WDP1pc5U1OQYE+TDAs3JDm5MffBxePgoErEGLZesF60j
7bUOudnPTGeFGtSq8gTyUZVLGckH3bUxDGKxy03KKerrPMmvU12t+6RvwajVtoKlEOdKEdhxGcoV
hw29zUYWPiQQNumSz8CgsB6wYHLo9Jb3oFfiTg3dmO7GJKkvx77rH8wwTvXO2HquTkCz6yT3pM1O
sm+GknRDuxdDFT10wg922cT6C1FF3hURll4QBTK1r0eQ6hnGopKQCq84NYk5rJaQNvcTHMKln83D
uFNB3F9D17hMJ6WXKs/GxbfFIOqmoPE4qzwLZAVXA4Sa5jTG+HI7B/D9Ya0Qswk3bjscGvB+pcam
XPLVCX2NUx6HP4/h2uIN+gtcQnWPU4fvDXzfhekUe2p4HXwBImj3EBNlh97P5D5RSXPrNb4uZhmz
Z7+Tj20DhVqNwW2fkKp5gUdz6vMo7PsX2L/02ZAQdsZK2yYtOEDbc6UIvnTtA3nndi4whIc3DcaS
87wE/KtgYfJFwDL2LIJwuYRHEsIJNfSnEFD2E0gBIraaZlUewlF2FVdViL4VxXFbhPQrFduQ7jq5
ndqWjG/9nHp818YcBC1A7j4+dVHH+2LU3E7gwNYeIGayNEERtqgjeezxJrpq1UjeGGOTyEmLa8ib
NmFpIfB7C8ByWBPMqegkY0OSEiP83Gr0WqI+S9VPnxWmNlYIFYb+Fxy8i84zL13mozeJuJxU4x35
EJHHTc+wD9ZZmJw7T91EkW3ezJwqHA+YPPe9qaDS6qsovASlqC+Ug9gl1zVamks7GvUGA6flxQj4
c8753Nqv0+SwV7ApMacZBXT1fQabNudgCudd18zhGeA5HHkLtyuaechZv+F9QXO1lwmbLqjD/JZ7
aEemsq0GmAe9QUKL7K9z9DSNbfuSqNnCihqOJWzyg39tliR4AOuXZlAroYfL42lh7WFBU3VG9euW
nR0Ya9DKZWg9oS7x+uuQLYFXmGpTCDoYo9VOqxnOByhlsIgKyiRrqJj39RyD4pGiaASaNL3bxti5
qNzACXpqGHPX5240nbghfbCMJaaKSqCkIRpgVYUOTN26g+eTpqM3sQnhNRPBwMPXFnJWrytmL7VN
tQeRJ6x/JVgfw7OJadtSlZuVydEUCQ7cyJUMvFra5gYqc+rKbnaVFBcurQDpFCNszoG6bWegVrDh
Q36emb02auDPdS1oX5cLtgroHbiEwk7nsx36eNrX6NW6k2HGk9/HAQbIaMegy5LdLhrAAT5UPgEn
dFAQcE1dqR31/Oa2MUrgOVAPMi645o0BNzFDfo+v/016WeLjPo5N58pMMRs9Rzoi7OEDRPbURoRM
bbZBtiSorLpAVOQmKYCOYeNnsA/X5L2mlW/jA/TeK/bbEMCS+2LUwjyWdykAOA+TbdUsMY4IlOPp
yTAACunlhIbSXvtN5jtaGJg/B3FYwbrhaeHIa3o4wpGiMMsyaifjuovQ4OutOe+h/hgRZDCGsnoI
p0jxeAdfK+Ph2TdmcD30UXxCj4PZoR72SqUN6jH8oCUsqfUVgcgMrbvKUDFdxtFEpfTAp0Q6p4AO
z0B4eQGpl2kXuqs7S5EToRYogTJgB12fXq5o/dJd5bVxBXZurjJl8oAOGd0lbg3pAXykfFKpaR89
qH6mnPQwxeXUYO/soIKR734n0GVBlc+02PXxmLFy1tDPbF79AaToCj/tD/X/OeP1fAsQdz4Cn+aX
vV+FhSCxuWoC5+ROhRIisjkDQa289qGBozU5DWjhkjzslKO57RbRHfTkQ11pU7XAre/P4h3BBJVA
aaWyymOco6acwtXdj9xbLBoEr92hA8WEWDUqig46ppMsK5naN2+trFN5UC9DcJ8KLqJywSv/vmqE
D+h8bGaMBt3qzZhGdBOwHdoJPR4Ni8T8Xnt2Q1zQUZOuWAWr9/CPzZW3lyZIIRoiQ9YVlU/7fked
Px6DsU9e2rmlACyTitR9AUCRR5hQEzdeyzT2TUn8yEzPkGRAzpFrBfVfAa3JMKNBCgj0TgC3rmtM
3jKnA/rwKwsi0OZLKJJdIuL27NVjD4m9iWD6gOZPSUhKiIPjPu2iDFSZN7ED/BR4MImtvTyE5u84
qHZoCgPA7G2FkAJro8rujOf3+J6r2seBsrcOD7ukWZVmuwaaj28eRFUADxtVX3oow+MXDJcLu4Nl
XW9dV0j4ER1MfNY0gXMeJTJ0h3CmzX2/hNUV5Jv1e60D3Pl0WS1kdJUBMrKu3OaK+8tjaiNzu+iW
4SvAXgfWOpE9qmkiYaIQUXYfAD5Myqzpl1MA0IKXCzQ7n5eQwt8YiZEeO4pIi2HR0cNQ1f1+Ip3/
HOsxyLME+kim2xXOgXF1OXxZ7hpeT8JLYkZEBORtB+F+xudsPtWxhmpu7FbIVOtqQQrKkrWbZAPT
cKG6xJE9mCvwv3gRHR/Leg5nlF4PPgyeTyqB7DGsRyRH1J0br0KjzGVNApjz/ahWyR4CDfVpsckE
NfTU4VtCpZB8oZqldS7RgN8M3tbxjilF0gR6asfzWFQZZDIwYrMSB3oDRRjgkttVAgHI11ipeCdm
CP/K0Jd8tw4WP1NHkPlBziJVOYfq+zKybkeq0RbLFLmXBNVivrDwjauyHeb0foz0ZPBxUTRgIOBA
gSTpr8K2Ihcpa0UC+VLlZK6DKrvwPEbeXMvF2XpqvIWGsCmgTSOvcOuYDvxHkrmCR2Oji2Sh3JVm
cQ3iU3Q6VTvDeNqi/uqwvWgC4qL9FC/Rk1cxZa+BXCHTAwIT6fJWyeCFZ1Bi5BICkeseyhd/lyyR
w1CQEbgthsqP5E4GDfskIquXAucmujr05yUL9ZBu9y2+WcIFMHRI+uo6bWX4PED9UeezaV/CUfbP
Ggb7HC8FB/YIpScEXPWMJd/qlxqBMzV6K+sVHjqPK21gOxqBu3zpauOddINNXWoukpvJTP15igZ4
UHQiLoELJEev8tMnIMY8wTKo4zdF1hChGP54P2tHTgJvFyVFM6fL1q35EpKeDhBPMo7pcQxZF5dr
5qFxkjyzhy4ic3sPFy8vNcCtUmOp02III7ND+xJcdK5n0CwuwTOrnH3OqinI1Wh8WDoRsSDTtvoO
ubNf0ohOjyna/UNAq+CthzL+Gck9Lso9ixsHK8IzvEDplYX44KDmCbsuNa8QTk+3yviuytOp9wPs
g/U2qz2Bjiag8oDzQHcYM8awTBOIZvDTl8tA9OcGYEeZWgwqA8KO1tyyoH/y0pY+NCyksqBA9U9K
dQEoOihARRh+dQbov94JBTxIv+GAEnIuwc3DXfWMibaX6l7TsafRzdSwAVV+TNNNM6UH+LIhXrCu
kQO4BhCh/Q11kPi4w0LgISFl2Pt2YiffbIk3JwjM3fRYcbtEX6OO9uLY9KmcaFFR7U8eQk4iumgU
LwGVDbg26DaaLOAxAkumIVjRNqa+Q8yNiLVvT8ZZoJh5TGy0p7Rb0i9xh1ihKR+UaG2LOhYxPyrR
50E/UXourmsIbSi0X5BJb8EQe+vg0camgbyeRpCoMtV/8wfPJWMJohUCwt2oFicYmFReC6iYVF1t
4naswQE0SN3Uqz/czWE6YYThoY21furTpZqbEgRxirkPViZum+um6UfTl+OC9wEGO1+FZhzejFjn
wOX4LYq7YukpWrJ8VQyV4VjBvtlkBRDr7ZvQuPaz9sBqOyfDZ+PVK4lyXqUC/w8a/SS2F940YmC+
aNxYtXFhkYGQzPt/pud+Z8jBGkIBgrd+bJoD0ORwZ/7OzQEqSycf7oVvslebt2n+0LiEUadBlI8J
owaStNm3HgwYvAFF95cL+J3e3i4AQgGYdxFpDZYQpNDvF8AjB29UzZN38XEB8kN5IkXWYsV5PXix
D6b0/9Ic/hLpFiCEAaTwf2kB/keewxHvKeX81wCInz/yM8ohiPBuJQhq0DBAjRBEMflXlAPkd3hr
D43hDgrgF8IfgT/qZ5YDIXifD87/LMI6A9GSQqQDznbLc9viHKACSn1MOP/7PLdoWyr/zTPTH7qm
zQEN5SzAYPQdvy8l6CdbqNxq8jCOCh24WuF3RnoVrrNYW5ldKlrrO9jP9VeVCAJrifDuSTa4Q0c9
h/wnyCphArDIEPOrdkFcQwDVuKd2oKvVC9zr+D2Y15EC5s1w4zXgFkTuYTY+9cyKPdyq4FeRkXZJ
4Iq/ZVm3ABAR7tATJ+6RY7AeocAfcwb+4xta4lVDbbzQGw+M443tWt7mbJyW16xW7hUl2HHkzeC2
FQziYJ5roYE4tf6wKcbVmyGseZ3qxd16wiG7Lm3ci9Mr9HyqFkkRIofm26zrICeqpaea+MFdzeK7
YIIJIe/bkTxCirmKv0i7foiY/ngE0JMleKoQIaCibDa5XwRXcqW08aoxfoDsNztF0ApuSJ2O86y3
CIGBRm5Kck5kdtsnilx2C8FXU3HaI/tH+PNhZY3bQdjYn7LVzFdrBfqSGNq/B1x4n+EVGe+Z8+wu
4k1zZRDwxpAgNrVPLbyPh5ohJM6MOK/SVD9ObRgdI7VcQlJIPhFGDsiJem+GeHj7ZZP8G29Y9nsN
xbqDymxbwFvmO86UPwUlCoqHuvIVVGa9rF6C7enXMMg8B5Ar3IL70SfThPqEtgLxWawDIYVDcN2P
iPhCbKD135QIcBuyaLE3dUfFGdb36KFy+LcB7zb9BvtMcFF7ZLlhJg4uw3qwtziInmDQJYcMppIn
0SHOCgicf+Td0h2Yp72DmAHoOmQu7lZfYk2Hkz9f+Gv43sXmctEkOE6mio4IR8BECoq65EiC29kI
wWi+ytg+4qBpsuZMab985QyxQe0ULl+VrkKoyFp91FMA2TZjGM5ns0cOiL3HphTXyexhM42CH0X4
ji660Xlc6XgsBQIIL1JaywLHnDUlB9+b90mTHfwViXbQ72/RW529tx2eUg6deXMlWThcurQln9Hh
q29pO0gQwYveaA0MZEe7JgEI93E8Zlbxi3aa/KuKOXubdsF8FQmgqjmU+q2EX2xtjk4jka5YaU3u
PT7ZG3CpuKGEY/RcU0TzRdve9MSK6L1l/AwzyvCW1aK+pBTQsF9b+xeB4h81a1MFki3WJAzhm8Gz
/GGE+2XDEMC9VT0n3j2b/PVuykx38IKxfXJ2SUudIBkS5jmsHd2vXxeSrgUUC8oVdHHsvVG9vVYx
qc7D5A+fk4FiAmGtfxhS9WyzLaXOxPIR+nmEiM06anPgdt2hxbO/7MGF5f5Ur7sx2kBe2ZN762sB
lbXDV3XGc1d0y3FDuXL7mUZkK6i9OOtITQGiFT2y474Z8DvR8F4jGG+9+7FsVYOgOc5jd6UHhLMF
qq++923qP6eeHD9nTTB+7oAKIZiQI7FNKoB0JRAt/tb54jD02pMFoDDD8tCY+AANMCZz0G3pTeoP
vdv989Yl/0ayCCIt8aFIJYgPSbat/cvtB2gBnyEE5PdEq9grpyAJcqcH76GBnPhKBw0A5ngYvU+N
4zMDDqwydWV1x+wBZDqOlxB70ADZHapzCnLyVcwxxCbZsKi6wKhVvWjq8GV80gangRvvL93Tv/sC
QLVxWTHBuUyizUj5yxfoVgHXGauT+zZGTKltAns9qLreD3EFIHnsUGcqdPe3EQIkeN4xJIAidlG9
+hj4LoIlrr5j7yGOkrj+NbRJAJGHRSQZuPsKJuq0+oRkF2BCrKvb9C+KtR/n8X8fFtvahwyPIhWE
EMSbQqL7+7UvUkOHR5foHob3CKmi41h9x2qu0qMedfsE5dN61djR3rTJ3B0mCfgdkaRdfEoVn8+9
RBTggun11EaLPsGV632aEGlxgEcPPJoeTHezpiO/TEBZ3S7gcUkOpdH4HTQPnO0Zp4jVWMzJhxRi
LsSw2luQzQDHEiSnIvUtwpgFng7WU1N9JgxmRS/10vPIIS2qINPct2NY7xUSnF503K0HvYC54QC+
YUZLurSYCLHfgnpEvSKSenMxKhLs1lBl+7AXsEbqIziiboDHXqkTApWqly7BVkdPYG9/bL0KjNG7
rsC37GKB/wiIujqvwGnvEVqJvCkJEVeRkYG9+2pcIZdg1QtWHpD4Vm4VZLs1YPbPcKetV9SHmymn
0AHew7GFUZlI8cnHLF0DCYv5cyKbryEG1NNQM3sSCwBVrQniCWlLLhnMfyUMU/a6CVacJf+8C9Ek
4kn/thIyWB59CHVRs7d28I+2AbUaoZZiHu5ZG0zwP/rYYIBhUZtbxACAFkbOBgJ38AUYuL09WjH1
GpNpvVsD1CSEYI0nBhq6ZFCwnQfejvAmSp+DLwbwLfO67vYTTPXYrkHiv7nFBxLLp+mNLHT+ZnhC
vRKSSpmUIyw8/NChHbuauynaycR3WAe0g6apBYTT7qF+QKghqHBzRM6GLd0K46ml8tEuPfQCCfyL
yGQh/JANsXcHV7lbSgAI5n2IcKxgfbFS90iWtcEKmRl27TFp+dZybs9VLXz6PFpxjDwxu9ISvu6y
0H0OMNtj7E4Ba/gO8ivgqt0hqykWa0NGWiDpLPkK8aUEMTeLcx80/hE5Ls7L43AdDutAWH9FLAbQ
QhkBPm4O+dPoNeAvV7WESKzlsvkMnAyIdisGCFYZ+hZbIB3DCkQ2KfYOXiC49+Zla3Agtzr7qcVR
NUpwo+Cd6jxkCGWdLEOG5WgESl7bj7hR4wISH+5Dg23gGFmrIo0BuZTtGnSfaviUTwB4ceqsQRO+
sbDC0FwHsRKYfaet/cncHRyPvbdbwcK/ybZHXZ0GiaRcxDD4hdetwWUdLeLssBDSHO6R/gKSCNYX
URCGzwFsH1D7+Wa9g6MbcGKQNPZeo7c8Tl6XQTAxrut3qGTTU2pWb9caQIg51EHAtXy9Ljs6I/gU
CWScFTFSOIDYeFiFHPa0HmSuLidkbUIioyq/5OHafkccxz3CEFpeRGhbwY/BaF60i5DXCbDXWyKT
pcBhkOHOZG69+7GR/m+y/ctki6qBofL/PdgWr4ifAwHHX38dbj9+6l+zbUD/Iwgxu/pbgFiUbq9B
/5lVjjb9PyjeTbeFMPwIi0F1+jnbblnlAdTJ2ztrkDiHCeC/Zlu8ujMK8QuTFMMoUs7/d1nlf6i7
QeigSySwd8E84iOMg/4x206wvavBGHuN3GqEiC3AePM+hMm4EMky38Ve5M7oxDqx830xvUw9nR8F
HS0cU1k3fP7l7v2biec/2TuP7bqRbE2/Sr8AciHgY3pw/CEPregmWJQhvDcB4On7g6S6JVFZUmff
aU0ys1aRhAuz49+/ET+feL7ejYUV3wLe6FDOnXfrtVVMVSqjfsDovBDnMJ2LYNW7Ja3qccCydjUo
q392h4qp0uReV/vIiFgjkCS7FriwW3yWFOpX/I2Ilk2WiQ9ILzyxmxw7+CJQRI9/qpPeMfG/qhrw
lEAKg/aLovudqsGKaboj2evOaP7DcO3gXPBhWCCFbedOpY351yiSdezS3Z1dB9B/SnVzl4MwC9bU
svscjW0r/Jjz/hqSVUmfL490WKCNnSIGLpPoOu3hTNG6a9fQ/eRDG9UnXA7scRO3mnMZN9GQ737/
HX79DIBnOrUTjuyCntA78M6dNFpzVdaesfaSD2XoCQNTdYOhUWFYf63GRt5Vgciefn/ZnyE7YByx
+DS5WOczFvnHcls/1JzQOEKrasPiXHizOKPh7s9Q01HFB9HD76/0M6Lz7UoSC5RFEYULyHs4oSqo
/2tYY2eIyNYrJh5Ntgs6bzJWaRVt9Bp5sW/qE77XUExV/qdB8/50wFMaumFjPmkR9m6+vzwSkhho
FC6iW6f2a5709mtK4Gy2w1ig3dDaKleTzqffqaxW0EzT0v1CbxxPCKxwsWemu+2bKoG3lsAd/wAf
yjDXkTdNXyptqNa6BqHOtyGXNnsC/+b+T3XVrx+KOpRlA6EL5jWgvD9/KN3p7cK2A+1S9EH+GtMS
CldCS7vCWpkTfltHFcXpR2TksIjnGrktcHXs02Bz3zp3nkt/4mRBcyEZvsSIND8PdhW5x99/YlRY
74o/F58bBpEDUQB7Ett9dwxwGi/WUVybl4mFMk967KnRvFscSOS2G/oeiWit3wz5ZPf4WEYulIxi
13Jg22VWhfcZkMBthd/qiKu1Ch9VQhE7tbQMKruuPsAA9dYBGlK/L5OErbszafoFSVucVaW1tAjp
JoWhkFhXz4hAfGOI8j1MwezWSMLrEObnuMp6tz53QX3fGblmrp0BEFDEk8HaYPXzvNKVl1xkke09
Bzq8pMjxxMUMsC99pUf0Z6iF44PmNbT91OTNawHQsJ6T8VPVwrLtdc2lJ5p37jZo6/6Af6dxX0dC
4a3iaiJezVEafJRYzkDOKWrtpc9hiFdVS/MLqvBB1DL7HA+Vw7w38/QulsHorga6IscmaHp/4j3Q
pzLkFUy4cUM3pt4KMQoyERDzQUVV2HP4gxEFm7w1G/g+8opiOySEQJTdnq3GUD42AxRGnZs9jbke
nYxGVnc2XItdLxPNQMKaz6+eUzabVh/JQRhSL9xqtIteIY2pN8Q9lY05faf3BEcYQ7gdu6Rkcii1
mcKh97ZNGURrEKZ8X/CjyDKtpuRFww1fJW2SaHT8FaKl0h7nldVlgW9SwOVQESj/FwHfjTKFtY7b
Bh1IwkjqtmanZLsbTXe8cGiNZwGyw7rL8xU8Q2icn6MgMoz5uVXauLTFZcNSXn4ypjzpzGbVc+6r
9HOXdqhloF3U8w5hUBcAxcSQ7BMjK+90/AoPyWSavd/zDQKohjrhCJB+PHxQgoD9sMtSVXN8U6Hu
N1kngquo1h048+nkqmg9jZnsLpwW/3gcW4NStAp7e1vbOlqUBFcDU8cJffAcOtrCTNt8C1DcyBXt
JMgEmxHena8FUkg6XQGqaWRUAZ4KkcRrc6syF9yrDagKtnYR5rPvzTYrZmGk8NXzqNEyiPiYrF/D
80CNXIax96b1Awb8a700OmQlXu+dbbitwbEw3c61E78Y23qe9q3O6gYNM4xcBOXtMNdbLNeLeDtl
Tj7t9bYlF8A2aG377mhP2a7BTkYj68QyHrUqnwWgj5NiP5/munYF8U+D598VxWNCvkR+MBvZEY2A
VPmWsAcT2jgkEXGKVNSSP+JGRtTtCAsBc2UzNo/07AwQ+Io72JQdIR8bT4wzhXsyVeoy91CGbDSm
SoPmSPTHBj/qbB0GZtgvXv98zthtqU+KBaX/QvtUOjADO1iTGGtF9UHosbWnR5U6hHBgT7qOyzhY
z32Q0u9VTSVx3lGJ5ZvIpWcwrWTWTrQQrK2oArjx4M5utRHYhZaHKBYq3KTSijDy4+dWQtKYZ/iE
yEhHFUNngomnvTR0ojm+xcwj40x+QYwMzBsszbyfMmX0Z6eSU7ku6Nhe2n3BlhQi5uMXJPQwc4sN
kiie4fgV0bHGGmbctsqe4xNObN29lRj2qz0GwDoeKSMmlhAouDatA96ygnqToHQzOS37ND03MTZA
z5lSVBZJmAx3NCTVx6qJTDh/Kgw2Hr7GsI+9gL9jZyVGUEUziDOsStO6aTtb3NNy4CeUg9eU32Gf
M24wHUnifQM5FZK4CxvnKtZc+VDo9TI4k6Rud27WRu31OBGn4uu14ttEquDGStQE4sQOJh9oGzO6
c1bJZu0JOZaHrpWBQV8Gvcit4WHIz7k8Uf1lN3ZL8bmgwhzWnHFTqpxLl+U8Q3sz8m5G8uAuD7/c
umJ94r6gTJwtu+Ap+hrPiFWUlunsy3Rg6lRZmMY3BS5J0IF7qoKQ/4811eiK6KoW1kQX36winc+N
D1t/mZOF0a4WuBQC7NJg20xDjUKM/w1dmydiAYH+t9TJXZE/QAiUR7TJsUdzAwjbH+FVv6oCdttq
bJLp1uxGvT2FlLnJqaxQzN557Ba7ttDFuZZh/YzvJQA6JgSxcSy9UPYnjE1hY0yNW0PbRRK9qwxe
qw8pffqUZql9PfYthKUak+L0UTl52O4hAudvGKksa0hcZ9Gac4BnbmJjitptBdL2qOlBvs2BOiFG
WSxzU6Oi2xg93wm2ZWKvbaMxcHjIbIvtKDLkQ4OBbrjJjIJpMmsBLSKrKEX9JWdBnkhVYkht0HAw
RhIbkHgLmXDYsMmo+iSa3nDIt8i6gZ3WHHRK7zp5aSQCOW2iTD/OsmvEZwRbU4t9unAH9CAk3WzG
XCwyH4UO91DxWZSvQUXAsGwYustxcqHJDTQiPLfdWznt+v2sFvkeTOt23lVZWpaXhTNaF1oHFW0T
1UU+nEIctyLfs9s8uqcSaT/rKDPR8LlxO6zSCJhxJdXg1ewCU32XhbWIFyzC9AaQDjp2H6oOlQB/
DGnLJsLvLDxqQaU+RqEOUpi5pAMdYnTMN2OrBWCLsMPjTTz3DNLY6BLzekyz2T7nTrVQ0KtBdy4t
EaGtm6hu2o2CMY/Y1CvihSvr5qwdbZttxGiOzXrIkJrsZq9m9AMrhu56CqDX+UEF4fsRUpC4T6KG
scZOJx8Y63l7XcgCc+veoCG09fII6v7YP2PkpTyxStPB/WDDUVdrhWrXQkSUYTdYBxgQs7kzojcV
2Ei95eAwjRex2aXlhdtUkXmN3iJzDrjqgTvF46iFl2mjVWqdtxBXV1RjfXdJa4/7b3DO2YLOpRGC
Tl0/TLXFvJ9IwADUDCL38mtV+l8k5Q9ICq2Epaf7n6GU8xf1fy6/IL0of4RSvv/av7AU3fyLTigG
jtSkcDv+HfmgCZ0wvyW83PrmPrIQEr5jKabLL+GMIT2D8yWHAk6z33kCpiDlVIJ+mBwCQYfpsP4r
1+I7WvG73Df7PRYAIdlC5Gtbti3IwnlvP1snFqZNGBlfNEYfT68WJKgW9ze3w4oclQZuSqZC0jXt
Y7Nsc+1QcqK26azbbrEvVazv2Mumzw3VAzQ1nbp2TKZhPuGy4X6pm8xdxyARzVzviy50UMKugAEm
C4sLlEf9wpczDFaMzGXbXuFuBtVrQ32aRPJKj7XOvUEaOyCZqZyORsUdbG/cYh01dPpzZqqMPKTZ
0ligOBcjmjiiu1P+6LnayhhyGH2IzuCqjRHhT0VdeXeRgRxKoT+C/kPuUG51c7MY4OTtfYvmR2y8
xDIz/TGu3W7ud0U1eFhAt0jA9BO7f9rTP64/RVrbICWvJjpJWeH684TQYeM5kza/VAWJbf+dgN/y
Uf40AYUtfjsB/51V/UPeyrdf+j79PKaYtJdcCPg+i9v0dxxT2n+R6ki7mQH1P7PO0v9ysBVxMBLF
OAneDhf/16xzllkM+MIPMDigOfyjWfcVFvqxyUP2KlNXB1z1FgbRe4vkRjhJTZ0bHWc2Auy0stCB
Fm4lgTFBAbGGZz3MXVRldnkbo6g+z0ouTm+5LvyCdL+N4Fxyl3QY3G8aY0yvIq9L0IloRQInudmN
koNAB817RXRBVa9tb6RfAtV1sWJKlbudIjs6DZkqL/QQhfuqNLKLCsL9tVua3i7XZcRxO3B3VppZ
nY95bLB0MhwUCFFzSDmIXfbtRNmPJlpDaDh1cEpRjp9IclEvaY71w3p0g9CnEzKgkjK6/VAghSpr
y1L4ryvIjfrHNJ3LV8xNvMs5NREcNaMHKYTiZKMGZ9ymi8+fCkYvRBggUe1HdJsOYgqsfdoY2icQ
sPrNrWJ5ZSaFdyiDvPkSjkZQkz5Yies4qvodx6Xm1motdUxSak2QTOijvpkYX9DC61iGUnwhqDMR
6FBXnkO9CE9tNWufCidsuhUde+NM8VUcMPV8GuRY3yYKc8008oYPUdV1d1J2Y77KYDB9xBo2fGqw
a5VkCqBLdpwQa4q5YD+HWnjIlroaeXbcHCJbwksyDNG81pAbet+w1CNULpTyfZF9zGjH7eUcd1th
xfGnWe+zC2ChK20O7SMsTTTlwTyfqiAb/MJ22607eq2xbhw6riyivdHwPcP0idMUdHHeUs9fy7V2
a7Swo1GpB35T5g4PiiZ21Yqgx7CTrLoEzcVurIPsviys6DHFXTP1FQ7IBvpPhAc50ZoCNb6NHDAy
OIFTf43poQb3uexpl7XASiTwrSaB9ilaWqyYXlNMqZZGXzbjvLhCJqne4sSASFmNMB1WRbYUlklU
XMcO+Yrotd2LEILH2p4nuASNl19WnZbAIzPF5Ke5srRVaU2IL23aXw+BOxsQqvrQ+liPCpVRWtlo
bbKGn6r0fD9XMzXd4GKmUdJZxcfHljdhMEW+8rQNhAuyyaYB/1H7HCPk+UTXOT3oDScRlcBHX6PN
n3YWHdjTjNl0u01kV2ALnARPWu6E2jGojTrZyMIVn2ult4Byuupvh1mVwWaYUvHcAYUUfljU/Y3A
bvClmVCbyEqJ17TB7Mkfpm66bZWbeXvLTCmVG0+WeH5Tt3N8HS3ahRH8/x7d6AOFfnSqAdE+9g6Z
dysBVS/08WzM9lVYeC8JoQKXUNYn/UCIpbynF1lq/kTbG4VHtPDKKxQdWw/a1asdRvJDQ99f01UF
tbkxAUad6YtdNRN9EsCuYpGIFk9J2IP1Z00CWa3Iiua5cy2OdJObVNCdS5wLtKHPVx0dpovIQPyH
hcONaD1prfBm7DaNDvUfYpW18ZD4+jn4/WoeEJGgCYuX7Eb2VNXVx7QUiI71lu3UjBKP92AluxI9
VrJqzMn1NVnpO/Qu8a0xaPaujPEvW2uyC6yN5Tb6s5FGkpQ7FtPB0GEFSbDqZOd2VXYIcb06p9Yi
C5Gl2d0Cslq8WLr8j2mc1NOqFrC5WMyC/hCEI3wFyojqZXCnqtlbmtdyFJTo+/AVaK+sttE+ldhS
wCgRyXA91ZPG4jJHePJqCfJnaVnDVvOi+sVRE2YSiCifsfAQl2YbB/mmUy2RBKY9NYEvketdRZMM
EF8aFQBQpIJDZGhkHAq9usOlrCLERKoTBnxEQ9KNXjuFe7SqCXvcoiDMNWqz9RDGwSEBVduUCK12
aDPuw8Lud+0iao1NC2YaskykNJy1Cl92g7Op8fX+PJvDiHmhcOp1ifMHmvpoMEjq9ZKrEbe0oT9Z
We0UnW81qoofZy3Miv3kWuhunzzsZPBkiRpTdN1T308otAPsLFcYkDtXIgFxA3FpbvG912+RcYf4
BCA5cIlkOQyherDxNLmtSTy+7QWBLis9ToIHBXfkydQaD1zULdQxmsL0wSscg0VKMa08kl6u9X7M
r6mMsYvDB9fv4tQ6S45lhPwSNprYDWYPgt2OON6JmFQD6WDt4USzRpaRn5HTcbtOqm0hlkW8mAx+
nsIy0lqhxXIuasHtz2NnXMLCCVBNzV1wZ3mNc0jiVN2j0PDAEoYg+mIS0HCFXL7PCTaoy4sJJcMZ
Y4HqjnRU9xDy4J8qkNKDmhobBL/utyM+oy+plYxEkwK170ORTdvEooMziq7fkMTQb1JkNMO6x3zk
BKfDBSOjfZ+r5LrO+mZl16h6AyirFotsGtyqOTiUTmJcwkJAAlbMFoQRry+vSd3CqJv3ed+Uo8BU
d8ZewtLcXVI32hWn1MHcADnZN5mco8944sf7eNQU7lj1WHEd0n9gEbjTjZE2aicnKQ+D6NsHbDLy
60EguWM+IQMnzrUB3nElPAwVDsDz06SvcYEGWehNWYNEw3qEo2ECQMKa2ERELaFOz6yrPs2Dy9mV
46FlY4T5aqhzIb1PehnLT6JFWbOyW7t+ipHuv+gqSA9tqVW7wowIA8U6ZsSBponYpC3IrXS+dHcb
D0l6HUhKkAruwTrthPNslLF3ZSBd3nSgzTCr4D4RhqHAADeQeozyrpjkU0xKGCt2RD70qabvIHy9
IMkAObaSz7EWpHeEOLX1NaqvuN1zcKvxi3UwFEPzL2r9wnC6mH1Mkj2L/raLsHhg4+fNl8Y83TV1
iKeQ6U1bM3LcbSUd148gbwV+Eip4O0aZnDosyPJ932nRk13hUv5qcGYpAMRS3d40am5Czk7OiCfH
Jf0KWsu7EuBN748MWaNJj9DCOIq91sH8TNk7PqapVnxKhtF4kF3v3guCto91Hd/XCM02uVnnBxdt
sO/2Q+675XjrZPMzC+CbFUevSec8u/jxf+TMRwVhNTbkEJsuttSSPQlN2XUtso2ycu2Cj2OsPCwR
DkXa1W/mbA/Iy6o6xWukNj16TH2c7Zty6m7oSqaT3/dWhJNMgzz/3nP6ZpPPxnwTkaSLym2J8/tu
fPhf+OJPpyfs/Ggf/mf44hL7otdPUd9+IS3jJwTj229+P0I58i9p0HIWLpa4LqAFEML3U5Rr/gVH
hAaB4RERBWnxJzYIPCscJ/k1aBE/JdcLRBAewMO/UzD/CYLxc8eUPw1NjVRNNBhcDCLGz31dGGGO
llZatffi7A1gV+40rNdWsYcnww9v52+YHu86yF+vRCzNwjKAX/AVG/qx1Z8VVmHNo+BKxozJuE44
VlGilw2i3v/nV+IaIEYcXH8Vb4QdOCdTqtp3KsU7rdev2iFPECPPf+AU/M0j4UBrcBBdTDy41s8v
b3AzIctmrvZTm74Bfb9BK3xL+Pc/fh4uY3uWcGm///KNSJ3knAhfGG8hJYk7xqOgjRzilcb4/+PV
LfQIC92FDUfivfNjSNFvlSiN9wPHwYuRVL1VUBreRUO6zu8fCnTuR57mMhw8+FFwPiR5WRaIwE/M
D3eAg9tJVe0jhbkRovTbKRwfYIg/VAOq3N9f7B0v4NvF0IaxuBqQA96HxWmIGZmbZbWX2EKsXYi0
+8SryVnR4lfdW1QEWBWvOBt3/3wokuyIxgnEAuLH++kFr6M3sqio9rgvYMzSEFZuSy190BL+6/fP
uLywHzCRb89ouwZAG6QgZvXPL3Tuk36K0WLutb5u9nlfIfM39ODu91f5uyFPAO//XOUdXQthpzVo
fcZV5GjTuh8f2OOL41dg8X93pXcrEzzHqBwKroTV/gTLKnmdl4yu/4fppf/6UCBSuIlK6eJxzxHq
51cH9GFjbVfl+2oglbvSB/RFEy6h17OVTxsZ6OUaV32iwLCh3usUi+skgzpn1lZxHGob7zVV0h3y
xhAotSzUJzeKKQuSwDxQagvca9K3ybPMQzijJKncll5fNYPmGhKjF07aiM4jDjc6XGm/Z8fYu2Od
30yNNB5T1ygPdpAELxAYpjWsC3vPsZ00vqmQO5UwnlOCYUIfGreWr9Ji9NZDHVqHrkNb3qdZsekM
t7gDBbCOupzVJ0T4cic6h3t3BFdJrPKkvJbA88jFCnAzWZn+MUlBpuKW+9EMab3mNFbW6dBV2xJR
2VVozOW6AxV3/MEMgmSFQRRshdrsJGnzSKdqPaDxVqPCwRxL87GOzjdzzsKVJ27n481n4GLI4hKF
cbFxHLYAHCrEtkNh2/kDIWJHC+htlzRzeSKxuFx7eR3vPJlD3iAn5hFrVfs0hiJ5Cb0ye3BUSp5V
a1bPtZMbjwHPjvGSEtVzlcOq4Z4GHCkjt5Kdb5q4xK8IvAdgwaE8e2iVh5YI/vENfNzuJeDVnKKk
rnBoSd50wTftE8d4RCPwhitTcNc5NN8xZOXu27Y8TZlRptsGfGrBZ7AkuE5iZ7zF/8o6sKITJTbk
RF+ECMkpA2LYzEZfHOMQE2N8O8L4HJqQZBJSOt4cTUKCK1ExOX1mkx+oKQ8S4TLssza0jjhreBeR
wyujdOUx+yhBgBRNPpl0lIOzwSOFbpy+YEXEFgvJbY3qbWnCE3o3++XcOBkBKxzwQSuGSnJiDgbk
6RX9Q6hadNULvJnnlaMXzQWeg/Ojh7Hl/Vik+ZvhRjC1U2LYio6VE0VGTXaYgCtIL/feLErGjw1a
gVzCsnEWg485lFtOm/ICdaO5pCzzCboAywga5VVYYoyYaj5UIPiNNQSdapEV+IPFFod1igf2WA39
ys7ojj6QHRUOO2DA5FWi89vSQhwuob4AicVyyHYtoSa3igbu09zM6c6u+i7bKq0xYlzCTY4qc4J/
+wpDVNWvHIyjPs6SvokxM7csLBTEGnZl+wFjkuo5TCz79FWVRuQtN9v0mnmkC4VjggWpwsdQyTra
UZi+1OQSHccgLDbNiOo7bZI3DAHlRQDB8siNiK0I82mtTS39zAhnKuitctxgAiQBdflCvcnW15t8
3sgj7ogApoAGMqSDNbYL0RecYO19kTr4xzmRM19gw/ZUtdOwM/MS/EQixgD88Yojdg5vbYDDZE1j
2W9FtpNN+IUkMWQM7XhX1Ma+K4ePPUJQHJDw7u2DyuGg5rk3Uc+kFJy1NgtmcTlg/LgJU+a5hS0E
ik83ffRENZ8gI23z2c38ED5Gx5GaXMEV8E+8MruMQc2qiFA1qzAjwhflyqSo3NaEJm/SPiPlaqhI
LmwRZM4QZva56oadWPbdyuK54XC8QmxFl6US+zUbW+/GHDpxxv2X/jF6wuPYM6JSFtQXcrlIVc8g
rAwFj2+3+MKvcq+WV+D16lOrNWiVwpY1J7JS70Y4yG6Q6r/iu4EIrmH9ICrKvcHdBBOtpiHQ0YXQ
hzNY790EZdpcCNWzkn2ttHrZ1LtMz3FAnGCN5VhMrwGlSlQXJSmRrUfyohDqU2QXhwpwbxXihcEI
pjfWxNmVWXXlNlKmx0fIq6t2SX+IS6M8ZbidspLXUR/DLrCgXfN2YsxE1lh3CTi+rLrQKZ+71BNf
dMVqNSxjxNahyKZBF58Tewy3w4SHlauoJFaa1tnnJLS3LZmx/kDmsm+bMytiV+K8MTvlh3jkDc1u
UKwhjZAIoS3kML5wAmDVNPuQ3eAeP8xFUlEUx2Du85u2Z+3RQlYPKKibIh1y3rks+62Z2MRownU6
m4GhfyRmpzuBKVKPlv2Vh+3ZnpR12hZRKXfEAmuXXRNfmUSmPGlJ0l5NY9RdBsn8GOumevTSyVt7
E0oZayYXecbEdFNEuD1WuGxeZ+mzWzc5eojorQxpiCDH+sB8fmgGPdwbHmIOvDBrv9PNCmeJFou6
cgp3LO4fNbsEAHfZ9LCysw4aaW4PdcHK2xSsOHruifsY21mwJD5p9W2Rday22mKQJLacvdSCFyx4
kIUxFzYL/T43bKvZFUCVJPlWJNi0MgHKpfuEVQaHvJohksjcF1hpHUgl1eXKq2haFGmTQzAYarql
NEtQEaG77UhDIRc5X+Eq+6HNjRwXNDM/lm6nV37p9fXRzNp+3YscU0FYp2PpOqdJGWMOJqZnDesf
AhASGQwVq7WeJpG2s7DCjI7gcUCTKMWCwTtaQ18Wq8Dp6aPhJSKbHvxYNu5bOyURpKAhzb+A+S8c
1BDxkedWwlcT/DuqG1vfLD5gCe8AQljsd03XXdOZhgiSWJiK+YTIJpuOxpe1ns1eAIW0on3xUmQD
fjlmdyoxcaDAKDCkQqDxBErlTsOxyJJ0jUf3RziBhCAl0GUnE4zd1qKt4TC/WDiGG9tOYBsTj52s
8Roa2auNacc8NejEJeiv+szr9kaNVIiey2sKuwkbGiPdGHrprZHwiaecsINzzx4tFn2Nvi4sg6g1
mZnzmekafgozV/Q4sLXaKnNHEvAyTTvEI+3GrQskmuKrwfJthVQnnJbovCksaDAM4YH3aa8gR3ok
Hf6BiL90SX+u49G7c/aH12/DZf4mcPuBEo+ICBJqq2f7mg107RhquOzCXncXmIhVjtLyPJkaniPG
TF2RyqY8MeHtE3zXMIYD+KeD2jtlAHYa3A8IgXBBKDjsvj+o4VLAHOB+mlw89OR/NylrqnLj1yLr
b4nHEtvfF/6/nAwhIy3SGcuCogHOsRzmfnwB1mDnoaqy/VBThBVBH7BBIRIvCrwqEWSVh99fT/xS
/i8XJOEI0b00Edq8OzkVDQWOheSdBaUGw2WVKGH/ki2+Tpr8FQ9RrEIRrl05tqeuv247qpyFg9mt
EttIZJpPGpz9Ws71sENj+ifgxPy7+6OVb9qO6+ogSe+OJ9WIaA0ftXQf5bl17Ic2fyvNmjml6Ibg
j49F3rghW4uJFCWiOw+kuC55eNVVJSi0Yx6CUqY4kiqA2A1r9VVLK4C4tKm3T5YRy4uiSZqL1Gnl
phtqyGdf5fxhwKpsjhxcaREtbngIeF5Nx4LrJfnHztOEezMteV/krI/Zgx7HycvXXbEocHTw1Yx+
5A+H3PfBMMtoFDYVJRIqZxF4vhscIWTkhN0r3XdOQr2tYbHWjdhBKtN6qmNX22uUjSsvIZLUxsPa
pw39J5XBL/MTzq5n2NyIYTJM391BN2G5XcFm2UvO2ztbC8tTZak/LQO/IBbSRMTAkyK1RBz1/pv3
cT8EDq7he8eieHbonPgFLB6/NmCvYaGFh8KE9fE5Sil6fz8fjHdaFd4xJQoxg1BdhUBX/W680Rqx
hiZT0d6iKRHsM9wJL7QgkC95T2ncgjJPVxLL3gc0NQ+kvNVvSJnUppsGG0VlWdBwZb2ltUDTBZZn
2FWUk3Ds9tTf8iIpi/ZzHQiC9hZ7j/Ab4vJfvPpPeDUoGmDMf8arF7rdM77eP0HV337pO1Ttir88
1hnPXZDG79yef0HV8i8XYo/lAI6grCbk/t+0HxvhIhQ4ZqQrTFSFbGjfaT8wgizCWpbQbx0ZpAlZ
6H8DVZOgi0WhCd+HtfqXNCExOPWg62F5wDyX4MC0CO0rk97qec4wuPjh1fwNWP3LHsS10FnqvAtp
ia9izB/3oKFFUFV7oji4poL2MEzinNCQe5h4Axd1PcvN76/3y3SnAQBByoBigHjmly2o0UzDrTyd
6+WcL1dKryDNJiMFfzeCGyHKc8yNOVK0Kic27n9/8V92eNLMAOWRKPL1vIUS+dOGW2t6O5YkSx5m
CrzPeZaDTGVi8C4mMeOgEswSHrn+p0f+m1eMbhrfBpB6eGTLsPnxFXdtlzTKc/MDdcV4nWZR95lI
IdAHGTe43ujTP76gIxikXI7Rq9N1ebesoQsZK6NtJIL0oDy5CGHWU9RJrPhM7YWAWOf596/1vbQV
EN3Wza9bBVoUmkDvKqepFfocBkuISjnWHPSdAH3CPNc6G5Sy2IBx8hTYHxYWLjipuK0Hu3hAsoSu
O0JmxHnSbd3bbjKwBWkGuycdooraCzHK8WkyvD+MAvurQ8lPCLJrY6DB3Ieph1TyfaVX5JJ6Pu/6
PcK60LrXOO8EpzbEKGoblpQOhCEJdSRgYspoaC6CDObgdKtJijNDjxznyO5vHvKpQsZgto2zokvB
WIKhUJ7ImxBn/Kk4oAyo1gmGXBQSuQHvFNNwGxVPb7TUNFoTI/GYjNnbVvYozpg3as2md3W2Wazs
b0HnxusAXRp+A6hp7Y/eYII6QJIdByQkNToGIIbx2mGVcNbksqVyn4DoPiYZ8Mpt3RgNQy4Af0f8
0yJ7LSmkIyG+MEpHOO6CKma87Cw5WDdjMamLQo9QHsHdUqsBcgrilWUhQH/HPB2HFlsmBVIs05pI
DygK1XOfGNXz3OjmwSFWFskF6Mezl5vDNVKmMvdlPbN8jXgTbxLR2K+ENYy3SEHRxeRDUD2bUTfe
arUm7u0OABW5DhobSoXiQKt9fHbwqOx9xxIE77SBPd72VsOTVikHlDxruSD6geDBwKEa/Z2nQFR6
3qM3D7y3xhL3veSjwdmXD4rg1lcHGcttHFL7kYBhm1vO4ihl5IjQZPUVV/s2VqMkRFoSmTEqmDgd
IR0ndE84tPGwxjRU7a5VA6IbrcEQ8SjdIM4PaY1Xd7dyDOn1m46QoMdoUPLBq1hP113ag5nnk8U4
ofluvZatVz1HIQ63YQ1qKIG/kQzg9b2yEB8kmM2C6lhkZZwayCJEYONZdA13BpL/4JCEibFzWz2P
Y8LB7JuKZugXqThpFCa+1gl1LdFDPOtyjFt5IRjO1/dvjR0EiN6z8Lt2MbL1tKj160Lq568/gyFu
4eeTnrBuzNFe41lvIrcb1iqUcouaggEcLdPDIVm82pN5EwQnjHA5xg+tIv+rHj15S/tQAOQQ3IRs
scPEKDl3RIogT/Ty1BjvKqfQMU8NyjEYtmjYplUAlceEMxYL/aCwMuFID5EUFVaLTk3bYUSRqHUd
alNwi6UHjkwRKQYVvjz/l70zWbIbObbtF6EMfTPFwWmzb5gNJzCSyQQQ6AJ9BL7+LbBKuqXSu5Lp
jjWQmVQii8lzgHAP973Xxll4bcMcemcdtXzMhGrMaHSGtbhfNOSv14GPP8fh08xYX/MGE49ZMo0N
Z2D9JoGihjd7fM7Ds3TSnCBnVJFpE+kDEbS7Lu/UeWHxcQB87dx6ZIDt5nk5pZFWV2PWqmefAO5d
LlP4uAS743vC6Qb70XobTLtLZK4JZMMgf2f4+fi44FrJGArP3teRvGCX52tYnF0WFeoKktV8csM2
q+PJtFv07e16G/ZT9oGBxbr1gbhemiL3b6UJjgM+uquvrWap+cLVdi1YaY+PjVzHj6iASpqQE5EV
CQ93dHHTUTUJmyxC4jAQpC9OM8A0twz3y5hn7D367ltjEXoiKnb9pw4VzswvdHjogIzzSOnSGz5y
i/8Rcy6rR8ocz7Kd0vqefCOlSq99ccQ5LN89a4xeap1DRw+ysPZib57V46ry9EXl9BbSZUvB/phB
yVwu3xQeqxfh+RyYrV0+CyDrr2xBeLEiDR4wNeGKFoHjAC6KSDiIIkZ6lNH2GebMfi1EkxD26mYH
y6lD74JF04xe10FaX2toI+t5BcIZnh1guM6ys+SgDk5vIX/xbcf5vmaz5+/7prz8TzBMP4j8nIXR
c5Dn3f8lHEZGS/Bk+2GJl2FezgxwjDlxls7a8V7+PSWmsZs7NdlqOqyu/fLXuBiXSyv6u4rFwu9x
MU1guN/J1OHXSypW/4XRuY2vOVyKPmZqkLaHFfpOFaPjnRiwEnd5XVfFxEdXpwz7iAR800GIUtRt
wrsgd8xE8FYdA0v2JaKhdHhvVUgvIkcvvHa2sX9pzXytHYjkPVAgl8PCrbL+tg8HfcYpFd6SykdZ
IGQDlmzlY+Oq4Dd6qcfxVvorD83G3HgcsNolZORuj9KUIezN8ta6xbLCWdr5hD7HArnYy0x+y9Ef
WSYwDHacXVUR7I6jUvAzBSHx8IV0+Qd52fAIKodrlV9JcgUzG7oAw8H+pPOZc5Ab2TAcWYiH18QL
GTuBuANTM8UEGXcQqnuQvLxLuOKq46+dB5A/Lv3p6n5bteDA/3UEBvmEt4yI5e3RZ/iY349LAwd7
kot7vUyTiWTYYyzQj8bw0ThMHmLL2bh69tp534KK+jgAg2W+7RUVk9CuxQJYjagqLqSeMkn5/cey
Gg/3aZcLOonUMChfAbvWq65iQj1rKBTjTO9bw/3eW2uFy89GTN5g9tW1q26YMtrOzuyj9n2xO5nf
2d7MT13U26hjmVf+yKYvdPAIGqAaqBY+qfFoz/OsK4EBh+YcBLtMuf5lKsmP2pGGoZ9So/Xe/dzi
YNU9OupF9ooQxf9vQJCLJw83YxhYT1VrmBc55cbn2HfRMZ8Wdgr8zHQ5v/yptkJcSEJeTyXvopH9
Wb+NXbJtEnXoScBZ+UmK7RMF0gxHydOU9UmGEEBqGIvNU7p9o0KQX8aoflvwMeS8NayNrzbaq8mw
02MHQsRI6KXmpqqANcnnRGv5BHHYmJ5wCFS+3BVLnuXhY1WGkU+pkkQEwYHPOo37uiyMzCIQh26Z
kfoy4j62aDcqs/Xg9blpuUurukjIsIZN5BPPQ+ADPUhg5+alhJx+S4DADOYk13v+06FY9qJLJVZ5
w9ffPbYMac7lnBtvyoiKi0EODhbynNKjw/qUMQNCNh8Yh2paPP4enZ805gYaDCIyQYZ019XOQxZy
pDt9Nh0sM4OgsFrA0JXqzu08ZnE2VtZjQ2ZiG9OG4FSaewakJR3J6Nflp0Fk0SGc2xR5f1sjn+uY
t/IGLqhBms8Gd4RRMehQ7nLmuaYxmDrzLhqleefViExns975g65PavJIByXB5EkhYzkIimgiupyY
EaKhXRMXI1y/5oFvm7rcqOpC5auPbg3sCdP/uAtrf59F1c0EZCdmsqvvTC2zL9Lwp/e+tZ3bFvUS
gIPMpIEEYVZFVQPOAMK79UjnB0AeJvqn56fexXHg77NUQkaMVrMJFhcCniHWn17n84W4oKHx73tE
w5GYbFbEo2voITuDCjzEepq3EyTHbg5fa+I0hKtwNXW2cSZ1qpM3Q1nxkNY5p03h9zyRK1v1FL53
lQ/3ulxEsZtpu//NVXy7Jf3DrYRhOBcOhp+AaTAb/2U6u87sVKh4SGi8X03/rPBz9lvj+6+va/90
Cw6RJDGowABlMs/+a+Q0kYrjJNpRniqUoFgGGMo9d6jVwWsrq73y3e3q8us4/Nd/7j9d/flzmfaj
EuFmSvDuX26JXMkrR7Sou5SofKbNaJPqQeGzX8DU9fu2bvQjCgnO4m7eutx//adv3Ja/fLqAjLgV
84LzQ/x1zojwnOkJSU7wSlMuIOSZ2c/hduqKXxiDMZOc+absuZZsnbftIvH9fab734ndv5vYeXRV
f/q2/gmiff+zaUD8kbD1j7QxMpe33/i3qZ37G408Ms4NlrwpRZkC/jG1C83f0FVb1hbajjv1lyPv
f3Bj/CNoY0x6LbYeG6Tsb2Y9Zn3bjB1kESTZX9K8/2Bq9/sL+g+PGKxuzLgWEwUAnf5fxyCkOwxr
LU3NWKEpiZ2wyAshdmdxbu3Nrr2PbAHtsK7ZUxyW0e9Yrw498MqwtcwDzCYMp5BojWjXDSPrt5xu
xohhbExJH/2Q85jeLb6vr2ptEaZQcNcl15w5J2TkYeCGrVlOEmtHTJ9Da7wPVpRdMYAaiy29gA5k
oB9/6QfdXzSn9i1QcvIsjHX9kmKa4oJLxta+j0wp9jmxmrhKKNIns4u48Vks078B+vAb2sOWdXzr
O/7C6xKVnK8qTaa8ORXBWvw0LCv7seDpuoFjE7wRUSqmJKJeXud1temngoF7IZwsEPUT3PF9ayze
PfOY6mp2InFXtCzN52Uwjharc5JsUuJr23FGdIa0n/hcgBo7jw9lpzDEMUTxSfYAf6JiIh7NeK48
50vY8zFbBo7BGOS3ecGjN+0JB3BPtk3MNfjyKHYL17osZEzej4bjH5A61Q/mWrUEPYU9JJ+Q+cds
ls0FiaCkmwTCWC55cEDnaZKWjN0ML1dm7nXgLzmgcbmCefHMV25Z4/XUum8ggscnaxia8Bj2IBjQ
OJFvQGcblkdikZwXVZX2gRELNkqZiU2+kKY3REEUiXbMclcTb4i5ZB4eA58OAu3YVva2AggZrdm7
1MRgvofQykVowc7jUjXdadqy1bZSahnD9G5t5bXHHnY3D1ueNvUXoshI+uNWkrfiTIR5dWGsldI1
i+YBP4d7U7r2K6MDPym3Aq+3Ut9sRZ8lGlQew6tPCx2B2VrjriyFeEy3dmHaGod0ayEyvz2Wwgn3
tbsw35vQFKa/2o5o60AEMaEHCMvlZ7QsP4hzMQ7tr8YFIrn1yEPOwG3ra4atw1mryNkDQMWiAcgN
T5P30PK07RjqX5HilG96GD9hivHGhpjIiK2Lyrd+yts6KzJnWItNdFvWRJhntXVgEL8AWmxdmVdJ
eUO3GF2CcOgSsXVvvUUiXvWro5s7nptfbZ7aOj6JbDGeuPUm4ldDKMGEwcuhNuutX8RaRdzY0UdF
SScZppUqDkNkLfSYnrW6dJzi9/5z+b0b1eRmT082d5jlyUNEQs/qdWVuvVguz8Le9ERx5fdm8DCG
EJdelbvSy0GZqZxDE23TKBL1NH8+0pQIsttrxIjIjCumPPMO1jg8XaZmhgfQ2mnEednM+LBFVyZ7
SpgrCNS+Nfr5CVyKuzyR2THR9meZwaCjZAIg3sl869cmwRjYBGuce1uOuSRWE5+jrTjZpiLL3muU
FMhUcwtZRmm0NY/n0mpzr9iUZznzRbW12AuJ8UmF8Tbc08gClTmRRO6+I9ZYxh9BGVmlz+hgjRj6
VluQDZlrTDXjJi1HIGJ4X8ozFlzPaLBMMvB5bkrsh/BtHMgm9tjbKS+WpX7fUvy3Uv+7So2Q9V/u
1u6wRrfNP2zWfv8tf9Royt5vbB2wgtsoKbA/0AT+UaMZuP+2LZuIsGcBQyP2p82a/xuFO9pkyRvJ
B8zF32u0a/3GepjXkoUb4GvfjP6TzRoPwT+2gbxJW4Pt2d62+IWa/JcmuxymtUT4RhRFGTlg7R1r
89X3WenfEd/tug+u3/XDsa1Qhh5YBW+UsGUjhpXp3C6AwqE/oLgtWXMwR+EZfczDyqjUq8dYsQR8
jgQqltDDTtnamMv9WHXmBx6QBZtJAOsrhMSXh2Zs0x3wkrS5XYbzsY3cbA81S1xq0VifDvOSlpzR
LvxubJ2wIizhEpRuF7dttu4URLlHJBrpMVtxQDt43rHqFS0ub8efprhj8l9yeMqeM9FxjS+BaXwP
lc9dyDNE3KDhv/XzuTgXEDSuVekW54Dp3tdFTPbepaj7RPT5+WOPDTNPhlbp+3la0yjBelf3e0fy
N45B/45ksXaVTJjP4TemOmPsYy+eLf73AvTGl2H2c3Hr2cpI0GEEdyC0uTbrQuXFrvI1pkxmbcxc
I0U68mCOhX4KvJH5JN+Efks1ei7DjNDGarSnT4HrpFE8tJr7ODJRSEV+ml+ti1JvXAUtj9NXmees
ceZ9BEGk2ZlQuRC44SrJ4qBw5KvuFanxWUfmMaFA9cUA/sQ82AslZLd0RZYJ8oD0tGpzB4u1wE8a
qHxYE+ENQ5/4VaDfx0l3/j1/E9uEazbXKkEIrRIMdtDATGYdtSHyz6CvmJtlRXkaCnc6LBmxEh4o
+2Rq8+Chw34MOC0vs8TWY/tQ+jU9WUtOrll31gOCg2VPYiOzIRdcaQxjz/9Y8Awmisb2ltsjYbu5
buscbAkCYuT6jSGvaQCEvjEbFFTyAq1uCSVqLgJzwz0fhCt39Yw/494tu7w9A0ez3Nh0Cp1xsIbc
cuOpHphxpWUDPDFv2BSTXmxB+UxQwxbOwzRkW/wTnMsnBk0c+YGhIvnCCC7o8NgPJjvGyEfvb9I9
7hyltuwoGx/5RbRpz9gO7N1H3eGVRn4WlEFchRpf4OyxkdmloSJi1wiLawji+ZWfNss3G2QSPn02
C3vNZEufVQaNYutuiPJk8GjmJy2QpJ8g11RWPFp6RNFH1viIc6EODk1WFPfkc1jrLu/mrWft05o3
Gw49El2pC3K7REu0t0wx4lyTAziRGmy4zq6l0jiJxIaw2TuNfo3Fxr2+Z3NRQHivQUneqLVebqvB
M499GUxJnjkZVcnamPUiYOFaGUFxa7RtNR9IqyC+j8u43yd1FS5vdjG0xxFIRHbZEtmwEYv1IZqM
H8YaNbxTho+aNfSE9m5HspxWOOx5TW7ppNs3BdvCjUPyEZ5h8Nvt0U1l35AOvE1J4fBAhOAk0k8k
aUJ344LF9KKoKlgUlYmM6/zLqwEXuf9cWAJ4E9M1p0Bc/DSX9ixPC01Iy9ZQqySUhnXlDINJooyw
H8gV2/SVbiTqvcg4zbyJyUupO3FclRNehIHXOwkBQ6prZS3snR0iDBP+pPIYhumwr6wsZePAd9Ue
MtrlxF5d58GQ2pwPzpRXiR8J+6r1G/wmoUCobxSSnAvCFa1nuZK2aDqVzfdcupn43neB+CbM0fji
9NVM0JAiQ7Knk+Rdc9WcMApy4Nz5BKf1WebuKoek872fD1l/xS9wgZobhH3G3A6lRmYUrsw83MHw
wPhotBnSjIUmXyBRE0BKmxYNDZbfZ+ypZjmfjK532n061gsu8pYwdfcGUuKEzLSBimHpzHmZl/XV
5REe4wI4Pd9NY9onP1yCB9/jWpiNqU5GG1BiABXC3DfraO8rw0P626pFPTbp4N5WKLFZBPRoJW4W
tNg367j64hh2rfPWjeotw98bMeMrGLdaBQQxVlTmyJx4FgqC3objW7U1PDJVIwyxpX5lD7S4ac9u
1600SMr6D0Il3gB4lYSeLuEteTR/KB3/20/9m36KiJqNOv6/a5Wef6pvw5/bqT9+xx/tVLQZZzfn
oIXV+w++19/aKdP/jf4KIQ2E6l/jkL8LlRx6sAjBXmBjtkVss4Uv/THysL3fQhQhuBDRuiL5ATP2
H4w8OO438cqfZh7IKDyXeDIsoZxfQNa3sdufNKy8gcbctfB2FrqO19lwA1gJ+sev3EWofd0+J5on
VnVbPgZLeEPK2Pzmz6J7kq3x1Jn9cJko5iCLAuI2WhIZder46XHe4OBwUIxvjCdphfzWxIUTpjB/
cRlnwPUCTzsPrluUdh0bTWUF59Xq4X6i2DTbL4Su2ywiSSVqwTZi85A3oeRCBdKLF1OpGDXhWAP3
SEvhHlAim8REy6Xvuy9VSIgFXOSmrqxLHikfSLWdRuM+yE13OOSVa8vL6GYF2SiiKRk8YfPRiHiI
g1itS9Bq+8UFEEuHuLYWIV0jqlWGAHagvTP3c89MOTaLQDyn2oAcy0iknLuEpXb7TTRp+JEh+AyS
1R4AXe43YNnsk6awgZzU2guZjPwIw7FULdmoprPRdPwov0pJGWH9PQbecJhNIeb92orNctCKU521
6AWaYmQL1DjjCU9OuF9Qsr2jZKSaOFmOy6N4yiqS16EUipvObtqTsJcX0RbOUYwLkxssDifoIfnK
kiHLXwtVgBLRtJGs127gcUOanaZXaBugWauBqb2i8WrmCMRj5v8YVbqwCVzeiZsbdjaBR6XCJ6jK
FxgFmAsiS1xIqPueFS0tZlpOT4DfQMytRn2c+EgNnFexF0iQnQFzmNBujnYUgdApXhh6EZdUjFcr
ks0Y2ejtmnfBDhDie1sPl3pumxOQIpnQxyQUbjseuM1eSYkdse/We5wVbVza5Ys0jSKZeqPdE/z5
E/uZf1P7a3q/RC3iHvIcsSIh0h6cNCn1VB7d2UVxv853NqMxvD+kmGYWth1Usvk1GJn+JhyJBgvA
6Z2DtigOjVq9mN1Evlu35r6Y7Blevld8BwOjLqrXei87z3jMJLHTjch+pk7a3nnG+OSNBf6mGigw
ijmcFoUsTjim/HgqTD92Wu0ZMTCXw8jt68y5kB+AVkQH0CfuzsuN6Dj7y8/WK+vzmOMyTDk7YiaL
BWHRqvjeOm7LChX4RZYhzojMekjaFqsCYUh6560GyWHmDAzTGMBi2urZ8hoz7iv8vVV6Xle0FfUg
6QNH49UDqkw+jxKXvPOinSHxbDmT13+d1mAnrDEGQeNye5o7f9vUmSTWzuV05bMERuTSh13iuKvx
2eLUwQ/EKsMj7yw0M7q1edU7XSvjBOxiegQfxca9ckt5zzqlbgjk7YtbGdo+YUEF2eKAyYadxQrz
efDrEe+MtWbHQrT2pZmynkLvjPxpPFjlGqdMI6aqY6+azvO9WEqLWspjkeG6s+JQKf3RYdwz91ng
6ss0Fs3JHuH2REdo14Uio9cn+wUlpYdhdVjGT6vrFkyKS0qYtZqm/JMMYlhH7HQ7YNxmJ5dbaAnD
++DxtEDIcfP1YM21eZU3UX1cCrr3vDPsI4oQ/mYlnZsWEKvyllNC4ZtqzczYew63Iwd2FaPYztmn
0cpaOUOSQurZm4Ic/xIU5BpXwvjGK/VqEwyP0KYE0dWNF3A07q0gKT7pK8RkjVF8pEPYJ4Uti5ea
gOE29qVX3Ni9nhkyT6uTMJSz7tm9fukq7q2IMpwtIbJqL1YEOzxw5ut5KuSj60TGE0u+gCbeI5Kx
jFih1RHZZVOW8xovitjHtG3UQVfavPG56u3HdCTLmtRaumq8ufx7mgPLZX3st7d2o8g81OsMprlj
N2xAS2IVP99XuQvjVQ+nxaK9BYK1brVkDSF7+83D4uh3PA7eyZ3r6EdvDw+B2iDSpDyTBR+Ob74W
NYxh09jbznymNcVjPJGBw21Cjp8p/eReGKNxxegzZ4M6WaxmkcSixyLsgp3sIXUtzoNQ3xZLWN6t
hjnf6AJYWqMnZCCNAtkzsNKcA/uXLiw75hHR6eZiIzwTUN+IOzsizes5g8cb9q4b1UoTtIV0dmei
3TnT7pLsS6R4jCTxccL6Gpch8U0ta9WNqhOdOqWOhu6iMyKddNcyqo/JDah/aNnOe3Pbu06WYSRy
KJly1i17TGiiw3NUiChxcKUlnVtFCXK6M2N6HE+G/FRd8AXVUbtfo2U6mIMkNExHSN7INdznjcoP
01Sri1F2H3O53lQAia4stQUjLUC8KlzYdzadyTWzwnbfmFocyGgyzytS1ZPhBVHcAWBGC9cUyC6Y
0nN1wOZUCmQsdcl51/lfVwLjQWRvJKBy/IrxuLwiMIhRrm4qFGML+EMtrGueAfR4hQunrSw/J7+K
DkquX1nmbdHumENp4730Bkg88KhZcPRjkvsO9o9EoWrs79PSTnf5bA23ixvOFHfWJ/T6763lfcqo
+4kNj/gqj4ZhVu5rTS7Tri4H9EEh/6q1d/tYTmr87CeXOO0Btxf465pBz5Lft14lHiK7lWcztNdr
FJJ8DEH5darJPeIwbTm1i/kVSyAFY3SeChKtdnOmJuTQIee6X1Tf7YaY7pqcufPk1v5BzIHeNdzy
Dmwz62vbsjczwuriTdffB6K0YZr55C3BNIuXvCTXhuXNC3q09b50mJxQTdkpYQ+fVMMHhic1nsdS
vPPal+PNJnV57gKP30s+yFM/pWe/UpCfqyjj+l8t9x4+yvdA+E/seBcCGrJbFxnBCUlhBkcrF8S+
DikfNDAq9wshTzBWuTTBOQr37pr6NoutgDz1aV50snaErBc+Fng0jPaHR36YR/QmPCBbWu3dbK3c
45noQwjwwq9LOZjvk6l+CJmOd6vpGGI/z/l8EnJ0kCn4M0oZoRpOVjnOsYdVPLLniOGS5/FEmPVj
F0be46JNjKucmgYthk0QhucO1efQk0m0vagZ3ykbbBJKgt4/Sml5vDKNP7YYOqIVezw+mYTL3RO2
1glzv3mN00q8DciwvzdZd8FKkjItanPiBzLnA3GU99QgY/9hZcKocbD7Eem3bO7OcoNSxkWZsx1T
nlY/zCoEu9dOw9O69N055fC8YWGBwbnx71e/uUoxTEIopByok2WsgsfZn4OPNAtQZdpDgGDDK17B
8rlY3gsv6eulIvLVkTvZypWo+I7QgXZ02sfecaHEwd8ablVphyhNUsJ8cIRPWbL24VgnsxpglgHK
OWZWLw5psICYDNgjSn6u49j7xlF4Iq2PHTlsr5xm5SslbnojeM58KsWYnkwRFGfTW+h4086/dA2h
cvA8hxTehL9UL5ldCI2ZVtfEwuX9JTLIhmDCv5Rwr6voYndsMvJaWeUWJAd4cGbXtppD/zAyLnk1
w3X6QGc1n8KhZRckxHiHfbH/QghsX/L+tWJMHHZDZe2x+qC7Wl+ifkSzxvVhWJ6JLrGjHfekKSLp
Xjo+20+p530heB+uYGiQ7MAWx/+ypOHqv+HfL9h9hIrKGk5uxIvYgxXTva+yvYul7tZHC/YO3Z+F
bRtMT9XaaItgvMa4qRpVvMPdaA59GtbbNE1VZ3CFCPFCkYWx65ZwyoZ6qV9BSaQP8Iibk6o5Xvs6
eiLgpKEJ66bvTd20rLoCcfDHNbvqG1rSqpk7ND71XD9bxDzEG7rnuKCzxXs0dAddj3nSZl21k8Za
DbHXS++wIB19QGDY96AzAT6KuSj3s7Cm67pZp9i1RXNCr5zd26hi9WMYiL69U+QbekmUKbPzS4an
KF6LD3JIIz2E8fQ7m5l2s9hQzWXQLe5T+wfGmZlVGPQDe7+8jmIA0UCfK+XiTh9gIVerbHqIeznn
qAorRevkO6cx971XOyzwo8OclsGJ9aq0vrPkTxPTEGl2XcwzEAAe4V7s7TBbmDSCediVBsbYOB/7
9noeQT1N7OAeVUc6Ym11xnH1GIHPIxzGbunlueeZTKbRKa4Jrix2qT0Fn2TGuj9MXJIg/cj+EUdV
y+ehjNLi3bK2ABA3Wm4YwjRxiH/VS3zGqz/bUGYnf2K4HlsjNJEOiOILyzZzT6Tr6u7ZdZeHwR7W
byaN9RUubA82RnXbBtI8wmKcLisZzw9SFvItV279uCyWd1llsexIwZTgEiw2aVZeYzEryeZl9Ul3
QNrEUZWMKHvGmLeu25G8wc/4ZaCL3I8Km+/aWGKfUetozju9J9ty3E9VcDZkMyctF/fHMSuiQ1+a
9jePodipLnsJ95eTiczAkKF5mx+LzJnhAGzq0AKUKQPZfPleRcZ8rGz3zlHkQ7MquZv5SZBFAi2V
tq1PcN86Wqkpuy650iIJRDC357npDhKczr7TxBcSaVuZsSWKfL+kdb6PKsp4SuT114GePm6joD4Z
BSHLxkIlaRa/Yb5WjQP8cIM0X0F6Rpu6ddxEgXE3Oqt+lFj5Jij/N6qcmp3HLgBEwmJU+0rn+U8J
MPkmTcl+TmSXnVI89W4JIVFNEuc3IcC7tceu0ZfjTNFZ9EM+mtHtrLJyL5rCP5V+4e1txqixObQs
Kk3rPgxrNhcDriJEi9k3clZE0sCw20bnXXhbMieEL2mWe6tK3Viwzn7/hVF2QN3WuxqTyLshh/fO
CWCszOHRxQhiwsmZP0yMSqDKzPWsa5DnFhfPAgn2OMWKWNmdZiEeI4bwE3+F+RA5+X7m24qR3b1h
r7rKMzw/a/fRiOptEPP2vLGI35MWgwJeOc4ewQwMT9wlF1EMRHQNiuyCzATw4yAvISMSkRbIaGoe
49LuGnhkw9MyBEcLPPHO7t3iusqy8p75g2kmk6umcD8DFLodRvptYc520m3jH4jD8hx1XQXAYwZl
KULz59JwRROjmE+A1adkMTr7AWwsEwHZ/xhzNV5IXxCxiZT6wlwryXMNQ1b6KENto7zYQT0/rCWZ
plnRfee+Riumm41asor63ExyLnfZPOhXFDNDzLznxiEF5IVW6rkwug4Q7hhc5T668E6tNI5tfk6X
tSNlfjL6pJmnr5HV3SyWdnAZ2y+NwZEnZkbLktitHc6R8JWZNGyDrmdVZRKEaxMK/kyWJpp3rMBX
jc6vC6N5HyXxGHrIn3qfnR4n6WHRdEdNJpunvLXxv1jV2Zkb92PwUAubWc/WwahfFFCGTylrYz2A
62WCzNSD5luhswUmWT+GemQc3WYCb4kM4SWB6EEcPc/QjCO9PHYWCa/sV0gFPjKAWA7e4GqUC3Vt
ccdR3rHE2PPYcGCR9+V4rc9fD0gRvvt8hAPMO+CbZX+xG1rJtcgUV5004auSUIOFJ+9mcqbwD7Hz
R/dcFlbs26iU93NYWcN+MnN5i8AxPPNf+L/KJvy0M/vRFS2HR1hgmZEm0aMexdUiGz0t5dQdS9I8
9qhKidIOUPl6lbqsZAfxqlsvPSVpR8atRM2zzQJlk+10NBFsZUGM4Z2gy9v2f7ZHJ0wyDkeCr3q8
Gmx3TsHcQU5aL6xQzR2qTvNcAupIo4Fep0LPIrrgIq15PCwOodmkFVUX6TH+6yKA1A2t/o7OFIaT
21332fwQCfTuNVlPU6q9faSah84lZpbBTHAmhd5G6DrmR+4uDBBBad8ttvvKpm24GlNDJgvo7R18
JNLmTZnti7a2EENyOeu9acD7mJlMLsY2NkvvQy5p9DAZ5MuQk0SkeKu/lpnF5GzUziEoEfiK0fme
erP1BNapTHyll34npnb56Q3B/MTZZ8dYy/tdYHbEN3UMo9iI7qzUcG+qPjSYsxQF0jCzLE+R39wQ
EMYibnVc0iWLBdxykFk1QWJmTqYs9dFCPHwoCy2/DVbbvntgvmp0H+v6A/d7qnaWLo1vLavMu8Cs
gIRT8EC+BoE6hSWme9bX9g5dn8gT3GeXHu/G3qm1/k6fxauVScL2hBXetYsD7nXMpx9G4X9mPRom
jE3GcOkYQz+syk13XhEszU4W5vIlVN50b9u5u972KmwxPgV1e2QKuoWTAVYC1kxszSbEC4jNKhQr
7KIhdhFt3KGQuPZdMzVuraL3UJVRDE5FOj/rzPtCh+A9ARBjV9Xp8cR7oPd+P1hcrsKXJfQ54fPG
fsrMSu6IpL4LwRMDH2hwHtRpiELJtouk2rTPVwvrI+e6ahitduOcX9FDjOqQgczb9RC0povbcP7E
/oj07pili9qGRGwMF2Zh9DQ1eqaGyw3t3dJKb4ccrH/ppdtddV1INk7eBiTjkocXHbUU6U5zLuCd
Q/pzuxSe+cwi2SKaq5vW16kcIVPJgExfhwF1DtxGDzfOJKfrgKen26FTGI9L1xTXq5Qkf1Gw2C/h
36BjQugUk9aEEKkft06IU+ad4N/gK3opktbKSYwnCVYt7gzV0bSGLsaJzIA974aOevImCQmGwHrp
I8bGGyJtI3ohlDv7gDElsgSwbqYQ2Wv9qMtZlaB662K/dopg0WDg4q1sSjQtaC0TnJCfyLvAvjXd
gzZo64HMYUQo/THx5LQcQV13Dyqb7Vch6MATz93kZL1n3UMnYsFNFlz4OHg99ZSzrL2vVmN+NRBV
XhxUGFNcr1F402tjfMWLZ96a9aKPtoQjwOV1cB4GLwweI3haqPDRsF2BgLe/66ooL+MQzgi7HIah
iOF5S9uGYzWuvbCBfzvkecK2lWUcinUq1rQwFYwdILfilgn/Jn2Ietj7wrK1hyhx8fima8Gmsc9E
osrhfs1AH8W+ljY6DFxo5hpkF+FyVDZVrj8rdn7vqQVtgEox4mRlwHSbRxF+z0z8P/bOrLltJNvW
f+XEfUcHkJmYHu4LZ1LUQEmWLb8gZKuMeZ7x6++XtOvcsruPK/o8d3SEu8oumSQIZO7ce61vxfXH
3rHL3Wiw64alYjPjltpw2Im3Ztgm+8rAHYI5I79pSEM8DqPZbQk4Ss/gNbCfpK5lnkuCUT4Abu4m
Vllk9JExkqXdqIDlpDMuVVpXd/Y8eoc8ssItIXfVHnaHWsuKdEP0mmN366GU/UT31mATG6tnk/ru
3JT1uOs7qn/amS5dGiN6hPs0rD2fDK6JWcY6rNr8tu/8r8ZgWVsWp+DgRHYHdmyxbv2BR0MmItrG
tTyWkeU9FJODhQ9wzckx3GVcOUG2UR2njp6KcU2/uTm1YOVvMd6mZ5iJXwpvsrYDuU67xJvfQmLs
1kIhvwm8hLaiFcDIqZv5xYhlsHOR8WwrwZQZYom3j/CFrodmJl2yxba6LtMCXLdPbGUkJ2vjgGUB
fV9Sy5pL8xpnal5zVFgOSFIcjE5W2z94bkkf2PKzbFPYYsgeJxu54Ryx2SSELIIFQ453Ntx6M9qM
b+ixWlQaZbSzUg8vOZ5BwtL5fTO4tHKa78eO2AQxpC9+Kz7JkMUaEd02VnLRKZpvfoFYxQ8ZeIxI
EzENZnCDXKPcCagYB5jNKEoT3LMVRwVCgdZ+by5oBJd7GcUSqWH9sWrr5AFpLbRWwUS87vbDoobP
xsQYREjjkwRGszMXKuSpNuI92s5oNXn9W+4n8L77+tKTJjLjdvTY2i19EIwy455QlRnZr4iONRPz
MxDOd3jk/e1V9tGw/q9ixmA0enz1qRvtHq/odB6qajo22Y/M5v+Mrf9ubM3m/VsZ4Me3NoqLEMTJ
T7Pr7z/2FykgPAxagbYHGsNWTKH/nF0jBfyuDrxK/f5U6pPBo834mlng/KBE/xhbK/sfMDYR6aMN
RGSvWVH/xtiaCfxfZtYKQAdZsj6xOjx2DvE6v2Ag0MzVyJV7BgpDRsBnEU/9Bap656ymsW4//2We
//B9FP5f1MoPZVx07f/9Pz+7Xq4vhhwSYSNAbIeP+wv9IbQnLazv1CUy5uq1UKV4nrvBf0lj+mhU
ziYgRlgZb/6QNIf/xUsDtDc17gKY6i8ciNhIramjv3BZ/ImX9htENcM8YuB1e42yZLljFGo2uAnb
QMew/P7lf5Za6k+OKkDgMfKBeEvr15cXMg4LH8nyJcs1xsQzBrRIZtcv1Sku9ctNueedf/+agtv0
l++WF+VWAe4AJsa96hX+okcoKjBaYeWLC85P8VzgVz4KZrj1DsEqLnvtclWx5MV7q0fniRWqe3cq
vMaZgRdlXTugoCpMBtMBwiKo/2XBIQr6goMAtbZp3QB4pLUXa1bpCrsxCqWJmbr8G7fSzx6t79cO
IhIDEYEwDODUz7IKb/RkP7mRIAyGKgm0JLmcWZ9OO69FDkWeWXkDX7R9//3V+9kj9eNVfR4P5qm8
sP/LDeMYCCQmu7EuifYA05+BrOgW0TczmSizLBgptqqsOyY4iACuzrnfv/4/P5jQ1zxOwsh8uW9+
fVYG3y8Q1k7W5TuqQT8wHPTAJAy1dff7l7L+xY2CH4gnyzN5wX/iawUzbF7T7K2Lin0oFFTz6W6I
md4zXZLtO6pY9UZEpH46TfzFGEp5WIzEnVAO0+P7/bv5Vx9cmorV0oL78093rVCg1yAJm5e+q3lI
lBtk5Zla29Th1an/v3hIXJY9nkv+hxj6FyeeVSWE5slBXJqWGpF2Ba77K2/iSh9h9KtoS0D8JQeC
u9zHzXuXE2rFsTuxjJGWHbBiw8HdHzKMJZnXBJzepQNu5Q5mCTxcKATFnPCUUfZO48lHUJntfn/J
roa9/688ut6sruD7Q1Rpo1j+FWaXZGHQe8hGLmCZAbcsLubp630zdXn12mgCKmJL1r2ZC3j1Uofx
AuCknf36UF2pJmTCYAdfxoXuixWY7fuVUPL79/kvVkEXuyOCK8Wbtc1fnmSDU8DgMCa+2IvLBble
ZkvbDC0TfAKW77+7s8WvNxN2Ee5q9lwcnojDfn3FvAtFYqZzexnxvN/YXW6/IbHWv0g0or0pp4dG
OpjWgzjAd4nfIyLuhAHvU9yn+F5lMXfvsoSiglck3psGDwHxQCyc+p64XiJUoWxeVqxt+4MLGlrT
ooBKIz2hMEZ02Jc3v7+MfIJfVnY2a5PvGX+dwl/3T+66hYAjt0avfEFUy3Svmpdmk7hGcl/LjBN6
wTRwRHs7MPkRNvrgdTzkQbTzkWFr+KspzfU8Vf5aJIK5uA6OH65i4chpiXEpLNKfVmSWMcBDVMUg
3IxGA29yHnYb04WDuxqv+mPlu1G7Qf7Nk5FocTJbgNYpa7mE8qri0msFs9fmZJHlXnk3JIB3UWE1
2N4qkRmfrNlN761yzr6aaQuPmTqAvu28LBXvb4jeZ7ucnVM3R8UmJoUZFrVv5xLkeFI9EOqFuJqe
O0JrpTXXthsRNISh36heiIQDlCID1yVtro7MVZ1ga1g1YqgRkdohOmYsGHOzdjrhfakNmkDrIm+7
9LBMqE9XYBtUcxRY4o1jAD3rLMKe4Vk1BCcT68bTPA4WU081hM3FGFE+glfoCpuhLplaRKOHVfUA
TjSj5U1+YLDxEhA4YdSz7abcIy6KKZS2JUq5Oo+Qjl3R8q7V4f7PIbq8IY+hTCg8VhtKQBbioQJi
08azhjG4xDBtAiCpSOFoGK0mzFDumQ5x2rMzW5z3dJLOVfuOfxwhvCPL+oxEHXl8OF+18lU8eUd0
e9EdqKTuq4d8Cn0PBsE9qVLNxgcretcI1ewan2N7jWRuNM3lExll8Ukw/Nt41AFfEOyXdKB03jYk
jh0nwPJz7rf2p1IaNmSLKnrnRpn+CPsg6Yi1D4uN2fP1kErY4bsKK3uTW+6w5sbKTQkIp5gm5CqG
Ma+8sntXNT34CVF89WzYXpzeDIXXpupEipefP7sD8m+fGwAutLvJXaIl0lWHYFk3pPCyBYL/RxUg
bBpHKjasaBXPSJPyDZpev/pkRIMjebtpwmmLRLLc28FEo/hZcLIxe+dKF8ZQ3pihRzHECq7eaiTL
WBuysZoZEATZB5gzfGMkSLApzDNu7cHVyA4OoABbZu5K/AQWm6mCxi3XOIWqV79p+WYda+FLRX8F
DN2Ehj36RC7TDWf80KYDS3as0Bm43tKRlAomKbDHcRXGJvUqHCFWoxzE0xXSNgrRvrcgXo6OFrAb
pMOdXZVDOGvg7KxqnlAPn63kr59rmzfHiQOqlhsGL7327adzXt6kRSqea1PPh5Fg+OeuG1ifWc5Q
mWTKz8ONZXX8TrgwilkRj2ndCZRCRFe5nMZ3ns3FaQQ7NZQj8o9WTWQld/SjWGIQWXjn8Mp2colM
+qHCN1hRr2skNZx3Dmw2UZeYLQZRHpxIX19KX2Or2rbnH6/vNmeCljBoUNNDSdkpsMzG80N9rUXS
jDb8fcHM7hCGEMbw41h3A9TYmxlc6zMCClj3Ipkf+5jjhswS8UxsKNtzNwEouYJ9ZsG1t/KZD8Uj
ySul0dC+I1GF6q//iYYGTcswofo00wGAV6ZjWXR5VGlUyTU2PUlzqt8pbufHa6GwpDXAkqvFX0zU
90mb8dXWvJlJeMk7sbkujgQN9inh8d2ZzMjXThmYdy1ywvLMbcR3J/S7LcqajaeFXnWlf5mJSRFe
lrW/ta20ekVfyW4+pwJqWqCjGxzc15A1SsDKR3gGvHN0sFRQ6N6J0K6NhpHbtcBhWgLodkm69++H
n6vhf05wNmwAkCjkOCib8P5g8lS3I15SvMu2eotcvAZ7th3eYCUmEkEJDRiTLS234EtmRLx4cX2E
rMBOpt0wNboMYufBaDJePDWCEvNbvqOKcAPEg+27j1q02RbKZm0jT1Ue0yiP99ZsURigtj46fNN3
RSvdIx+nvEG24jyiPEEsZUQZ7xaRXHMYR3Zc1K3U5cig70ykJmiflAbZoBeaHpSXzP1tNYZGRE8u
4AxoObgUVj3JynKLXY83E2DgWQGm4pp1lucjyY3d5yT1GNt1tQkn54rtYURqv0X5yDWd6EpyBNCL
QJpJXLAxRqN1loLYxdglj7XPE1Y5+uXzsfPWiX7qM1R1rwnDgxtfM8ko9+tDHUi+1VgArUd9qa/D
aPLnGuyGI3d6mIhbfUOUwvNq4vPeihgx6iYEg3RumpZ3cr0T1ZRYDNZjlgDbokbfWkgaJTVtjVTc
nwKML16pv6CkVixNogzqQ95Y/kuMnIQON8fRdkvDVJN8PBSMKzGG+RMoNPtNJon1LAyPMwB9K7am
ybOeR6lxGVLQxCRyM4GyhuqvenXCiuq9tkYwefoTshNRI7ca4NuUcLKuB95lNKDmWZJHNOSIGrN0
m6uRI+1zX/ObdPP5WjpdpS1Y/IByaBzFdducF5M7qsoMeZRexGdf7AqksfAMUH0i3zSau3S9ak01
TD6eYytbNo1+O5HDp0jjQL1VKB7kutBsk4wMlUdzmZEzu3KROzRelkeYXshyFINAofupIRhR29iM
QrnlyVskbPcxigMgnSPGr8Mc24wLbZ8Uj8epGRmtFIh7NRzPtN/UpFcW/msAupPJsTXrFai8En21
D8EqQ5nt8NNZH4n6yTLFyC0SpFzoRd9XcXJd+yaRGETYWSzylCKhPpIzqcLTlXNPXC/A97VIH9wH
DSS8LqxN6LLjXO9dpgpsa1NHRufkxvOXhm3ocr0/FXPbfUIjYE/qt0pv3d7jFvHMnjRPOx1OUTg3
3o8bAn2O961ykTms8wbqlJHgU8quAEiHXsr1rnCmlIcCRSGgKUh+e6smSTaxdbchbQ2c+UQOWKTe
2QUrEaHjRLzUgiZEg917WcX6Axljzt3HOCpbN2rkz2YKoWbD2ZO8FMVH4Jaznu3IKceNlYU8WW5Q
s8O4sLN2ZcVNA9qF1V7G1j3kAmxlRGo5KxP2Q7/u8Deg7eH5UmmX5psycLnYTCb19k0udMi4buSx
0RsQivxQzpjjiMJpmTU3RPXWhgcUjNgL3m3Sdzxmsp55XdTq0+N3vmHFUe3F14Cw0Ka3jL57YKIw
CtUZm0Q1ICugXFbL02B58XTo+qGI7q0Wg/eRcHXrDgkr78L2CElk52cksDEtIs6eO7unCAmNlEAD
Mkah3aFh2PGojDAPhPvUe1N+j+H3a2QEEMyY0h5sjLcrVwNexjRMvoXoH1euINBFoutPyY6QPMAT
2yO4RHakOWbE3tHy9KlQZueF/Geuc1zxhZY2jpG90SdyR9jjPKzCuiRTklDUY1xVya1UxOCu2TWJ
SpRiOhT0suc1eIEC3aksv/lTRr3giInFkCITi2QrUEROU9uZp1ov/ic0TTQiSZKhpuoVYbnkxWdH
oxR0YeiyQcTJgtF4ChMmSxgQK36tfYuLRETE9EAHcERAPLLgNHrxrwdqnFyXdHXkTY9pCOksowe/
7gnKubkelFPgVjej9HlU/UjngpjQpB4CYjZfUiSr40YFI+90um4mQcS6vdhxmeIg0Gii1K9Aeuo9
3EKO9UL+L3fQ9WAYmmFRnSC0Vyx5HWtaSbREcEM/rTmgXYenpDMqtJn1LpwAa1tGp9Np8KmgoFM6
gZfvVSe5Tjtmo9ytechqtaChfB545fV13fSTlMURuLDcznXBM5HperMKfO+cN8jGNhg6WaMJDn5N
EbCCD2Hda2oeoQ523D4OEJGAO9s52mmzWha0cmvOdtFBMHH5Qw2O2SI27nniOgOVjJ3WYMG/Vxg1
nCiDnTlH1gDM1l1M98iBbeoOLecbxIF9sy+7tt/hEkLj7bWd/Wami/WMj4GWHXneMQ4Dk0viYnGk
1xQIThK5w8biDLPzHNGxRhrryuOVCdssoV4OriWzbebfIL8BOkHea+7CNHe9rTN3YscrR89R008f
Jp2eEyH2+ICYM920PCGszpx2FnKbhJZMODkSrVlVxgNELWymMI+xnMpGTgcR2sbXvpL2e+L3yx/I
ewZsNVP7MooRDi51lbiBpGgSAo5/NdNOVm0Kg716NbjWdZHU2xoC8MmWU3wXaxtsmDjxx7zqwieH
Gn9a9zkhOam2zc6ePd/5sgo+EFOTfi3rmb8JVwkOW7QzuG2Xq/M2M8PR0lJbzAPEHv1AF/9nwvM3
Ex66fx6TiP/ZmHgs3sm1ePvreOfHz/wY73iMcIglkDTghFS0qv97uuN5/6Dn7/uOBKzo60byfzsT
oTkQP8EsxIXArK7EpT+didL9h6uHJPwYXUlhu96/M+JRerr0l0EADkcqKN6FpkEB3eRh+7mD3gsm
WEs00cqQy4QWOEMmB7CWBhiJYhQ14NY4xbbzsm4BdY7rNBTW2Yma/HahXYechTVlG5jx8O72Vn6/
BFPx2aexoC1BKfkj/FS+mcqg26GbLT7nNhl4DJzEfROPSLZQCMtboq29ZZ0mHPW3rZ85+9jxntwm
zR4bgp7uzeEtL5uGAitKX7rBbF6h/wCnXYasWPapWeEdzToSYciMmhewTiG0k8kv4KLIzkWWWDl1
+iUyUtoIssk5v82iCbalmONjOtVTuwoy5tt0IwKKOxPW5cZuoHdvMzS57CPST6wVKmS5rykTGM7C
mjlLWmgsCLMbAyItMkeiqk3Lr1VbVa9lZy7kzMzmuiez54YUqPErCsjiFZsEFcvghfNNPKbMCqok
fBOREKxd5DPnhFoPfV6tnR5swhR74x27U/lgy7lEFOxNNSaBfHTZpeL0zsM5eCGsednp/PK5LVln
R4TFNRmnQ0G6taPm/Shi98GqWx8ZpMy/TpSubOe59+DYVnUMuqR7onxpiTeBjaXGWR6CpbIy2hua
6dRhsEzmpb/xppFQ9KW16pMGZ6YrM7Tp/cV2TXPJzEWxbow5e5F51T/1JDtQ91hodThBWp/QpwWf
kBlrNT9KsgJjxnlcgEYweHdW5TKr9Ui74ryEVv8xS+cKLZlP2OgYNPVNhHTnm9/4SwLDoTNYq1G/
3g+qyLZV7WsZKUaxYkXa7nCbGVNj0bvr07ca5ME2BI5oI3EhHG0lkrH9jMYly9ZjABB2ldYyfCg8
guMO9Enjx6hK5UcR5vHFX2xeDY1482RVItn1daRuLJEMJsrHMiJQBIEnvZBqIwhHOYwcbh5DqF1r
J0+mV6MImxOSHP+PsRndZueYeUgYuhy9eDvWtf9IoPsyrlvYyMYnENrOA9Ys7fLxAtg9frukX1VV
Iiei2k+3IbqAjW9DbKhzqwA/6KfIAdvowZ2S9ra15ujk0rjkrFqO9TkKCrUxnDnMtWi+fPYkxCkC
T8p2Y9T8OSgVdVsPqsedRDDoXVLgtmxXY85T/mlCBY1kJgNirbg8dCHM6uQPuL6qU0nbt+tW8Ecw
1z1iJZjMDA66ORWQ01qjW0hw68dVMBBICOkJm80pImcQULLzYHnYfSrlLmuqbTqUqvGfpoynZ9tO
ffYKO2ZeIfsdso2LZaBF3CpIXs9b+6nvEUNxYgSg1am5JuI7Nu9UhY6hQ6G+V3ViwzlpyRlL53Dr
B0O6ZRzIrcjz8hi0cNXINR/oxAWjzM9O35nJgxu30LI2qlp680kt7ahVwy7ELLSYtXEY++ZFZdF4
MQCgppupkeNRNsOJI6hzWyL12uddKjbZlJFO3ufzpS49ceyTrF6Vnh0evbnNLmMjm8dshFWm0iTe
BYBntm7FF0mY7yoPsIZacOV0Y6DHebAC6HIeklM1xvxN0qj3PWeVrR+LV8AtSGUT45RgY+lr0FUQ
+lr+GgPHEBCClwjuyDFoUchZXJYdR+L2HhLrq4/KejMuRJKW42Dc4rcODqFerefe/FhoiSgYA77k
+b1ph5tu4RoGnXmTxKgm15afokdpow+TZOAB1f3Fc5Ft5l711eYbAwAuHk1Y7Jugw6Aim3tnTJKH
ri4+qQBFqJhvOD6au9wsAWfhjc0nMi9HEw0YtpVhI4qM7L5+qjwqXUszanCqoRYD6LxEzm0dW+2p
kShBKfZ3YFuGPZ5DtbHamcBGonHMjesDlOfkiqURXdTyGk1te+tPo9o5o7US3Ea4ZPvujFBYcKTr
i0fYReXesAsS0Wbapt2MCmiG+Y8nsaQ14cEivtR40x/l0oDyCeMuu6QEMt47fvPuwjk5pXFo3eDN
rCHD4RxZ67JTL7M1EauYA8NnF1r7xiZXeFNPtoC83YJOdcL5LpuWYIUztPkA87lfG1ip7rCAXOzG
qHkkGAk0w9De5U2ac2TJ8qchCwLG8gjhVU81Z5fmjPVjuCF2FoCYkBGJiMFb1Jr1RTBufRDEP9zE
TSsfndgvnvqR0UcnnVPr4jDHpM7Kb5gf7TbCd2zwS5SAhvMRuG1E6n4diSx49AyUXks/zTs5LzDs
Rzf75rRBcbeMW0hQ/XnsaEhiSwe2wRpjnJMudpmERLkGxMEkYfyd3ki3lGsbv9jen9roq8oyni2/
bNs104dHbsLszi/N7CEBgr1yyI3bxs7S0j42H1zVKjAfSXPMFykfMtRNGwM88b09Wp/toXG2qOTT
JzrynDM6V3zsSlXvQGGnED0oC2guM4ReW8otdnMsEHjb0tkzP4xvjMHxT5iZ5gNOrenodGyRU7o4
RyNDGbG5Fn//qZP/vk7WsWy/qZNpMpNO9RPDg0JZ/9CfhbILjYP+i2cRD6TThvijHzoo3wLvwSyA
BJ7vJS8ihT/FUII/wjeIEMvRGgVd3/4QQ4H30DQQRD1APq4F9r9TKRO/80+VsnClz2QazBriA00L
+SvCI3ZilaDcj05TbRHiOFa4AYEPAUioXYOCYLLURpF1+oS2s9bJtnYcgNGA0b0JcXvUhwYpJoGa
ZeaclsVVwTYjhJfUSPbRSy9Vrvb0ZGfjQl+m+VgXyrHXQyVDTDdY7KBDiHY4Z/TXsB0Fds+OkMMo
JCGid84UFUj+27GB6I8jVEMRAKkuGa347WAlU7RGwRqc2pYjP+NXo/7iJ7P71cuiYdMhHd2GeEUh
XFXaN8SRU9gbKxyVOPsCb1zr587tyNyePJL+sc0I3HVbi2oaVq0pN7Dy4idiG+fLFJndXROKHJSO
MRVbdyqNCCroFNpQF5iWrZykeszsatjz19d4Ucv5AAcNI6N+VCG+7dldeHqjMi53dkGcNOcT/XRf
n/TJDuqd0o9/pheCmDnDkyUmZ+tH6nM46OWCsemm0EtIrxeToQT2GlmCvi4Lja2XHGOm6JxgGj1I
18juZDE+2ubYru3ralUhJvrq6CVM6cWs0cualefZJnam+pGzCqteH8XhbauXwjEqWBVRavVnc9zW
oizvoEzl3xKWnN2QqnnX2pDswsZtH4HvfrWDgOBwks7Wjl6IHb0kR/by0VeGbvixXFeZfRr0Au7q
pTzRi7rUy7vUC32sl/wqjb4kehPAjzJulnC6yUx73th6q3D0ptE4lXEZyil/yvSWUqQZ+43eZvTy
ug78FA1f0pFOwDEh5on9kOoNSgGsvJv1plXp7cuyeadsgCEO7CB8XjyXfQ7mOi22pCiJNC2SBEkE
dsMbhODmaTb7d8rv8T7sVXZxiWmPNhyn/EdXb62eUDThr/ttFS7LndJu+6QaDA5vU7lfrlu04I52
9bYNk03pEO1VhQMX1oNob8tJLq9D49rx1ug6CFTQNKkpU8ouTTjf1Gk67ntdMBg1iAyouSfih27Z
V3VVoQsM6rRk7SUwMeS1/mi5BzeTLkr6wOjWztK9GEa2g2L36OnqJSCJAinPqqWsmcc+eYgodAwK
HktXPn6mHq3azLYFRVFbuVRHlEnztV4S7eccrh0WEF1M5bG4gVyRrQv9Tc3vhq67Sl2BUYB+VL0P
0Hb2gwMeXeN25KC+DXTtBj31lcWwvRe6rjN0hZeloX2cddWnrvVfAjguDxqT8y4GFopEV1eLAWUj
o9l627t5s2eGKI5Je1ooMXEkwHzomEYV8R3YLDQ2lKNGo/JNTkTOdqRhvEt/VK2UBIHMLpWuaQdd
3dKGl0faCNMl17VvoatgbX3YL+nk3CpK5FnXys1MDABt+Ha8jKp76a2ZAMYaQNuorKigHChBZ5lP
BRNzqvDawrP0MF/L87G0qYG8LwgK7K3jLP5zIjGfKMHZCPBe8DBLL763o/atUJU62nVer5bYenMq
nE2rqDG7zy2punszj6pNU2XiJsyKfGcKm1vaxAo45OpqcMweZpbdVTSx3mUltLC1W8yfF1iXKwh0
wXrouQfjeZo/E2HDgQUXU/1UN1BlTIeYY6/I75FJKH81+FlfPYRg0o8SR2W7r9DjwI9F/rhql6Q8
VikyBIRpXQberfAfu8T9VpXmuKY7ae3GyMt6evgWDl3D6bwViT95GawVfl4kZGVv46+oYsfYWQvM
Ew+Z226O6olHvKhG4odfUDe0ljrMsABJ8TZJpfVKo/6aGgkIg0glPYzZaBTOfdoQy7OCKe8RU4tI
/zypxrlMbNhPsgl4RNKRW+/YdIP9qcXkc4qWfGbEuUj7S8fdj6mpr4HxWEbgqtXoVO5jnRme2ASW
2ZxKYXqneg6MXUf8MYbRujvOsQzvo6zPnjxouS5pZYa7j1JStNf+Mkavlafa7YAF7QAcN3pjuEo2
cu41CfaFuVNnjhW4T1xVuaQTjxAWhsrj+ZCwg2hfLPgnWNq/4T+mow9tC6/x0BI5MIma44EzTw0E
xoLeemL3dIHUtPS4xmX9Vjdm/MqeDM1xzPvbVi75PWFD/jdzinpMCFkgHw2GVx+NNFvucrrWyGez
P9BIOO924dvxKo5k3aMvgPIT+hBB7XI45qy269bDjLKZUQvh1Q+4iquEQOWXfpjtM4SD7N1IzCQ4
5bjA2xWBoeMlqJXzwj4CKGVawh3zakHikkv4N5nyVhQem3iavqZx7CsWI0QZfloMD5Nb42okQMh4
iBOnZQYr8+Y1Afd5J7MqDLmLO4X11CcXGlJK+q66OsXyWzxlqFNIf12K4JiSerEhEZaHtSq7+n6p
ZR2s27H1Zg70MTHts/DNWwjQ46uNpemPADbAZ0+pYUf+sg9YMvRDH8MCJvHGSoaHwma9WUniEb4q
c27v5waf0koaXsskbWYg5xpj9RlnfOEx0gv6Y2V1ctwkcVKDcXHz5GPtxQruTym7RyLee2gnk6zv
nK7KjjxzcbKnJ1bBNdLQUd459EO3MV8BjgVqS2MgnTY4Zew9EuD4McA7ua9pzq0LEALJqvZUsmd5
ThjbWqRSy1S4Z4xa9cmKOrzBlQLLOfTtBiaLs3KzCnis16gtspd67SSi29pRAZXIaiuUxm23aW2b
ubBBs27lBsyhJjepjq2rMFzkWdG8pg1G3VUc9q217sGRfkpnURXbThGOuqqSevnDoYC65URXbejL
fgHK4H9woyJ/K0GB7mSU0Q+ZEhfwwDykpbEe/ZQV0Z5m8xgDB771F+V+HojHOVQRZMY1QwnyAWc5
yy/u2ET4KC354ncR0aseYHO1AhQBJYy0+UPoceTDJdOn3iGREeyCNCARDNuY9Tb4A870wq4+h2Ri
XWy/84t1MgmgIgsFJP2osedeMltmOIDd3/1a1NiuMLwbJwhqwafY74oPnLGddieLaLrp235m3ozx
a4MghEB0VwKqxhBtLn38qS7cu5DoFDQHA21RYzt6GNjQVfoX1ZG31rsq3IR+7sYb26/EvZNRG3pW
6O5rTOZAw5tBffHdRQCmKKvwhfxZd14hgFIgBgxp0cxoY3PvM6PBcC2W7SiW4CiSbNgvCkvUUsmM
jq/Zny0j2jp9k/+BlbnH+Ng77h8Ok7WICBpCmTDMNR9C2w2+OKoMdkNpSgRlyocqVzWqv43ElB5D
yix6yYFt6tF0mKhVmKrkvYLNW+ihTLGq0KOwtMjxFmVF9DEjKeUZ72GEss42OB8E/bmpJrhI0L69
GxDJ/jo0qRHhZ55AbxrtjhSaHr87usVVQZbVpxb0D53xAJIaCgLAM9uqEpyWg2W5SQ2rOo0EA575
hNlZgP/9GiwxnfgY/Gle1cMuBHx+rLNQ0gtYPjKfHvs1M/SGuMbafZB1bfxhmXFz/M8puejibv6b
U7KQjtbX/8+n5DvStKL/Wr81YPh+Hir9+NEfZ2XX/gc5ivrA66BOEI72jPw4KzNvktjGlYneWw+O
JMfoH2dlDsTo95EYA/SWgh/jp/48K8t/8J8yCBL6hAusW/47Z2XX/FlbbStcQygpfBdfBspqlPo/
n5Vdxio0VtvkMEHmx7VGxw5UYxuiVBBD46NUHCr4QZ7pRs4xEDPDbhLfyAjnnEYHV4wOk20GUjkE
Lxs0y8HISmuEfkIirInkGGkdSQYE0gaIG9nBrDswUuqI4Rbx3yyS+jWrGD9/NyqMCeRxMroYcWu/
6tmPgvIVHVb1WpkL8q8hAbu9GmE5n61IqLfvQaQ+2Yrrsgg1O7AUXrUX+JOabZsa+kdkgCSE7u78
IOrOf+lBipBSWmndI9ZW1Ex6ap/H1vTYcFo7armOpilPbnMfUtKWp9JuSu/k+C4KTU+LflAoAgvQ
Mj8LcgVxZApZ15xNaBzTXqsJKp+qbSVE2BxMhnrPprLIUtNyibI0+oMcIvlhYUj0UEitBZQmWjUn
R0gXCkTMq6tQMnG0GBC/AmIV5KhEwZHw1b4nTcwVuJquYq1DlEFtIl6TDf/ZNezoKjyeQ51J1oM+
PNgWapHVqOWmiHO1YlILrnvpYHhx/IlPDa6HTM1UVq+EV/LZ/WsgXD+aEtFPnN8UkUsgGLXq2RsC
Tr9jPN0mQTwcZemnxyImlw9IgL6ezqRlE/mUI2jjvuZ3vn+hjLxJhMPB7L+IXn/D10g4vtK2BVhX
omUcrx4k4E1oAE3gMvGFCFs+Qnn1XFRwo9gd2wyVlE2pCrwtMZDsMgzVAWazMjCRGy6hkTXegOFQ
pXlkfmycVskdfjioDiBSv0WBlmubQ+G/zNn4SC/d3s1F5MBSxjfwAp404TyMC3N1lZbghEKxSQLZ
6zXsETEMN3o6IUPcEULC37QEgl9JeuK9ARPyX64St8gZ+Xe3G7gbkELxzfqMNuX2mgFJbwwBZkai
Sr2uGHo9hlCiUIEPgkfPHavu3QXHE27NDvFjxBAKKDkTHBSfIFBwW/tI7xDmo8Y5FYlWXqSYa/Mt
WbrcbxaP5bmEda8OVya2kQyoauZR8r5j9vBllWutm0TQgq5zzLljAkqk92lSvCRYUr67Qd8nRNUS
hTtjU/JkhzKE2c4r0wz+sqv8jDxbf+tqOdg8MM+qdApmg0//5XoLX0PyZjzDN6V+2K9i2cDBWTP+
P/bOY0luY43SrzIvAAUSQMLMbspXe2+4QTQdvMmEx9PPh2pSl+SVudpLCzFCimZVVwGJzPOf8x17
MQEPVjTdjGCeb4rZwrYVA5zdQffE4XVyZLZYvmzEFX9pwF2MXe+VXu9O58XrQk0IH94pqqUWR2nC
qez15ABScqFru91iXmMH9MQuvjdWNS2YFS7JqFjnevE2u4tff7Z8HESxHPrVyWPpmSQ93rHW6tRQ
CwSXCwySprHG5sHnc+rfPXU7TubMCuJYtASfDEDD4rWelctXCPCfS6KqyROtOHYRR+g8WAo3qeqZ
zxq6mVhPoznYAFnwDq7UjG9OXZNqNDZUuxl6NVaguTg56WjYzQ0+mKVkiTvM0sAiVzMRx7vCqob4
bmrG+jJKOzC9k8LQOnEvgwJ02INnWGILkfP3OG6BQTHDPZW25DTNJaHT4gTiE6R48a7GQ0WkOs7U
a2biIA1EE+3DNrYePJuCUzfLh3Dnx7SY3jdBIB0K81gibeZylCxkXFFGYPFFITOKh9Ak8HEWVR40
SxvUcHxWhGmyPyVugAniy+oXt16+WDabxGJpFuHENUUxERf4hK6j1rrBj2vCiqAholw8wx2etZTw
PRYbXSADMKriehEN3d/ANskzBD13xMltlFSBeAAIw/tJ6R8Kt32wlMF5Iq8mZKil9M6KwuZzlOGr
TGLJ1R3wEvZy7ekEk+25U+OT7IRH9up0zZPa4YfMlt95jamJf3eeiy19cZ9Lcm/8nuay7PWDAHbV
K0maEbcP69sphZbH9nI9LkSxda3wIBucYcNvS1rK6R254+R7l6Gvu2PqN8rA6YZJclsLQ9w4LndX
nqMxr7uBj9emWO50xxW97zwN8AoEs0WpY6hBrKwViAB3j1ahnkRil+XTEEVT9izBwFBO4SyrFHjZ
ZO/EOLiCxfeedqq4FXFnwawsP3MGQFio0VtXvjKXh3O4WLVOFvhhXuzUOfuHRbnwoeCMcVwKijqn
eDqw/NgF7s2oYwuxom2lEhjg5+C8oJuXJJAXUg6hmyTIb+c0/0JUL/ewVrcGx4DF7F+2suArKs3F
a0oJ2FXFPUl2niWGMguiH+kaMpH7uSqLJ3yzsPXCsUNOmPxhZB9i6wdsvceFrsWUEAnxgUxVfc4z
xr8RpWeG3LtgVrWiEkyRgLiSJimypsujxd8RPyaeooJ5KsMPCmK9YZGyaUgorTWUNeKj3APo96Iw
hkPbTscm7mqsboEuwhszBjIcBO0zOLtdXQOoM1wvuKnRUNPCuwst0nPPE/WucCG8qnDDoxBVwaqa
coc7Lr44KqVR5wAgbyyQQ+Xaw15HpEg5KZBDC81FoOasEqf2QZVm9i4rLfj4XjLvzI4YokxhYq5h
xOHhtEoamneTO+XeIeCypBik6ZYprxcH563tzNc+NStnDamAWy8Z1SEZDerUikE8OqKvLg3TLa+T
OfPPPCvEuw7jZ+XGfrWN/LRm9l2Dfk0zrzvXY29eejjB7RX1AuNb7lTp4+QVj07qqfwiR/i8VRko
E5yQg792Zh3s/N7uv1LUFnyMfYgtzYDLZeYi2yrJidHXk95NqBUHs1c9cnRbbBliMwtxnJQJtN2k
lzBHyEDxebmf09Yvd3M3hDzHE/jFyfAYBGmNjuvpvRcOH3rgPTJJvY+RGqe7WE4URINP3wFESldW
K/VtY/KxupAot3IsYHB21gNJWGCsAwNqkE4zaF7qXCAfFrtqMpx9GPTeRR0kzjZSzYOi2wL3nsvO
aNsUqgKgR/lBlmF5lUSAthH7hrMOP/4ZyCDjIBmtHrOgcy4qewZFJhm49JmS96NbAS9Tyt8awZzR
HwxtkSsku8ExsfHYdRpzJq55CAA6dfpyF/mGe8y1Pd1GzDzs0obZjOS895cnBCIsQnkUdAeZ8YUR
MzNem3AE+Fnr4BJI+W2XFNamLUvzDtXDvyCx1z5ao2VcTEWNcmz4Hj83sHf92PZ5wL7EsuYzmL1q
nyZt9ZKyfWd71xU9qKbCyh7wZmENGGzjCsEVCxXx9U3mO7vOk0uZKmjuAd/cm5EVL6OxVPUKL6fY
WOtmZ3hcNoTgBhPBuu32ZsjcQ/qZWrP4Q7KSOQ+iKG6PfQk5Ko6crdWCuBW1mS+rlThOqbbfENVr
tQmrZnwBQ7Bld63ZCSZmSRoIRl2LbPeAm5ycUxTqAjwVUqWRWN7BbEZ7XyDLbhpI93xpuRguoKV5
YlVTrBF0LCS+5rNrpXnXD1kOngWiGVKrp+YxvUtCQXZgaaHJD97c9CB/sjHaIUmozeyLehMafVmv
I+ipGq+5He4p7TFYmDTYPT/rhicjayxSckyw3FXSiXij65YTSKy2HhylywR4ziax2+Gpdv38OLtU
uQd6yiD7t/O2i2H2BRBJMWHn5uMQjT6XuF1UjnGGPsHGj4W0SIJPYAyiJbd1Ffdt82wAhzlHur+E
YdaseXiF94ic5kswNK6GehmE7RkT0Sl5bty6M/EEu0F7ZigxW0gZdhrs4Flguaaa0WDnFHFwC6/D
NhjYzfYVxxAc1f5rqHIW9TBNl4CdARmJincp9GzvPUIzsyQL5RhAeRrDHKJ1JM3OfvXjgqcuBQcT
zQAJ+P6dN4SyOFem5r9T2zeLjSkL0gE9VE69ZagabGNN4RA72YaNiNs7PJsS+qGnM6jo490pMmZ4
Qb4u1BIXAb/zrf300/h/oy/V34IwTkdnycEeJIRtLRlezu8/jpm7OAS/1iYpeTcKBzcFfPnxeXbm
rnnBvAKhgQAfu5GqlDmpVZCPyf4HyeEP3oD4patiObz7xFL5A4Ae7+KX2PsQu6KarTY6SGKhS/Ky
icD9B6Chl7rEOGKzGdb7xE7i6Lytw7nEYNmEV1HZ4t828YPTzsiu8q/f1fJr/yfGfvpYFqe6NNm2
u/ScLW/6R2CF3YUUajrR4R23MPL0x4lUsSc9Gd7bxGLn0xX002yMPqpf//rVf0nRf395l7cAaoQP
55d4ekkYuSsJQh/kRJ7wkAo11TxxlF+kfCHxBNN0xuNnP2ReaBzFsv0undxJz3vaxa1rx0XGnQHW
tVRItMsJGrRmmX49JfaGckk7/M0b/u8vUXqekDgWSFt64tfPqw8i0AWGnx9KwI8a3uHYNevYzZbA
gQyQtQmSlFuX7oy3wsmmO9WiVaiYs3xSjfquKNXfsBvEovn8/A267IEcm/oTzxY8hn/+Bg2pjJkQ
SnwgfMG28cQgOKXoGiSeZuWf2uRPkVUHYMmxXtIZlCmRJRSaRzJxm3o5g/HJ/vVHZf/RG3NJ/brg
boACnL77Hy4trzcZ2msVH2o3YocaVZy9uhW9m9oDT5jQz3Rfx7nvHMm/smKMdtVkZ71j9XcdM2Jy
vD0BbhNLHCr0aV8scLbu4VcH28hhPrpLooY9NyBV9vCL1lMGJne2QeyerSnZm+5yQhj8/H4oTQpq
jbp5UQHKqSZFFiY4lvuUAMuyj3s7gS5K0p8gwOn54AT01x+H9asjPMBJAz3IpdgWCTH4FfsTCwN8
QO8ZezuWrIFWNZf0XHfLUecUT2PhDy4my++N+xKgJaOSIuZtTUk334+By6cV2YTBlzoMai/pYGF5
dQgurkcvx6d5kodsa6mRHnSKStNhWk4O1TKuJfBKdm0Lx0Qf5qng1aWFLRwk4cTIwudA8E5y+dev
9TdKNBxhJNs/F6L/n4bM87MC/f4j3wRoYQKhckxpY9liNYQs8rsADTv5N58Lx5Se+Ga7+l2A9iBX
8VM+cYjviYfvArRAtl6mvBRYLgawf5RqsE51Sj+sNWbgs/KJpe7J5P2w5vy81tCfB2w4cwcyODW6
mwsqsmUwxyVEQ9I54GCfArNUee3c7TML16X53Pqo99uMZbF5ACfdssWCwWPSNqZTXdM5jatF1f49
9QN149IWAewYC2hNfqrcOfbA1Yu1faI0aBgwPcGms4r+qLu8aLh22Y2WbX1Z5lNabqBy+yh4UDAu
ZJiOZ5VR9OYRxuVE024Y4nxQNa267ovRVP1+qHovWpsEVQOZ1hdpAYgA1bCjvlcSzY+pNSvXSdwN
UG2LRZb1NUf8geHNsMlJRlFPkgOImJdkullboOUBdPWXibm0yVtxO3SM5xchj12dme/Lsc/31MTl
PjO3Kjm6RaS8K86jfQoTxkQNNejrY4I9tftWZxSrGIiv5Eyd7FCHetils6YM1yPzTQ7WSTk1FX3Y
X1syBPWLW/5ucOOSLk+yB5u4YZfLlm+yxnUTTTOVI5zRU6n6l1Y70xONyJ671pEiPTBW/pitQi35
RZ2QI+5LCF7vYpAi3zeWu3T5Zv2WbLESq0aQH6gqtsye4w1bJD32aUkGZ98NG+8J89u4RMuDhp4b
R7X4frSJgMylTs8NZTu38Ns5GxhlsbfbHL9WJceZRXgZ6jZpaqxlX/Teii5WXcGtoHukdvvioKoQ
zlXUd/7OGoZhO7SUmhSR1eNktlrIJjqq4S8KBvFfvTAx32Ypol0muRt3WZjgqGKC+VaIILB2aAFM
s6uxvhclA10mkPlLZabgaMyeMwun//ZAV3NkbiztXRfFhLQJYHZpwiKnyQNLcNGIUfR0FeVA7qnM
2MaeDq5Hqeo9HUAwq5UTUd0Fw3JFiVF27+b2MlSNu/yzmRrVkRoL69iCz9gwhgo/cDfoHmehCD6G
Rc+hZ2raPttHrbIe2LR2x2Hpk7TynvaxAIfRve/0n8xBGpt+gvCIHoXdijsgOUJ0t4n2RmPPgJOn
8kXh5s5ZFkv/1Xdta983MeQW6hYFxfC9Rde1VRj2pgnVg3RyfaV8c/5I5IdCdRVNTyTRC3IrIbeg
QRNqypwV4GRfG/gQqrG8gm1BpXNL/cFCesSVKZuMsnbGQI9uRDPAYATlsQT++dyqnByR34b5XebQ
e0Eco97TgLZvK5/r0AsdLDtOZt7KWHXrqR3tYFeVGFBYWfD10ZXlU94j2/oaJSfYNa6ZfylFNhH0
byp4JOASelK/1Da3n1CsnA3hm4ETasKWMg+CdeVYbyDVnzkVSqx7UUBvam8RhdooW/I9DqtaxXXn
3gwNTYS8bCbdbtLvm8d/n4p/81Tk9hZs7P/8sXhfdX8yn/32o9/nsz4cRmF6rusClzol+76PZ+3f
AAxiWWYTzNjW+k/mz5a/WWw+JcQY1OFTsO/36azFw9bngQrnTkhihM4/mc7K4L/OBh52atNZ/NKu
LTiR//x07BIrK4kNV4ex98SAexZHAg+vJNjHPOJ2bmkBLi5h0N8Gic1JDhZ0cjW4Y7XpcwJZG213
COhhYj9jYZ1uKtcq7/vGDT8Ejhhvag5CNQLOLA84ODnZBHxG5wm8nI2XlWRpB57MxaY1iDCtYozW
9oUPFuQqo4o9Aykj7bNuVjkZWe5I+iWmiWRr1rnUB899Wn5tioU84QWTs8uMxrmGJzPeYGVy1kY1
0lhjKsM+o5p1KRhyJRExw47BpFLWgocaZtQlJJSwXrcWScQOKMvZAODjGIwIPNsR4PGrWfCmNtR3
tV94FfIh2imp3wk7ECMrv1ZJzF+cT+/DtzEsXb1mdaZsKjEGeUgIfXpbFLnia8IXfiDsMFKJK5n2
iDkJP8+uVGqVoQk+1zPS0DrknT07tWyey8HM7kjfkDAfk/ga31v5UDd+dd02up/OR4WPGou5hUwT
xh5biJzuRTzmYokGzXHt31LqMG0VDmBkPxHiHjLtJMQAl47e7ZzM9QcR+f4N1LwBhXDWptiEAUM3
DK1DtfP8gvKT2TtCLamvM6GCG1IjSXyROoE8ULNYY3wh4527idrPcbxoWzyoxrhnFp5I3IQIy/6t
gcJ+BfwPEAhO8kMhGJJhVGWWUxFdRz+0z4ycwdjYeRXWRMU5YnaKaet6qThzGtZDpJ7OAQBtyeYw
G0XL7yxs/ESJ+jjMhXrVDOSfa3OigziYFSZxGcF4FEbhb/FXwCf1obTdjjQp033iBPeWTqJbLMRI
BsEI3ZOnt/3BCokNUZRBly1Vkcbw5qNSr0GNUdVW297ixzMpHh7Z5h1Ak7UzbTSTNe2TsDMgwSxZ
2IGKBaY1yGQIo6RE22MsMwmMaai7Ow+XRXYB1hjp3jeEvRLadR9LMTmX8btIZZ8UK/9dvnJPWlaE
wQthy/gmc500r+mkf6lFCjNOqlhcLwpZdlLLICUs0plPDGIXgexAUgsrbdBad9La8pPuZtUNipvk
H00XGtKcF0bGPSRzMPlZeAndoj9PFikvRtMDfxdd5CedL30X/TAYLhIgHC6v3HiLNChtM2H6i3po
LsJhuEiI5iImtraZH9UcDRBjALsbQVxdMipV2wYdkkwoWO8cf9LKSy0QKhnX0JPrhpF74PY2HspF
0iTpy9a746xXr8H21RuisYoTIEKo0Z4w6CXv4cBOFK2076xuw2N4PDdomDpWnUk5VlDeVTOkxbQJ
j2kvmnXgV+PZACiFQEKSbx1scRjCxz3VzsZnObPS5KFe45naA63BKJhYYjXVrXfFZPWeiX608aKB
iohUPgmtMZhR4rRa4H3XcMDv6MGjZEpjojca5O3IUcvEG5u3j56wQz1bN6ksz02ODV8IXVyZsxW+
Kp0Nh3FQOcVXvX+d9hW5i6VOx8mb/kZ0JJEBwOTMkeNp77jzVaL8aZ87ZruO4ybfTThEV6PBT7G7
yNaJ1uRRAVy/AiuRdFN413OtqSrLQhhMcb/O8ISw6Sv1LnUN81LrkHBbk/tsZ6uPAavtntOMv03C
KdyhRaTrMqR+tBKWOsxVxaiv74khYmjBmc9YqPOiDxU0ok0kKKnPPGYhVtBRptFW+nlI1XAg9to+
pqgGXBiDsY/0+LXTLlwoBi7bVp/IW1b4wc4kyYJxsfG4qVNQRcuR7tjBbckOduHI8xLPyQ7aO4pR
HS3Q2Q7KG1nZfD0ahnfb1XGwT0CPMZ7lXNRKp+CqcGfvasK6X65Q3ZJ066ukvQsahYVWSW5ZWYRb
DqbxFXYg9bGsFmz4TKb6pWaUsBNdrxcjvb+D+hfsqxnoWj2E5nOg6ZJsewxK1VDOVyW94ueTGvSh
sAv/1uZ/XDbuaFw3fvTkIZOYaxEww4ua2YWYh7hP7LHNxJkc0+giyAo/oFkAKS5vk85bE+2rmCVy
nNs4A6Vvsl3KRi1hX9lhSKNJEWNrppMo2XuUs++92gPPoSMqy+qoWymjM57a2myeueJKtUm6oT43
CaK6YVrdAi40r+w0Kzd+yycNZTR1nWFnjlazHkXsHCymLlgdHYNScy/9YjdO8YVREzt/5s0M2dtw
kDwHXSwiHk/sdQowjlNBIh6ruOvv4iDzPwMtj7Y1VXoXKrQ+GEH3NQGO/eJa7rgyptJcN458hOJl
MNhqsjVuSWpJBHL+PKnwMdLOfrTTD6HbffItgttz5QAGDGnrtZPpZSImsWnzytp4nn5TRU5k2qal
JB6zrRZW/SUKqSbOOLZsLIYKh97qymptkS4HWBWKm5xhxDZrhuy2FO4VAJvyoph1ty1ay8TzHPUJ
IdVYD/W2EcWMK3WxUhbN5y6NHybg/z5sftrNbJot7J7xDGaMjQxNS5HZZnHN5FKMYyufqLKmG5in
HA2QYfJmZdmDYbkVRgxlfogtD6kr8b0vWui7rhdfQ3IMvk6YUBneK2Ayc6MkHJoxM72zYCIWX3O8
XHm2eq2iud7NQXc2QJdi7azrLYoEXfJRbx/ScSqA0dZHOWHpSV3xmAxTdpFzzVOC64qd0E2wt9I2
Xtdmutd9Tqq7He+dOW6WgAFZiF6uuzidPzPVdQiQdtU9jVT9eglMc+wu7GmTT2W/RUGh0q1sit3Y
EazXhv+Jk8gLI+Xw1VTSvsYWyHjEl7dKtFxX8lNhUaiDV6jZ1nFSn9OqBR1GWV+8YlizL8D/lql4
0/GWsL41w8Gvw3TVkPKgoyDmwOQT9mbH4t0JY4rw6A/pjj7t8ZrinfBGh9UZTcSbKtf4L8yreGpo
8uV8uU6FH9ELMFqgvVJxZdfp45jV7l2I1X9fDwlMfM8qq7uOVP86bYyV1zO4ddFLHB7pF4Zq3E3j
zk8tfpNls6lEeU25YERtcXBu1dVX6JMHhXi0ig3zOhyaa7C5qzwmQacbCmHq4oPOg5LKjfFhoLig
Fu01isIluzXEbJeOXgpBiWTD+2QP2C3UYG5zecrkSTuRYIUA5V6UKeQ5t1Al6r0mXe3Jhr7uYr6x
NOG002nm34Pf3xz8lmHbXx78ruOk+pHx8u0HvkdXzd8k8zKo/Ca8FsyzmHy/n/cWMdQTDGKQD5mo
UST/XQ0F8oJBltyfLTzWwMVz+/uBz/+Nu8REgcf8z4+Thf0HHH/xqxvXg6zvWxJBFnEV18ovAz2Q
WFEfl1JyBjLrcGOlc3YX53V4Jgl0rO2JowfMYzgiiw4lgHGc0R8HjrQxx0dJxO3VcdPmmYBo80yv
jLX94Qj9B/PGXyd7vDvL5NfnDeJyBv3y82k06HwdiiFw2Ks51ZuMnXHh95YXpRx56Kskn/ZBbfbr
pub88K50/OmwlXEmf/sPSjGTTpuMlcNZ3IT+erJL/zhXDGMLp3CXUCUahS8FmEVsUV0SXGaBrpZk
iPQuyDeVLh+T652PTpA8CuyyH8a5nEHeNDhLatCAZ1EeNduMJ+u+zXXHM0lV7q0X+0RWOOhIqtOK
9kLUNpE2s3ZIQ1KQno4F50qnb4rr2JrMeu2JXrDpZdO+GoTnbbqOIBa0rNgg6NjyGO1T13olg7aU
Z9N0xBQIOGrjzFsc5d1dzJMfY4lTLicF28/oZAqCeB2EMV6nxDGfDa2NLTDgh47DH/zOWSEXe25d
XmmHw5HBMYjTbmX3h4np1JrWKnuVIl3ziPaGnvRb6PL8iEswxnQWv7A0FXLZ9YoLOaThxtVT+wyM
0Wsoi84xYZgiHglsSR97gp1NZN6A+4yBleA7sgZK51xL3S2ul1vouonYpJEyX/MKtleFxUpvfNxj
26GzdbLr7ZFsUsKtdDeGPmVrUFxcmpQxnj0IsCzbsoV+cyRAntORZJXt3Zh0Ppk1e2hCCnTpWMHF
F/qL9IYreSVd7HBbJ5rt83LU+L6iKFn0NMwMK5yJDl8rIcUD6qNlIEqw9A5Svnjp5G9j6ZY3KCjj
DkO7tZxVmOM5bJrpcTJJ9plkY3ea0hXs2xZ1mjRvflax1e8yTk3o6D04ahEcXU6Pd7M19dRoV116
NsNs2fjQDSCotvVhJt1N12PdAo/U1bxrmcgjq6cWZgb8fGO77lXZLKcScR4a/ngGwjl8otoHU8UQ
DwQRPRl/IW3ZQ9EWoySI6BVfGPzRbGjNClK2TJBIAoGrm5DRDLvS9bSbbrj37uOI2N4VmPMOQZgG
W3e4F7pIxhpocFn16xCHeEQwKCwpfa/bjAJF5pT+qtXp3jKr4TPu0EKw+ybYA4+yrDF3NSrQyVuf
5Hl9CEpGgtdNo8OzmcL0Y27aaf9CURK4zUla1dtMRLgjrdyNdEBBZmk/UViRstcNWhWvUVuAf7Sd
Lo0te+Hpsp8ELMHG9Fpqi3oKGe4nu5omspFLZNlAGcYiWcJ+2ugOAPcH/NCEUTOjlDB3JgmPMxoy
8zDji+NRwN5Qx0NSbxSevremYhq9jKC51EcIjNiQszv6CZbFELsiSaqkvE7nzruyOuSRNQg8Xk0v
v9sUh/JehzMim6LyeRkVO81zm3DUoTe1592PkTczNhjnQwLLBGeVrF6H3mKqHMge51U8cCNvG3x5
xope5+6jmerOvCSZJM2rgOQsEyj2Im94XANJK2I+705LecBvjtENC9q2TX3W0cxo+yvC9fNT3kDa
rNbZYM9LNWpohdBPeRKI6U3C5QP3479Tf5CfFxRQPokIMFAlaKZ8IcacJ2xAgKm8dVNbcOnouTmv
NEcc1QjeMTpFZeyGDgvLyjE0owbfyq+xxPc0YS1nRoYzKcCDJMIWUVXcWEno59egPBUTtIhJy8bH
kMq4x2vBt9CGVFwUhsZjN/AOuHYL4r/YeP3+yiGWS6WZLcNuUzba+4A9isZzPpwsWOcRva4bZPuJ
1rd48klJKW94rYRRXcXuFMD6dtNqFbKxJ7k1Wtts4CjciPbRHgf3CHU3lXuB4HJLXbqdb4zMCfu9
jxOWHCD0RGTRKiCuCy2NE6OZXcZ2H2J346RzwR5VP1i4TlE64k5+kn3pspG1RbzjYLuF9WXM61zI
8cKBr3Mexn180XkE5Fatwpc1Kr+WW3/UpOuNvD0GOOY8xiGh8ZDxnJn5lQNqPDm2V6CECs9au7JZ
GoYrQNbUiBNo3peDPbH69S7IdtbxaNHInN0YsuA3hd08/7tx/F8SXdQFsaH784EB5e6Vfvv8097x
/Wd+H6Qv2j5gE7Z/rrBJS/2+dTzN2Gl4gsRGB8n7QOA79UT8hn/GxrLy3s+0jBG+D9KhngTCCnyX
aYFN01zwT7aOJ1/TD9sjcxEO2aDRG8LLkVL5xY22pOlpfpyNc2ZiCqseo0l/6l6YMDulPiPZ4xFf
zxjEx+keewqpzAtwV8WwjQosCF4LvmhyanTUICQMdFkabMRdDHwtg8sUiSzXSbPv6EIfwz2tpzJJ
LmTEVoO9Df81RM1UM6/1aMp+QFdcRR3p+PiCEK8ESbAaAFOAByBWDubHL4szOIwsicwz6P5ZqTDs
zVer1GG7rkhw1tM90VshwHk70eDdsr3o4uA6SVomtYFDjKPwLaNYyw4P7Crv9EzbAESWkKJcWXFT
/jtn+/K/3DVwlZZCqj+/bc7fyuat+fHA9e1Hvt01gUOSMQCOafo8mAJL0ND07cAlTG4oSU6G5hP2
9Sdnyve7hiPej3cJ6jH5JntxfTn/qCiN48LPpwiTfk+b84MtXGqNCVb+MlFTYevnaTS654VV+2JN
dFNQti5IzlPG3OCIV2gNxN7ZYBZ2FV5V9N6TBZCmAU1kRnER93mlTKM4axrX1uPWmEe6Ig9+2Al3
3dk9h35s8HN9lcWO63s74NqFM1y1ZpbEFA9bHu2STgNHItq1TV64F/gOm09ZNNy2TuIBFLAMb+3E
rgdxNwgA06iIZtF5ujf8eRYXFMkm9cJKLokbW2SD5r2FYmRelKPIJeqISfDaI23RHHLld+om5aa4
1yoMXpt8tmGYNapbKtb7tD538SuA15yCF4NJZ8VLkMPZjkFuLZ1hnlliKi9RYdHBrjNVuq8KcCWz
gmr4kPROejOzB95VHU558td6YYRaI23udmywwayMep/NRX5Muzz+4DZSvViNDTyT8trgUxX4n/Jx
uvLh4BKhyYrpyL/Cy75z7WtWF/PAUifYEtm0gyzFqTyUA3WLlyce1uY0mRSrIgWunBoi8KrqqLMh
5MKCNQgSgFhPixs46M3TCCT/aOlp2ENymm6pjpzODLj38DkTi61aSDDmEOdp8pnrQd6mWd9jSKgs
4zouSiBH0iWhWY0CyGVbPsSzl+xnv8M+TKx/TZV6XNEG21qXDuePZ6PKqV93lWVfV07UbYI6x1Xi
QZ0h3zqf560kQp90Dh07VtlxisOoPRghAVq2eAdMqNSuT6yjHwwc+Ts/yY29StR8dGJr/gS80zvG
7NzuZyJqV52hqovKYJndO6x+12M3u9SI7sbeaZfSlO9/wn9x+viS4Vld45B+fw6ob0+FuomGkqBW
M+TMfN8fHJY2wMwJn1NhP+TNMG/xHwnz07/7kP9lReWpufDI/nxFvfoy/J/DG+nLONFfflxYv/3k
d+OC+RsR9WVBfOcRf1tUPShrS9AcXts3695/VCz5G09sLHvfjYAs7N8WWcf6DVkHpx+A48XXYP6j
UPkiUv2wE3H8Za7AYo3Szrtgef9ZJnIMd4yUz2kpKyU4M0T9leVGTz98KH+gRf2qlJ1ehL1TsOyd
+OMXLaqteqNmhzMfugxlf/QamDBe763rzGn/Rvb6uUQQ8DK/j8PH4knHJED/awNjVRCigf86Y8JI
2lVCKfK5ZdmEhaoa1BYISibn2tiPs3SwCk7V37z8f32cKIG8CVY7xMk/aJ3MZ18OyC+HtBzwO3rP
ftJs/vrD/OWhCDqbl8B9Qq8235v160MRrQncaCjUkhZ/GKX9hFBUrTtLeIyNFVfp75fzH3xztv+r
b5mX47HPhoB4gI8ay4X4o5JnR8pxx6BpDpiw1Rncd1Gvq4BHaibD4izvnUdg/aqgKETRsC3tKi1W
Kg8YNhMXxHXYVCHBTiuivBpQTHaEggnojONsoNZjnjMXaBoARytLiRqSQBysdBpYR3K09kfwwvuo
b9qvJXC9BKS/aT1NTVCvDYoZl/r30r7CMRZsbLw2m86cxifUfn2RuNEAlBqHV7xxKNt4cIkoPSeT
V+Hl1PYtxerymvaw7M5lFr/qHQ2wLGqjKxohBJW+QcgJtwPsaUoFOnqej7RHX3ap0e/sovjqePld
lTif3Nm/bTUJ/cHxi7PaHKHlOQMvkbpbQ/J3Fsi/m6ye1Z4AWbLWnJyp3x6+6DhQRy+Nr+vJNTZJ
UOGytIpuO1SDezWOdsbYyg3PrMh+8gwRnqWIJxSdeZgt+/6L7RrBw1g21DOLNGXYqqKH1qU4qPOz
NVQU5uoVlKBxCPvDnOThNgXDdFk2yyCKqgWEneFcRiZWzAFLw4RGM0XBsfXTDk89zP4HBYN7E/uS
HZefkKRDeTPPyxrE3g5RT7uPDlXNz3HWUwBVCf4efxythwqf6DkHj+5g2uyrmJ23AKKVjM8ZxunL
CqDe1mKytisGNgGAxtIbVVXTOgURQTFsZ1GAmZtPpFx8qEFqXBtxYnWvANPV4rmcxIVB2/hDEqsZ
MlElViF56U2sQPszz0f5mzEgXTDT1bf1XOqbQjcXUJDtVzX77YPT2dlBGbG4FKPtHgoYzSs1u8mu
a8txXxb2a5xpOa3Q5qId5RLjwSEEe2u6Ubo3bIb+tPVVNx0hNAv2ziWtODXDxTo3d5rB/Gvl4iNE
DyUHgiiY7HXgdOdJODDiA797k3jNLgxtBnthS2wNdfBD2mXxkR97HnvOcUWo/j97Z7IcubFl2195
VnPIAAfgAAZvEj2DZLBnkjmBMTv0jaMHvv4tj5TqZTLvTZVqfE0TmUlkMNC4Hz9n77U3BGPd1XP2
lGLsXhnQffZOUcIRJgIdPhZqZ6ZZ450RjhbsXmouy6wRbBRMnl3srJdzZXLUgiBe3RQz+wZPtJA+
oYKReUdfcX5rjcqEd2eUV0OUGpddJMUeHQ22Z9Q6JZN+3Nowizz6c4pPixA38L4Yhr2uxBTuQiyr
x8nww1c/60qs4FGwj8JwvJxS+GJe1Y9riXFr3w5myLtfGCvhgNQCOoVUmRSIlS3z8bjAQ7qaMATt
wlRqIzTR6kWWlBvpxW92aH8IrGXeRl1n3ieodg4CTZHHfcVzEz3gLaNL5HGl7QSzo1PBCg7Boi+O
0W2A9aDn9C36mEt6bbSqvksVoeulWr4kkU8jJyaXcuWH0XARUoptLcO8m+Z+101VhL68pxkX1JSe
Gb+Wlrx6aizDK1ieRmNTq6ba9aKy39qBuW2FWGjbTjtVR/ajSw4SCY5Zg9rVG9rb3qjtN9Zt/wLT
ib2nW4+qYojFNo577hAhtsspzDPacHZYz0+V5edXLEjLhTUFKFGF+9pUdPFpRhicxEMYhXUoNq0Z
XzGi2MdsAABD6eDRW6cjmkMwP7WFf5EP4kmzNFZIIsp15DdHp/GNzbIY4SbMDP86CrOvIRik9aLa
rdeDZOlNp/6Ucg66qZ22CFZ43/wNS4K8SeZ0uqJPkiNUFyS7kAVINtYyvlTTaINEQoe7QhKMHTOX
vECw+qf0W5Aa+QeLgfxj6C3Onb2kcmPnzGKsvECUCEsGWyGT3K0seb6sSU5fEFgb+rSC6ast1xn9
yGc3dsvDHCRVvlZNDjjJmZx1iv9hCykz3/cwXq9yOxmZ3dTLcFO0vnHgREr7XnmfmdVF3Up71zYq
dNMLP/W9x7ydrH3pJsW2Ec6M42BODuAwxdaSQXzoEyLBqqlHU9i57o1MrOwQG1H00Xe3RZQgD5pj
Lv8QT0/M0zB/OwG5hd2cP9p+ZK3h/mBZM6jcHxwlt3Isig8dmqOP0yDjk2zk8qEt7Q3ZCiNO3Lpp
Tr1Vd7usSHnyZi89wNvkOISaZ8PmCXyvFQxhGiJ7ACBcsD+OoCLRRwSK1q287AjMEzkJPW3/va74
z5T6b6bUjJh10fPfVdHmrXv7P98bLqe34uv//a+Lanz7sbb/8wf+apqYfzCGxlLKVPmHGJJA/oHc
WFqMm4hf/86S+qthYmu4suXTM/MBvID3+/+1vfmHDXUAkhSg5rOU+R+1Ge131TANFNqLtkTbHJjC
s88evR88eGwO3VB6iX80VYGYL23rzZiJ7H6y3ewLm8tywUmZs7GX6+0rO9MOz9zDMwKRiaNxCxaO
VRwa3nDr2F34nKGzcy6VZijGDCMighQ15DAse9tYqzNx0QrhrU659zy7HX3+prbJp5yLPDxSAeZf
hgF246B6/zmeqpTV+wx37Ch75w1CZo1ZHy9iTYEcNA8yPaMh5RkTyT4tv3DOQv4PRDKCMXRKg2lg
9qOceziYwCZ7Ag6/dZpAGRnDdUa8GwC/MklfF02qdFj9P3DiKdZibuNvhm2zYweR1g43k3eL3YQ3
fJrtFpx6NF3DqrEo6Bpn/uYVhnFXlSmjXG8gq3UwRHgh6WhI3NHgRldjZRNaG6dZugaOQbkL9S1+
W+qoPOTYY7buEMav1kzc49r2C3/fahw2xaLMH2Yrjm96twd72bMXJQQe7SHP+EeXdsDexK1ib5ai
kA/EZJJzinMw99DggsdjfiR6sKsZURIbSFPBl9kyJ7J8/cYz1/AO4fYGTbfGn6SOfZilW2AmUtsP
K7nO1RRcNgu5ARq4XbKg1/6JCM+AdIXB6+8Hr1AHoqmqQ0ZO66fYCP1uHSQFfRJnkfWDysfuaHk+
eE26M3cYq/NOS+nyG8sLPXPlR0t6g/1K76euN7zkVOgr2Tudf2lhpwGttwDCITTBC8j2kGG3iQoS
LfO2pLCMNS9wSpjZ2xJugDNOoIEgtqDB5WgAECKeolu/q7+1/BZqzm5RKGN9ltAxyojotcnVHqFx
LMw4G0rmQ8g87JliJL0Y7FJtl2BOscOiE32rsbzdyrGBmAikcRcYdoPQyFb2zqqQ7a6mxBpvlq6N
0mdlgmUa7hbDZ39CeQ43eY+8ILkfZy++LQTC9vwLd1fQOIwLhpH0dpwyNtorc2nmKgG+APnkFDG1
JYi3EivL6YbXkTMjIReWeIp8PiNs4UDky4PToh7AxkxPs7OsoTwwF653RoUAHVC0XA8cEo8zwZm7
lnqL19tu1lheoVVl48orrWbF6KFizFkXa4zI4Q4CCUMCBoDbZGIg30Q2maOZdSm6wLquTE6QU+Xc
m05wQGbgXi21E65nXP3bySznA6xurns/oWPnyDSHm9JveAJJ2jVPBgMJdF1tD+miwaKToG84CpSO
2wRx7gVl5njV20uy4aiY7RUTUVqPxaIuJR3Oo0j74p5Zs1OuEkrivUwRGhhBe7fEvJhZlX7DS/Bk
GT2eOz8jJ71yNqmU8apK0vbR6EV+ysfJW6PQBMAyudYDoDRWLb+gsAhaqMIm5Lt1mIl4lY4Rzllo
QZTT2a3tlM8A4PJ1xBh2ZVRI/rroXsoy3haVla5D1K7rNDEHd0XIj39gIEsCNkYLrnY1Ppq2HW9M
NJQXXoVcROSSWaZIxT0ycbCn+ZJtZ6dxL+hWFFuJQXxaRU7bX7vYEbZqosaaC0jlSNadF69w0w2H
kByOehwfvb7zHunV95f1KHNy1yI09JBpWDtWqNiMzybyXJKksmi5MTPeXkShNHnJtPyaRaSA0PN0
Dj3d06vRMkADRm007UKxEMRYmhxZWxeeQ5IpIv8GtK9NocmY4g1J0czJIRkYahYYhQPVbbFamhmv
YRnfjaQUbcMF2vda4n8DGGSjRl6TdBF8TkD5cM3tgdlVMnUTmdOcNRLg0jdp649fBtM10FZmy16r
Q7cmRk1SGb1+17R+8QJK3CcdOELZE3H7X1Lf3Qm3N07AOsoba+g57uaR+UgbPYdO43SvHgP0B09N
5Z3CYb+dQYfv8hps6LB0/kVqOhwMOe5kWw5DOYtunPQPiWNXRz9u7Tf85/PBttV4NQlVXiOJbw+T
4VrIJ9xsPXUojNtinB8iq+AUVRhWcuqGgPgTEnGuWjcPD2YM7GhIWypjx2fJzKMbKwDOSMJfcmtk
vYcUf/A90Mt2tLHTjjwqcF3LEZ5YvCswYJ8SkRNAV4JuXhU4VT7S5U6QTBtDciWGrD20IkT/uljT
p6JDzrhQ8D7agw1LNkw9ikbS2xEaqfZJRaO4WuCVXjHLx/qZSzPleVPxPUY26wEdrtgtVVpvmJxw
4ie3L/5Qq7q9peEHb4MeDSAjvdqzo09vIMYobmMHwRGYmAmGOR0JUzgLAfc9joemu0O81KaEINlW
172YSurggJmcmMx8mQ0854dq8prkg0PgSkkyTCV7dqLM9NObpdKN9NLui21vSbWZ7WEqtjRPli9+
h1Q0zGayhpqEJThmgINwqhnDVRTP/X40C3IVJ7XHchpteUjDC25lvumJJ7+zdVyXW3rHPjKQmMgm
WZ+Lvv/Ux39XH0O6oEL99/Xx/mvVRMnPJfL3n/mzRPZNMKjgTx3PFOc6mSbzX0JO9w9J8gcKTz2/
P0sy/xJy2nSR/5orUha7sBPoHwPe5XX9J1Ux7vd3Pe+AHBQdzUcR7mAJlHzQjy3NQFQlx2ogHhzg
Xke07quuzSqcUuYL9vAHqOqH0uzVi19YpBSM1q73GO1Nw5Hzmr9dDOj/NlaCC8RBy6q0RhcieJbv
G7SGG89AUsxC0XybwwHBHYYyeomM/Hgr6o/EsZj3hpgF6Qxdz+GY2NfaT1g8OEDzRHv3KSb225GN
MvM7cJ5jMvLbwHajc8fuYwjBK+w0R7PDWTMUN3MrMEl37GZpPl0gkF7uELS4m8obvbUFZP5RJAFz
dlIjLvCc1WiHrDsirNw9UWkfpMOoDkt1vvdgAF53JkaUlMJpbZplcmvJFniPIdUt04utk+TPRBmt
ekDx5NpLLGje8Fb1llbgDOOmcerpU0J05mU2Yrixg6UiHVvJvduO5rZxGm8/lnNLrzSftrltf+nS
yd5huws3SSYJXPH6NzGQ+Yui6ggvs4CnjNU+XXBmLETjbrmrqzH2yvtCtbsun1nQjJtQJ9IxXZsO
tU3zZPIq6z6oRf4CdL/+4A7prkBqtFhdcZ8BULhKcr9Bieh7oNigoV9zNonGLdQNc63oTb70S5Xc
Zax9FzYBbGvbLsHb1tHQPCjbCB8Eowfii2d0Q0bhNoeok+oqjOvkhFJ0fAkDQay6S19rKuysXFU0
xTay8ohw51yxxSbhXKg+9++8kc5gmdvIhnIxuIfORg7sQUGTLLFD/lwyjbkkAirYm8TLnpxyMUnc
gI6I+BSsypWnhL+pE9vi4gUCZkHcUyi1oi6PTRui818qszxqMoyC0l56bMh5hsEfXhklaEfDY2bq
vhOjl370xAACdgqjcusK2KqpyKsHHxLvdioSzIdZhcofl+rlGRITTVP6sa41oTAgryfaJdli7XQu
zbYzCYCe3SE59V1GFEAfOdOW2Tb3byzoIXU6T9xNhnnTQI5/QwWYP8+kgnxqeqSAHMV6Ygrajqva
VPw/KNtA8PYGg9tZYxRAMz8OlVsep45fSSzx3G/MEkKpiHg03T6cs4PbDnx5NUfzvZdr3GNRmZA2
ZQ9DsHJlhtyY+1D7Ob/Q6jCOg6FIyu08FPNm6or6Neb9Iycz4HJPU+9vcIzCrPRiIkpqCwPmrJz2
C1NeknZ6u/7qTg2u0r6qb85/WRqmtc/AQGcj50J4d9ESG3g4G8yUdhj7dwR1+1c0K4tvOWEXR3SS
/WObOiM6mllKBvN88c4u5vu5d7snb2LYkOcaF+AOLCIbTjfz1gzaYZ+OTvrx/KSlro6rXqIAZIQ1
CyzBE7hIJjnY6GoynVcx3FGoMSp/Rp4pPowlMsVtVzjeXeNCIK00Z9aaxmpDw16A3ew951AP3NS+
d8qjUSzcNRGO9Y6QpO5L58XknJiVvOEYPl+q0BL3oZn696Myim3ME0kBE7iYlkWjEPcWoPJL0kuP
BqXQXYOlLdvlUWw8VIsCF49W8EGhp95XOZjQ890qxqJ6SCJN4mwzXT1Y3eCvK+3XmLVzw4JZGK4A
rRGyJCN+fc/8gg6G1iyCe1slPrgDTuxgQLUjJF1OoOZPg5ppzLaPg2LiNLjVxxJdbVTIGRvjtej6
G/hmt7Guc/MuPhRp883FjxLYFUlEWFtL4d1PLW7ZIYYOtzxHDTYWVxtapLa21KGLC4qOdz1Xa1/b
X2jz44QRdtXvrcSS9w4+GRSacFqRPm8ybaKR2k5jeaWzTor5xIlsM04pNIbqaGsLjqXNOBYB9Du/
imZ0mtqwI6ssBS08ONsZcPLKoy99IIwR3/XZ7WPg+0FLioZZfFXaEKS0NQgVbbsttV3IxjfU4B8q
UU/AoCHjcejtG6FNRkYkXlpcR/gvi9WijUiEJYCcnDEnGdqmlJ4dS6IRw7qWsnrotaFp0NamAo+T
0GYnV9ueavxPZdqTculle8peUIHuwg3WdqlJaX2+tlBleKnQkBJOxCgs0zYrE63cYdTWK9Pv6+2k
7VgmviyyjfSht3pV2rI1lZV5BTDQOzY8+Hv6FuaGzsqraRVqbeD6IhznG3TF+1rbwRJtDHO0RcyT
uJmsLHvsCHx/m89GspQudKLNZSYe9FWoDWcI6hy1GpaF9UAb0qJ0ofdKv85ZL1jggvBB4V6LtY1N
p7GfprO3zT773EpONbAftf1tGUR5xWjshCQju+OxgkGi7XK2Ns6NZw9dgT6foXtWbxAYDah3Mdu1
cJm2SyEu5gLrpF3Xb7225im/DTapNbwQojusTW3gC7SVz8DTBxjoVcVMGbTZb9S2P8IPB+awYwb2
AlNg47hPuPbNteQ1RMSLddBP2Ydx3W86y/SvCIeIthQJ/hcC2oZ70qCsp0z7EMlMwZLYOrgTx7NR
cYA1Oq2jIX3iHJARboWbsdW+xq5p8iNkFW9VRi2z04FBKXv6uMtafjYqSErXTklPeyZBmZHcFisq
K9twV2Pd+Kd6qMePpTnnH0dtzJTaoulqs2ajbZs5bxEr+dnNid9GcY7XHk+p7Z7D2fnJOQkXKClT
kgxIDm4+DT6TVyJ6xt1h3EgLuHNmi0lxE5mBhdpwOmRpf+W5jcMTU3L8qUBSQ4peRrZBLHinCgPS
0dGW1lCbW+nJaJsrhtfx7H1dzj5YcjyMUxf57gWVQra3zErRWoFsk49u5QA9nL6VhRA3lrbtjmQz
kyviqQ9SdZh6tb2XLl+8Hj2igg2nJpzdY9Ss7cCFNgab2iJca7NwpW3DtTYQp2crsTYVg25U+9nJ
P3nacIwufrzJziZkbUfOz8ZkbVHutVmZmuGaXuvOMfAMi4jWH57m9OxuTsuB8dSomvWizc+JtkEX
2hBdNZmDW3S5Bpow7xttmxbaQO1qK/WiTdWZtldX2mjNsTJ/UKl2GQKff7W74ERQUPt11DpWxXFz
F2jXdq/924aNk5sDHvBD7e6mhYLPG8M3O2h1U3rYz+sAa0wL4uYZtP9+GqdoQ6TQwyxtT2vtrVXn
+/jJS2svRwLbc6vZoo6PvgKQhSvEljcomnODdqZP5jQdE+1W77VvfVThVRKpeyJV3Y0X+unFzAH4
Mkz9OOg2qRFn1lbaC7QIVlfr0usNmQxbkLq5hT6O5mR0Z8tUbXiF25EcpHYkQUjPSCO2BFw2JqJd
M5oJmhvzGbYS9e9y5VKqZOs0KjJ3y6kZ7qtPAPLK7bMppT1FMla1KWTCCbrFUDZ/jjN/HFCm2WEl
DuyGH6bCuQPAM5D1HdBKdfrxgQHbsrXmpT1FqVvt0sF1rjt3eVGLnWwX7JiICow1TbgOE3FJtC6Q
qxvl1e6ndtIzd1EunyxU+ddj4Rm7xBq+NtEstqMrhmsfVd3GY3wBpoHTD+Si9jYYc3E1elLdR5Qq
WxH29mY2vI/IikJm+X36NnbRvE6MxrHZ7wlkMggEjFLTXGeKyR5sLvpvNcjpOqwBYSGf3Jt+8BgY
3bRyM+dywR5AQyP94gkacQ45FydJjG1eOZ/jHEd82CXBcY5InQNoeo6hnpvuk+mMYPgzlybXWLbU
8a1zsFFLX6AheTCHPjBXilrG2GRDl10sSwjdY1mc+cpJGtKuyBv4kIOoum7j4jMHUILSK6F6Uiu6
xb2EMl1tkjL+rIqCXd9QxRe8rHrNCrtu15f0yBrLbF4pX+QWkdF034XBsqYGureT1L1B/BEx5hS5
faSlqjbevPCm9SVwBsxwl6q2y6slH3wUonOX32SlgjFAozP+VCqYxyuI7BPuqpitwAzITFxxNKyo
A/LA/+JHJgvHELnWPYIF/0PXePXrYhflpyWuCMoZQtsxWPI9goZ6cywfS4r+rWst/iXBStUOTfm0
9a0FcEhIgM7IIauCJ30iW2l8tTp4jFJ5hPG4JSAC8sNGHCJ8+I2KKErSyseaBdime7QFAb3hlhxO
4iFB9yO6woE7JSNThY3ddjSZVTt8i9uiOHh2lxwaBcVmMsqv5CMSYz+HHsfH9ipr+oJzVuPfy8Ic
boEJ1/cwbFHPoE9fLSnJQ25UASIJ7WSTBn545A974uAXbjxoGDsj1RNwaUT/gTb9Odv8m66PJi/R
pvn3XZ+HM7Rp85ZV3U+tnz9/8K/pqPzDQTAu0ZXbLhqyH+JnLdP5w2T8acMIdd5NSN0/AsdG4GDb
wZ9j1T87QYgfHR93L90igJomFKh/0gpClflzK8hEz+bSq7IQwmOXJQfgXSvIbMsuDJVxiVFruEMF
V2wX3bAvdOve0018oiXEvX1u7OsWv6Wb/SjgIZJkDABmPQqw4aitLdWRA3ieFIBTLtcoo1DF6EEC
dNr7qLYZ9HfDKtTDBoepw8j0YdRjCHqZAOP1aMI6Dyn0uCLQg4v2PMNQTi4eOj3YqGtBnLQdFSdn
HNrH0g7g43ids5n7BrQc0xEO9U8p0xL7rIwP+7s5mAHEVIxU1OgyXaFZX9wzm+mPhJQgGfJATa8m
PZIZ9HAmzUsmEqMkeDOiKZvqIY6jxzmdHuykWbXITcTlPDXSYPIz6iHQcJ4HeefZ0KzHRIseGGHG
BZHiKvfKbPxDnov7Wo+XKAys64KJE7VosUn1ECpCkL3N9GAKtHq46/Swigem2vp6gKX0KCtB7o8a
qWG+Q09s0QMvzzW8Y6GHYKEeh/WOV+8mQQ7eYTrPy1w9OiNs8EG5UDvGOX5mMieexsKVF5PjDa+l
Hr7Fegxn4mkMT3UzM5PIK6QtwVrrxMzLoQypOhgeZlm/TcbKNz6TdmRBYcQVbCy7XrZMr+FhtDTM
KPeYHzkd3LuOaeq9skv/RJifqdPXFGmJDZq2cV+ItjkIYjf25NICUkmgRd9MhR53eZ0JASIxirhb
+UtrD6suwvfjZY0JdAGMytbIFghUNBeBI6S9k51I3bVrA+TtNEXLvqpB/CC0S/OEQDTGZniQ3BW/
qPUCmN9TuZRHjwO1bF4rEbr3zQKuIWM+ViUG5P4GyExKfGKXFfuSaYwX3djeMgzjDqez2S8o16lA
74MWXJN8Gs2+NR+MYZY+DucgzYuA3gEuIrHTpFKAQKtMVpyQr8cE4K7aKYLPEfPkpvWBUIrpbpzU
QgxfWsL6F4kF0TEzommToIkO10aPKJSslMF4jjMX7RFOPY4DnSym68xCybwqAwVjKFLLplIivCcZ
16jXtucqjLUQ9Z9Dt8yKk5HOwloX9WzeLMMoh11O/kIIoTGuShpAZXmcUys+VGVubJOFnIQ1p6H5
oYEDhsbMaKYPWUIo8spV0v6oYodCKiqiGxXP6kaqxAdbU9drGVvluOcPMK8Xs9WqIcXItMxxn85l
fUsblSHjpKhsPWVpGNFM0s4KD1qDzDWlMeuTNuHXZDmu3LbzslXUTSRFG+zDeL1Lj1u+cNhPXbub
V9ZZSWa2HZwTr7zFPhXtPcyTsTW4N0E6REAj6+myBgjlgq+Jltf/jEH+R14Aywp+a0q8Tj4TUf1W
/igVEt9/6K85CJsXHkIPI6EbnDmF/z0HCcw/HIxTxPLQtMNoJZlZ/CUX8v+wwPoKJha2RDqrQdp/
7YaWtgKYaOodS2e7oz/6J0CLd1JvAD5AtVAxsSmbjoO6/OfNkFwjxp55y+pcOwNc6iHCm35o6Oju
WQFKiXUnpjNxlWpI2lMyldDm6jmumxWabELTsF4LazObqY0p2U1hsQBGO+PaI6Gz0oIQ9uYKe33T
7n8oPf6FTP2dJl4wXqLM4NLSJDrzLn7+y/22H2GNLc0lrF26mTruDXQCpvfBM0+jQdL73xEumDn9
ZJzgIxlpWTQckfuTJycZkf04RDKSnKUXtc6llCR5dZ6RQvOiztinDlJ4DoLKUAcL3/drMCrEe2uo
5nRWAyah4c6NYqu6CL2EFvUyeFyVUoYssYKy/NYnps0mMqlnMssE9DEXLAR7Jyyry7S1oAtHSQk+
EuwCaHTVKB1kwrGC0cAIGPjSkAR45YvyN8Ja3LeurMHAp0oL6InogwMObxX49whZFUOTNOizskLp
EFF2+X4Xtga8ZJmIx8ayeQhGm5inxi5IEHMM0hyWrrZOJB8TVESIG+TxMdEpaJb+y8nYgcB+xt1b
FlinFbpn7YxuUEgbMcF7ETLHZDWJxJ/AhYn6VZDXscABFiq+wf3FX3TOXpsXEBdPDeJxDgnKENaj
IJu8vRQVleRpyUYOrdKbZf0i7B6Oete0PH8Rpjk4AbqLtTQlKTF2LqYPOAcn46MtOq5cAr46wspd
TRXxST6AxaGhSliH0uCj83rgv4JC468T6QD3dlqUybaOAD6+DekiyFXVlGQhfAfSA/5y39KRCOF+
ZuYz9A0/HowgHTYqkXcx2BIqg5ZxBFuZw12QTte1L/FYDvXBWcyi2HIdMda6CeyAVWLkDLwmt1P0
OhbUMchUXGFd0iMioAutunj0ZhempkqIGR5rgpECZcwW8L8OG6Leqq/jaFzugPYx00wnXl47oszf
kExoddu2mXkJ0ePyVzaSASGNOgG3L/SiTe4qBnlinOZHCRIDPU+AnqZIQ4KFFrev3qK0c6/nOZLP
xuBZp3Go81s6jdEbSifYW0bu+OsEdNRbGZHzXNsmQXbWwiMbj4A3h3EgDiROEceu0QFm81FMkuwx
F7vBMxPGtrsTycIYyh3ISwL75/F4ESwlmxuTvdDeoVYx0JwUvbItxo8OB1B7k/JEis9jMXHvKISc
8duczuTf8a9F+q2mcXSfFEyNvsczEgHsvrWihFwR6/ixWeg7j0AEjjmieu5thmSM+t+r6leuDC+X
l5a8lFldkazWmkbdvpyTJbD/8CLgRuACJ6IWcp/lpN+59MDrFfxLJlgDiTq7NBQToklXHXqtdLuy
Sx1qiFKeT5FTRoKWxdsWbBmpcV1otiKq7gmwJMUxE81jhnTbeDYgGKirDqNfQxJ3wF+SzzbL74I4
JXgCP1Nk9+GQNgeSHBt6o4NtXyyDwwLxHfXfdB3XcjIBb6yC4ByBaTKNC3OfiDKHVSU+1sojL+38
IGeTwY0j/4P3WA76pQAYzh1B9c0a+j3Ksjcse62PQPJlyv1e3KTERas1Yuis+uzZZNHF0ief0M8L
PtPIonQ6gMZs0o+N1YwRkBi8Nl9sxITZh4YVAsX+FC5uQwB8WaK1mSIDAamXRwYg9cziN5k8TsdW
edxzMEAEFZKhPn3w+1BlX12vFJjKnJkhxpbeAd3Wgv1nwXDbp5G8CEvhF4JRrDTNi1jYGJM4BmJy
N5LI/JhMCzMA7AGnEi/gizv04bparAcPrjcJRkXVP5F5aXCGa2NsNTVJPH0UX6BqDzfwAymfi2QY
V5ZtzS6etsI9GO0IIL9yUtL6PkSx07c7pwZtg7ug1r2WvCbCnoTI55Z+89ouzI9GiTW2K7EVIH3B
sxaPk3+wMhF9yumuf50i7GuchcqbLpfEOjRq5mTTTHcMlqOPrj2U24JNCrZPa9/7wCg/Wk5c7ERp
RuHaW0AJmZ3X3AYEzK0JtgBRI5Ysv07qKH8SKUi1gGJyhx4BFT+HuXXZRMt2KEZmmvlSXLnO0G/7
0cvvSDGpP6ZBHz8MTn47euYE8Y5h3E7NalqZaVXuh6RKHqJW5py0nDbaNZTYVziULWSGajnmRpDt
aAjgD1b062iBeyx7g109sunUL6Vb1DETf3BLfmJWH2Ip9aUlGwkkPPSAtfT66VTLyV4hUCs2sAnb
bwiFCDXsEbuJJY129CnFyY0IDd/EplvOMAMpBzYtY6tL1RbV3s/VrAM07IpESE4rtNDu0rCq9zqr
ftPwHV/SrMGKNolBXpRzCOp9Lrz+pDonfAjqWO4N+OU71wjk2iDa1N/NzG5PRtypSxbs+WCW5Xwx
GtqR1GUjLd+mWXea/az6OT1Ak5KPQzIsX0ziJC8hKy2XTdkE+Xc5/79lcP1SzJHmY/MP6nOCo0BF
/FyfqKqw/VTTyKaOnPisDPO1OdpsQtBjSJg0GQ6GvOWH3xdiuur5wU5KVYQkEZUOcUIW0KP3Tk8H
t5MXj25wBKJSvyZOwsJQd4Ia4/efoyU67z9H0jSiXBb0GLVA6cfqa4gr2bdBFB4dsEGsqWbDmq1D
Jt1zrO0//zCPJhGXE9TbL7QOi3fYiCgC4bcxWie70SFZUOaAK8mi+f1H/VrIIldiOE8tbuIQoL31
0/dSUeDV4JDk0ZazdSq1NJM5dL5u/Q4Jg1f5f/OU/IvP0yR1YHgBvTjmmD9/nkVPl8Nv4R6XKQ6f
v29BJT6pZO2WLdUIwXRc3t9/R/3k/Xzv+HJ4ntlUdBrX+2PGXEROFzSdc2xkSXX1PY6YBZUduJwE
e6Aj+SmGuYM2GQFtnv7xQ+oj+uI6ozqDlPke1E6ygDInYr6OfZ80h3E07IvJGqvv1Md/+wL++irw
KUz5CUCix8jJ5OdLm4dihFTaymPUxQ20MU2YxXr5NxfzX30KB0rfRVWk5XHvPkV2NpNgg+8SqNbf
yISZvpjq/8VjQs/NNgk5p2HrvX9MMtyaSZ1U7pEoWPQx5yw3tFqkqs5hZ526ehqWvznS/bp+saaz
mvC1cLDwsT9fPqYr4TwSCnZE7y5frN6Pjos5UIowEg+2zN7RDshWh7T+/un8dWWBCgQ80uLbggd6
/1UDMSbmUrvimJGxtw0ZLF52jDg3mNn8v4nI+hdfkYeDVjY1uFY36iPmD+4cD5wVH1WI49SAdZ/x
A1wubVe/5g4PTKZPcJN+av7599N2f6CZroSr8u5DBzMp7Rhn3zGXaEfKwtGYOD/ec9D52zf9fb4b
2wEmdcTtjuPBOvr1TYt9krlYT45L0wY+8PwCjrvrmfk9U7nmRKsS1QjJwtPtNFLXjdRaLVKdAbup
QwgBh4vKfcsjVHUWmm2qzoVG362fSWaIv78svy6EgUnrA/W4LSCKincbSpm4Iwz9kCec7AJ7nYRJ
/ZpqEjhwSIdHLQ0o63//kdav7y46Mt4qtmdGHb73brGPcvolREryiPsGte7E6I9Y6mnqcDjoqK+4
DvXznibWCdWgeh0Gl8GcnQREyrUCL6SKiHTYUSWB6MZ4Em9+/wf+q2vCGsazYtncO/FuczAV1prB
560viMk8paabEnRAzkCbExqwGpX5d22cX949pjr6baCVwyPqvP9AlbS66J+X4+Do4GkzJaJtViWP
6VRzGv/9t/tXH0bfCGORBE3xy7PpL4JRvQrwNKNpvCXaPLgyW59Tjouv+k/x+P98M+Cb+Vj6LBM5
A8vZu7euyAyrbkNzPsrQ5WAJh4InixeRU+Lvv5UmPv28u0Jblbp4cPlyAEfePcg5NodJ1t5IBdEw
uDc5w4Fq9NsuewqNCqhgnQ50QpzIQZU6xuTyEG9uM2nJ9TZYqek+TjL6BMbIYWndWgtzZY8scNOQ
tLLoetnEoOuY6lFlHI5HnRHflVWAauz33+TX++NalHc0TAOCD34phZga0BIv2vYIT8nfjCUazmKM
k31kkgn/+4/65UEHBsczQHQLDVui0t496F1kim5AynVsTFLqMfDw/RXQye3/Y+88muPG0qz9VyZ6
jw6YC7foxaRFJm2SKVLSBkFKFLy3F7/+eyDVdEjJ/JhTvZ5FK7pKKl3CXfO+5zyHLhe613y8WD+c
V6/f9kCCZW1mv4GXIZcNjdbJU8qnzNCq2hR7qxrFm2Xp/R4wFVHlc0HEshuqOtWUmp8KyAoXZjr9
9BWB46EjtiejhtjPOTbH+HPdESliCkFww17TqCRNK+SbFsxKcFId3hJAxc4r2otEAJ1stIYuVsEX
aOAB8PQWUcQCHKJ8ULuMKuKUzPWaqrbng0UH6Hgx2bxHdUZvbNvx99/brVTIZiMm3PRcwihjCpfo
WA8mesInojVY7hQWg61sa63c97Ussb5bzXhvDiOlscZPqPslFI7AzVZ9YK8cvC7JDYwv4lpVLckO
A9UGOpItVBcRWfeF1BSaYTY0X6rYOS0U1NJoBtVYzZcNhipAJKIur9tEEBNjp+U0rAo5N5LyKdoP
TjSzg1MTzT3BGhWk8a6KTFAWhdoPxQumdjyqxKtj0Ft2pZZq34faSSiKKzHfiwvEgWKoDJLwvpcj
/x9DwFTsrIIS5dataaV5Vp9wKgJLwO9OqCx+bT77hMy6jZvO+5qq5FsL89SUP6iWYwFItKDm4C7r
0U12gaOMD+VIcsG9kUFKvE6Cqm8PDcnbuNNLm6+70LIyIa5jjuKtu1arNppKWF2i6s51gHgzebBL
rfk+NipXMRixOb1h7+rETV1pcylqSHnMI3aAasOlmy8muszpEZ+kcNeJHovrnrvZU9HoqM1FSUsa
p1VKhqcOQuWqnUIK4U6GYmvdoyTPlgSR+NrrNBj5DttbpzyORcTQVTKxarkqWV/VIkxppN/lQ2+2
DxotzGaV8LqE95xXMTVq5E8DflEisev7urGTVdf2ynKCgovGXmcKpx3IG5TDFrAIUh8gl4geBPYu
HJXUZ13FpnlL7ik1LYfGPqkkKWdYUphcqoxBp471UctNclHhJfKC5XTl9Fui2Vkbfu4DqNnz9k2B
RakhtArqZiR+GvIKp+voVFTbivGHS7b4vTOhXP9VgjPTjh/GCEftKGKdOE8/hOHWIB4D1vvzs7Lg
xPKG8s0MthE7L2AKKL0NptSOpMyFkUe1l9q83gqm8doyeYsqx+JkFqYm91Vv5pq5ETfdqwR1i2sv
og7/qzUDB/3FN415IxEI9nZOYQtS8OK5EgvaguQPkK7eqKlU4H8uf7bVUWQMqV3Z1yTT4StOiIOJ
N4WTqM1V5gZ8plmpzApuKbixkFuFsYHWE0QHrJf8IJpK7WRTIth6yCetGr92o22gbgWanCQPTuGO
eB/HVDtaSCTEsqv9SL45Cp2MdexUujhIraQKHEr2xgbf34AvhearGeL9DSlX8K4IujkJX3Br2M9s
zBFXLDCkFaWxSKO+hObj+1MWLZnCzXif1g3VeplSlNxQQZscShIxce+Zqo6U2qiQtzNre+r6ePg/
u9j/jkJJ+YL18/8vHLohS/ft9yYpS+/8X/zVJLUgrc7nPc74pkUytcvS+D+8NPisnNnnTQEFi7nb
+e8eqf1Pihe2DlSVKYyCEEva//RIDcCVFKWggVHjEPQI/06P9GRT8guXhmoIZgRbVYBufy6d0qV/
yoI2ochdsw0x5Q2Wxt/uxv2vTcB/5V12X0Qkgv7rH++HmPVS0PNhv6FO+nlq+O1U6A9dihbfnTw0
fFCwIfhIElYtbum/7/l/MMr8U/w2CqKecTRDRrHzr43ytRjfWvPvbbC5V39eyMnxxo4KAdScIbrp
YKsHGbGlef34Kk42brDQ2KSzNaQmN2cxnJ6grDHV815xKOIIpuBecYNlVBaHLKu2JB5kF3ZO757M
z9FcKgOcFyzm+T/vmT2aY8sGjWJOEVBVb/glyqiBpEF5qXp7bihQxDaJuzS038XVq41VjvqocWGh
ExzHGFNCQOjWjUo06IV9ts1P/ftWdL6H1GopxoEoZcSTx6QlJsJ7g6HyOu+uk7RNPKuO5dIfpxH9
1ZhtcRTLv/tuMChSfvQGDh5g93RQM6L5rBRR41FeNBe64BerdnABKvzy8Tty6vacr0/nPGnb9nwg
OiUcJoZSTmWp1F4mQzopqY/vQqmQfie6ykYurav7UmIfoBsY3nQpQIqPx5/fitP7q8NqFAg05qnp
5K2RgSgpqAaN52SY5KycC2T9/vTxIKfnifkiOVjC6UP8NJc1/3w1R61oZetCamrbStvaJBVEi8A2
/NtUVydvosIC7gAKQFFn9ebjoc+9P9RMkFESheBSVvpzaCQtoxboRu3FQyLXpWGyIseKBCqjqGm1
MILQXMgQw8zHw3Jyfv/1A9WkRKjrLArau5pNw8EhDnqqWKaS19+gI6nDOlIHfW0PzDqmn6QPwGh9
DPedvzcatdtg4eIRxOCg5NgP2wgc05NOK1lbRlMTr+rWPugmdqYV5sPh2sV+sin8Wl0Z7dhvtN73
HyNV7wiqRPGO9tMhyD6246vGAmbpFOXXzClXGNUahIRa73VxjZSxAsmlIGYFV2iHN2mJRSepCHWz
cPtdWXUX70I1ta9UZ7K+KBnYjkVoyvBGrRTrKg1SuZxUpVmHigkKbhbYLZKxTVdwvLvrzs2mT1HL
P4ZlqGMdrb5ZQCf3foTlxlEIUcEQDHJWb65ForefxlyKwwD8eEtXOV0XRh3vRDZ73jpNbEjvhac8
ltqNoyaoPw0x0gQb+wfDJqpXYEi+tidi5kgB1OWil412A9OOpTBm2g3IfTv4cT98c9tMHvrJ6Jql
RQYyuK2Y8aLpbUDj8jksuzpeZW46fbIGjqarYdLe6pot+tJsRPtDqcRIPzhO2ycCTZxwM+IGOvS9
yl8032BTQCohywJnGn5NSAamtcpKvyU+0zdons4afrR/NgicBv+Aa7b2sktj5TYOxFvbKGIxyLb7
Hk/jJzHpby5YoS+jDgtDdEr0mYNMvMNKxS2pQz6kfBBvE7pIjozo0L2YvgFG65KHYPpT+9Sp/H3Z
yM9BEmiyz1yzeYrmV59wdPsqI2HmpswGH6lLrW3Z9M/8DD3eBbnRr9y6rDeD7qhb4gVoR7PgBGTK
SH/twL0D0pZS8Tal0L1JsxhAn2bCWdxuh8xJvNiMe3B4U/fYwoJYTrXb8GJwcjmkgYSTg8ZiT8lR
0O0rujWpC+LOcbmdi2r2DGd1qa+QQ9u37eDG8S7WrYxdO/hixMAR2adszLUH0fnBQQaR+ogMIhlx
CUTmHXbkeBsGgbrVUAa/EotoQDrSFf9WH9yCcJvQtruF0HJc1r4v7mRYY1kPSFcBDSX2sqyr64p8
1gfi4PqdhS3o3lcMZduUoXFv45O6HoT5BDFyOmA1bYblaPYq+onK0ndV3XIo70ZgHvC5/dd25JDu
lgPJaYbSKdtChs4PESfODyWATd/Qir+q6Xy9hsjA10FXCTBqQHDXStO6Cx+qNffDB56y0qbxe4pC
lSz2fkzXZJmAV2w06WE006/TIBBHdUyI5JSORvIOmJCtY+c1vTkxfHZ0v/9KsGN4ULNK9XqoHtZK
dGO0jJDEGYuM8v83LYFchFEmu8VAP7zU+MVu8i5w70ZtMo6pCzJu0TQO0SUVFvOfVTWDlMVNgD/u
nnNa/iJDczgQ20utPA7b27GprGtttOWcAGNeJbhJtlplYs6UrfVYSsNZYcUgBWVQnB5Knc4AHNGY
vFLdbw/1ROzoYlL9BNMefYJVRFFm0/uD+oMiCuWOEC30YwV5HJmt1XhazySUKFmz5dUwVyO6xE1J
rYYIbwx+q6aEc8uGUqxhClZX6QCDcREWVXic6OgRMICXNOOjCS3cG4DTdTuf9vy0wVHXimkvMRxe
mYTwLFPTJ7UvpjOIQyqL0dpzWNiQMW6ROQ+m1GzcYoPWrAAZEihbOlERNCTL4J0gn3DacEBo16qs
652CsYfLIOBz40OiWXOg5Zipq6kLNLLlPowFGxw9d8b7nE3AK2SUlmmsTw6YjpxtGKty2TILfI0i
d8JgZtteiyrsDdL6tNHx/F3puZZvBwoZzsJR4vIFiIT2SkxII1FZRf6Pxu1wuDfjcOdyyN7//ON6
bplgvES9k2OALmUy7eFumOKReEvZrntKSXLNO0xsmGydlSDmt6a9zZDkDBPUZTVki5GYS5SNkbbq
a4Iy5dnGEr/qTYBTBCYZSJmBbt3kZRBTHwj0h7mA+SUWYfHURxmh626Xb/Hk+kieNZW1esYBVaq7
JAgn2VtF94KZo93Rr3CQIncxyTE+KT4s74BWZd3fuq3K7ctDcD615kY3VjL2N5rSBu5CasWIGsyV
c5FFoxCoGxjkVKfP9mgXxwT1kwX4QsTT5KFM5AdWR2vyXBAQjxrlqM9t00+HSADbX5SZQxu6hHlp
I1NEKFl2DAv7BU3DhJFLq7t+WdiVciwjaxjmGKF27Rhw94kWqncdpfDvrsafTtIYdBrFkysfoNc2
sJpmheeZCKWK/eaWg2i9Q8yZPA0uYd15XlmPbmUpa1PgBXDaNt8GiYsNal7sgC2T0xPb4z02CWVt
aD3x8m4DE9On8GLUUrzgRE7XeckLbvki2U+80UtbhXSNrTJ/wwfY7fRGbY5NgpGcFym4J6U3uGvj
zsU4nfVLSxAqGdVlvnVqw/rcchZtF8SL+9fpAPBg2eAD3JKVPN6j7ZoOk6L2b5gVlE+ZXfrLqSW7
auUo1l/PKSEE5IekxLQehUE4qUC/SZFJOcIDlfdo+OQ+TvVurZhj9CXvGuLJi37cKGpnPhudFM99
rYjn2CzlLSuVtQmrUFnJKMJ3UIoQZZdfzHDc+qEIs3xNfGKGUcEYb3/e9RYAwKpoHOdOT9QNypiC
ha+Jr1C5aZTYAfKjsAN/wIu4Gc1CvbKrMF/nc+hzJltjXVaZtiRITPARkxq+73SZ3vmOFuy0LETQ
9PNdpjs1HVxFOOwrHKyETjTe2k2OHCy1A/ihLRlrJn6AO7WKs50lR+uzS4bJtvVVYS6ciMVQnQSP
f6qmm6TB8qpVjQsXGUUe4OEkZArUtIdQiV7rRI63TApyp5d+fmfX07SiL94hKm1K+aSOhWliAYdi
N0FI2tgaXaUU0tyiS+z4zkhCZUONPdmLLjOv4mEa7zV7UIh6LkfsmQ1Ltx3mIOWqQjGIEs8oc+oa
VbIFXFt3zdrU74jLnQZ8RE15M7Rpri1zssOOXTHmm44Jhz1QbjdXQL1b3Hr4xevO6pdBmE43JL6X
+8q3ho2ha2SwVEmuHBtVpbrqZD07ZgGoMQUOvFSDhk+zNUuYCk0El8zpKT9jpcy3rZanT2rH65SV
E9tqN9Je1UDIGwGXBWHsoL5K19E7imuFgSOmgfrY8GFi7NBRmSBPrRPb3luDkGunlTXcO70vya7o
y2qRuYiXF20/RxIiZ5sOVK355hHyYlr1+YejUCoAr5TR++uuRXM9p5/fx4Y2Z/dNle81Wiy2kWpM
u9jxre1QRdv5iu5mrdcSMEV4S1w88bxdlD3qY0Kp3IlzHLOhQsoxRfqFYUr9q6T5hBw2rx7BbUms
LJFyFfj9fVdKe1EIMsCGWHlzKhI1NJF/NrpUW6Sx9K+5jGSFGJSZExFavXGcelgXdLC3iAV77PF+
e4X5uO6AL6r2mh0i8svJhHkZAjJBYkFUupV9s3PlWzOZd6MOc0IfB3jZ9IugXdkAE6boOBThtITu
G3jMVltuRL/Eboed3Od4h5X/M2R0RGfxTHCmfOyvnGHmexp1C1yhVXa5SQxsapdcb16agl0VbWhm
7PxmLP2bMg8DyBAAYawoxXpfkMFMIkccfg06YDUJ4SVocLuxp2U9FY+lsHR4JwH94kWmh1dhbJX3
OWSDz7R78gWrevaFsJbuW9nb1qOt1WJcpU4JCr6n1Uv9PdmKNOw83NfmuCqCStwLp57uUW/WjyWM
OtSIEJiW4zgHJ0+WtR7tGuJoHRJg607xpq8SqnFqGu2DWJNgUNrq1a2n7EoD5eghdjRdSupFYAAx
cboxSa6a/JXtvfZl5Dh+o7ldqy5r3SwOfRVDV9bB9tz7FPR3rQTBgy0c4JDT8SlmGd7axFXC2cHO
UwSbY76KUFQDJIxJ3gmtjQ+5icG2i2T9xarZXy0o4+u30nHbL0ka2vtERPmzL+3ZOA009UmdV0iL
hs1CDZ0Q/1reXYWRQ549OdnPeWuYHraMYQ+itb/Cy5B8a8UcaYuDoCBLpfXve7vMvmcNwM8e4tVL
08QFOnq/tPeoSMV13XICR+Cu0kDqc8FZtyHURCqt+ARoJFsnvqlBGO/78LZQ5FvS285nnf4ZpJnJ
WQYB4Xdmk4IegJKzYI83sRSGWdgtOmWk9SJrZrI4jb247NNFCUWLx8tqu5ecKgBgGdNiQIMeNOWE
nCw7Kmn0meI7BS1meVxQqrPKXcmhWCufayM2VomVUr1QhV11K5Od8bZwrexYJDhP2inVd6Sss5Ui
Ckv6gbEUSel0imdA6c48jkuW8oabevZwY+PUOst5wrmdA7DtHBKxMJnrSuR/Sg2lpSVop/dsFeOX
UTOKT3GVVJ/LrhztbanQgCFBD6X9Fi6Bby6ShC0N5J78IAxtoJFYROPXpKZxu+ggwO97vXsLBmdA
wO3MgHMnvzLY2X7LS8jUuJyblaUkt1PREy7XED+3bRMbcwWP6jqBfhEu3KpsbykEBrcxm6FFTIRd
s3Ycs7qpA8tf4qHQH/j+v0NvBMLJmuYuOluHEuK3094tmu4+USkyiCANn8a6MVi4iOTRiGg8NFgF
XimDfRUAC74KOT5OnY5u17ZA6Cg5PPm4mpjZS1DvfGrpIwL3oV2GYVU/mGraZPgjmo0VduoGk0EH
wZxoc8UpxDYk+uhaTyzJ5FJ3JN5kLmfTGOmyKckAyJkJQZEoAUSO0T5y1GE9Cdzsq5/Z6qoM3GfY
3sOVWmr6lr8F0slYtY8iEt9tOF0wlVr5Gkx+v+mTwcEtbsj4xnWnYYtBgDuGwREJTDznt7vcFMO3
n+0+FMeoL+pN3M22wRqP7JCzp5Kh5aLZNbetEer3nEGeZvX23VhO1r6qLCICh9Zal/Q9XwqXhlha
Dw5lQiO+tRCng7aBo7/Qa3a3YwOCJOiHnBZXE7DDVag3Zy0BCjI7+JFi3duVCt0npn2ohb3xQwtg
iBYxGeg18Yx7FPfdHSm84XVqJuYjYCA3J6V6gl78Jc4JOQrpxWdMt+ueXNvV1I7qwfc7CyYrmUBF
mxRb2RvpY8uMC401L9eu26tbUOlH5EBzvPUsHw0KuW2H+iv0B9uLg5AVi43gnolU8TLD7a/Zytn7
QUAyJm41Yf9b5D+6FgP/ipDiV6OKic102q7iCFCFyWvxMwRCKzv/iijaeEW1ZOBla/RjpyujXCpo
6dxbepeBvizyCkG4URelualyyshLJ6zd21zW6THP6KiTMuduw6ghLIsS1tHSmzdUTx35JWxV6sqA
bzcN3/DxZHszxVvNpopDUtUTmKsl8Q5BuLbmOOGBw4v3fP/mZzuznrKAvbHwASizK0xXlDu+NXrU
rQpVQkCJWV+B+XndaL3YHEHGGDJHrR7YQ83QNcpESudo34SbDleiMI21VQE0UAmkvQt8zetdxf8R
WoZ5j/JAPzSj+wPlhvIU8Ol9AvVF0ojZFGS+uvXorwBCQ4jLzWKr0vJc61FFwEEb9AuHxtDtx4XQ
91VQSr9I0NBpUQol7fDP+qvRuBgBIuqvdhWney3rP4FwnbzA4nTrkqz7H1TuDZots+EOZdipfhAd
gqoRPcZwTWseK73acgIY1xVt8AvtFm2uHJ9Wzg0E3shjzDMKLXea/ipqI0wZvqGJocQl/e47bFm8
Ck2q3VBXUreWM6kvoT+fKAfqcR/f3XPVe6RbqDSFQcb3u+4B0Ap0Gir4OjsQB5xQlPQC6qQfj3Ku
3cMjnGvYKIzeSaLF6ItOEEz0qx3Sxz71SFeOC03E5YXnd+6CsJpyEDIozRGV/ufrkuAU7CXKU3TP
FTkCQ/HVcoqvH1/OpTFOWkrIZXSLr7X2NL29max6K5zs8PEQZ1+On8pEZNxEXp6KuMmRdYZahxZY
soDdoN/Q93A9qZb3Q/Q5VGi1AEBTZ0QtmdPYQneOjwv/4x/i/adnqLjZDSwrqsv55aS1I8yyM5TC
BZKugW1ui9ZagsCtrlMlBmpWuvnq4/He31fGI/mLaHeMf/bpt1ext3JkaVReBpbyCjAXUeiafWE+
ef8uGvTQTUINSJcyoO7/+YK4AW5TTJGVB1wY/VUJg6oo+2sbP+GFV/HMSFyEA1gHhbyBJu5kJMLJ
JymdwmNqg26jNFeGtI9lHT99fNvOPCaMurqq8ayYucTcwfqt122VWWIA0ClIQ4JEmr6QJQPMIl9G
lb//eCT9fbPR+GOoE9U6B1WLWG+G6nqX6l0ugkU22C1SEzhP66rPp08SyMgWf7iPU1ZQ4lPryv9i
sW9dt5PermNaQFu94SxNUhVVsExMyd504nLfGqOyC4ZwuvFTNoOiypHIIAZbs7lq16nexu0eeOh4
OxQdZSxJwPKSszbEIChqFy6UJM/TuZlWJsV9lQ8AdfBp1w+0uWK4aDK9qQnbZ3gl6q3WOw84oaKX
jNTufZdiaKtT/0uN5XZjJ5KD02jtLAskvEl7RqvKZKl3nzKf3VFrhQBTsodycG7gTU5wOxNwtwki
oCoiJcGvYyhhwVCAg+6B3uO76pajKIRHg2tYta2jLxknXnGOt68TgZYhTuBIAHJDMhQMS5KjxpVg
9XG5W7rC5nFq1FfbH/ILi9b7d1poBiIUHeEqffVTP4Y2sgHRmyn3Jp1cXdUeHuquXpHzZV34eN7P
BeikufmGwUqMrOVkHke1SFnM7wiXCEwi08etM1XHj9/mn0LQPxfgP8c4/UDBguBmZwy6nNpCRFG5
b8zGfNA7YgL9lJAiPJQI+oe6XDVWHHwqhhrIi8kGtnPqhMmwo0ScR2x/BTwZBdfFenBk6kVGW+8n
IcKD7oKrzCUER79U823WULGisSqX9AYgY5iEBk4w3O5NraaBQZaA9jDBP3lSc61JNkXW1Fu1JzCV
yvQY3MWpmm6oyMMcTaL6LhztcKvVjdylJnXr3gizm16pe89J3GNUJM2SO0wgGd8OOeZUTz0qtig9
h6lc+11o0kFJZi+nMZuRyev5+Pa+b5xzdzXb1nhPfqZUn0xLVQOL3apyj97JSzW2L05Y3glDIWOu
WPsKyK2Pxzv3auLNQ1LEdgalwMnEboYyr4xA5l5bhfM3eIuOdje0+e7jYd5PgUCQkZMwEZI8887V
IsYkJGrXJa1CTQ5lGdUUUp1vFfLzIrjhlL7sTP1rUOcXzDSnWTdogeZxWbW4o0z1p7mIbplVWTmY
uZcVcvocjgTigoFVDnT/1XRNIYGjDCRHYGVJX63SnMqp0uU1Ygy935m0Ps14UHaG2ikbrRUEnFEt
54Urtwhh2Na78aup9cViGKmPJvYUrNwWkWvU29Mq0EBDJ6LBn2KSV9HGAkwPyS/rmJ8Hy3JJ7pat
3RN+M22xpVcbFG78+2wyl2HTxmtbsfWnyjAvPYpzT3z2U9gu+gweyPyoflv4ImA0hLoRHKK2LxIJ
yUIO6jaBp3vhzTo3F/02zqlvoy97MmHcIfccM1WXOeCDZRaG64/fq/eruNAgPM5mOs4f+EP+vBi1
0suiEnXusQl3ltLMF42qPxdJSKOxkRdEeGcHc3Td0dltqe9EQ1bNZJSnfCtKCPYE38S2F+WGsjgN
pja6cPvOTQQW2yBWCySMNDT/vLJUSqCSlJa8Oq4PemNbS82Xz0Vav7URYrbQunAntXPvhc1JwxUC
bZl9um+dmjLl/pLSEI9piPRF1/bOVA87nb3JqjCU0BNl1S7H0jUeIhXJugzo9AYIGm+cwEk2biHk
JxudBD1rP4Bo9PGTPvvjcZAldJzoLHRNf94PDAiNkoRu5g1V+Wa4wVOo94+pweH643HeP2QYcwiH
UJviWNbtk32hn/UVkinJHiYmoKfXXGPHDm0E+lvHxWL0jeGC4+u9Sgv3jz3fdGBzBtf254VVMML6
ocwKz3VIbaRBkq2roG6vLaNstwQqttchvZKjiKDof3yp728prjUKP1h9kWW+E0oC9+yVsLNy0u6k
/Nxbg/YVcpR2hDYUv3081JmLRJHFyYHiJP871bshZKBAJNk0ZH1NG7OfiTW0biHcxnm9I60zAuyN
IkYuBp0u28eDn7lOaiCsOzCUuMmnMxEknY46cZ57YLQjoHf5MRgDtFkxKKK/OxL8H/a+NmpgEttO
ndoUbZsAxF/q8UU/S5kPK92B8FVjkLqwpXz/mlIaYGZAxIxk8t3CVjZQ8AMyIBACEScwWXRKjPhu
GEwL64X1/e9fFu6xOahDO2MPBaVfgmyquCwzMzyllDlLHtbUJaa/pLlwD89dGQl1HDI1EwXK6VGz
QszFWpFxZYo4hobyTFTr93g0jsFgXagXnJljYWchKefSOAqebn5IDIPFpqCcMsp0bdDccImjXNhp
j2Mp7/f0FS5Vjs6P+JNjOYvVT08C8Jxtp5hHrLR+n7jlC8ako1EnIMqBB5DYoF/YAb1/97H0qipe
OdYsRjxZRkyWQ6v17cRTum4v094TIiF+Tb0wzJnFnmHQs+JYpVJwqoIG1TxGEX+1RwKeclTg1+/K
kdPrx+/h+1mEi2EXN6e9sFCdWvJGnHdknBHFWRusMpRml2nc/bBzi1DXFgWMM5HlcMmy/84Zxx7y
58QxMywAIpzuIUm8al20qonnmpK2VUp+wjIvExjYLrKaKUd10kh4JuwIRBJCV3FL+tSqvW3HKtil
CD82BMEdJ2lWD2TCJKugLDnIz0f4qiCbAR2r9cnVB8sL2sa8MMeffTAOiZJ076FUnD4YNERhSisy
9WgnQUmWbrxXRhoTHz+Ys2+Zy0vmQkxF4X+yhmWiYhkJitTLWzsFq9N7aqIdHbu9VGFgLTw5e6qw
E+bjigVB4fQFMG1MxiXBsB44AwPlmR/uRksdNx9fzbkZCFQJ3gE8kSi0TzaVU6zqY9ApCWq/hiAb
m2VqNDtYWU36ivH771e82HVh6WDJgLGnnlaTnTbCsRTyicrE/z7fuxpOWFb7zx9f1bmPx+Frt7HP
nImIHxviICfyuL00Mp37RGr0xH3zO93RYlMHpvNtSMt4h+L0koH73JyH6YMTB4vv+wIlvQ4VZF2f
eEGg37W58jIjecr4qYynR57+9uPLPPfCU6Jkiy4o0b/bpKdco22VTeKVQZlsM8u0D4MeK6uPRzmF
GMwHS5W3w9ZZjgwsSSfzqtvpY2fSI/OcblCfolAFN407CD43CRE00+2ByG6nWHZF299VBJzcmqlt
bEMHEfYkSwslCMlrWuV365QQj03YdfGlSrR29s6Tbjx/mXh6Tzc+td+oJiZZVptR0NdrqxetdYsl
MtBmF9nOM7mXJfinkK5jbkRPCQThne8WX3HWLcnybPclxKYdHR+CFaQCKizkOj6+kWe+NUQobEEB
E4FZOF0QU+BNEM3Zbg/59L2ctHajlqif/RTBmXz5eKwzt0P7aQqABomr5fQIoWsSZhDMHG/yte8q
zYFVZqovjeTMAxJ9zsaz2gs7jDMfnUbhwVIZTeUiT16Tvob4XwcFlxebnyGFKksdmR2Nx5o0LF1W
n6p6qFbIp3rv71+rBmh07h6xQTydKaEyog92msKbazoVOaZYadIDFiJie5PgSTrmJYLPuSfJlo2S
vQ7fhqnsz3MM38rQNqIqPAWCwlJqPTKi3GgPQ8WhLbMoen98hWfWHC6QPZTBwsZm8eTWZn4tQlK6
C28Ey7ZORT2sVPz5KwMJ+38ylAuSw4GdgED+ZEEobZBVWc4RTXOL/N5Moc/XdmtdRZjZL0xf595R
gw9q9gzO9qSTlbRHw5pPVPG9JuuOXVi8mWZFVjnPj4iKg9MRffT3b6MNKxa1O+61dwM2vQKsFVGO
x+pWskNsX3KpYH7v6uPHA537FNjw4l6D8kS69kndyYBYZYJjzbwW4XjYoHMb8kMNSCR2tLu0qI5Z
6l7Y/Jx7JX8b8vQjiCeRItRRM08Zxm3QFW+uSFG4Wvu66C/MY8a5B8cqR5OMV5L19cTx1A6OKKfR
ziir6fJrG5Y/YKASx5tq5FTBK1wqpRItMyqQ66iaBceKNsuzapQ/bt88CzZqzz6hPl6nI1vG2oLZ
IGzrR0CfxcrJUziXfuNsRntwnhyTKuHCyhtUE0ozAlyYj0uF/kMddDTtAMHGUv0aF90tnsRy3fIa
RU4/kNtEEEhHVvxjifKS4jY06I8f8rm74M5OXbZN1GlOG7BpWjZNjkjZm8oJ0t1ELIsqns3SvOIc
RiL3RdTVuUc82zNwDNoc4E5vexlrAZgGZpiocsnvKbu63JDx7KyMwMfg38zC1L99idSxZ7cxQDZm
g5N5zrWkQ1StkXqJG8xpPtKasQCTJ+OieY6BV3jokF4/HvOnXuNk44v2BtyzzifKcnnydgWKTOnM
pplnZZO7DIfOehSh1i9zQ5pXYZGSRKdnEPwEkq2fOmVnTqfLuqldt2iJtspA7viFZ629b/eBaqOa
z4TKPPxuPQ1Gcyr9ni+6mXz0bGBlN6jS4LL6M9YCxNWCNwX5lJmu3aAOl5I6D/JroV3YjBlnloLZ
F44cA0oQxbuTSVNFGmERBUWaSB4blFtmcXNkpNMBgSWZiTwue9fGSBLxWTSLgEiQtaZk9FGBlvX3
gzGo4Bp99XMIIRWqwqR+pg2Ub8OBVwrbBFHao2tu0eW+SRSZlCj7tbDicI1gUKxqJW9hP1T2Glbk
TCIBSJwYjwkpkXd8tjhRyLmankOnc/epan9RCf65sNifu36qajM5Zu7Qn25G2cLHaUNEoGenyfgY
4s/1RmuMniNNCTcfv4nnhkJ9idYANzrLxslSSCGrqrK5DOsWpFyXlTNbesYy2bthGjx/PNbP53b6
1s8nSgDknFzeMRbJXU27IYtohvWm7yyg4EscH5PQtn5Z9KvcTrUrrVD9+3bUh1tdV4KDPgfzCSMt
t2Wu1r+Ouf+X9nsh94UdOhPOv0kCq5f25a/AmNuX7O1f//jvFBsTm/FfLIjd93/949d/8Re9gV7m
P6lrA8Oci0McyZgyf9EbNFsnCobK4qxdgbD3G+He1v7JU+ePs5M0mW7nWupf9AaT34LUyO9SvqYM
aoi/Q28w/pzG5h9HY8dKZXPWr6nvjnKO3cssw6H2/9g7k+24cSUNv0vvWYcDCJKL3uSk1GhbU9ne
8FiWzXkEOD59f7Dc3aX0PVLffS/KLpWykiQIBAIR//Ajtdc2x4RzjT17N7GVdhoUAVD1x7xEnOug
FrAXW6UW3/+O+lNbXznYk2FV0VoCJaICOXVsmeoopjuC0DEewg+9XWE3scUHF4w62OE5QZ4Ga9wO
wpZXDgvixfSQUbihJdwG/SaxW2ScU21YadS2EsP2WqIMIZx1AMhy5qkk67Cdx0oq6jGUmy3sUWr8
xvGJW1Qao3H/jxf58WWx/VN44gRShQAhaa9LZ41/oHr8gUJrlIRGDu3gR6umMSo3VRKkBsQhIAld
R4mP2d12drK6+mnstZd7jgcRt+amAxq8SBRPyfzw9i392tP/NyxwS3gMEufoz/gS6dXTzD/I3blq
VJ88YxziF9etyBIYVWLosIBNMWfDRrcKshTt8iIFB74pcgJUsMnttim+NbNaOijNg28hBWOPyk73
a5ysw27FLRRPTI1Q0fqY9hIu1V6uRSdv1hV/kXRfRQKY74aG34Dt8NsPZeLmP54psBlkOkAkx6iO
sdGfbGHge+fMKsr6hw2aX975dWY1t6iiN+vHty9k0uzXFyJ5MekZHX8G7zQnXqhHRtjbxc8cQDg4
sj3HhbA3rs0Kn70gFx8mXHG9FOd2v8TtuHWSYLwtMr/Of759J6+3Eny/uREjd0Y1lw7uH2U2B9gB
QNhcPo8q7OWNj1YUmKi+spDcvUiUXH357w6yz5mKUIIAsimInOKTLIQKg4YyzPdy6Iyrbre0FtIZ
Y7giK/rOtQhPJ+NM4BK0B5nwFH5OD3JuhnZ3i2jUM0IIKhM/4KgFaXoet1h8XiQYSzLE5SKNnujb
w/rHTEKe1NiFSAPYI+ie5KdeX6o+ygv1fcYoNVw3ObD58TaG4cDovn2pk56xeYWgVFyjfOIyo6LT
dD9vqCdOo1s9q1L4VXDMcPN4ADhDjNrqIImT9sMcrbFdXTWwlaW998e0WB9zFbQtHOiSgIiabx5X
0SfIvIEntinylyXsh6QPl+MwCYEs/ds3/ceLgWuBgBDnQoQXAQ+Y3/8D/+DAhHJn166/16jLcRc9
+uP5z9FZLP9z01Sy8XY0gRv9nobsL42eVyuP7gFFOBnav2oyp2Erhmwzt71vPa0++ovrFhhuhh5C
ELYpbk4OvhSqxApEFAG07jKZm13X933UbpEIccf7rFqnHs5KOK/6KamdPDp4tXSXS79aBDK/74xS
eLo8qagYgSSWCcy8EP+k1+PkJ1PbV0PfPKVhRvaNP/qi149Kzj2Tal1wtBzPItUqVM69OGM1qRoL
M2tby2UhWEaFSJbvTEBcFyR8Qr4hg/kKS3F0BHZkLwFYQEgab3EqSeRnlUQRDP0RfiMzFW44FJVN
3WuMUXf4d428kbSKTYi2FBXKZecuWA18wmldz1/orpBCbLp55ZS8w0GJPBXqQCa7/OCKzmd9d+if
zB9bKfLqh5zw43Y2no7VijZbHPmfQaQxNfu1yblHxxAwKJDXg/MZ8mcLHXBAWGh9XJEYG+/HvpPj
rQIpwWfTOieCbKC94CCyc1OwPJAW6S0WeGpCIWahYzFpxMgMXyJNDktayxoTril3+aR0spiPZAg8
VvLMR3JSf9JonLGZIaEPBGSrepEnyz5HB3y8h2IR8fHVm8zVrIRa8o0XFVn3pUPpYTzGYuyy61Ig
hnw2OWquL1P8QIaLYR5m5tIcxibyZWPmLJfhqFI2SxvpR/7Cac1lteEBpxV8DUGPC97OywP4WDbz
qDWNb5nvbDu2GFDfrpl+mKqZIFbC3sHsG70EyV9Z0C4VwgltgQnF7+/o2g5BWy+L/SzFDztsJvgg
KeAomp9etnDpGaRmfoH1Gs+UvIyqKIqJkfPDduAD06TT4gJm/oA0CORXc0XPCsjaljaWDEu7wJJd
dgR6M12aSLNreQW2OWqfxzKvbmsj1hQccoBRTJcWeQHW1FhHEbMmcfuSd+bNNl9Io9OJg4NONMqU
F5aYs+V7V80jY9jMI0pyW8RvQjBeYUnPMN+twYAS/Hks6xEd1GStTe6GRRsont0iyRZ5iBxli/m6
8+KxTvaNBXcc1Rh3JArs+9UbeRg82Mz8pb8p+CkJvc4bL/B257iJHiUkU70bcsqUOW9eB+xdvdto
bmnh6fmP05CbexERDReJM0LAElzCrmCmeHAkxXGklcHt5VUWmrwtxts8u1Ecqv3P2SCMxHsE3Jrb
ykVkxrgbK0ZwmCcohZs1DMycK0kBxTHXoFqDQ2IblNLWpNbjPbR8/uycsGQBB7kmNpA6rmQZKIuy
zhdkfE3wSAsSsbzzerOkMaXnS2Fzo8W38RV5Y73BTsgb7wPsbxmFtAlatRzH2UbL8nqkfsAXdr3q
uT/MVAczq70sg8baFtHqwIwMS3/usTO4j1I/i8adgX+byEQrFDUIaVsHn+JN6x10gRKTvWNuoyKY
jHa7fvQR02D6h8r0BvdRNQH4IlGYGnmDQNtYgAm1NTxddGxyL/vQIMcYQ5DOB/OGEShfbOdALZy6
6nmGkmYGO7LH2Vlt51Ipa7osYsUh/hhbinfTiRCi+LeaMhUPU8f5kjR3UdXFor5pFMqI2DDZyLKW
ewIx4WavvSRfYJq1QxPB9SNvn7GPpMWfHmN8HH0IvWFBmJXf18m3BK7HDsZy6yHKUSrJUgRs5jRN
roomHeAI6DnCpGu7ZLkJKYGelq49wKYx89IeZsUcwlq1K5LLBs9nfgcqckCSe/U9QiVm14zSDudG
x6sRBrWcobvB6MQl5OLgN/CWahjn7AXNUk18V9TZJgoODD4z185Q6BkPtm4nPskRpuN3GiER4lJh
j9X8KdK5yQhTMSSEp1YAKJguNZZ68mZkFFkLjqsVE2rsevr+57z9jnJYiCGROIYlhhzJJTqfA5cW
Duo7OMYnRKWf49IG7PJVDFUD7B72VAyChtbGdJylnzUWm3K/EB+WMLXEhxnpkDbZEKJ8cQQDB9kS
j6a+6TfYspsUy7amYvlehR2nkd/nEKK+GZypgTAWneEdEqIcnKQ5/ubnA0IXfbuhoJPsOtDm8V7Y
2Nbcxd3Mw2cNm/+yN0r63HEA/pRRaqo0YGHnw0o6fQzxmGAEf0/rKpvM7zCT8pi4K+413LlsLBPu
FbSG9RFev80Ye0Ef9XBdF0iCrE8ryVi5Iowp720mOCPtjZsRdncqKnptwSl3FokRzVT2d3Y1l/dA
q6KcOdSjCXQha4yxDrIZh/Z7W7HHXPZJZYnrmDv1YPu1GSIpxNz1UCBFUD4LtHH726qRVf8Neady
+rBGVmlvJqvExQKFsKkFm5sjvYT1sfCEGg6gmcLxpu/SeEYZq7Ir58or2Vb3uASNzrbjHfUEeYRW
TRGqHuGQb5O5GE1KD3IRir4IltKNNm1vLfoLzelB3MlSLyLZ5p3A1mgDbGOJm00b8fwx8zRO4Gym
7GQlOI5yQsgBdWvMSw+xu2IGMRuq2Ubq4nrCGqQ9jFGQeDufBG29T3I3bdj4pA4u1LIM4cYT2nXo
hBHhlo0E3BHtrMYNUFKgDQMC2i+TI5hpvesae1pxXqltFJQmmOGHuJ0dtEhBU0CsTmPPtz62RVOJ
h0F14BDP7DbAPxO8EjD4e6hvnr5Gv6i2bgXiCuujRlAOjdReyv5hxbYIvFapZdC3Z+HsJ3AAbejh
chfNa1mcxZlGZHhF36ZqNlHReC4gln5VXfjkVHlYP6eAbMcZCrZeuh8RjpPDsB2Ctgk2rqd8baOZ
UXd+uBsK2y/lWVxhPXETOYFVQJSWLWlt+iMN6QVGzhYRhMFtdo6vMVnfS09DBL7pXR4m//g7+0Z5
MJbOLQpCDQLSAPfNhtpWXtX6D9Pit63YtfHUx0gN23ZCjoKhH+5uKKkDDT30CGUx/2urz8mgem8e
zbYCq9wsbhT+zF7LBs5ySIU0EY4esMkwkeiKnfiQQ4NLMLX3FLSTyxVra1JSP+1Gth60dHJ2GV37
iYs2dQCFJz4MfmOyP0rb5uQQ5M7K3S4C8HN0NnRVJj9jmoJe8xkitkFh+j6aWkM7dD5h0leKzD4s
kFF3UWTzyYInm9zN2kbL1BLL8jAzmwbA/3hiD6+Ub+9Hp5ard4yEC6P+WAMqJaYgImXzoOQlwBq3
vl8BYT2nLeSyR09Q1UhNsAbTDFBbB2bnDLtp5k77JA24Nn5iQbPejcLHk3HbIATKl+HeFLOWlN/0
3L+KchMnEcgu+YibOxF3VMetcvpvaFibfDWKcYd6dPXQyyeYhHVzkG4e1FdJk49si7ptTS5Vt4FJ
WVI04Rgj3dRSOz8HSy1FtJtKB1CjadtQN9igXIOYBF5Uvc/wE8MXkyL9KvdIVZld6vcOJjDuHe+L
xjYVCxnBgsHJ1YstBrJNRB7Bjs4qDh1Y9DKwhJnc3MGgUJcAwfF7JNaOJbQZWm8lIw1q8MX3TaVl
JXaFg/QHehhWaaZiZpMH3PoVMg+fMR6j9vTyGtkwHeeR49+g77HcmnliL68d3tGgxsDpb4wL3pR+
RAjGjqMvYxH4eXFMW5lUyCaTjo73q8Gx4vlMX4XiU4+WUZaegzo3SYWt84wUfHIXc5APZcdkqajX
OfM2m2z60Tvk/MhSEjc22fyI82/vH+02UWP4cdWp22RXEkIu97OswqwDz+ttHnUsSDLpMQuzRDB1
MQWvOu/4AFLOJlFzSo7GWeeYCebFQ9a5Z50boL6yS15213QcEzbNAa1pFpTntWSB0utNvqnRYUel
pcxzMmubEch/xisy7IuB35pPk5Ug6zGVYcB26aTcl4vIQGBSw0IOMNZ3jteau31ZHoX2eS+0BTAX
OOsVga+68mbUMr6OyJlkyD46QQFYHtE1M02zhZwgP4hemLlb1m5UX1eTk4x6l5QQsocLvqDySGqn
ZuHdDhZaB2pfrz2PYLdYy1CsAACU76Kx4ciXBFHWfxvh7HvVRhVDqwkuyyS8KzE5GmGT2HeZZ5Xt
mkNg3vqc2Gx8mnkhSkSklxw8ec968dfl0ptczk8SCaN5PJtdMI3fxhSyGFnXS+ajEnsk11BN2PO0
GTrvJAa/T8S4nkQkBjOqe5y+6qTz+CnhzNKj4gHT9Tv6LN2K1cNo21sPKUiOI2PaJ8o6hrL1hnu5
lt5gba3JYfytNDKHbnqMJgvrEZll3WFoaBL5pEXr5T4G1M9b0xUF3WY3hxZ9yKwf/ZocJfKb9ZFR
NxF3dTqOjOddAAVXmfMD00n6XJ7SXryaUNkSk+WxDRDOTfd1MDP1jw5SRhxVipA86mXp1WNpUqvS
QhuAFlrXlAqgzDgqMzHqydSPrNhbzJSE1zTVH2wxz3XHgEBCTIn4SJkY5m1gljin5aS9lrIQJK/L
lCd419bz8EnOwarOkX9xymOoXM4UbGyWID/wZj0SOmVZNHxNJHRPrMq72mSi2EUSxbfTy6kRJiPC
g+cdSrwEKRL+QW4VlStcNBFHN6fAl4NFGa/mptGXm5ZkyypbMELU4cqJV4xhzkTnkGQz+wFq1rzS
zBnMrQ+wepGvpLcYa7238NctroOW4ggfBEi2fsSy0gQszWu0EMksINDWKLtkNGUPderVxTevmc0J
fXmJHNEMxSzeVE5hZuXbVaN/UTOiJQ54hYZOAKTxpGYUzg0wf8QSnuZYm3PmmFoljDkLI8Yy2qih
53nfueRpuZMyVcjx9BfTC0D8aZ11aes6tLXUT76cTPfmZWqUmOewdb39dH9eij43Oa7hP1M8PzXv
clGAXEeqE0+ZiE18akDd4gSFOhJ+ue/U335VA/9ZLQS7RZkaVASYavlnV0rZjiqnsvCeZq/CIfRy
AK3BTPS1SFmGaV/Rwd6vsiFoDLXwFUWUsewgMbfa5dxNFcJ0NujKmgqPeonMv3sfxszRpEgB4hTZ
VYDwMD/9m0Nl8G4ktugHcRx3T/kecx9XOpkCnIYzZ+Y+2KDMsZDNlSPU25f6Y855FIaRxJZ0gv6F
GANpFBazJFDfojT0huWIHGc+PTprYJaIjOEZvjflTlsoeP45gYTNyzWBnLgnFfa+U16YUL//htSd
iVF6ZrF9HDIi+20Cd5WlHEfk+yQTCz//KDGC6z8Q7Sr/pSH9f3QQorMAeQFAvOmqstyc0xk51UgQ
T1HifaUmwdFxSSE0fA9rLPveA3ucjrILq5unBUjK1SiOnVTNCxJDgHi583Wom6C41m1pjuZZzknt
iPm8yRrffq2vkUTm0WiDheA5gCuzxE9nkM5REQtRlvzao27IDOq92IQ5guLCe437rpwRRc4SxLi2
QeGn7Ixv38AvKMM/VyCpFlQwCCLA4/Ap89zXBXBOiWnptEjhI9a8oHtGL2st9lQ90ig/e0lbxj41
qTGq8CZ+/y6KWz64J29fSV2zL0wvg1PlvinxUPpfWMWNiDxOC8j51mwJUNqbUO1CT1toRWVOoYnW
weSbzXJcBtzmdmlss/CBjNJDz3c6GCgeOVM/o4k1FpTo0AcuMlefZ7SWQ1xrCsvkVmpUJu2yejcw
0rdZZ7Zz2WbkNoHyzBbftn3LbQUvBXpFak/ULArXJE15qH9lfC6g4XaLPThinxsE7ifGP4QOR2XS
HWcM4i6BBVOWfXv4/5hwiDMYXDy8FRcK+OnUHjhZpJa9Ll+atPPIWZNWmyNQtGqTAfwuWb99SbNu
X71wQi3ETno0IViA4JS9RaNs0Z0Kpy9RIk2NcQDAh6kQLKzCurGVzR1sRBkNHKJmJzZJoVUix/Ze
o+j0yT0PlCmRE8c5/ghPIW017O+Jd5l+KRrKnxdZ1evqwS0mt79ylX4Ht3i6p6Ht7wcelSIJrtXI
7r+e5DCjkixtlfo6duDxH/08MNMiz1uTWb09vO7JkubbDUQrtCXC7BxK7ZPsIJlmuyzr0X2olUbg
Dclx5I8OCWVUTrpZPrE7IMC8VvwVULBhXs6o1TxyWPP7cNNS1qUEw5HH9O9bLOjJQx30AsiwAVYD
rw4IAt/TJk9NWWu2TBkg1LJhEY6hNGXioqI7co+DtcfDWYXPXpTgXWfCyliZeM2BoJi7c8sijpaH
ukHD8vrtQTgZb8YA2jUMKdBMMOH/6Jj6fqKjSg7zA05ZZmeG/26WHMR+Ts5vX8o7mc/mnRK84CjA
9zCuKScxe2paaqqOiO9D0fy61uBTOi1QRjRbE6GeEPTSey8B6TAK9VybKunvn/oRWcSMA4LN4Poi
MPVMzoItkc6tFEoP51aRD9Z6pViqkg4WkirT2eINHJj2eAtzPM5Wgtp4+N34o1tkmkgWQiWsnTW0
V343NpV54aufcxUEIUmHg5cD+YjTD4UZy0/Nm8ydXxKnwUjgb3a6z0xh+XcLjRXJ3M3pebDvxTFV
DlQNHbzQm3f22/D16zNuEXTyISXakDsBktsnU7jjCeC6tfH3cvSCz3lf++7BpT16lEXYCmr8qT4k
Yo4ulzAr412LlfqxwlP+cUQyHalPANw0TRNvE1kLvDGZ6u4BCSJPfSxnNabbNBzdYxblnypabd/H
VqgW4L6VLlt6OfIDMLjmMrUzdc2OlOKxVqVIi1oq9/5e6SOPFzGyg/6mLaGv76gaFo/WaqGqqMs5
nbYq6j8KdqXiIPD1uw6Wftzpdun29MTLx5Qe/kVZunQJ8lZTzmswWMu32im/gprwL5HSQG95WDsb
u8m2D+5d9udvbdo4PlIsMqWEkSh15uZ1fT8F3vCYeV4KDsq20CC1qNt9KYZIPePP0N8hZqxIi+IB
svmQH2gTLO0WYxw5b2f0lq0NwlfjRVk3e7ToAS6HaZ7/PYRSUjWP0dxExK65X/OBkpgA40i1zxJb
SLKfhF7sJ3fR6it27uIhHfxhm86yuiwCle1FtmTvQMxfB2smBG1lghlCCi6k+T9McBvKP0HnJ/Uz
72v+GLlxXexl2eic12bLh7dX9OsF/XIx+L4AssBW/0lgiVdBatdH9bO0gwqM0GzfOzX11Q0cn+tR
eAPnv6SpPtEiDIp38rE/Zv6vxwSrQ8uGIH4KmxiMxnoh+uq5q2sOriAs8XfDsPBdr91f3/S/2/Cv
pxQQ78n7IocN+fQQidtz4Y5gZZ6xX2bNeC7bxQaPEifbQWYMbmvE428zFUNIslFxbXfe2GYlNvO4
PsylBvYFWE9+6GUfXdRWFzyw3yryJGSQH6uK5MXVNTBeVzvikz3m9c9q8MKrmvLsp9Fd3L+jnHPq
xmkcu90mRfLBq2B8bizUBKneFPTinCmisNZHy3PeJJpWwtAfnAQqkT1rb4uFqPdOLnQCwmNITBpA
GsS4eOzRpymBYwVqFuGyPqO7w+CnmZeeeRjlHtFR/FY7UfnFs6J5N+C7iUllb8mjqBHD2L09/XwT
3V69GWQKzKkOMCDAMeTvXicLThFXtA/QG0VTsiwop/UI2aJhEaHhWq56N4pqPgYVFgybzGoruj1N
dUQTNboeWzlqHN8S68PqJOLorfhX+RhOfa0y6ulIUlnXcLGDq8Vbzmqv8u6pgZYfGstoV0saY2i4
6Zm2CyD7GMpaFNySNo7NYRLZz0Xm2Y0XtNlZQaX4mCVN+6Hydal3TazwwENH+AHuQPHJqnHT3cjZ
MWLXehqQo8ySe8PozbdpZ/MA6exEm1Gjb0v/ustphLAn3gnfCq+yFNlzh6p2vKHp4L9H1jNjdzq2
WNxy3JecZv+Q3xgoCfPeg/i5y4R/Y0RGH9vMW5Zd0RkZrYmzxDv52Al+n1kVcMwCdQseCbU64Gon
r9N2y75i6/yRt7m4oGxmVZt4WKxLCpX5gUaEJtL7Sf/cenb5mCEodoXtgf3JGiPv8PbU+kVgeP34
pJqETyi3AUjcU85tP1W+CtFE/ZFAVSw5tzfx16Zf0aLtqsXfdLZrOPIVxMCN9qkV7vJU+scUOOyO
OkkUbWl4oirfNzL4nOnScDAXSui1pdLrQuIp1XnIz8shTc4TH9XGDZ6q7gRx23FTKpx2BW3A8DVD
mDXtmcWwHPJCW9f4vWEJQCnDupIqXT5i38l2lvtZe0B1DcvOBrvUq4o2LxmlV6HajE5CDaRkwhRn
pOn5iGbVsicXUXca+jpquKXXQx8DLsNMpF20lVT9PiKZjsxrAKJupqNJX0nLskxQFA7a66mNlNo0
WSvB1YZu45wDTpnQuJKJ+7fum+zzUE8aiw43o9SDUOR7ha8/4w8zJQI0B3QNEuMfdT3PpROKTHLx
w4hIBZsIg5gnUB4LXUNeGWeq4HlVQ3wua+tpwTaxBj06tu+Z//6rCYtZFmmzB3LVcD1eT1iQUgot
sKD8gZzeMux+vRBkQNPyKislzNF1jO47DMsOC86i+zaK5y+YjY8t82R17t+esScFul+rB7lMasuE
DrCWp4jdtRqmsUFe7kcS2PKuk466dUvL2gUUdpF5roYb7Lmh0Iq6Oi9nz7nWSPBTYi81XpxBGgJI
xtb0KrMG7yfI+Q7TAZSl7965yz9SBqON5PksccPN/+MYPVbxUkWdGH5Q9e6SBzILX22pJC6bQdnj
jQv1nJ6SWmW4C3u/+ZliAVNs1thtpzMPA99HPyqTKzuYige3FwMdEnaBA5pEJcOd5MFWdLR7XyLT
//Ms7pcWusS3Zzgru0xxSPmuX7MmjEflmzyLp2/VCdHC/C+/iRah+MtouDpIZ9IwoYrAJvPbJjMM
/xKIylG5BLfk8CcTpW5Qef/P//D8vxAQZZemdA+1LMAM87+ZFp79l+uaogi0f9zQQfv+O0yL1ykk
OFLqpcChKQe7VIf/YM7lTusK5QkLy2dL5BQPUSQewNS/szJfp+QvlyE7xrTQ1Oj/KM+ujuqXcR0t
aGnCoSlcLTtvsMMP1QTC7p099PWu/etaVGngJyE/Rm3j1DWbd5FD3/TiIx430Qdb9uM1wHvvQqBP
CNS0enfTBob4KlEwl6TczaImEUNpGTfQ10GQBo/fOXgdHDETQH487hp91fR0SjfsgI2/DYnOj0C2
PfdgIxEEPKXEheJMNpNbn3FUGVBRHAWa9HOdnf1y+wWAx8luiXr7qZ6z/qoDFXbWxUl0Nq19hobC
4oJNm+uLpXeqT2VBJ6y0ev3gaFlfRCOMSyuuspt40dmNSCh0Qr6sU9CrdnWeJWrZAyitPrmWWEGP
0FFNOUc8Bm1yDRUu209BWW+HtrRRx4RSgqylxIsYHt8nVw3Vz9Vbmw/07/IH187yTW3H5cHHD2br
ZCi4D009He0mBiu90pYOR7Tle9B6ewdSGpgXT10Gjm5uwF9NnIIL75tdJtaxlLDu196ajh2w/GTD
iR0GY2i5zXcVVtWVXA38rFlT5Me7KcTYIRQHenP9l6ywoqngINIHtFyCZaIc+gW5an9RV2nd5oeA
I1q9nWLm+dZOG6whbK+qn2DDtF8g9IR/51Hh3kaJHaG+bqvoOQ8VjioOWrSwed0FBpGFIsKhp85g
TJK89KlIy9DfZkgwfbDLMcTgTiTNVTBMwyWSWtMjB4NyW8RZv3PdkrmXg4pEmDP3P2QeDjVzZuPb
iTt72kVyr2jjf6mCBkzZbOtDOEoLPhGwrOe+qtKztE6/Lz3SFAkavZdJFGKa4KwgX/aKwUnruLzu
YEj9DXnE+uTV2Xplr6CbN2p2Crb/0bZ2BbAv3A0b607IzD+PUfI+oowP3mAhVbLzZHiG3aGfCmfJ
y/2arLLeWzqLLhgCRaVbfu90Sed2AjEBQQft+vLZ9jBpoH0LEkYj+F0kD5Gy0PKK2/LMakPw0FY1
b9WMCUNDWRnPvEwCH9GXuQVTaTNrVODpsuXfIE8AZLWCrwAZvF3ayAXjENndxpjwXclUffTnaXLA
5gWCqc3qmcEbXHuFcPe5M/6YqwDwaG/p68Kt1yc9Y0HDm/WfWhxEPmRR7e6KVevbztfgTXV423UR
lGt//WwNvXfjrqm7d5dV3VjBuu6nSE53dR0N28SJxsNSiU/1VP2NRWdDFQjJtFFsEIinM15LsLCb
eBwoeUhqlHkJNrF1cU5Q+YglelX4e+nCLN0uZSfXqxDY6nxOGQjA4zZNOtvGRdVK6NKrSZCkzu6g
poSBQDBhWGgT3Is+R2uu3Dj5DFX8PlhozkeOCpIdxpPItloxHKCN39lyE+mwxuNsXMm1Z0sk4SFY
Ctc/r8JJ2TtcpJbwoMACdGKTAKA5JMW0Jrdj4fNJr83G5EZ2PXTkpurr6WMiLXDOeIR0Kr2MYmvE
XEbFk//FbcEC5xsbEysaiKiHuo/5MFnYB8DGDZ4DSlp0gHSqrQuEhJOhv6O+W+Py60Sq+GL5bXEX
jRUYMNucnZoq8I8j0N3HIF6sHmCrG6M2N0jvwp/HBiDiOnIi9EFCnPna8y4mN+7w0pv9o1tZJL0z
5NNlB/3auQfol+Qb1Zn/HMQyvgPuN32Xbg1JFfu39iAKzztvypnrDpzEd8VQIoil7Poio7611xCz
ayAqMZk6LZ/mshMCP/cAlNDBkQo0Sp/Ve7+N9BYhKQxF0WioeAMcl+eef+u0Vd+tyo6xw6utod2h
IFh9mj3R/hDUbq64kSw5YPMCsHLBDnQ3SBxA9j0o5vMQr7sPpZ/JbzDBuD+vHJ0DaNrqEyBWqkYF
J6B6Sz+V3/mWrn66YV8+ejZZa1nkct3B6GjukiqlDqEgbDoED4A6rNvfdsf/nwW+kwUalT33rTTw
OuNQpRr9KhH8/X/9dyYY/WXosUiW0Ul8nQlGwV8c9xEyC1GloXopudbvTFBEf9EFomdAjQk1Hnpv
/5MJCu8v4wRNL5acyie78v+dTBAIAFf5R73Dp8FlTvt0VimHGWXBk0q6lxZRpUVtX9a2RYtvwJJN
WjtQryQ22pnbfSE83WwWinv9YUYlGvONVnt4gpQBBc8VkEuLm9r1vMTgazfUS9a/gbMK8Ug5zCt2
k3KektBNHqp5CLZZIv2/RyH0NTYsGggezh2HrMlRwWlQB79OCLViO0ow02dWnqIwp/P6Msjn9UjJ
61PZa+/JmkS8XNqqm8MN7lb6aswjUT94RTwEVwqbOBtTWfBd1UZUnnGTRV6ydtWMUQ7hJcoRplgU
Wo2FIiHtbW+bUiX/Qr1+SmfAG5V1XXiZT1G/rwJg+LzbOzQsKgB1bt0UhqiZPVD5wCMpRSxp22f5
KM8FigbPqIh01NQH91wFOj1z5xzj0mgBjJxlW2V35E3j6LpnuZthUOwVH2UexPmRj3jXSwD9bqdh
UOC96CF53ZPl7rVjfZsLvH5DOwed2KvA2gI4g3dBPWnejiGFmTWl8r1fhaVuHQqx12Pkz3tHD4Fz
PkRR11zqNYof1yoM7gB7xfe9XtzwvAcZZO0gLPvlJZhDE/b6OP88Tn2KFrgbbAtoK4xBO246UtQL
GTXlpTbcaFxSaHe7EqAvlh8LVIBBJ+HWStp0H2RyvQWdJTL7LMYd81g4ErllIh513gltjmmtd0G4
0GIRMb3tEJLDUTSV+7ldvaViG7XW+6gMSrPhTkF2FJYdUvPqadg8JMCOAnsPzMadrT3eMJRjztwh
X2x1niY+8LQqJ6I63xK19sRdZAk2PtrS+0qJrdu1AsJEPO1nO8Y8Laqd82xcsW2KJfAcQeZWNFO+
zfyePLTp2K5lBFZugNmwMYL67Ia+O+1LLI+2/RyiLWgF98XsI17lnrPrXfvGlm6dwOtlzY0gD0ZM
G/e0GZProKgPtSzUAx1N9gcn2PRc5gACHKvkcfnigDs/BEEWH+JxubNxl8JPF5HmFdrcFQd7+7z1
RXHQcedeROhcbArlqD2w2RwLgjm7EENJCTZsskurXNZzu2NpurJ0H/D6/Er6I7Yd9OEN1rTWVuAj
dGjqQOsLuin5ucqmJzgU5UWfieQSGwsY2GuFF0O7nGEWulWiHQ5ipWtbWN0uq6x6m3RWZG1ah7os
5kU//LX7HMzU+6O4oU3W2UCFRV+EW1uE0y4CfHOFpRKS0BmC3R1qczqzcAhtIP6Nrh9vSXmcj9x9
fpn7pASbeNbtOYe94UdbtssuxKXsELDYjngc7oqApmKdrPrYdN15Pfl3nVfe4q58tTrxWdQPtrFj
vs8k1mSk9RdBMt2q/2LtvJbkVq4s+kVQwCRcxMQ8AFVAmfaW7BdEN8mG90i4r58FXmlGbHLIkWIe
dEOMy1sGBWSePGfvtd30WOER2TnqsqdZ4pHahfVtFI9924bOMl9m5CR5rimp99H07cdohU8SiSfL
AC9ORlW/08riWyHUDtXhRE4uvez7VAG5TFKd7w5W77WDySKYOpdiS07NSmJw4HdoHp1C5hsS6mOJ
HNq3maNxbzVIq/k9rFCnleZT7MgD+/uX1Yas0eqqeyJbkZwG1DYb6zi7QqWdHSSnkB1PhXYbJ+0t
Vp294vClaP5dzY7IXottNctlZDOey3rl3HDQv0v11jrVzZBgIc+6oJkb97PdJp8ILh+JG57fk6HU
DrHdkyeCMgUfpINwXYncE6dCY9+zrN8OxtR4HBDcY57Zd5HV3U7joNK8t51znSmT7SO7H55ZV+SO
mRGWgMYYsqtMlyNFUj6EKj9UoNatvDJjM7kzZmYR3azecfZDL52RQRjrZKS78nqZy4CIKhKAs8YG
/9rf9eQAcoWYKEsVNYyRG3y8WrwmIr3KjYTdoSVMItfgGWfDQ1HlVqDDjrhnRnTZKG3nzwT/PdpK
9mjGboqSdXztV/cTTdujLploN5psgrIoZi/RpwDE17G2stDVs4ir2IorXYvbcHK6L5W5mHuzW/uD
OugPDTRXbuAcylOZFOPZbCf1KtGMOxQOF0WfPFnIdzy9WPcqRG6PlXZvKe6LcJHjMlzy820tbRTn
xumNsE+z+W7mpyNZdwTbxjLqvORRrH0qSF/Ch2jzqCki8nR7ZGA87hEPnGBJD4E5tvq5szLHaxm/
tT7cwMTPl8IJi1mux6QeDpCHTmMa5eFQqFgiXaUhUFBBVpEjhIpc23Mm4ZKsIKT4QoTnwIING/dq
WVVxm5RC8Va7ay8LmSr+Qq9132RmwkHLEv6ky4s5bdkTpuJRE+OhIm/WHVc21sx193o33BNFf9Wm
dvllnCvQ2sunzM6LPXNF35qxH/rwpNIzas6jxmQxEElEWkhsmuvVbEIN88yobXZyTbSzmZpYdhVj
Qb8aG5+jWjZ3mBPQetMDIWgN90aFadmoblBy9CSOdonlD+xrTQr8fqkJSoVj1wSVbOSFHleRn+p6
c3ClmnqRoTwmyrRtz1O8qy2X44B5NamQ/5WqQNMcNxhvxFKImAYNA++7KlOcI+eb9TSPxqOY1eaN
7AoyP6OSPPaA4GhjC4Hm8OwJUS/jgX1W34+D+6VUxhstsVN/ENNw15vVzcTY3G9zouoW0ucAUDz3
ndEFhKHVp3a1np0eXNqcElKtaMN+89Tu9KpoX1hexWHSlug1W7VuP4F1OxJDwwm5HpPQKiySaYny
9Mtc8GX7ET0VjPxKdZTLeJzyJ841kwf0zHm3cCzuUKXonpkYxWvt2Mu9PSmWl0vns5FjBSud0n6y
iTfdKZGlEhGeZA9VXKneTPMEyBQQJwY7CNLF9hDxg2Uecoo8wAzNguzy8eKuL/dl9rXp8rdFVRgc
utX4bPTjHj5CclWoublbwLQxfGm00nfSTiT+2nTCa9SuOONfrQ+ZlIIaoYovNb04DHnEeZi8mj2y
6vrOKfWWGEAnkbeM7ZzDSj/hGXn8gaTC+WHswWJpZEhjrcUadFENw9c2d76wOhcBDRl3J7tIPqaZ
drYqww0bt1t25qSk+6jBLJyhQduBGxv9BL8xB7M6068qg/AR0MHtRab1aOSHfrkoxeQeplqbd3bS
fili6NxyLlLtpmlG7Z4Fsp/3hjSIJbeGKSlCUcV9IEqRs3n1SvW5paV6jq3FDBhWpE/q1BkLbq1i
O32KxbgvE0N7qwrTeiOqlJDsdUv2jpLWUzSOlqvkmuvbnHyF/04BPJ5suSpeKlW8+/p1xEEFusNU
dZLoX7fYlVQeqF1oBiSA7dDqJOdOTnaQM0K7J6F16BiYkMpeVuNT565HS5++1pFlhW1DtkY5NPNe
Qv06RhWxputsuh6bZMivdjIzQRZwOja7oq4zbxbyZRzE4Ovw5gm2jbaGaB1hRmjZ//L6kGB095ao
GbzG0YqDMejCS7psPFXqRAazcZXRjHxMhdWFRWM55zQp6zN2+JLAD/d+WZOgwH96B0lMhKr2JouE
gimL6n1WRo9a3JVMBPVdpAhjZyUNmThm5zkM6U6dtVR7u4Xch0nIL7u599BCYpFTqsZHo7lz8Kyy
nNB2IYNupN9AVOCaJy+TSzoABX6g4h4gHrl5nGukMrbqNp6ZlmeinZiPak6546iScXsomAFju2FP
LOpjXYs7F65raMWAUCr5WGM0u1as9XYoOafog7kE9NGE3zU4qsVCi6Axu0ulm8cAi4H+RE4cyZhF
WT7O9HV94hbZ6hZC9pBoKZ5Rk6OVmMyEdIaZF3m5PjJMnYO6p6ZL6yj9mnfaTsN4cbum3OVzgc1W
JWDHAk3waGvFRZtIcdUJmh+yrd4pfns4Pv1ey9baTxTaYLMYr+ekTwD9yfIROALxlHiEg1ZU7l6Q
BkLR7ZjeomTFZR6zuCxTXgYIP9sry4neVNBBO5fcqRBR3HzbLrT0XDBHtM5sqh6toZHfZFfVvMgr
Xa19hrtkRfVoHRKhLld65p4U/O4+4nuDns04eoxUpgsm7F9rzhuFpnzWnfU1bqzQ1np5wTF34WLk
wVSsx8jJx/2qKGGRvCtOC2ICOMaF1mfNoc27G4KtztWcsDwmreNj/1KDpuF4O+qdESKlC/XaBFuR
ZedtNkCdoJ7U3Hk07QTYXrq+zrb8Esn4ra5z7p/auJXDpV1Hj/W4Ivmbq/hFUXTa5qI4Dum6+rFh
X6yu88lpsOC7mIxyNkeP/PnmKopoLyqVql0I0dxmRDT5CM1Uf5AraprcidWrPKonyjPlRpLs53h5
Oa9sCRl9NZ2doMUX3SQBGTP9seMOflm65JuRT9wj0bR4iaH3nTeJguSZxCw/F3VGxFGaaiWoZJ38
kLk2Cgq8urOBanTV7TToA3z5ufXVzMrDLFXizm/0Tk38Oh+az/qkpf48jSaHnKZ9nOAxHMkvHo9U
1fnRtZMqFG4lgmZZ4/OkSitgVPywdERyAeS8ptWd3YBd0t7NtJfnNUmtU2M43UEvlvwk62gJzEl0
D/TzAHJ2+itn+OwyrzAdR7F6va7x6I99HWNHwwAtNd28RN4r9u1KDhcWHMST5PwGoy2UYHBtIA8p
0xuDTupYGWKz0nGoIrmWbO5hy0BdFA8T5HUsJBCAJjP2elJE1xZDFzB/y5tTSpd5gf1qxwVXjKL2
spKQjLtsOZodCQbdNF5pZU1Z0Sc2e7H7gho13bWObewydIOe0pgVZVC37qacl+/dyYe94MfAobhd
yykAK0ggERHp9TxnAbOM4kjdeLTRm/tFUY7Bhgncs5qT01ya1b7I0zAjrorDlHMnM0WEHIXpuBhz
htvRdamkQUxcslWzC02cFq6W3j3jjkXcS6bYDq+q6RHV4StM1Lxa09uzvfTIJOIiPfR4t/yuY1SS
D716HnJm631tvLervIS+33nb2UJf0yuN1X0/r3F5k3X8jDQnvW3ksteKYkLMqmh449MBWY2jnCeR
3aR6qXtMCS9jy36qHbcPqa9bcm64/ft5Rpyohkg9RiJwTc4yJGYFEuuUrzhS99J0+LbWza1VD5cL
ACuvW6LdGgO8iMiXznSDNq9SVh7cEr5eQbvG6BkLzazKphodIHeSg5I3JkXLcpp4Un25YUuxkLJG
Em9GVsD4NtrZW2qbgLjbm3moZ8ASi77jCHlmiX4CwVkFQs57jlrcydpi+8PYM9TXUvWKdBCmYvNE
G2Vl0xWDcewa7W7JlCNW6P06WjlWNK1yOeis1TPUEdom0zQ5gV5oD6ydd/oS42zAMLnPrU025Ux+
3HEcHBQVFGODjEDjkIrl9JRgm/JMUb1VQw3PKVb4IR0zbKc22VmzsT4iLbwhHWGATqvpO6NXA/IO
bE8Qtg0+tDaVnVXYi8cBJ3soo+Sbo8GTWPVz7livhgZmr3gdtDKUg/PejQuDNSfFDkl+tN+X7q7N
mAmiZNqt7fjeDIwsCiV/AUyQ7Fuhb6GVio9BFif8xiCx18yNd0gZGSFoK2VLFgHMzW66hAUa/16H
FLXBdXNdylE/KdT0jTfHhDxMI4fysV06/hI7ORCE0nNVvPgVrJ1ulwy2N7XWuSm1c6eavpXNJYVY
XsiALk5MpogkN3zV7JYdemnlBTFSRKH2Ov44BszdMS3a6MZhVUPz2GudWVIat4mDd321hgdFWGUf
lE6vLEGn5FPnG1pCq83ijLCwfOgyDUC3aK0OOWlczKih5yDBP1xIYJ5vfT4DV7qImJDQsfhrFv7/
3a8Pv9UbNbL/j+2Fv1BcsM4lw3/++Mf+rz/H3+oNNvnDH/bVkA7LrfzWLXffevR///kff/mltr/5
f/2Xf0dV/qETj/9ic/3874KMoKD8+vpDH/7v/80/+vDq33gJmH4M3DEoE43xP4oM+2/M4K1N5brp
ybeO+j/68IaGIkNzt9Y9yS1IYVFS/J19qYu/0ZtHD/Rdf0mS3r/Uh/9RHcRswMJvh0QaMTv/V/0O
YP0nFtrmyFjZ+uVB12FN+gU9+dIXeuJeCGm4vWebRPIx3UHO4iJ83/3Ttbr5S933z2zJD0oGU9UR
PFKnwEnCbPOTUKNtYVuPtCLDSerj3l5Ka6+lerFbbFC+/8ZbYRJE6EJENbOPH0UTnYE7V0MTGgoN
RUOha5Nn9Emzx+rZ/hvfiksJBRuVjYV588e3WrU5bxYmDfRB5jRk3Wt33TDk/kBt9gc7wo9GxC0d
iSEP30moBjcFB6sf32oeB5mDOhpCNyXsclz0W85X1jv26h19hszH4KF425RxW8rqf0kQ/o833xJ6
uYs1tD0/vvkwJ3CCmmEI6YlZ29gYM7cm2j8EC/18j3CsRbwGrc9ibPVRctwzGu6J8pRh53IC497c
xODm3NrjPmtg8v/hS/1oUdq+FHFaPFtorYF749v78UuZ7agbCTOMMF4syEN598029HcHUb2nFeUZ
5lPz16r5f7Rw/vWOyPl1HMzM/X4K8gL8SWlt1DLMwEogs3Fx8Kpuvf/9/f9Bp/T9e+kC8qrDKZAB
znaZ/+lBFzLSqrzNZWhAqPIMRbmIlf4a8avuz2r5L1Lgf3q3D7cGwrS4hW4j0eMwoid0zYvHkvN1
ljcw2bbpRp6//f4Lfkxp+v6e2DQtgsOIF7U+LmVLklvONPHYkR4mrkkBLp5iqEpHq16dg6zjfCfb
O3tcHA7Bov9q4UA7NaZxkHFXhyM8pb2c9Ymq2W6+zDNElYVoIE/HTHS/EksHvDP2ifFe/7AwfaBC
fv/9DeoIhLWbkfCnO87pYwuEG49ROkkSQsU2hfdQHYx7RTFUDgPUoo1TT3Q282avF7N4UVd7vpEa
ZzR7WA1gYLF7rQGT+sOzYG43+/9osv/+0bZzJE+4yf8+PAyZW1j5ahZDuIEa9AgjP7z02W8diyyk
Nu4f59QAZjRZ9HOwr1Un0rk63GAlnqQSfgIpBpVHAmrmEYCjeobWRLsItz5T0Xg5x1Lv0J+uypE8
XfRb4zAwY9joT0PnPskpVZ6G0YkA0tFd7oRiB3hwsHHgW93Lej4NOW0I6FHSHyLaP3MBCF/kj3Jy
+qucjhWj4zUPOkOmu0kZrmvXXg80hFdvEQWKIMrsCzVZ1Gela8cwq3LFj8zlPV+Mu8GhFQ3ZKT8Q
QT1c88pV8Pu79edlxuHybmJbwR78E7Rg7mNTmtP2o/fJlZLj20kd9ail84Nco62tWGp/WGZ++Y6Y
9FBxmva23vy4ALh0bxz6j0PYRdFR68W+0OIvnIYvOoNWT+5an37/DX9etzffB4xEVMcupc+H8T4s
zxG/sxxCgEp4bRAcHuN6MjBR0978/Vv9fJuSuUE4AoZZ3NqYeX78arE0UZyPNbugM5rnWmm1Yz3J
P2XA/PJdgIVTpuB/5xr++C4lyMtymLiACsauzqNdqhxkGzs3v/8yHzTu20O3JWSi36Va1HDBf3if
PFVWzULwH86zVu9qOkOBNZcxYncgXgKhDiUFN75qG/Gpc547PQ6JnUv/tCwhIv7w7G8qD2SmwHKx
X380YbXEkq7paPfMkQt7P7VuEURTNgTMDojqNMQqjlo1u/tOrb8V9WTfEXA8hZigxstyXdFU5fRY
f39p9F9+JttGvOKgRDY/VhyxgGsTJUYfVrGsjmpn7l1VTszqhvYq6hucfrZsPhcmj3IB8/RaNimq
v5ScJ9ep6p1dMUnV5vEqd4hMWacXWhS636ZDc79UMvWaITUP2JumU7UUV4o6/Km4+PUX+K4XpqTn
+f8g3Y00MFkLIrlQJMtdjG4wkJOIHxNWMb9p7WwXoc70S9sa2LG68oRd9tVJ7Ye+YwIqm4hxI3aG
PWFj7m0NsAtj7/oNbUF1MpzEDaaGozq9HIW9YiiCLm2bP2wJH4wgf92dHFgYgv/1DT7cnWgf+MD1
0oc0V+NTtLrVaWDEvssUKJppxyIvLWaOmXo0GD5x5qax+/u7wPjlXYBWHdMvPjTOxD8+iGg4BBQ4
2YeZkgz0H9DGvlFW3diCOBwUj1/rYpyfCalKvoDzGeQI7K/Wkx0jW2w5DD10FYUdcCoO6qk2lZ6t
S2hkvGE4m1nmw9rVvi0VyU5dZN/bRr43AaHtmKE+Nw40W2001QvFZFSw1vWrPar31sIbxUKTfjO5
vfmHa/5z6YZQC7E3AQWmBabxwyUH8W3nUcaC0GbFcxWF9pgVO2VVkTSuKHV+f3V/sWzjZdlEY1jD
qBU/nCj6IreqjkUnbOLq3U2diF17zNBHr3/ClG+v9GNxwdcipQ8jvNhMQx9qROTlsrEjkzupix9y
YPDPACJxdwGzJhxvyYvCUy3FOYEC/JPx7Rd7oaUiIwdkwsZE4f3jHTQQoaBHGeNDaS+fo8G5me32
ThXRe2EPbxx5rd3vL+r32vOn74pvlwYYB27r45rujoQ0pVB+Q47h1Z00qHsW5lBLlZACMa7f1Kh8
qNNi3sVLQ3EDFJZOctztVKqV33+UX95MJjk5NlYQojM+bMupHEYzYTQeInsZdlAkLY/RN+7WtI7B
HP4J8f+LTdNSqRzRm3D2/omoYcGhj0s58yMvHQlcjRb5q3SSP5wRf3l9QSUJ7iQuL9PnH3/QrNdI
XRZNH3JG7tDXzMlurDI8gZGjHKfe4OkchcSE3hb7CXmYTzeg2M+jcl6JOfzD8/rzodzBYEO1jJvm
F9iYaUHtnfQ5Hwapyj6J7Tjou/VyGaF+MZWFSNiXZAvZg+7VuVT/8AB/tIds9QPrIgZwk7od3MSH
5QK5eETXWe1CuKOoJWA9mt7UxcN1T+RX6U1WbcGfkbwAqmIX38dotYW5U7OGyVrZgkvzJ+Del2NC
ghbTwEFqPtqZ/uvvb8RfLDSk0lqENgE7xY/04fFPFHq3ZmW1IdMGJAdiJVKpB5FLLZ/+4ZL84q2w
uGJgVIl9cLg6P94dTNb7pu3sNhzWqHwX8K1v1ypBK6VY6r/xtTZikABcw7P806rWVM06NPTpQ1NP
u1vX1KygXuzoDDeULuJ/Nxp/0Tz7xSLGO9EWoUTEyPuxU6GTWULAG++UGmq8i1Ci3Jdxi7tARRGg
zqVATJgsf1g+fnkpOV9jMLM0UCYffjVYg9UAU7sNF53wsRKvBC4u9G2dypD299/P/e6d+rBqUmmo
LqgD20Gb+OFOdnJRyxicYEhbXG0DYgWGzk8TMa0Qd6MKk3DX6zss+bhFWmOclICTI3OQlflbeVs6
Jg9XatBjPEb9UjzpzQjku6tytGJNsYlUkDUmrzWcbIS3jtkH8J42WX+lIX2v+EpMd63acUA/mpMW
TIZqELaw+QNwXtkrINIOtUmcJ9qDJfVVYwiNWSTItHK29obbJPonlyEMYQMZrZnYazjBJGecQ0bE
7C/vkse+qLXlWGDgN8OEwafYK2qjnUomhkrYy3zsr0xkPUj7BrlEt1avFeg5paNMQckQPkc2LNy8
2lX5KOJLx65MGzUNYIBAmm1xPyquhcygUgiu7ACyeEvc6R2j5fSp7C1DeLMkieGIUjFufEcyMw5g
YC7xviThvbvIRo6TKTjVZirCvp9cbE+jucy7eiQs7UzyYKTSdygbfdeU5lZcpY6jv9rEvy3YIobZ
XwHPdPeNmSp2SIhQttww9Rvvq1R0w35RWlz8al068R4LSixxNSczwp3ZTQPUKQxcRBMzoyaE2Q2r
ji1qX0Rb+09VdJe4gt50HrOkhRJUlEzie5GMGuiSxjyUjrylzxvI0Wyeo0YvPhWKo94NlTV5UZnN
B2VzHhmtey3xMFdtH8yJXd1FpPqMIon3+Yo1Thf5tMtdlAOxHE8GPG5fb/rXLLeEZ0o9AsQ/GxAw
jK/CUKb9WC09n6GzQ6uf1L0rUotx88q4aWKWDdc6PqNond/soZ12QjIqrOzxdW1xsY/GDOhrXhBv
FE8ERKPXs9ob0y27vYZ35SY30MogF9POTlkkl8bE78FpAWFwGj3Nq2GGBIrcpnCcvGSZIyJ8Re7P
WS4pKnrbL9gldn2P4CIv5mOLFsZLicvgH/n190knU+1TPs/6blXzdj+DukQhitoYOwhiEmZ9pEU4
N5Ej7kolQeI9OUgv1m71F2WQuwhmRghPUL2L4qJ5gQmvXlQJ821gWgA51KF7t5QW5dKAJMehYR3a
dW0e4WkyhcNWeDTUFOH6Yjt7mhQnXZuD1Gy0IDeXT6UqW4I5ooNtivtULp/MGQ31pLo06mT0qcQ6
RGZWXjrHUdpVMCot01dTechdJzr1sOt3Vlw7ezVDTFhMxLbCAl53CeeGu7RDD9cSM3PXy5l90egv
hiWyvWJGebsoGDDaqTk4xpAecJ2Xh6p0xnfRD9JbUqxC+S4f02FdcCC21WpwNNfVLgYhnroDnlMH
OI/OzfNcYoRFktVyjmAzZZHA/jZ9brj2Vy1MB9ojEdjzXDvi1Vz2Sj3ATNZW1K1DXe9nHog9RNnN
XOj8ZTXEi7UZDxc9EtgQ182SCM4qwFWHS1HR+cyhvdkY0dfkzcHIC13uSqezR2+pcWRcKIoFmyaH
bw+pYBlN5UR7Vu1p0rbpoUPRgAA+rwroTOX4kNDVv9HBNT2gLszT45RZ3d500xYehe4EkLlRnc8t
zbiErIM3S42oJ+nvNnt7VYtzwyb7BRl7bO0Lgg38bDJT42Kee+ueOPDo3aW5jxu1wibL0HdUd+vi
zI/Mmcr3ruksIAJlr71Us42xUTbmNe665jMeu2nXJ/0SDlQsD84iEBf0vM6iFPO+HvT2tNacp1NI
qUe8zf0zXTjGIFmfrMEwSu6ExHDbT0nstF/Q5ucBHHh05K2eHjLMCQVSxiEPUsT9z4S74Q2w62na
WZFZkr2BDKhAvKwgo1VFvosty/QzCq4jPO98Z9NC3nMqdbsg59xE7HGDwN0b0nh8AvQfr3sHm4Dj
ufEUIeBTRYvAjdHgsSGaYrsHlekUg9i/V1H2QqjopB70XE7lqSLtXPo2ARfJGfg4H9XKx6dRn+V0
GUdRfJ06LcQmAiwu68FxLkQieFXMdqFQU+t+HHSMJVQicPuJ+77Opr55oXWn72mcmddxx6O6r+py
DVZm1cFUz6IMMT3E1yS6jvamejCveYhaHip+XZrw7SknDu0aTE/z1pHWdCvWTnvoU653CnMwhO+y
hE7CRcWAuZxRHbW3yMiaN3M7YRIStG6aetidIVc2PZhzucmU5XyjdaI9oRh3L9axb96Gpek+gWXR
96ttt1/gLXVbFl7CZW0rHA4x3YhQukP/FX2zeS2AeJMwVLvx9ZwC6aDeLcvl6wobDCFjo0+Q0D1j
0qLlQmNbbnaQLIjmTRzoZ3iW0bs4UpLnAZFfe2g0hHGpiXyqsRJMi6asX6zYAj8lEyQDukKOuIdN
t/9qSkPfx4PTYpFWo12syPHclXx5cGLzo6NkrItxlB6Mhv+6UZX4WrrYNAlzMqnAUcYysTDa4thB
2Im8AYdxtkvzCalkOfAXotF1vDieINpka1NLb+U5p41V9c/LQtOaCENMQDHi7ihaChTNw3aXywTB
Y5Pp5n2K3OdJ1FhzfEiT7QntSX7nDF3zamAFuFdgZBcevObkerHKSvN6UXWfSLmebxyrl08q5ta7
dPu59S5yLsxMi+5aMfJGOTIE0vpU1AaYuK5Fz1VzMjApaqws7+pap6EyCxNGc+dEd3qZiWOrJtWF
ZUy8Yr3md5Ts8yO0sv7rOo1COa0dLfE9KJfl3cbTWfmRTAhooN+CWKwiAKTyLaXGKo3LuVT8VLGi
Oyis3N2N7NvlWI4jKLpEcietaPBZei3BncaalVzjX6w1v9TW+kYxMpq4I0kDtFJ73ExHy6idynf7
4b2GHWwyuwB+1pZT+47kVnsScTPtRkxl36wxI/+AR6+9ZbVY32s9azof8yfm2y4z5Te0titItBEX
kdI0XBaLnbwP1SnXSGGn5H1YAYXcuYPKamZbmIobp70lQ4HGf6s3VwPals9zFrW32uDE15HVpuFA
lBtECcc4so65IL4dnu+KDKDnFtyzetspTs8aX6PDOpITxMVDjnjJmTgKGrIkWcTgutA3HQzJQNhw
XtbeGa6isonDsSjGA7ISfhq2zQujEzk2WDtOb8BmbXEBon/EjYVidk3eB9hKQdM36FijsTHeTDc2
A9EUq49SlPArY67ACxhWqHG9PCaawPPBYAC6NsrlDhb+fEMRQpCUyKInvYgFIp36fnDFJe4N1Hub
Qi0aum43STe7aun/4GAZT1mJCbDB63GtTqV2ldjYejeLTDirqXI5W0pzDe8qurcivT66cypjFt1y
Jb+LYWMLS+FopsNpXJaCnAc5Xqrx1F1UsV2d4qRaPEp9SkCX8R8t1FcXwc2R0JL5Lq9H4yuBQ6c2
VTWWNId/GD1SH0sjc2gQZ3Rx4pl6W0XCOtdv7rTNmeohSOgsH9uotpmWJRSkI3jYZ2RY8Z1aJVNg
z83Bqot256LzJlimrQ/OtL7S/ys/5yVRDOw5XCSICTELPScc314WVOlZnvfHXFENb4wU9TovRRP0
UjL4wkqyo0KdbgTZOSH60P5etujoDejAd7LnTaQZ2TdSdcFucY7xOJSKV1Tp1pPVD8UhTe2nOVMR
VyHIpg6klPPKdIEpkU7JZUrOFaAj/RgZq/aWqNEUjI5C7oeu4QdOMdKjilLo9iaDN+W0CuNlsc4U
F+I5E2aICasOeJxYgOuM02lstW7oFq77PhIG8jw3UNndklTKXVyKhwZ1HMlUrggI5yK8OeqLJ820
7dtl5Fcyx35uA5u60OuGLt7H89x8Wxk16SQ9wJ9oM24DshfxS8BKb1jWGhTMoswIYGoQKjNA8GDI
6nDeLQp6cBWv2TLnpxivBprCAke1UC7qJZtvVxW6UqqUAY9ikBprRqFmYnGMbHlVCjN6hA1PmSFG
HH+2miEfH9I7R0VPmZeGc+6XlNULSGVikpeaG515TYJJjYZ5wp21VoiBl6XeeCEK207pKNgyBUCN
Jp6z6yIzEkyt2YoYsIOAjF4QKgReKEDel6TkZZ9g+JAWp9GAp7VGTkq7bvYvvDJQCCOjvVhoZnOq
s0eYUNjoCWiGLn+H9ffUZfZ8iEaS9pw+34D19bmvJptVv4YqwIAHV00/XND3JbWmzw7arLif8NR6
nHNeO7LU/DIxV78F6eZnwPod3CuD9mleUK8Rb/OmrdY3QubaFyrW4qXoy5pFq1ce7cJUAlIJ4v1g
y/J2sahYCpAiDL3dASnyTJIf5dB8GPVyTE+KUU9iN9pqbx9QZKItrIRVXysTTD6vWuz6mvbNJlh3
MtgnsihYhGBRZi9lmVW3KMDLW3TweUFuEwsosNXha9HrIE76LPnaRirOQl3hBVtUACeTUJ37RaBu
/NRR8fC7pRxyysRCWDoqlnEsGocdxZ2bz+yW9M7WQkNTGNOQPKJp1x+ojzmZ5mUiTnE+91/LvB6+
9rKnidAvYExysUEI+nWIXogx02B6dOz0GLTmGwzF0YuedxzCRZSikm/IMPwKvwBajQ7SykYhalb3
BdmG/EjJPNW4EgfYd8Kd6GjIOeH2SAiighxWFfV9AiDCpMaEoGZqJv+N28xFRzSNi9MFxzW3UWUs
Q74bez7lPjORS20mDb7VZnAtvSwVVX9OV3Pg3KhWowappJkgClC88sqrAuf/KAidcnaJcBclVJat
BBiYkEaIzEv3IktUKGlWhw/aJ8yHX0lZ2ep8rGHRy9iN+ERi6MqzF8UmhAEpeVfZGou2m4QBE/D7
xTSxNYHoYzyZIr9XUabZ2koSFOeJOjRck5CGltgd7CNbUwB4YnVvoh+rwiIFu7YpC1IOmAjaD41G
F+hab82ZEBpzhWXaDfW9OaGo4Cdk3gqvpd2ICbZJP6Rr1Dw796gY/ou989qxG8my6BdRoAm6V17v
8qY3eiFSKSnoGfTm62dRVTWtUk11TwPzMkAD9SBBlZk3ryHj7LP32v0uJxMQkSxr+++9gzYadCZd
FhdHM6LHdOrNXdEVxUtu+O4daRDygEp5+uMQKQrrRmT48EpEdsRf1+s8Rk7lPOq4CHnxnGksNPZ/
pU3xmw7kOUD7h2uHLsOz2GtgrrlImM3XmOklDniw/nlq+uZbnDRJtvM7MPQcfPM42VHbZ46rjNZp
zru8nPO+QP87DlQHkZQuW050diRUcoBPhIhSs1tJuLiQOOajLhi4uQlz/1rlQAjprybyTKpjJkx/
jXpLX1XLETJzCxOAI97AJyPRzQ1JEv3ITppORvCZd7n0xjNepvh5nqPhaTDpt/6hB/5fu0sv8QdN
eOX39s9+0h8e0X+YTf8feVDxeppov/8tDf+lfP1lKsGJyZ85Yr9/zR/167r4pNtkYlnF4KX7IaT+
TgUjeMg/4dOwYE4Cs0Pv/QMFYX+ilh3HHXtQ4TCDopr/bkEV+icfUdbQdfhaOpZW899BQfyyItI9
KMoGH2rbMBGxIUz8WZ0POyRSwpbDTZeDBcrWUfblp2fjXwvlf/kBv2jW9Uhpuxr5AV7iMHBxofHf
4/4m9ldR/q+WGosk/ZNkrXt4B7kemSwWqST5Cx56MlBobQoqL4mdTaxUglwz6VWYApCqaWV/bpJR
eiDKKbDT6XAzoQ6syszmpHDECFzJ/GtZEYKUV9mJSPfdXVhLfTd5RfcNg5AX5+euFo0mTrqj5kNG
JVdYM3DptAgJrQwfp6rdAnmwj01LtD2pSkTCieNLQfwN01XgcQppAxPm04B3qrfw4ttgYKL0Aa6D
7BljRNG7mLFKD79eDPirAbtgHmtDxU+07XanLKyYIqlBydCg+ziz8pPbEnG1R2e+8bg9DJ+1EkZQ
qsmcGGhLzx2rKmFdMXCpmdycH2kPEMW5xWxobQoJBa/aNGlHFttQb5rdf64aP/zv/8K5jjHCYzH5
91eNS1m078WfnOu/f83PVw2c5mzo3cWMvqxn/vuq4XzSBWkhCz8ChuqF7fLHZcPHua7zT0DaGO6o
5vnHZUN8wptl+6xGmfsom/33WII/zDI/f9ZQlB2at7Ci4P5augv+fOFQJHsoy52iq0tCzuAWlhOg
om3DXtmVk057t0ytgqgOpZtxEFvqIpm6VxlhhK9NCLsgcGVuckLWo2o8RHNFSqdsXIpTaxNyRxF7
bNBYhJxp2Kmzl3jG2lw2s/41seTo00OSQjnG+O/ChNL63tohRZRPbtu6iNkV6LAjMdp6uNQKvFnU
pnAoJpJkkEvolFCY/1cGjU44HbSz3k0qDkDU4TBNitlcky753GOP3Jhkvg6iH/VpNSUe2oOtdwQb
LSLFKNywxGgPJZQknCi+ZH05HLqsc1HcuvrQlznXHzhS411faWDZO3Ndmv7LUIzWjlom3E25LJdH
Ra78ZbQbtSIeTOZ9Gs+Rb8TUNhPuNjiRpUaI8llmCQFV98cFxFiuJSbZpWY1wwWbSSTSqh3Tt90Z
5Km4/qDONLeNQjA+DYZrf/CMTKf0t+sVK/f50P52HXNrCjs3SW0ESgzOqHY1bejZxsSKeykTkcUi
W9JurAmLLWiCnNrPQaDfW3sYeVFZwXxLFdr/Cd2yICe84gpsmONmiNIuIePmy3o0+4NBSa3fnwAF
JzG+7tEgYJEepKe5rlor/DBvvWUa903DcZxgrTZ+9QuXNimf3fF3ll3ohjc4z+3ceHBJK2+dNoaN
GmBgcV/ZjhEOr3K/PzOapBSjdoonCikvIlHaJYeY1KG1oVr6zjDKevPjrMdRabiyleypwY0T3pbE
LteTStEiTcM4egkHc7at6LFxnO6o670asRrvW6cTCCRMu+vYr4EgQpiVR89rXbESMBIdehm9cK8X
OnmtzJpgso2Ul87+3LyXpso+zLZiW+CnjUNKskLEbL2QZkPZUucSFI1vHBuLcL6wZIbowuockHj3
OUoE4yINofatxjNoM7co+VnWQj/JRORbEEnarrc48rv8uEvmWGpnEIS4K8rWWFK2XnLlLOziL/CG
LkhNPT0tdAv0FrMhp4okfOgH3b6J2zAh39tm4kxv4HwswpmUGfe3NR7Zdx4j5B4dXEOXIcdGbEjX
nXCg07rNazSm4eeoxgaHjN3vCEyKDY734tgZrnpCdrixKby6W97Z19CAU+fqFjieyrjMCaEzcGbt
yrOUvfVixZJUWEr/znZWv5Z2Kl8lG5tTXYnhXPZptm8ytpNT7MhdkvRLg2oTAuJUzVdzwPgBp9l/
wK1oB5SumGcvdZ9nU78WVgLsCIzBOZ17+ww0Q9sj1AwvdlUOlC4AWAZqYZlvOUtWVrvTXMpgyHTr
3jFFtzGKxvquuR7B85ZnY5vOSXvo2uwDF4gPDSqknkPrpsoP0t4RD8oaxgheQl9+CBqRH4nFSx2B
sLa/kPOOdwUQI74HVX2Zh3hiUdoXVFSIHQYd/EM6AiLykiShA5JyWKuQ3n60nRCBrCDp20GuZpKS
Bm/0ro1Phh91j+2CCcx4fh6RaFhHJqARzOlMta62stPQ32tupDzOIJV79Fjn+tB6Mu/r6BTRrZ95
8b4Py+KrG+v+OtNptQtUvixDaT1f5DWDavXkvs1r7wATjDZa3t0PhlZCmTaGyYSnYYWroSVlqCfG
GvUD7hAbg/gmyXqu7J1ufS4zOQR51IEZGwyRsJt07DfbG/w11vT5vmTxvBJuPbwQN0cms5LyYlJz
0AS9O36gJkE/oa33OzhDkoR2hQMgi/DpCtN6BQaZQ7aP/WtPY+ntVNjl1shke2sSWV3qW/UHl4K+
dNVUdVptKbaVm6as9HdPdfVajF15z3qlbAGdRIDBkk4LhNHK7+RY9X3RF+6bxfZQW8+8tTYzl5xV
1E49/TbYVddFyZXfGwjfu17vXMxqljTnaNZWSMN8kpWvTt5gR8fSr9VtZRBlbSu955n1o+kbXob2
AUZ5hdqNx5+Bf8oqMpEk+8OxIthj9OaBBMTUEb6pvuU5bB5jLH0Gc7O8AMtJVjTo1Oe5KIe7zNXY
5af+pQKwxPQ9xVF4sBwtvUQ6QSsSvQmCUG8+Jk2mLq7ygE4NRgNiwon8e+GPBLy9djyUYxiDaGfH
SYVgrF9heKcvuV9WL9Ir6luCzuGzgnh66sYKfA4Vb0/sjabFGZtgKOynDTDaCgNh0URrwW9bItea
entAdetR0dzuSQhdn4IY0+haiwlCO7YoNywn9NsK6KW1cb2wPBaDBjmCWhuMH8mUpzResjPzSmHx
PLbDqxhJLNs9OCXwQbDFIALNRyM2nA+GHV2jSJf1vWzpXnES3X+ZZhuGj5i50XuFvvTcyibegvZ0
zm6s1CPmCNayGg7EFAqUF4u1N4znrirrLU5aliH/ORz/rw7HOHUYM//+cHzzrX//c6qTKW35kj/O
xgYTtSWYWol1+pjjmSn/OBsvlso/DsPmAta2aO8whc3cbXAi/32G/sHcxsDMDM3x2cMH9u/M0AyY
vwyeOA6XHwNLkSAn1Zu/DLlRK8a+qBWlPiQEnimktblKGlod2HOmr6GHVhWp6/JIkK8ygtKooN9A
Cd4MjpftOrOpznaod+arHWFMKJnEolMFYAh8napAzTF1Ts9WL/rXNs3rNTRddpdqQnXyew+crGoT
Ut1OVPS7bpgMLK5N+Vb0YX+dayj8kJWL5b4/Y5ti/VQP2xjwzN6tE7LRddp3gaumducgr9LFHiVj
umKvyxVam6zxVkyT62yj0RskpdfG3K2h7utfki5ryGVNafq1crXqGku7Z4c+5OM1DLm+BhX0RH2d
q3xKgwSMkctmrBYcqYyOgyYRev6V/nJlHjtPTrcVvrbpILWCaZad8agdPR5geRIhbOEAMF9u3ZmE
Ze98HOL3c5L21yobWLDCOFgPETamVdiURImG2t3nflZUq0SUs9zHYzveAhLEqKWJemwVOGHzqVWq
dWcW0KFettU+NOy42+WhCZFj59lFKrduHeuzvh4TMLn6Ki28kZKTmf3siku/dhCNUXbcJGUFbyrB
FVtQPRR7tB6PL40i42aB3C3SoGaGgstmx2E/3qRVL/xwk2dx7bONgU6zVR6DR9BZJFmxAIP2Czkf
TdqWu7HRDCu7aS1O+xwN3Pbc6FofrSUQYLfc6w179JNZg6VYV6LplzcOGat5TOx5q41LW2CaO0PW
HzGRdooSkylPWgvCZNNgHMmDdDBZqL5KBhlzfhvjDNfZ13ao2pzQezqz+7j7zwXvf3XBY8PJjP73
F7xL3DTLf0rFP+uI5m9f90eW3ftk6GKB06K5szlYwLG/X/V84xPJxUX5+oeCuFwv/7ja6Z8MTJwk
wUxBNtO1vX/naud4y9Xsp9EfbW1JzRNpdLjcCf1XjzNYU9w2rIMPeVLOF4J6vN/Mhn3MnCtvbbeR
vm8r22BG5QwFW72aUoEpxCzOJUy0pznssHuUsuF9DR4EK4lvTGUNQt3kgxrj63EnTb3NKq1nM2iS
uJtPYexOHYwHZW4so50vxAP1PY+S/dwUiTG96bn4fXOTxdHESn7e1riMmoB+VOeeLJKLNSAcdyRU
2SK5PF5lRRNRDhEeS3uh7zv0DJ15mHglmOkxZvjFzKyD57LoNOswYRgEXBIJ2FD77DfatRHOHRcp
aEEGhjUy9l97aUlnO/g4wJ71PpTxJu/kCEM7jTT7DUFxIorrg4+K8JdZKdTtATbTcFuZLjhuV3KF
vZl93DDbMp0MeT9I3dnqWZpXIohlrkMFaTC1r7WIu+XBEMv/KY3IBwNep6rYOVwYAqktoHDnBzSc
QQuAOIbB2fJIzzqGjNkrOyHGaew78ks+T/Lau1O5KfU5w9DoThW8eVl5rwz0rUaifGCYLyp314Ge
bvlbQCdY/WEnVX/jonw2GLGktWfkNOBJmSXX07Bnh3fne362y+tcvxgN9zjP36qamu1VnzkV3pwB
WlTFaThKTd4wijKetovLFZb48K5nN/MElCV9JSCa0thSRCsL88+qjVP7m1aMyb3XgKGv/LFaF77m
byM8w4fW8623xAYBOERRuY7dujjgVmuPIsz2TPXZfZQl6V0/tvQDuZp0V8VQ7TRjcADZFIfRnx5d
oB340n2/+WKXuGzyNHLXI7S3QyqdfKMPLXKrnjWbJVi1iuY4g+yEUa5iH7Wjl93/cCRLbOBmdXLL
3rJ6lz0YGVbfk37jT94y8CeGdiwiZ7HXoRPc1Q281aGq5mfLzB4TTZlvjiOVZDeefsQErZ8dbhBr
gXNqS2ZWHLBb9sBWx/xQW8O3kLHzfYaCufFVyYG6j2T7Dqpyk8xISEY0iCBVwwlbrY3/pslYAM8W
sC8ZlvtaivRQ+oZzwSlhvI2sMG8MtxiIHQztgexIdijE5EOrKpvHhgz31Rrscp9SD3YacLreMLnC
Z5bKvlMqMm66XiWv1PMmb7yiGQHKzjp15Zzt2dFhl5pF9oFHwAlpD5buMa6t+RZOfw+gi010Hiuj
D0LludBx2jwLiF9zWbHG+OJNtXXH1tdBX+Qjsc+otwZD68XxsQCidu2A65372opfxkYfaaybBv2i
8Ide2iitHru0Gx7i2FFHK6VGWBtj/43Fb/Jc9057au3S1zZj5yZHct2zuTXyKL+Fnx0eFFXxhBaw
9+uJ723JKdvf7b6udviyp5cxMTEg+tqhSFV+aO3wkullQatqBMvex6dgFPJgMvtNNvJh6IPYT0X3
lcIIM7CweO51vBNBYUP+Moym3yEVulsz0slGjk71RYV2d9KrIaYOdMIFXojhLilBqEWpN+0pHLHu
wmmYXrsynj/s0OjveELC61iqji7KyVgR08vXfE5oYcvHZD9kItkpkThVkHdl+qTiOtvxsvNp0YYK
F1mqvlqYU3eofAiNY6hbm9EZF2Wtbm9doy9MKJsTRx2TQi6vsc3vM6ASjSEvxJOr4z4CnveIVa2/
RGF+q/rWvzFLU76aHp//2far7WhNGorbFOsXhi794repf6NBgb6bxr7jRtFM/rksDdar2XjNqg7/
iMEH9dh1UqxnYKUMxQPzaZwa8oiZpVhLD4s8T0Zx6Sqwg67FpQZy50lz7ORoVsIgHQioeaW3Wsjw
71BQmwwj3DPNq2nTbJJk30xN9QXqNYBobBrcS/wNpS7m5wT8GzseG7O3iONHo06ae+m27o0JVzLQ
umrOEInS6qkpOh9sqTtfcExq7xgEwY0bxnCfxSVkSj497rkYhunrhJVtWqWysvdFYQ9HdjT9jsxp
f9O3tXU0M7NA/qqq58G2m9vRhmU1iX7eWWitd9zZ1Jvjd+UXjyar73R50BbhtBy0fV9+haSXbEQ8
w4RsFQZSrztNY2OvXUNvgVbyOFe+1kCdMuBdYLnL+neVw1vESEeT74plfXLMIlE9h13RbkpX0VRg
53G4sp0k/V4Io9pStFO90BHnOBtRyvyLJaW3KzBPXDoj9E69R4Ea7u36EPkeclBq4mYxub+xtW6z
m5bO5Wvi5c2F3pF203kNkNOSIo+w1eAqixTuaoaFTuuL7sUT8HlNBaMUS782ekFjDd2dko13njV/
+qZbCO2B3yEcBKgSEmW51R6jyHbeqrjk0pMCRWGdgLNnuWgrB1RWGG5gTpRXmNzWTQwLnMtSj7BJ
jRqxhdD2dm4LbYj3xBBbK9PXKqyKEcJF6XrvKXaVrR5b76JryosmC/vBA6oa4J60zgP+OS6Dk3k7
LRB6GRaX5QU8VpmFYa3FrDgV8dpPKvPSeW1ykGZpBajH5W0pTevJ9dqeEhQNHGlV2uTbE4CYvkNW
H5LwGqhbs9ZKSx2mWW/uXFuKD5Q+ahmNVtEsMfT+A64b+LZVQ+NQhAvYDpNIwD1T4jYNKwxXZj/6
d5ks3N0QcZMddOvsMQXysudCh8gP6lM449FvTW9jxFr1Lepi3AbE0Pw9AA78PxpepoZ5D0DK1Nyq
OVO3dH5U+4TRYT9a6DczKZPVMCB178hZuy+cBczH0fIxMRGJcb97uda95aVnb8NUvRKPcTda4t9Z
Zt0wZ5Y6UWLOKc0eCz1uuaRNouOgao1OG7OJV+zI65CbdjV/xKrOqyV6MRzNblzbJbe3CRwib00B
mitJ7duQs+nWiLlZd3TWUKWIAT9ZW9XM+QOqfndjya5aIwU+E9TLrz3OVwrWwR7vuN8RYxAI21A7
p60WG+6eRYt3JUM3cldw4zcOaA7k0gS7TzWF+04lITT01DcDFEZKeOxMGive2dntUCo0qVowkAWu
XnJ87SljSsGG3Tt1HdF4Yg0HR5+KK843QNuZ5dS8OXwXROccbYRITRo1uawALuEwPXJSLQJktOGh
p0XpSU/L7AlDiIfOSNXWii1+dVVp65/m1OG0Iu3woLuKPgSpJ9biROEOBvo0PMRdj0tulFZyZCHs
V2ChjZjOUOmXexhmsvlm5YnbEPJJ28nwaJutvHPY47AfW68+2llU3TlaY12AfU43fgVQ1E9juWpl
RRShGOaN5OD/OkNrTYTzKJ14WHdmfFPEtsFvKY556hqfYzabQT1lpMdCsPyBmzuvxozaOWn4i3uE
2HXVac1GWfN7HU0g+LQ7TxHmAYXlrLOZXHKDMXSFwWbY6RYNxClenpER4RRnRr7JEvnEy2JtO9y6
OIv9bm1lHG60LL72IrYuDXsnowGuvYCcllLRbJ2mBFhVnvHE5ANM23xidEebJwwgFrNqZW3Jf20j
WUxH4LlXOknNZ9rMaWPFlJXTgVzQRQsAhMXcOK/CFG/mXE6w5BZDPw7UYI4T623SzBGAJha43Pd2
fmi7V9QbMFFOkV4K3n7vWuNu0JnCx5xW5r3Swulom41+ob4yXvdyEIS7am5zTRQfYuV626nBw6ea
0F5NAiiDKlt5gy2TO3uaTFcM59k68bJNPLc5c4KqW6CWtAX8NLX+D16PJcr558HQIcyBlx8vC7vn
X9lbUQgGL+68+JDkS1BDG13ybzNyComtlNSJXlQfirNUwS1bT9f//Icz3/7lhxNpJ9CDBwQh7RcN
jkaS2plmFR+Qx+uPmXJwdjxZdPXIAd3/8x/1i2mGAZh5hgo31sQ62KBf5b6YRg9njHJ+lDKrYsNn
hN7fgozNt3/+c7Dy/OV3IsUskNWAtBnEdfn3n7hRaYnvuE5dudAnpm3k1eLgLCGXrIjbW1YZqX/u
fQrJedHzd+VKJmq6nqIrNttluIYPXWz++UP660u8NMYQYIeuxkz7ayq001svapkyDtVYzBc9ryfs
ztioA5H5+Ad1GdUfY9fzOht1+FsP8388aP/CTYLes2A2/l4/oghFxkX8JzvJ71/0u3jk2p8wJPN9
WKaTAl1MY3+IR571ySHBzLvMte2FOsNL/ruCblFjhI0EqxleE2fBJP5DU3I+8d0sD6mAvgHTdP4t
Bd01flHQuWRwOAcu4+CCw7j1q52ExVlZlpM09p43Fei6femtat23qb2ZqnMMumgsws9T4dmculm7
PekdQzIQgBIiuOSWXpIo9uvegsEfGuGmRgW7jSapTiTZsseymAjgGsIjFtA+hn04equpq951C5Up
Jg9cy6em1opns3XGW5UPoDB6U6u/QncpT2UkQTKy1Hwv9Aqf82g29jthIv4nkGL+c0v78TfYnsgW
FtPWNyLVPgNl3IjhJirdTU3Xh4ev/MSEobyd04fFIwM9a3/kGmjbHU5+Y02tmfaoCVvhPEXN2oA7
kWB1AV83eVyJNUyJ8caox2xdp5H3mSJIzzw1QLp4WkrOYQYBhzMQ/W7FxZYmDeyF5SZE87K3RqWL
IGzSL4J2sZMc8CDb3izWNmmTVwYb2s6MUKw1+FUYhq3h2TSTif5wRDyE7i7esedVt+Fivd7hExcH
5mztrW24GQG2JzSos+ijeJD+nmruK/dZNTGWBdfBu74hqoozlkQNKfLQBya8cmfRmldg23O11WzH
eKwrT7x3ShDbdLJBvQlJjdqPrM44WMuznBo8FxFixSMuaszOkznAx41bXCAZ6bgl4LJ0FdYYHm4a
QGWE9doGH4iliiwn9tfjX4fRg7MW3lhBxK7oypNRZ/jDf/wxM8CfrED+1yhj6BX5iqUNX2NbU+qe
VYHx3PRn5k+7zcPnhJhHvLI7xzu3pKbiIItIysOQtv1nD99TR/dg6D8bndbKoPb6EidMTRkqgi+/
BkjbeAdsuJshu5E+tKLWfscjjqFYcL7CijQ288kvwAMSwTTKkymNdGabMS/GliXAZFZQ12Ewz1l0
1LyJBzAY1Sg3rkx4dvM+BMM05PiYZQgfd20joCRrjyJHNppu6Zg3Yc9JaNu0oS4PrepjQiFl0n5N
kpJMVzrzdwFSPuYZr5AJsiRZmrY1zq9ITxruwYB1B98eizV/9uY2mYPZTHkG62FRU2fytocfmaZx
jHhZ5gY+uAMIdyWIZJF27Uz9lvOTc/7xEx0XNxfpYcz8Q4bRJmB9zfObDDJ8Huq0XYBX+AkQwUym
4bo2xLs+TY23EmhuJ0ev1VtFFIbGKnus9zJObHEnk87fpFYVlYcYI1izCZ3Ostixx3x/aWX8WlNO
UpPePOeFbqRJe/7xKJG0OonES8sCbF+bB2srh3cZRlJSMjU1MwE6Gm3jjTPwOiPGVfNDO1Bpsi2z
5SU19eX58ZZ2qpt28suTT6MgjndaiZAAY/Rwz5eNQ0En+am0hOMU+DQB7twh4wpFqU29F7luTFvw
Udn3eWYbHSSOtrynKL8oA2lrXr4ru57eQhfWAdgtlY6rBSw8rFvfnOnddYZ7fSAwQYREvVEj3Vkr
5g+Sr1lUgLaDfKvOrdetSmV7xN5NjcGgMRt/0+WFtFYTfWM3EErgZviT/8yL6URrkFTGPdnClsIL
RMu3llE43LqJORJv9S32bl6+nVlRrPRe2ndd3DYfiUZvXAAhyn/OkHQePEcjRWCyxA/Meqj5ZXgC
zsCCNH47whBWMJd20azaoc7oifALalx4yvp5v1RO0nniu2SGExcLRFF6C+UbdFdgwiY/SJxQBwpR
eX4n0KjPtUva2mF33/MD8+E6GLbYUL1pyo3WWoS7KijMQV4LdUBjtHYMeRHDGneMu8JQxT12PiRa
zEZY9d00olIL4tdWG+rpm3Bz6xjWJNOT3jO+Zig/z57sRndLEoDertqJv1nVODx2tj0dFkrqBt4B
Ca5Ye6oTrX6OTNGsiyqlXy/zvRhUDNZJoh8ZfZcFDQb+WGx1LweujQUNh4ikU8sasubk2YNLWQ2G
KUEFX8ggkSbNqYXqUK3wkVL8NtfpBb3LXtsD1JmlUst0VnE4u2dbVjc1kZBvLHcisWF86LNgnKrp
WLSjd5MNGvlA5pINpkqIPanXN8Y5wypV3c3Cig697u/a3hm3c2/1DM+pugwdTLxU68Lbosci0U5u
AMBfdfdGUbxacjAYCf1mJuPYETxXaaGbT6GyymcKUOoHwAy3kd1X93iNOLbKxrgP2eI/FG4bBRnr
B+9awRLex26mNpwr9VdpDiP7YO9xlqbz0rFC3pWjXdY7eyhKn88HvWH7nqZSPvjDnsIr1tvKvG0a
AkpOriJ7k2EwOQ9o0qsprFr9romWmD8OXKZFTJBNYtX4WfoWNHE2IM9TqxkNn0M15hkFiZ2dkKOD
DrmHZAT4UjMElUZWVTL86e2jCdvkLTZ9veFWSHVAl4guyClhOPSOxbt6sJLPI7f3E47F7oZB/vNQ
e9VFNTMDIqsV5awAMrDldeZkzZ7YfAAQJNDxEuMuNZz2ey/G+vNEsqh6H1uqiO9iVBF5ajE2HWSW
FkDs6lfqbcO7KDLCdeqkSPmeMZ7Jh1mrrOFI4zr1sWss7VrXrbMhHiWXLGL+LWtxulQMp/AOJvMu
idv+zYsdstSEsG595dtXsu54ulLQPRXGWxf6Kd7Ti043XbGOOl27E2mJ4Mj0ueHpckF5oCktsKXP
YK+QJ0r1FLKGPqZ6/Ux8Co4ewZY1lRZvhikPyZA0Z22yxSsaPxsKNwXxbiCObqifjU6NFKwfvLK7
dG699zpScqmLRoWvqeOqWapRnIeoZc1IYGJlRsLKYPebHQb7SbsBz27u9Dg653C3KJQwXsIE/pzM
nDyozVKwCSKP5YxZtjYUFJPGVGITjfRBScsP57UUOLEKh1v4FhCAPgY0SFl3CE7OrefX7UNZCyKv
ddGX/D5Ru0rncau5bX8pawJbqpNPjl4ZpwWisjaskdQTcdmtz6L9AZse/riE48fWZIu1HuE9oHno
oxZ0rWODmmii6JYKOQumgT496nXdn6bGWsCpfGEPYOPCFajH5sCKed3maGqtjgGz6CL+agp1svK5
uo/sPOtXU9EMG0q7ycJFlBUdO5F0WAUdfV2HzgFx0juXqZyeEIhDMHB590yM/ZWGSoRg2wBHJ8de
PvUKzchtRhCzVWMdHZWP+1GXZiB81Cinc3gd2joZnCAHrzCTguycGrZNZPNJyGFxq9GutiKmvemU
RT7uBjfPdmoQ3rPy+cV7NdYPYVK6W5yMYbLhdjjsabajPSNDlPJCGhrGmmrtEINZUKN2gq6QzYmt
DmXTLA2701gLmhFNE0QMXzNe3HyMvJXL9eZrUsHo9rJo2GD8suc9FXsspvAq7n3MMptsOVop9Isg
6yn7nAUlHqssT5wNyqjaJEUfA+vxusuwtCiQ98c02FdLQaFLVUKS9zdz4ynriftbemmLzAIyl/sj
dRgtunKT2uV9l4/Suc+oWZpxfPhEHNuEY0ExiC8pQoDc+k5R8AHSOQuytE2vkpus7LPxTDCv2Uxd
Sgdo0njhXcMxYDFJKq682NJf3byHtDlbCWcs4b/JzijvZ8ChJGFktAVAPZ3txrZv2NLR3uZXlYaz
3O6OtAa1p5FFPduTGAiE3TaP0ZAfKY84KW8e1+RTqmvelM0H9id917dVfYTEGO5q6T1zUCNU3dSk
RWtxlxBOyXDlpWm6pX0BJzPoDwBOsT/PND6LGstimRV0Q+WEBO87S1dfxjTP2JT4Jo5sVbD9s4qO
J8QK53Pa1Vr+MfVjg/l5mq8UZdTxBkOw3bEJUY+qmwqQzXXcidDcQUWCHR2OFFVFlnvPLulFWdkY
nShOc8MzZLb3dvDVZcTiE8T0/HWHdIhDXudkSjdemkTuPS4KW3+Jc/5UA7qB3HRbqqYifslmF7SJ
rYaXOQLoLqzak+6txKR1y93vQKFiTqf9T5P8/6Cp/cVsoROwgLdqUSNsQNj7RQKS/tBNJi4C7Fqo
P4PFJGrHkfk4Ty7QjdqIf4vs/C0Q3f6LjqYLxC3bRMPTBUeFRZP6SXPK4BOSc2hKkDu1f6bfW71R
d2G/p7RR06JSdh9RpgtxI3uvsw517VjhtGoMLcqJXSUZVz4+2Di7C1Ff87o3bnLKrdSx/i/2zmwp
bmzbor9yfkAONVvdq5QdmWQCCcbAiwJjo77v99ffIarqXoN97Dj3+dRDRUXZoExpazdrzTmmrrn3
A3CWNdmJbACFLJZudm6139RQNVwO9KKTt7qlBM26ntJmF6NaeiTE0HwuzWHsbltcMu1GdrTWWggm
ODWfJOeJ1A+ciQNbGJgGe/2Qs0jKjHGX20b1SA47Xl6yVV4dORS3hhuyo+/qlr+PWa96VMlRnS5x
T9rKMneqHLA0JbiRCt7hDVp7wBHQ55vdzF9swJpXmrVtIs2a1q3mlI9vZ+EcFfvp9w/9pwIjpiwU
PQ52NoF8/iMik4guPSCYqtyZ83JeNuOEs0GvZRzXfn+hn8p5y4UWQLRD7cPANfT+YTtwWJWaxvUu
izIeceXk+borap4P7554brFhL673iUMIwNvq8T+9ukO1FkC1Q/cPD+KHkm2lzJqtzhNShKTS76xx
BLJRxzP7x6zZlZPCVa3O5hCgjOgDvN9fXNP4bu+q1XgTBXVV+tI2cdsfvztWXSUoccrvWux1FR0H
XH9HO631uyJpOTZDhOXLD4A1Dl2IN8RTCazi4Ae4ItuFYtLu3j7Qf8ubfyhv4oz9fXnzHJXfvv/r
os2ei2/v9HF//eA/JU7tE4ujrlnYby2Qpz+ogm3tkwPndgk9Z6z9aLNFIkxpjfQzquvoiHUmw39s
tvw65vnFebfI6v5Jufl7xiYg59/OqLhyP4w03mO8uuiVeaWhRn4smtdkADU58W5YMHA2JHNU3hKJ
1bGMOW6+jnXzYQScc8wUfGhJXz1kHPIv1BGpQdnTWsplBLaoFfmNO+TFddar98iFQWxUGVnapeC1
QYrGXKzZmS9on21gaoyINOxTlQ2AzybMqNPYPLtGfkQRejSUcYtOIFh1jYm+Z8xNNjs9IIkmfu3V
Pj7l3Ee/tqvC44hXQ/wjsmkiQMlDEnsoXfXa0lqDmtb4DChlQi0KEkeg1eJQ/NqislrlHCzWdumc
bGPajrFdgQeBaJzSGteGczCZQEFi8qX19IjR5lok80EN+Vucj70pip/nqoO+TrvX7NJ9NmgvpW09
1HNLkSXI/IY0zC9BLXZx41jeSN7zumwDCQUJBVNnPKRD9myrUtsAmjmr7MOWO9DlMHxEmr0mVQEs
heLrxsiQrRg5Stk+tCNmgOEuNMazU0yWD+Q1vGgy92UMUnerRWIXhnjoegg3MmNOxsLLjVFVItzi
vR71JHmk050VzeexEg+RAdNkyp6bOnmGE32yI2OZzES7FnyhUcSvpJNei4xnNRsdQaQVSZ4i3Uui
QjBgRfkS0kBRoORGkb6HvWmhBbg6PJM4XaIZlYFZCcD6OlSWexnlz71G+qE6S2J8xxLwOteqBH+B
pvn12KrXnT5uAWcdNAcCrzKoh8qm2jek0asBhIQCcHxM0+mg83B2TulSdYr5huyp72XQBV7WWdB7
XMLj05YLgSRMVpEr5GWD0qac5T3gsMCLzOkuV83VNBejX0RNt4Jv91wMo7smc/rFKeVh0ENqe1FD
inNtP8ST+tWpjSvwKJpvsU2cSRmUZt/sEMDfSaQyFOw6BqqxC3OekUIuvJ92A3GKyEKtco7W48jz
JMvJ2Ls0rcme64AO6TmCq1a9L0LtxTU4Li4p3ITLZ3vNHu7qpr+DrP+aqwhyMFxhsMynOyOgp5zG
CGgyvaRubSmRr2kxybHLfdcK6+S64gHgIJkAwjxV5D1suuXn+J5eNCGqHA3rAeHhvAOrK4lmnU6V
rlRPSQBWxKZ4tmqUYLgxLIZdNoWBP9dAw2a3G3Y16c4IYszhos0t54LyunKVRnO2XsAyV4VSzYg7
0HLnEbmpupIZL53WPs1DY11qTlrBCp7KpUlAa4AMNiqKxgqd6/gc2CXGJI7CmbVNRF3cs529zyfF
Iu5dEJDOJhzuUxScRJE+kTkLdnKCzRxZsy/hN1bdzG5MTJG2asAJk444NTgeSzoXll2fMiW6LhD1
rjHq3JcKBR9S2cz10JvPUzETnV3ohL4qSbRG9uk5NtjNSrrWJo9zEsPnMrjWOhzxYcHwl4kOX44k
+bbOIWkOqm9NurahfMlzm3kFeugt2Bc0NPkEM12xceq3E3U8jxL9g61Ypx7xyEUwNK+U6Q7CSv9q
P/7befzjTtxZvNguRAZefdv8iZlMz1f0qOrLnRiIVzUQnC07z1Ns1kdIdNYfticft+HL1SAAsvsX
qL6BtbOm/LANdwXVNWu2ix25z+Wq0IiB5iyJpZEJ/fcboY97QK60mLhtLqaiLnlbvX640mjbk5EE
FYWRLn12A2bDZTpOsPX5hFm35QX/pW5+f00ah+/2Xm/XdFj5SfgCvvARPx8aBaWCFhHWTKrj2myH
OxI6M6xsJFsrC5KF7wtR6NC0zG6/v7TxU6tx+b4uZxh62BjEP26u2cmNnPacYtfmDVmcEHCv5wBq
HdPFgQzCdKe608vYkrebjvjIE1Q7hLMWi2YL+SAmzLCQh57jDwdtc+e6oLeSHrO4MxL9y/TtWPja
yd6GYpgcqRptcnM4cxC+V80op8pEv8/JFIRlpbs1KYs9hvj1fbHQZ37/TX8xhOjUkycALRqVvv5h
COlZ7OalLopdpLcbUarXFGOucwnB8Q/X+dUdFcAA2Foh/fgpCM0dNWfiDxmrbiYuaAhez1os1mrG
JFxAoV+1DrWQUMtvqKlc252a30TLuUbI8LUemJeXrQrYytTDPH4gGitAJt/fwU8+Gc2wjRyme7OK
OeOFeP3qSZ8eQlOftzlH7/UUzxgR1aY9Axu6nxqWfcRGYk9QSo7BqsNCVMSvQYyksEjBaDWTU25J
e30Nyre6PSfKlsW7MnbRbO6iqIjhxEuSF6rpkCLL8/VeXiOMN6j68btdR3lqzHSGhsQe6/c38hcz
DHIPZ4G7oOkynQ8PTNpKSQSoUeyol7xtJyZmNhxSdItGY/f7a308Yi5vIGgpwdOybZfj/vv5pdFn
CuvI3XZmOpxFG+/z8k8T5tub9OMJi2vY1gKWWf7tQol4f404oseRqWqxK90BVF5Mli12LrQ5+kss
DRCySERSXexcRT+NgRutyYjZK1PwBV3uVzK3Cw8UGXHd4Nhg+LGIR6A5vWrOj5oWvtLmwicaxOkO
5RyMZ5O2Tq/K9jKLrfXgVJ+djv9ttQ497JkoGkAvo0e2SufXbl1t9EYnW9ut9S1+NKjWevxqApEE
zJQeB5B0qRnOvmMlbFCJK5xMmINFERENoXbnstAR6Bny8Idn8os3lmfh0tZgHsbRo7+/YQB2u6mc
82KnZRwUBiRGftzhMtOVlO8MQ82L2W6BbXNOuUl0QtCS+SK1/IoO7L0TpMjb4R9sxkCOXmcRYIQa
/YHyn7FCyEFdZLBOAeQ9Um7NU+TqcGMaZqKqJADMTuZ7QAsvoL48HD63k8Hu0K35wo0ybdNIvZ/Z
iAEKjqotOrotWPJzaFq9lzSMTwHmkpboQHK2gnEwDzJ3C/P23sX1cfz9TfrFS8KasfyjYQDV3zRT
Py5XYY3jbxyK3egUK7Y4k2ePfByh9tgHwj88Ee2nKgFj2GEVZlrTNJyiH9/JWhizgf+fZGcdmYRG
M3flBMk+YKVyNZ6PLBmSsClBiOtMU0nCDjDMjvRepEdqtQUUziVPnj7x2rVw3cUZZLFidgiD1S6V
wbnKXNQhVMETbypKY2VU7UueyPOUzYfcXhZjhllopM8o39mljrqfSES7PaE/U6n7bFfXlI+dDckN
p7fjpRSTsYpN/qLbgMNQgC0m1ThsqqCHICa76GKiNfx2CAqKCcdOl+K07se7uOMg6aQhPq6ao54p
x7umA1owE8TnGsMdIozrWon36CFrT7P7VVyk82r5DyXn/wTDMiCrfthogn778hq1k4kpcbyzwuUA
sQRDORYxwFnNbkkNkuNUp87KrvjbjWI+wI7kFSMV4BL7xEuz5NH13GAkDUfKerkPWJQlIxMPkEXO
yGcs3yhhexb5XhmSvcRjS9guL3DXZXsOxbg5WVnoHjMweTussTtmmvkUtWOxTzXzhJhhhfx49peD
Ebp1NBl1Ux7Qnp+yTjzoTfyn9dj6xevNXocGK+FJjKiP8T7ZDIKC4nK+w2j1UrTDuVVZ9waOWYHJ
a73sv96O2mXnQspz2em9vfNF1G3mkUzpOuHH6twA6lokazd1Vw6+Fxuxclj7+JyLtTv18y7TWpoo
cUqjLhTxugbH+VIrmXusGhe6aMi62ElCZgvmcl/asFUU5pikm+8Hg+2W2hiVb6lx708hSXyZw846
5GDIehgZJQ8EcsiFnfR33cAM2ujduXE4krp9dhz6/izMRS+UUSKNmxQN7ygPeTTe0UTC5aMp0jPL
+cVqEdQ3VXe2OR3s0tg6DSwiHDL7OwMB1rKb7+x/1tf/Vtj+UGGjtrXMW/9eQHj4XnT9Szr/WF37
+4f+cZ9qn1CtUQljRcd6ysj+23vquJ84Cwl6M0tOyOJL/VE+qAkOMb+WDwosgAt3jjKquvzUh4ra
7ypsH1M8OZER4Mns/LaxJzX1w8YJVWHUOESy7AdgSbgFiTO5QX4gN8ZYkPJY2+5+wLKujNNFVQsx
eglJ82ea0N2uoWe2NWpyTtQuppzzw238RfeGlKmPJx1EXZw1HJBc+rIZ/1Bhx4QzmymhQRc2aRjl
leum6pUjLTTaiRKYvOF9eRvj5RS8LrDHaTh7SoXxJZ/cPviGq1y7aYkJrJt1RaPe/gIyJjzNUT12
voha7TEHx0QsQDZUWOshywF1Bdyr0qwznVZZCatTnN3IarQSalp00UpDeJGSIiLstPkckfyxVNrz
ZPRdM6vPDrzfeSXslh68khbu3ml6bV3qc7KeGveudmC/92t3dIxrwJ09shhMWmNTY0p0M4jSXj8m
9dd8ztWzCEAze8Nbwy+OFneiky4IUBKSomzf0XOE8//WLEywv99gYFmlSyexaIjVCEJl28Sy2ddh
om17iAYvMe6WK5fUm5WF6oXMKSxgVotpc+lYuhN+3rbvDkEAsHpSBgUHqKTJmbmJdVpWcYDTEb0p
FJhetPRFFRqk6tIpVeK2pGmaZtEDRDNaqUC+Rkw+pXIj31qtdjSDaogHGkW2vCUpIrtqZhILSWWj
TduO+Go3TqqIr02bJ+BeI/xzyGoJDSFbwzqr1GfOQ1wYoFIdvIWDtJfgMcwiR6PIWuNzEuIGmTQl
vpKyXos50CkIZuPdrCI1KCIDc6pVmdssy4tNhTom9bXG6n1EANZaFraGA4fUUhtnimdIlQgRFfuW
kN3oa3Vo3XDX6wNmomYDK0Hdh2yr9rg+nX2k4SMhElbNHiqqSXelXSav9QIM89NeqW7rNpYno9Cn
S2NQ7W+USK2NwBC0zmu+fcN2xyfDgpNvXHaWx30XG8j4U43TsYqeU4a9xwI7+R0jDQ3gUou1h/FE
f3U4mGPbrzMRu1tRQxzrFMlmH+cVX6gzzhGgoQ17ed0LmzhiSDe5HWzGgdIjmxNhPZj8El+ZMsUL
HLdfmxxBnymYRn6ezPN3HfbEsQYGjOiRzqmoxDD69NitxxZ5TOMHdqRdgGFMmhWhqHPky84mLwGL
up54ttm2Dvqw3NZ9XItI7uhOzqsszMLlNBEodyY+U2C9QNwuXHQIBxeutIk+Wc0uBls2rZdrWXQZ
gtUibghdjUFRV/piSNZJO0SbbNZN4mecQLzkI9g1toRjcyfHqrhcqNzcPlmnRzYEwcYo3cDXAU/y
dhGSIJCsiGDYDlaGvkXv3PHGBl5rbu20tC7SrvnsRqP8ag8STPbYigvXQr4WW7ObrypgTSdmwvFx
iGan8SrHmlVkAbLQkCs1qevD4B5nXHON/VQENnYZs26mxCshAQwnI6/ExaTJsfTwrKBC01BJ5Zdz
aXe6587DcFHCBUbPwyRCwBtUsytg2xbahjjUr9oM+6pFM7gFqhsNk4cQJbtCRVttSTIhxmksh1LZ
NHTihlXVSOtkMR2wb3BxpfdBlt+TsFWf497o0Guh2j0GSBMulRoB8Mo2apUAjqS8s0sqoyuth9yj
lvy5xRglI1Wbo/2AkPI46mhpYiBhn6tcK+4cs9P8EDw0lJKRnMmqZPLFQJ6+JGGnsHdEBJp6CpX7
6zaeM+WhIs5q9Ke6ds+6MTrx2lbzkIdSIazbCDV3vzeSaA5Eu+Nj6ES4K2e6HVo31DuMuSupWCBh
wr6MdqqeDHje60gcIndINvY4NLdER8nEo5QY3WiUc76UQx6fbdBG2q5t2vAagGtFQxJ2NEUJO2qf
SizkuSe0gtmhWTKVELmmzxHHW5DD2jQcO5B9qCw18FNgCx1o3OncYQ/B25+uYLlzOShZAyEKs3uG
PIAt37baJ0txuUToqvISgZBBO8mAy5wiDqxHs14zN0wXCbGYDzCaNf7FoGOe5yVPDXJ2ZnzQiPQl
3DFXzfXCT8zavtRCwgpAUulQnNVWq/fuhPDiAiVJf+gcy3p7bDvFiQ652iiR12NL1QfNXreR9YJ/
bVyNDja9tJ6M+xjv40WCZufaNSKNq+Yvet1iwXPN1LialOoS6CpTjpldhrMTvEwUMV2g5x6w98mn
DqVwHibvocIQfZrN0t6KUqn4ATnpVwUvuvDG2BlP5Eyp7KtBNxKIoXt9w78AwSpPlIHrmwY9/kGY
tcgW9H7xCHxzeBkMdJopAcarJi+n7bIv+ZopafnCKDUNunN2zNSR2IOznhEXXoKswU/NctocDKfG
eW0akW34WittActLmcVqRIdhbGbEY+VqkjT/rKTrinVt1ej5O/AbkMQKY2KvHxKLlSDWkF4HYHJC
8W6PzwX8Bbmt0nhQ/B5N0SMJH+k9DhAeV/TMaX24UgjTOc+qdZtOgQlTLw/ztUGWlvQBeGGUiymj
eRQZ9StKDOKCLVb5RPG+23S9kq/KTuV5BbRSCAoxkuLJMOuc3xkP33QNKA4OcTGhvWryo1MjKm2Z
zniL2hnoPH6/wWPfpWN/dLqAAWLr6TM6XzQnmoV4TwOCBHu72gNWVGyPt04ROPwRXvhQyEYKHmWd
n8dI7U5lksw3ROdRu8gG1SCymVhTD40/nO8W77Y7sljjgDlGZhmtsFPq+uVCWDBX7tS26DMxBeJU
y0W4dlHBrIJktl/GZKq/OtSLMBfgPd7boh2XDaYJHhT8ibueNdkJD7WXvIBwbJcYknvrsstVKTz8
Zz08RUXa6OVAFV7WmjSBhDOPJH4DTx+3hZs0X3QUvcoNvKdcbHsW/RveWio4AAlEsHY5S+2HBG2a
jw+9qHdpzf2EoRdEAUurYP9VZoZzS2C1oGVqK+1Sv7cODmQnxKwuMEintLLkSPkaoThTe35KoBnd
N7pbnzVjtJ/qwEm2pUUOEe2vVHkBFgnZpLTrYlu3zUS7MMxVAyqdZMkgo7LfxnmlXevAXPO9U4Hd
C3u7enULVcSA0EP1Au9KpvpFOSh4t3v0hVOPIKs7WM6sl9Zfm+z/Huv+cKzDk7WUVP/9se5L3L6U
RRsXP57r/v6pf8511idn0T2woNACeqeacPVPJKFbOk1Nw+H0/cPJTtifVORCwtH4Ex3bFh/jH92E
/km4SMdQ87yJa/iE/8HJ7n2xD7UEun7TUHU4PeJN2vG+IIolDZKsGVkHVM/Nrsk1XNha0ezkPGOJ
6WgPYYr73xv0iwPbry5o6xDXBfAlx3o7af5QXQTKo1d6lZsH3nBnpQ1jvJUuaUZW5tS7cG7/pPR6
XxL66wviXud+uTjvOMe+/4IcTiQLly0OdhlZz+RMayfiY7S71sQk9Puv9r7P93YpHjXPmnaSupSX
31+qiUaMcqkmDmk+ms+xTZi22UmUTxYGo1MnpXtvp4l2agJzOv/+0r/4lowkk1Kqg6Lmp9bpWKfD
rJJEdmh1bBqFg3TWU8yCgtAQIsX7/cU+lGzfvigjUHN1rGMoe5Z35MfW6VQSemJPsTiMJWsWcLtG
HUhmUOk4DZ2N4QYUbBXtc6LwcAE20dA+CA2Y6GrKgBioeuH+ISH5569vqQwmS3U07JKI7d5/oESL
ApC5gYADKvi6b34fFU7T9v95LWwSqJYW17AtPgyokK1SFmEbPhjw4U69UIgmYy9w7olb+4N8b7mP
/9feWe4zlRucm6ZpqxTGP3YrEEo0QLd7cRiC6PUv/5BOM/T3T/NX945JiIo/F2OW+vAw1QGlfqdn
AqoBPqrEGdDkvVWRNZlitPr9xbTl7nz8SgZOGZ36LLdw4af/OHScgNxASaLjAYw/EkBj4Joshvi1
3kxPTp2az8KaeUljdzrPUWdcUGA2Lv7wMd5LE/+6s9SH9YXUjkbx44AJ6HoEAeyKw+R0OtyiQoMO
HBAPVgFx8dUaEs46TfXG8mZJe2r19vJiViNox22b3e8/za+ewALbxIbOk/5JH5BmrjXlacXLi232
TLEPbvRinxSUk9f/+aUQ7lJGxKZh/KQ9niqnKRu7Ng6xye0FbLMIrYBz4yFYXHS/v9j7qZ7pe1EE
qjaiPJ3L/TR8ScsiA6yuiOAkKwK1jtJUj4WRQZ57884RKOv8YSxr76fg5ZJL8NtipmY001JaPtIP
q0sFBIsNJ9VINaDfgIkS+xpHu+lsjcp0BmPNczVMgv8iJ9Hv4hA5Uz7Rwbbhzo1EfVn1TtYsf28z
SCfSqmUA6Ng1g0jBgBpr5Z9uEqbud68EGibLZjZlIKJcNCyWxvefmZ1iIqYcakebqflGleR4lrGl
QJ5rSaorVVidoU+kTVNicUuq2Vpr/LKbBqn8m/GNz4h/hAcZmGH3DfpY920ibsmioiF5r3Q6E9FK
bRJt4Mw6IrPVQlc815EznRENNTuyVbtvDTH3Fxwe0waHDXmfo57Ujx1ZGQdcOAaZWtxAdEBEHIO4
U5q1ZejuPU0OJaG1FtTaTmvhiHstp5BxlbuRBSobZrex5CARlwctlGs43GmrJT6xriHHemKArkKk
V4WlOCoZIQSlVY9LxUNulQAZE4Qao8SBHcJknRutiPbUELtvaZLVj2gn9WqfazFqZixY14reKRhh
EZ/ET9rs8shsaVgp+C1nDO6pMjH2utR6JkuI0S6wRj3Pmtt+oyKyrNDDYD4DUtVfCKfSd0Nt1+fG
AuWBIRCoeRyKwdMBNJE175qsMNqMSxguNC/phMlVBLTejElwRwMyi4GWxNvAMNpvTdtBLS8Bd3X4
d3GiYiUEwx/Ke30gc75yBc8JiChe5qlpv6UILnQkSIj4ZRvgKQPN5t731czfAlFiXLgB5FSPGhwh
ix33TfQq6u23Va5gpd5ULZUrTM1RkywKaghWMxEABDJHWLS8vJilvY+WjYmSwNsJofpfqjhMSQKc
6SdlKvG5K7PItFMd14waHFHms22l3M05SSDIQw2YCzr0gW3tq2W+VAYbW3UrhjrbkmrAh+Fonubr
pmNdtEqCGBjB4ZK5LR3tFCk5SV0zUbOOH5DUOUKiFKw3XRpgQtcKerO4LxX3vsX2hjOgQ1E6wai7
rjSHtaij0Dlt5ox12esKE2/5UjA6SjuDCE4Sufk8lLX5bEU9pQqym9xsOeA2t6Eh9Z2U2OtWemiJ
p2IYKE7JeD5m9ZCt6nYqQVQpmeZstFht9jGUdwx/M5dps2nCwS7LfqW2gXWHZirm4Gg5FK5smNkn
IB5khYsIXV2euq4fm62x0MkFXjA5k9SsmhjCoqrClzeThcqYjDxIU8VNV7UOYuWgz7+XZtO9OkKW
FyaoyhPaKmDY+BJBC4PVrUZfZkxco1phWIKbVD1YWdq0G1of1gupadqqhblIfAcRzRsMATYqgb7C
CpeUBUXXvjy5yaChF5Vt9BQagPvtEkzvbC1in2IODhDD7HrrtKNFdHNOM7SoJFGwY7nnyIyDcSLj
+wmHDzU8UyexXBt4jE5gImZMx+IJSLrdrYoBQxzmQ3u7bEYxekwQs1ZNkyvrmj2gN/Q6UQoOpkIm
psArSjU49ynMtCKtqTY1UbuZzX7+HhACuI6UWLnB3Z0/xIS/UwYvkEYUMV1UiuaYF5tnuxO8HzHQ
+EDPKVYMjbYhj5hf5CgnBJUq078RlBhoG2pYK8vODPjzaQ0mg2wIy8Z2sjz5arxkp+vssJ/P5qog
8tkTAZqXhbcSrLAdRhcO7iQ/6yAwgBpS1npe9p8rCBCVPxTtpl+0SkWkvmR2Wz5QT6WE5RLy3SqB
seozPgd5hmT1aSRW8+BldGkJkiGqUOWJQpRJLkvbLa7Vrq+ukS4wqBWLHdnzHIBaUPSEV6IFO0T2
c9XpyQHhKxtsKmMQA5htu29hQ43SL6Wr0c+QDFm1G1zs2T28AqefTHWdxtECtgLHP3iU+aEI6KZS
PgaaIA1kqhXfnrGDdK3LeuyQowluQRdAORoyAD1Vm6p2iwqCKYjZmI1ZVTLbTpyjCK5nC2cNUrsb
KsGr30dmvROTIIHe1NLqsaoYtn5JRkPrpVmRPeqw5NjPRTTnNKME/EX/va3yJzOJnOp1rgbhtXCY
MQlCl1gXiRi/585Yw21OFfOLawXuRRO57S6DZBJ5xRRC1YIsEX1th+45qUxjbYo4BFSN+7h9yKTS
K7dQoEpj58DxOg1NAukxi9N1NI7A1fBNbdApVp+li/bZc20xfh7MJj8DCH3VM/mADla7SjsU08yr
aP91l96cwPP8Deh9+I3wkvGWygxPjjc+WddDGrqeCO2lXBvF6ezVWWvvLZMGGPWkrMr9FvsViMKe
Zs2ucyf1IOpyPtYtPRlLTrHiNXnaQ8LlKST+ImW7hwoxFetJ67Lj1DTiCnhEdlVjlj7nhGL7Tam1
LwhmM7LBpfEVXflw6EigAa0R6LHlkakb+6QxUgPtJcitvM6YLkBirZLcEft5HL4GlTLejl1IgEvf
q8cG0vhTOlqEtTS4R1kr8c16NfbHk4vO69hMBEoqYHaJGxvC9lmPxwoljeGu4Y/1B7rRSuCJDvHn
VmPKw9Nf9MNqoqscUPEP7GkTZYVxZ6UVZvLCkLcVKQqX6tzLG8jG1PfAbz32GXXrtdq2It5P8TSZ
vlOqBL46weikJ2tSCYInlKPdccpVLhNblp/VmIKbr6QwFtBz2Wq66xk8p5EV/lUb6vbYV9WwnVgI
D/iP8mxVuVHQ0n7heBExuW2RlBLFWLGzUPxwsIebUB9GBJbACxFNM+U9plOHvnHOTIJMdKZRDMMI
M6hdktmu500f+Pgu9WNnk4TgzXQJnLWT2YIJURu/lzri1Y2LXWADf1ZcCFEDW84sgBK9HZ/bXKs/
4zFo7yEmivUwkaYh4brjw7aIalKxnNMQTWwETKMdY92W0Tc171iHOhVVeaCQVrYS3KrrQXJOIQnC
bjCFB/GVrgLOUZtROZISTMU2NsCsObRdMLVWhbkhEMIc/VKP3XbbM3ZfgyyavlSO0b2MpOp+ozht
xRu1snpwkUh8Mj8pM7uhM2iUr7KTNXyfSM79zu6qVzOawus2yZFSy7jt9ktMCzG7ZVGvoimuZ0/g
s/RTVucrJRuTtU71ulu5IXv2UC65MCpAn8gze1AtuEFoaivCHh7Qy5cwZ0KZXMHNAGccAJ65KtwM
UCMNVOUmUgyeGm5EDVYkASJTfz9FwDPFXyfY/9ZC/1ALZf3T7B/Ofz/lNJ6+j//af2/a7+9ELn//
2D8WMuMTikLOOxx3DcQki1Psb5kLAC10W+xNGI3qmyPsH0iW0D6BmwMngjbmrRRKheIf8LrzCV8h
J2b+BBE/GpX/pBYKUeXDUYzNGH7NRTGPjAxTwIejGNifgkhXk/PfoGAmLxqjW0Oda9JDBJ7xMKlN
PdyGZgvVHNpBf4HooLuJKmXItxT2loB0oB+5B60SBlPQG4B4oJPrFQe4kPJUjL+sVWkmo3UPXRJp
5KSMpzDVQDFqcxDcTXphPljF8JxpM1NQlt8NdWDeIiCUNy3qkLKir5EVgI49Og5MXpzzMegbiTz2
ZGKg8yZF7dxagF66qlMfXLBOnByUWD8XxZju24bcLPT4rIIVPzha5NkI055OORHLK03RQIRIXVnn
reJScIKpA+jQQCY2oGpn4SaqwQPgC7590Lq1HFvXx+RCr325UakEM93Y0VeeP1UFZQkvxozWXOBe
k87WQcFc+kneX8g0Eb5tAAemXTSyR9SLCuOKlROS/WVIJOt9kTkqZntA9FY1uD6qIEDY6iR33diS
/ab0XF2DvMXkDEa0jTvXH+OS8Hf8z42J9Y1Tnje2hsT56tB/1qtQeex7w7yFwUD8Aqwi7bJxWlfd
jqaW3ZOjbDtwH3vtoSGqmkl3UvltWR5NV06VKa+kvrr+ZNToqaMp+qZkLdYjpN/bt8/XLp+Kkd3M
HtKg5kLPOh5GQVAXiC6I3xu16QtENszTpYOOKKaPvm4dOL2FHHrQ9F2sY5LWelwSfcee+tIiqyja
BRlgqp3V4s7aRJyr4q0hDba0CZkd2H4QlEtRXgyNQCPQJUO/6RADPFR4uKyNVs2OSltSyF1Pt+zB
dap0n9CoW3F1LFdta8ZrQV3ilkCx7L5RjOw2qpr5oUZfcwkbwL1L5ACL09Aba1VjeNoXZh8esAVG
X+AewR1yZ/OgVDxsVNwpmZidSQG45Esm0lTWpkTQuzXpBHgIZEhds1xULCQqyUeJEGLrYI9Cc6Mb
r6NljEhbmzwv2RfKiQgOPYlT/OFqF53SrOR3oX6sNhZsLXS3woAvGuOmLO1kzb6lPQe5Ox9jSZK8
UabxSnZqcMytPJ58NhPOVlv0nmxmjPusd9Jt7kwK5wIL9QPE1Th3tqmmtrddKR7MLusvc/AElGXm
xIc8MRJd1ktFYqvPjnkYyI7zj2VtYvRw7NCwovTovvbkGQl2/r3TIDLKymsgM/lNqxjkFcwzoqRY
QAMJC5IVEc+sc9b0nbStbq1j8dtHol6kA/oILS0zjc8TmygapTMM3KCxeFGnsfdEy46s0Dmi+Dae
yU3RDdNaLzuRLVpfxFBjq2zrymCjAxb4anKM9FAoo3lNkJm+HqKBaoBqt8i4wzwL4GEorrjM3Pp/
2DuTJbmNZF2/StvdQxaYgcXd5JxZ80QWawMrUizMQATmwNOfD1liN0mdpq7uWlrIRKOqMhMJeLj/
/g9pvxkn4T+Dy6ZXOATFX3STZRAa62MD8LCZ5ZLSgCoYRp1ZwyXRme1Va8HPvM5QIQA4smZCm1KX
6kGFQmbbkUztbZ8MNin1eTU/YbUttnOmkuvBls1phj/1AQdxvbeUL2iCMO7u4BZLQSKCnk04GDCE
8eur2q3dV67Jo+ySAtHjGbQZPE9fjMip7pJpbj+GfH77iOphyrCCqv12480xHjx4NK8N7fWQ8ukY
kSdWi72EUD3s68SvTayAZEODayWPHlkXeA4WxLtZTZldQPdmpEOrC1U3s7A9tD0GwCYcpn0i4mo9
6hLNKTwwGMwW8ejKv651bzxicEvx7y0AvHCcMpuXKDq5noO5uW0CohN9suUgRFHMLW+gKrU0hJ/O
lQUdR/QWggKfiponFLM1U7w/RdKjaE0zNaoZIfh6hqCsDlYNqYHEDrpRbLT2U0x5piGyHB6H0bo3
3eWFsLGeNtg7805QKc9XoxgJB0tGI6yuOe31dduA+2zqeu62bY/baBOY7jsG/E+79BftEnp0dg7/
Xoz+qVvafC1ex9fm6/eL4/ef+dYqEVDNQgAOu8M6zw89eK//aZX8gHXxH9lcFk3Uf/xEMQW2XABl
ju2ljfq+VXIc9jssKIHJyai1/06rZIb2n1slD2KaI0yWjngB/NQq5dmQZOYcqoMmCuWZfKxKbjxp
U6emGUOfyW/AkaTSt0VtwemC77EmTAwTsUjIXUbjlK1mezafo7QvGeWrHBu1UIxfp86DPMQvX7Mr
ghwfd7dVYDAX98WLYzTBxgYw3lUxs4q2RbxtppD8aS5ieohKDrOsG6vLaerm6yJzOXQCWI4HMMrI
WUe0LyeUfKRq1hEJA35BXEiCWg8xY3MxKVo1r7QXW2U324+8OeiVjSeP/gyPqjaa7r4KY+fUtOlL
5ivjOS1K4zFWFeocNXG8h3jfyZiDUQatvJlZfm6Iergbgvh31wD1qyI+qZlYd46lOdzCPAEKtY1V
FsOhFnH+Jht7ARdDpPmV4KFEkjfvLIVeWs28ejJYd549LfKh7go4x6bWWHepGeC32l+ZER7fAD0P
o5rNy2mUUM/yCtg6GJd/lZfoni6dQD5HJYqV2eymU67jF0CVo4eLH77h9h0KwRflDnA06/phyoz5
E7CN2BDmAxZMlCOUUU53SDJrbkHc56Nt5NNg5gCjvAUFbMGvDmGQ7f3ZFzd2bhi7DjuaBxYtxQeK
pAPObVd7aLlyDYfU3rFghoLbEWaYiPIN0cKt8OhYIsc4dY5Wr7VjNo8SATcJphHYmC2L7RhYQGWj
eyDmmLxNt1M3ekiaZycPHr02rTGtY/ljtjq+9KLc385+aB5C5QWE1AZPBQRvtXLs8Sl2ILQ7JfER
DJZteWeFUf/FEAwBa18J+46tqH2NMyzoIcRGUhLqhFBMLB4fbJTnW2zJm8Wvx75viy7cYRdVbWyb
sLKItTni/iEl7N0YSPWYVLhvFE64x1ia5ipOIXJlcM5Jp8WW99oyp/4ijo0OYRk6nSdgqPTCKT3x
4vDBN63u8BxNWZhuXK4lwZsB+Tcre9LiYtTK7Y51JohpdBGYvBHvNht7tnx19KZDf7wqLOBPFLVO
DqiW2s2K2E4c2DPz4Vy+/in0f1HobRv9768q/ePXqvratl9/KPV//NQ3jhDxYix+l1X/9yNxKH7D
ARWnd8yDfJJ0A06Ub4Xe+w1HFdYMUICWuXdZdH6biZ3fQg4BDJBD1HR2+Pf4QY7/c6EP4Cfh9k6h
t2HtMBn/uJ708baFt+pWRwN2uCn3gx/F2YBr4EjQDoNFYMJc9K3xsrO0XpetQrLWLhUgjvyDKp0U
7VXUlltOLSBjuOWPUy7yrZcK0mVir3XXY2Nvy9ibniGMkOOocd5+DeMKBrkUxboPAadUEjtIUX3i
fWR3HOw23rtpFW+8IFdAYTkMc4JA9npgrbgcjvVqhnO4cxO40kW18HIhTz47UgWvFSKCI+D4TN6I
B3HR9zcg5mI9ZGl8g6d6cKh0WjxaiT0wYrQODsO25dXPidmrvTUY8wkoEJkXFpne5yjwJdKCEqMY
vE7jGENC3T3lWRdcTsgI7/uxsTZV4d8NvRleEROhNkEZxy8E6yZo/vKBIQBwNE9xWYgy0ewbH83+
mJK10Nj6rpa1f2zo+XdkzOrV3A/mTbUgZRXs4nrKbw1Imys/YtjFnCTYFnFbr/pcuQ+NIP15VI5Y
w5N0LkPCzY99OxuHiD32ySEw7YQCVm5z0nTXbHFn1r6ivlJe4idbxYG7ZEH1j5gFO1sEOP5lzOm6
d6RZciDZLr+1ne/kYLVXfgrcm/fWIySG6YvOe2/bjhl8VT9v7+acQWPUXoFrYT1t4DXreyfN/M89
qy1Z6RdRpu3elHZ26PGO3bNVjj4MQVrvsizyfmchn2v0wVZ2FbvlIpWThD5zumM5jd3iBulCADTf
NDvlUR5JUSa9lhXVKg4Ydphews+kOIxv8ajD3SwqTMlVVGLGHdjOnYPkr7jUmXxCrpI9kS+hXw3a
AxDf2RVXTNfDRWDghV2Xgi85DTEtlXHQQueKgg1BosEpIo/iBkYLFpGj+ZRAjCbVxXYUBpp1fjfV
CpZnZQ83YMMhSH/qTVgKOVmzTk2j9A+90acaUj4msCzsnBzAt5/Gk8epn1Uw61fztAz+jgzWFkqT
BMMDC2/UnpiVag5d1kDsfwlJt5gl7BGq7yZT7DhbZLOryZrLW8PAP8FVOYKcSl01nvUKIwObPnW2
7JOY93lp4y8+5PvICEzj2L67/BWdneUYJIZjFX6ZOYdxUorwBpwXl8C2p5v4AiMa80DS0xFadP2T
KyebIecsXipy/9GJWgSUi7QpLhA5jTUmwavwrH2SiSfv5bskKl3kUfKslLLeZVPuu4iqgunrn4ik
XzRW5VlwRaHkupeLDouobHwftnUcCeanRaolFtWWOgu4oFIB5G1Zjpp31VnkBVm9XbtLeBMVDpbt
IgYTiyzsLBDDIop9VNg4Zr6ehgI2gOjC7DPuq9o4BNUg2MrW2PeuCH0iuGYg0XUx/k1652qMy/AD
GSY4uxGPy50iiBU8mknHpq1CqXNbwR/+HdPMLt/j+zPIAz4HfrUBXQzB7c0oYmni5rzkXMQs2Eiz
Nx9ZaZN0QpYcimXWHOme2scrvu/IrbDFJLDEg9tG+RFW5C29M371O/83py8SjHTwgmN/8uOtSCrv
ZhrwFXadkT9ia5utGheh2tozI/1Y0E1dNKTNwFavGyXImAxHnGxs76oKHXXM05DnfnKjjZsTNIVZ
AwGuvWkl+wqO/b5Omvy2sorLOcYcbNWYbn05JW5yEUnp7+qxc/AadgKfh2pIpdr0FdutLvOsU+Dj
K2wwBvCsZtQvUmy2TVzbxo4UIPGAKXG29ax2NrFmdo2VZ1QVLk8EiQeY7F53nho+oeCxNLvQ8ELb
AXjUEpSTT06M70E3o4SZ+wIFDva/X5RWnzmjmmtoaSAyfoQN+5AKZEhCiYd4NqMd6WTBk0vUz53j
GBGHQ1Uci9hvb+ouMHaFocVpqET0ZbY891ZHLNF8DKwondGh5Fc95z7usi3anU8DXvH1qosseUCZ
MV3QC89XeBEEK/J7MBobdfaSAJyfXPruazzWd4hhHFypxJytO5bVcpXBVd9mOppvcffItgDK+xbc
9wmPwO6oAQ/2ZlPNexKBcbDNzBGGQEurORZ1ckMQBVrnZrKCC/j2chuSd7phtKjwgFbTwwQLbWWZ
gBuoGZJbqWNCyDFA2zpZGO8BYRcWCQZfOCY7CaVxdp5tAtA5C91Qvg7s769YZZtfWefXO/it9jY3
IxOQUtkfCZGXIFp1vJFmG++yVMptU5FOlotRfeh5Dq/6pmtuXdcMLzHMIdYqqbJLINV0rzByvcbh
GMtWvJQOBJm/qMBJLyGIJB8jMt+uIxzF+SWtRycAZLnqWQmu69IW1y1hMd065cm/dSG27FkaNK/4
paxV6+UbG8eqO5jME1KeEqFoGbbhHegfVl1ZXn8e2xhJ2FSyKNe1OALxfETY7q3NqhQ0D74PgK5t
XOTyJmAdbjwTlCG2DnAV+7RUXNhGu6R+NjER1IYtsTVMHLwGzO7JwB85IMAhbpEM+NM2NFB3tQO+
x2vFImI9h8FCCYktdogQI9BnC+xolwxR3OVne0nQALDfsMNzX62FZzQ5CTQpX2SwZRokZbiYDYzf
/oMNzB1z5MUlkoHH1tMyvfunv/9/yhYWVKdf9fdXryx8fzZOfP+h76EceJ3wkx0h8NSgWf8G5RAA
w9IJmTbfNxuQH6AcYqwC3DFQqRCoAV7z7w7fRzfgI7FmaHD8ZV32d6Ccn+mHoWCMgD0NVZP8YkxR
f+zvK9Fn2P2xZvBj04XoODjVZTzhUY0WYGBt5brr7y7P/6IA+JHV7PJ5BUk0Cx+Udx78yXC3o3lG
jerpwzRlzZ0whmHtecgAfv0qwGPfEY3Pr4I5jkWKPToJuAU/4VOd24pBsYzGAIvwh9Ga1B3nG+AF
gp6tMEbqWwtV0VGZcd+OLMh//fJu+CPFeHkDgPQWoxjief4QAsV9T0Vl2UMAh/a7A/IiTHunEVi4
8IluHrAMupwwHTxNGaS/vUYwZOL7YrPPa2RqpOtWgPkS5UcoXR0F+gpFFC1CjBs+WSBjjoVfzv8L
CQZ2jV0YdI+TzEhTYM7S7roLtH5Tnc7v7SzIN/MU4MHtwNWCtKdOJZ7ngG44UUdDyaJLxsSWE/9u
4+6B9fR8EGoyH6F3yutmzM1Haxqm287uo9PotfIV/1oi4RDV6TdGmHk3VMXAUgVxb5uR8ByZ+Dk1
UYpH/LjkUSekv78kqZafzFjwgyPhsJctBlMYvXjRfTiw49sMraTH4lLBY4pxbjKxfWOBvLdgfrfL
ysJCe51aj7rWuJlMHHGumpesa+JCAAjJwZR+2tzVxQC5YfDpBrPOJ9OSCn81Ez5xiEQ5buwobU7M
KequLbvoNPecExgLF0cFNXOLa9HwIRPl8EFls/fAt2NBwWQ3UVnwHXpvUl90PfI8+Cb30Fjpp6SL
6k+Ai3wzSlbiAImTZ2jEccnuEDh4yM0PSiX6bYS/Cf2CH9GiaT96NYU8miCAqLgzH/uCJcY7aIlf
2WVZBlwRsiw5QpxyNJZV5Uy2YEFGQyux5hyrwdrWysrvJfsrPIvjJTKWQDYn4o/skmGNxpk1xwdy
PdsVYXcKeSaPc2B0eu+lfXGswc+u9UILnfoMlidpKw05nl5bHKEkgkrNJBH6Dq5EBqP1PTkT+c4L
EnXtsDxHUBcPX+EyigW2y3cl/lMUDbN+SSc1fIiI8bgKYVUezwngEkX+ylyOrnA05HWULw+7odwb
IxbD2gn5LB59x6oLkxKrzJxb8Rw0buap3uvUcm5ih28iGsJg5bAl3pSMV+WmwJT8DSqzfPULIqyQ
6mXZpiMZp9rUSRTde9BHv+ASM19VY6KfLNyN9wSakDrZqHzHSqr7XWSe+YgAedzglDbvMKVGZRrz
PWYsGrfnW7SopuErvON8N+dYhJO8xDfheLXeOyb3P/I/YoBiIviKNv804mh9SlLiLuPgTfQhE0Bq
lOxz4Zxbx6R1X4Sl1WKA0H+ILe7NxXMq3VuixjTVAduO/OFr5/jyGkNubsrJGrCN5ItiR9/tWLrK
GwlJ/CbsRvemp/98rNJWfupdr34xOoe7dYldb6yofrFLF3tBaJ4PU6ADuSJLM1zjfl+/xgH+uOuU
fRvzDlu984cLEh4CnOeN+0nLqttMKXSCMdDtR9kayFaJfMK5Nub6mEwsp6nI8PYeRXroaoQe6ymi
eXOntPkiCwQ63LV575PuFKhnEyvVy0xo8mQ8y1Y07VYcWB+DPCQr/dNQkwrxJW1651NKr5XHh8Ge
Kzxnu9motjYyiP5KqzFyT2Ns9869nWsIdeQmPREH2K1rr0+qlUki0YZ0b2/Hfeii+LYsYPAa/H83
9NV1X8ME7rjDTo6R33aiNe5qUdwbbn/tlLLcIeB172bGoRUsCPu6ceMH0Coc1bH3xNArPsTWnBxL
K39qiXHboojtt71DVmZQQgQc+t9JrimPRsXOtHeSYzJ7iJ/MXl7WSHC3hTtM6zaCXm+mrdrGaXsB
bTPaYUdgnuB3hbA+Gn9dEDpLmEacXjvM2ldGKAe9bubo5GXByciZmtJCVdDjIdofAQRxJjAmZ61E
7K5K6LE4BhTFWyznLlgRFct41jp6HTrVva78FL6qEV5kCe1q62Xjzkt4YFVWmhepjqZtH2LfNmu+
SMscxFFUxnAoffxtZWcH23o0LEjWAY9lZWasP7EQtowS4NlNw0Mfmw92GYW4tfrtpVmFdsFCeuq+
tHIcvbWrQtyICMcgFDQu8GC1ZOqD+I8vFbbgl31r4UNpif4YjyESG2QwOUeYBwIYtV/seuz3MWm8
BSr+NNgNCcdcYk0dCRGeukf6Ae7Y5e0uhkCBDDcHsQqD6SVY1hejnU8X0EOJYy3y/FOID7mP26mn
9yFj3wgpg8j30A2StT84Ngiwre7ozkh6XbJ0j5L6KkCTIkLeVC6tdiV5rq6copUX4xzN2LUI62hB
jN2wGeGparcxufRQmrkDdWe6J+k109NMIA2Gy+WwDlpAvQK1k1GfzMabX2Uh3KOly/lRZrKGvN6G
h2l2w2PZR/o2ze15M0S9OuW4QmCkX8Ci9XJ2NCNi9NYBvPJbJ6c50CbbfBbDKyGDnYKHtDXCYl6N
xKptUJFmz8yohGUJPWIsoodVD7Fphx8IKGGMWaRpcJanYjymqT3ZK2cYNrEREyYVxOa+gLKAzqOG
AD1MyKTHyLmqwxpANyfLqFxCjUw16xNmF0yLiPNJPVIeAUhOrK6TiEikcOpIR3LGJSmpQB+7gSef
L3k85lEmJcKKNGHxVixBSz0KbQdG/ZK/ZC1RTMk5lYncFvFVliVsTcevvImkeDEcZwwi2GEYDUBE
4ZJB0KdwPpZsKNBa3N3szBNXJM8OM2KXCmOETyHA8GFMcrjjmCdAPGJSzXdLXMnnGlLDuivGpS+Q
6g5wsdgALlT1NsAe4gIPlCJfRdrPfG6/Mjk29tBchqol1YYcOTJ/xtpNDxN2I+06S2v3RltRemCu
lZ8tGRgQByTbPr4bgU0aLVKW2ZxDhTkDDrQ4klhEysJB7gA7I1gwrO+JOhN5y4EjqcJvVVEEG6mN
6F7m/vIM5LQJPltUsoNc9BF+gm+nSqQLMzg17o1aSj5uaie7Hq15sIlF4K5LmrwEr6KJKBDZz3Kb
LHFV5szprHu6wvfmS6UIVeCxIUzJ/CzYWG7C5zMRF+F+rLW1pQ31Hib08e1qaRirrYUrxYaQ6uII
OlddFs08HxzRIgGqR4pxk4FhlWS4RpvEbTnc8Us17lne9h9SopFu4pJOo8Jo8Tqez+8iVM82Jh7s
DJRaivJc6jfM9wLQV5/2hEAV85YyWP1OOGQ9bIzYGzi1B0olmUYRQzhvR7dS7xPTIFsnFXx3pjII
xD0nqZKGoS9QPPL5CXZh/cBZXtNsfZIt/netXtrf0Ks/+d1UHK2Wj2DHjvkYlJN+C5ipsbGLanjp
KTSedGyJdsInHtiPCJRjjtr/feb+r4bI5v82QyzLE+YldG1UoB9nCPjMeb0sBvEottQpCimGtMML
rpGp5q5YOhr8UCCu8cW8tJrteDVWXOy+c/9qoPlZWneeZ5Z3wobK5O38HP/b1yRvykx1Byel8197
c+/eQGCytjH5aCft0BAmIVcWR0P85SADYcbj2oe5q19IbOfGrHBuae0B9vUo1XPfO87NkFrT00jH
vfv19PWntNNl+FoEjljmulAnfn6zCPFzfzBs6OGpDV2mrbwHLXnQBGKBGwPJxoajiBvMHLjj845N
veCcOuX4NaIjoG/2HZqgX7+p88j5H+3rMhGifULTv7wp3/nT4Bv3insEzeGhLGFgr9GrR5s26NXl
PBrDvmn6ZENpnrcavI39SU8HlUmGVz9ZHlNnyO+z0VGnM2Ucg9H6d+wv/LvAi8H4OsXS3GjIElCd
a2x+/c5x4vzTNO3bVgB4QZqHDeH2pyWgS/qBLPTYHCbFmYbHCuAs4jG9q/VEdUrhv4fkAb0NliYp
K7DjnWFar0EmP44EHm5Tkq62hjvGmx6O1tXQWM6nQcoKyh4kNSFK+8ViJzVdQZ+ohosmSYJjRDDT
Br8L2JITD3RJKcH+OHVvhMkiBtMM+tUC/RoN5LyrJltfOAndfKP6cVMvFYbliHE/AKs/GK6v38og
ZktuVaC7K7ulxnqOR9871sWx7ylgSVTTszMsM5fEOf/TDDmygpVWUonPvTqBzOoOocBSU8Klbc9p
6MPSBdxjlfjg2Dng5xTJ69w2g8ush+g/mEAOCF6GD/FssMAJwTZfGpv82FMHQR/DkmiMuUhpGnMk
td20dWOsYNe9JJXVONg27kCw+NE2tvDhcEm1PtSRQ4DamU3ge6wNQOhhGkTzQi+IaOijjWjxClhH
KdwKJJ903BehcFCpFzbJaM5IT9+IJKs2OLnxieEkYvlEEQaon2jl/ckUK0PT5DNOiwPTNyUWruZH
dKLemgw1d90iH2oI3ZIzkhQGt4AV1Wed9fmuSbt03w90VyIfuSPnjoGCDUT/oUuLF79hfpwnRJ7B
WGB+3+gU/Hu5diEkvfQ0z1x8Dh3jvsnQoJocHHc5a9g9C16KHkyP4ti5Qf1Kdmr96miT3tAqUEzy
2OY7m2zXWybR4FIrATo8MvR7RdV+rEpmGdxbbFJ1qUbdAj9UcD/XgMYY5ThzMQ0rXYz9zpzj8ti0
GVNLxcqC3sm/K+2m/yDM3tpalVW/ui3cEnKd9IU0mZ43wPCcAB0qnI9WBqCkVCGx1kzRMOAiU792
ES4MdtAxGUWO0/lrEG6eEWiYFXoOk78E9le4jExclQXVbpkOV9BF50OVcCYqqUDlcG4LV1O4HKEJ
5rU7V0PfLkpLPY+aHE5zBGbBIym8jE34lSm29pdezIVrOED3xEK68I6r4UOAZyTpFTrdBwsChM+Y
vC5z8CE/ZUwO0Dm+EYEZz1vIrfJT7pW3w+TLz10Ps2QULvvxysF9bYTkYjr80goJ7N35XU9OCIjF
4pYbo0ZIeantsTiay6M6LfVdQGreSMCSFzYi/W6CZ0kAhhitbT+kICPL8EpUBQN8MjnqTlQN30yd
0Yqcz2JZxQQ0gfWQEGIH3Ko0veA6NtxYgFU+XeHrizn29NU0gK6db0Nrcfzj9lbiMPWGvnJiEA+7
1erujPhUNrdPOaLq8kyQE4Wn3LFA6XTANA/SAGrayz7CQOgMDxixwWVwFJMtgCOXfgHy5jTQu1wC
CI1J8oY/pr6aedyq9aRjmhGSeot1EINeCTnl90qi8iZIJMfsl1iqdV/7063qyV5Nqo6vOB6xt5tm
PpHwWNmskbrQ9eO790hUFRrZOBfuWvZGvQ0zbsEK4G7cninm8VS6NxZZew80PKIB+Braj11GLjc1
LFfPs+0AlEGGU19gbljbVnT6qTJ4zCOrKeB1cFOQkkBZY6KPTmekhtRjsbjGVw2r5pTfVGKeCw2N
EmebvPwZvzkfkhP5boArZFYTXPxViHlpl32Dr68oaZZUK/Ld+62ZAl1KB2ioQnN1L8yiupS1lW8U
keqXQdeq59oEQ2NzBKbWL73yiIzoBpX4kugoiN9tDKv9vS7C+mWKaXYajBouR586W48JlxD5YfNF
sHBfjzkqui0hU0A5yO8OeBOGl8v9rJqlDLdR3V6Q1wkiGaY+PW/e8OMcopqVGQ1fsqDe9CXLKcCA
9mIG3BLO3Le/9yqqXwn/jG/8nkW02Sz3T+4wAFCJVoXHx4kW9Ovc3gYIXXdxXuX3JdaKu9nhmPTY
Ez+ezwYT7uFpiVq/If92wZ0AUQfDdW78c+QMArvgUoW0IQpd+uPYwLwLSwf8rKYTJsl7WCdeZj5C
EG7hnfNFhgDER12I6nKGNX3pWjSxhFTX24T28FPbjg2WwNhpb8oRnoTlxMMHPdImyxx8TtSF9WiU
FcWWOvZck7H4KUFjcgK/8NZnSHDoAC0DS0bwT5IRe2zaz5ZqIteMOfmOkDfukBqRRg+f5j2Fu7Nt
UFCyf5Ezi6F+wSsMgHoEM7YJzT04HY2z7aEDtwCXtxz23DznMjstfpEgR/qiqZ34I1O9loSSl8s8
0U6gUA2q8AbQ5gmXuvlg4JsIZRv3xxsfzeE+GXiO8tDm1PIGyYxnc68ZCI6nEbzMKqYyPVZYy51G
Im1f/aVU2gt5BEPl/GYO4NMUXuqCehkw0FXI+ZAAmfBMNqDTLPX1FZxCVvXK77+SKTvtO946K/+c
BzcNGUIkhgOfkUDScqh2Lo5ZxUOWonS8sfzqBbcBrtrskymFOyOPypBzDbDyZxoaRvVMV5I5q37S
EYeyqEP6lt5Nr0dDUGRHRTsBv48OUg8aPgJfuA7gd+cWkPr5j+cHU5cIN8nI6Zsv7siZKjlUjtXc
TbeThWimTDJspMeaBzqlq4z9JeV9cLmzHekjX5whTFxJb2YiG329m9r8rUeh7m2TlgH2DBT7rXxx
LCbTcekC9MQ6eyOtud8DJPCJMbEusvHQB86nuYlRTy+bmA5AZdu7Pi+W131w6iJSms/t6j9UxL+g
IuLXz5brF5xz9JZN+qX7V/32L07Evvycvn7PP3//+W9LSw+pHqNT4AQse95Xk9+Wlv5vaAHZri1+
JRSVZZ/5jZeIIA8fm8V52sQXivy4/2wtA4zQQghcJPwwBsGO+ztby/Po++MwBZxLkCaGRViqwKf8
cTTWGB+aiZ7EIZ/qdRm/FbFxw/NyBCxYhuADa6oTLhJbOL3PZg7J2m7/YioKfzKbYZ5jc+t5pm3z
mbHh/mkoql3PkwFTxQHSH+wE51kT+94OOacyVd9aeESq34QEs2EmEF1JxHt75kN4edYnZ4CDnWwq
aEtXAjFXWgcY0pO9AUlSLRk4LOxWJklTxsB5JeSXpXlIa+RhFRld+UtGW7H8p3bQBtNAtXONZyBW
AcZWu+HBqbE+pWXwLhH9VzAHRVf3K6NpbXDtvF9ru/pAzVg13BOHyQtW5MmtHMu+iPvRX7EAuEPA
jQ9UQdEK0A27GS1CZ7ccqZeEyd9Bgu4ZGpbBKOzuvPCTaSNoixEEtbwD2MWr0MOM0/PXpQqR9KIG
qovNgNNh0+f3kxE9Zmpstjm80KGTL1DnxR4vx9u49QlGqj7PhCTAClor0vT2TDnBaiR1gNTa6ks5
OQK1ZQD4IsYvlQN07vXtJcHLhOwJcvC8lhejm8SpNGZqfN9e/1Nc/qK4wIuyeJj/e3V56l6T76vJ
Hz/wRzkxRfgbDyx8BoHh57KW/zcHwjSd39CPWFjVo3gJhAPd4o9y4hAfSakxz5GS3/jNWCPyD84z
mLC9cyb+hv/h2avuuzqCvAZPe+JHBMwvi5uSz/j9mr5WNdbpmiV7WM0GkvtglJrDcbHkKUvHPubT
4o41xLG8YAXU/m5q2osJJuetXoyiGjXWJDdgiZH1pPKWqTnd4w7n3uLfyRof59ApjXjQ7FEsrX5Z
ek403huYDlf4ZYQD9I+nJJrCUh76EnNsTFcGnlxRRAZW7M5Qnuoma9DZWqZZB2+29HXaH0YM8Scs
avzeRJqCpYKRkc0XIE6WAxf5wajgW26lkyAIizOsUy+4lo59E+TQbllODtQGKTzoQhbcp9iZNRkT
pVOiISzSa0yykr3yrRk1YuVFj1WJSA4cz0ZYT+RNQRbm5zEp08cgcxoFEJ9kcF3d625q1JG2Id4l
ddS/kluAiXlbwgBO8wbJMfTndQhzoPCJGpl9qzplNF6uH6/mfGQmH0coGxdwEMrKXC8OqtdJnA/G
cRrrUW/y3Ij1A4m27MM3qGWyeBc5EpLJ3kohY+4HqAadOpgixsWByS4fVD7dewW2EFcSg2JY4KvS
taxyeDeT+6ci/FVFcIUFIP3fK8KHr1gwV90PReH9Z771GOZvDoAyTx29tRfiB/jvouDbv7HGgtwE
ecdb9A280reigDKOEmJBiPu3YuKP2kC98DmIaVpcVPwCb7W/02NQkr6nEFGQoCGGmK/ayDLwslv+
/jszucAc+plzmbTOgEghciACpFqorr67JrfvpeZfVV/e1pgBtP/3//zcRQQ0EHxGKt/CDANg/fFV
on5Qlg2T+dBnFf36IBgUgok1/qLvvS093z4W+NXjpI/j16dfv/byfX3/EentTDalC/mLy+ZzsX98
cQa8YrLzIDzETgiE5jesboYJOzUk0MDNJoBXTG0KcdNK7Q1M2vTrZOA1tfUaz4ZNYWIM1jNHdAPh
grYy1KnP4ee0QYaHSlaAuJMsyQweY9OF1CK6L71i3Px/fAhMP0Nzyf3hRvrpCorGkZjezeFBYS++
nRwO/9IonWPqj/pJ2RBNIjOHg2CUjNCmAGgbQxZnbh0vbCl8Jm89LERuGXnhdw5zug+XuX1ANXKc
yAjaBQMgTJn2iy/WTDDneUr+9WeA5/en7yHwaaY5IOmaf2arsdKFL+aP4SHF3QVcg2FyGhoSN+rs
7devtJxn351352+cQxg8B3WQ+yc5jzuYrDlNXumM7p7JcZ0XqFPTAeUB8f2VWexPD9H59TCBRKjE
LW7R//94h1lmW1Ul2UiHIYajRUWBl93Hf88Als/iMYaYGD4uazK6i5+mgbChXEDRDw4NSCl23Nmb
tMP0kLfB468v39kZ9Kfr5+KKTGFa6sKfikIWY2Mxcg8eyCosjvNCTktC7hmt+eI0YPHiaQX4UNcd
3JkFjIQWk2+cDMgLFQZZTa6Ltb1elpweHoAraaag8AO+B4e4AFupC5CPlHvzaYgBQdYkjgBDcYrP
eG8sEOYkYfuYgZUeWlCTj6M3p4dff0j7bHTyw6dk1wNTjDnNR2UcuotRynelL7KigijjZjqMmW0S
YlEzy8dRezRUk+9qltOYFNZvSOaNRRbQrLh5s0NRZj0bD9kBijbNNY74I3Z1FRFVXiU+mlaeXruh
dl78sSw/usojOGK0Hky8NmEzj4W5brwI4ZXIw10ygwR3QzI9JXGFggrJ5D6Pd2Y2xC+Us/zgda6L
KbpFPhmY8wWnS0J3EuElgI7gYFShBmhPyy0dkLlv7Tp4xHU5O2ZGVpL1qpL/Ye+8luNG0iz8KvsC
mIBNALdVKEsWnWhE3SBIGSQ8kLCJp98PnJ7dlmZXHX0/Nx3TPVKhDMxvzvkOCcZJ/FXy4MGylhNg
2CzjbVNYU7shPsa9LgOAhiPz3x0mJyQYbjNsxSDqYtsTjHPMVZ0/92ipEOYw9ym1cYs6Xn/TWnd0
TbLfJXnvHLzYzbpNJiTNXt6IyPAX996TjvnYDF354icS068l63mTmyHuuVBJxtxTvRaOlZw/+2AG
I7+0AUmHIUMknc3XIBfELfw/FgdBCk/CKdPpdiC9473KCu/NbLudMYdgOeP8u5EbwcWoCmKKkjTZ
Gb46U4HyroXVYv0K1xjk6qaOm5gMc9RYjNUJMzb86gDF4Xr9PqO6yJotLkM48/XUIQZwXsGFA8mb
pXlK8hJPcYy+0SjApPH/msuNNaCl2+DIZfDN8wXky4SWsw6DE14C503ForsjRKarTj2l6Lb1O+cx
d/eVbDgjRgaAQ+s4bzVZcXvUVUbkNDP6I9Sk6glk7LCt83nipyE5BW5jcpz0sJfSubdjdozc28ZT
jzJ2o8ngCEiUtb+hjS8jJazmXqviksYeYAjGsdBeiiEa4lyxUumHrTLNc2PD1jMTeuosnJNPVZZc
mH5+kVhtj7LvzYcYQv+OyfoLGSFvdllV0cS6aGtkAhqqFwd7Rynr2p+HCVgKk/6apJgtaH9im7LW
2DAXjfEnGpJb1EB6UFkBecvq+coIkvCQdzNjUix9r0YjNW9mjvfSzt2tzFfoC9PukZNrnPyIxxDR
TkkgCClkdxgNibAPitb7ylvq+ro3MEYooBtv2dSZ90PaIYetNL6oDbkoWNNBL676Z6u90tpyoZ/N
xdFyUrZ9+K0PwsAHkW9I7lzyYQdwRW5wBRIg3ROIgE2m+qpGN/mcxdbwTfid/owiZjqXQTCe8jHs
mZo27rUyjebQYlraIpEYT4PF9WXonMF+oXXiQNbwO+tUoetY2shqRbkrzaTckOUwP7mjWe3x3cqT
icZz5xZobTJNAGaI+f9giba6TgEWbSr4Z6Td8a9ZNeRNRFdG7EnDFBVqtj4YgkX+x/4hztBrjr2a
6htTJ0UUNxQFy8iKQ60LiMaGrJEmPDk+FDFI0pCIj+ym+MTq7K8iB8bvOUASky0TKsKXJZzcW5sL
9UanJkOePO5ZSplNPX631i1gWEAdAJmqvkp/TuDWpD5qlL66rnDBPhrmqgWvG3nLVozqZF3A1Ktg
RiQhK8UYKGOLshf18WyK/IG4FJQAq2woN5cpSg3qQsNjJ17k7DSRBLBWWRfedc9ioAVA+m0xWCgU
Gbu6jNEU+mTKL1HUqJ6hzRy1dpobBwbn2V+XmXpyUP+BGUHJU69+IcWOCDWVvCVdZoq8wbF3Hxsz
F3fU7eI3qH+gCq2KwbDoXhKAE9tBObyTHNnrYRx7PpKBj2XTO0got32eeTsnlN7th8h2IU/h0PQ2
UptMFFtiY+IztQq7rViEG+pIdR6hcwICQjtNDTw+p+gFduAi23OmC6Rm1DY2aMGyPaAr8a56haZI
cwAZGQVP3iX2GaZ7WnpfEI8iPWN91j+gXOR/Eb7J8ttuV06V9Rll1BUpoUzlxrZGwA6oAl2T6Vx5
s8mgmpuCpQYHZk3r7htgcqeSEft2LDK5r51Y7uoKh2yMQpLhVLrx8snbYV27U3EVjmS/JIg6kHLK
A1+/n39VbtDKaxriFkCSJpW9n6tBY6FWZqQcW8XXIR7bhjur7lCRBrYrb2aMC+Xyn4YVGlHa679o
WFEDrXT7/79hvalVL/8resvr/qfB+B9/8Y+uNRT/IHBQ0GpwTdB3WFhP/piMM1uB2iLgofxv2Me/
ulbmXzhtUFow6mIS5tOl/Ktr9f7BuNx0fP7aB5nF+ltdq8/x/1TiA7f36VcZ2vs2DAliw38puek0
m07Mvn290CEnyyFF/t/HUW2zlNPdBbV4uGtKH3LiGHhZCzzFWV4Nm6Jga6fWsRsb4zrmve90azDJ
1m299eulu9QJSeeIV86Am/0IPq64qofK+NRWXbOtq8S4IhIcJwvoik/EQ89P6M77ipDezDhYTYtM
ucvarejQzfF61t5u27TahOD9D1lL+g7vGyGvlxBXKi/CAdYCHAtgURvfT0t7ywwnwhWFBJ8G5th2
jUNOQZBvfeJ7LDeOYrIEEfO33wbPmqIhg9lUQnzd4nzUlxhz/m7qyckZza/SAOoEmtXY4Ruw9mBz
sVKCpl2teAcIGtULm7UMv8WKEivcXTGrW5UD5TSo6t4IZHVw8pTBtvEadXRKwfFLktf4ptyor+im
KVMIFktkHZUWQs+GUgs/jKa0A0F6TPrsVunQxJ2YL2T9pZCtGE2iImqcnWTnECUpcNGpHObNSNbG
OU/9i7TCmHti+bDelHd97B+wLWOdJsA4LuwK2ijKCxfFTmTH5oEYRmvrSf3s9WjJIX/xIZq8j/oB
zVmhB9CuniF2RTC8l12IQ3Iuzw3ihysI07QcBJHVi783UphrHkD8CMESOwoYFpvWE8cwDs89NcI2
WLcc6RIbz9pJa3Cog7fr6oZdwTDPezbMZG2OpT7ZYMMefchvpw5NUuT7U7vvZsvb252ho2423agi
72bjBclhHsCdtsTV7EIr+9LQ7Vwh4Dxp6DlogwAoDPi2Nk6RHKQzAO1FIIOc1tjlWftYd+I5mJfr
zGaLkYzC3RtVau4sqMsHvynfFi/7goTRPWQI0Im9It7KDDPj3Nrhd3cx8JCMIWBcturw/TZi4pQI
VHIf1lm9HxKgYPZqg8gTQOiBBUUeYj8idO/U2pn1Rbt4lcFyX81G/r5od97NUI13WZrpo1fRWC9L
FWyMgnMB+lEb+ZRJR7m4GAlYZG3Ngv+WW+qz0fVllPtzHAkijPFa6fZgBfyCpOe5ewHEaB872ZOy
RXKpTFnuneAdHJJ5nhMk1V4jjEcI6WReQxN0I79I04dyzAOixoDKZbnUBwKl1ONKQ4iISsgfFrr3
qOuWC+vDYh9k+bTDGSxwvcAV8GzT31Xz+jS3DfMuFWrZmQuEd6tDPo+S0o4ktIANKD5xsniKbalL
kfrbCVKt0b7qDJP8als2T0jr+RahOiFky5DjkxcWeRMZyqZH6HHnZeaTjl1UwwSTceWi6uhlw6h4
WCyiwfLqU244+o4AbPNs9eu2JxSC9HT0bHLHIo7GuC9JXi9IRHM0egTe6nBNsIPDHzTIYk6LQ52L
G8PN39NRyHXCTJ5ky/h5CEgz9fFuXJql846+LBhZO+YPQtDgz6PvPjcjQOVM9J/MID0NmG7PweKn
G1d5DyLOWtDsDjKLcKZIngqBoWfuN3Ybfh364iHV8x2l8h0uuZ6yN7UwNhnfS4bue/TSV6r3r9OJ
P4/Y5jAJPC6VW1V7RCBI7FTX4Iag7JcAYjaWm761dTJhmV8+dbU9H32I02CefGMzBUPPcCvQa1oo
2PWq5ZRKhLpo29+zWngLkQwi0GIGPxJd+4mM2GRb+uGODDyQUxRBs9t+H7tiIjhBxzeeypyDWVjW
majJfJ8V9og/Ghg5nU8TTWEZHOljb1GNfBGiu84SNzthsX4Ops7f+KlYo0sdcRqQdD2G4fhSxJTF
TeN/F7C3t2Oc9tspodu3hivf7ZkWBPY5rVVJPV8XlwIvdGWqu0ICVYodSVxA2/5AImtGyCtihOFD
fXDdAeGjR3JuO/WQPLDVQCrApO05cUj5W206R34JdRA+Ik/Gh1lZV4tYZxQ4sfZ9AEBkDjhitSyP
LUTJu459aWbxEGJBSUuOK2WbW0mxV4PnbczS+9TkqOgFMoYr3XanRLUoJkYIXklPDB1dvxnJshWv
RT5/nuIBILL2v9UDCXyIyNDj2z1B6NVs7BGzeVtykcPbvhjvTIJfMTa56xufLg2ssm3vwZUs4wdS
MerdBH15biGDcUNDUyeNlyGE7tUa8zcnbYCUFcOAR2NR3GtStQMkK47cf9MzgbHTIYG/DTIL3c2g
6KMDgJsHZLfeHky5s7eLhrgCt7EOiZ+9TKxjTosRPOq+ozIm4pH99A/HaPwz+PZ4DzJt2biNsPZe
7Qc7yy1N4ulWBTxJnpuFu+peCUXkfaAXp3qnGq/6Jzft4y7nnDXasDrOk5ESM4kPKqin5x4Tqs+l
2IouK+jVChiHtxTt4dRsfHrf9SKrMyS2zrG163QE29iAX3lyhmlNUthorbog2Xldzd07x6HXTKD7
KzwVD/gEfaFea+jpS3XGtdFBnyOWml0j1FiCqCSDG6JQlfqnzvs/+6C/KK/JAwswqf//5fV1zaQh
fat+qq3/+Ft/1NYBIhHrz4l41K5/1NbhWlqvtnEmktS0H2aIP2prx/kHlbONXCXAosyUmXHlH7W1
zQuGhLNjBbfRazjYtP/GtniN3ftTaY0unl0N42WAR56F/PvXsKxUq2moUwumMTGPAZWCYT2YUOEu
AXSTfd1mAQOJxjffO8OPH30ZqpMuq/hskIVz7hRSar/wresabhC4+VXtPFowQ4MgNx6DpiRrFyNP
uqsh0Gwtmc0Ibo3he6ZsiH7cQ55daIDU7gCcSYaML7XpyhXx6Y+RahGKY7JW06EvjeVIaqf4BG1l
vvnTT3b3zxnwn9dVv+wP+AZwLqC54WtY7fUreOzPk+FsdXvVaPdPs2JNJOIuPCSaMZ7d9+vn4n3/
/ni/bEY+jheuC3o29IHPA+zn49nIVOckz5vTZChnMyfFOxHBWLBjvoPfH2mdaf9p5r0eCZMDwiaL
vYhFz/fzkZZBWOSj4AmYwAVFNmGn5C57wPRwjn8a7cI9aJnFD78/6P/x8XwXJRXhfThDEBT9fNDM
xGVUktV8oljTZCGvvHBs574XDbMHTvrvHw2fKtg4yJ0MUX75MpMwmNKqzHiImJOXXypVLvtZMIa/
HYrwLzYl1rpz+eX7DFeFRuA7MJ5Z1f780eacZ16Zm+mplXMBuZGwBbJ22rKOgnVvKDVs7UEN1vUE
bua4EPnR7NKOAc7f/cwedAufoD6fXS7LtZ/fRmF1vi4H8pXbYX16E4sLIjgBth6KBpTu7w/27+eQ
x95kXU7D/ib37Jc9lCJW3iEpBRSxtSz3daC6qDe4ghvZ5PKkuxQyj1+FefAXx/3304iJAjxWYuVF
6MMZ+flD5qyH0kQ02amaWhi/AOoeJ56R8NHTIft7x4IexOuHqDe4qa6SnV+O5aYGVHcZpqcUJlnU
zmj3N42p9FXCJPHp99/nL/fbj2Ox0uWrDHxMFfD9f77blNBgFUnHOJSXyYKE45fnIoU+H/3+OD+P
TLBmrfMcfFm0DB+nq/3zcQZRdErUc3qKTfzD1Pykb29cXdmgDZxVV08q0mZWfZ1uFtVk8Y5ccvkX
/rBfzp31PaBc4Ea3Ov7WIdHP74EoczCAXs97GLsVoIQuYLO6hi6xo5EBJQHh78LRf3E///gK/3SZ
rocl64APDiKLZ+ivYZ4jFsqakWl6krRmLyoT5RmplAZDUMmDcpqqoyOrCRCaNA3mNp6g2J8mUc3f
LAFx62szhuU5j6v4mJhGeSb/jH8smXH/+1/o/3qfsOKRj/qrwvTfgcMU9ROKaePIIE28a/z2akvq
GP7+uBCTOFZG1viwyQ3fJ7N6yi8mZf4qGYzjE6IE9yrsw/g0Y067CQ3RYUQfCZ2DFxH64+H37/Xf
z1oW7AFSDtaHpJL+ykY2Q9jplLIppCmTUIh8VcbTfnf97vfH+eWq56dDLcdPRmZ3wD9/fTamBvMQ
sjPT0wdTnMw7dsoVCC2sDa736ffH+vV2/nEwXKg2T0dkA+j0fj49ddB5nTtn3M7Jw4iSIB4jEw7H
tuBS2cM6gyo7T/rKGmb/FYUEg5za6//ii0XCs16JP5+uAXq9Nf6YooC388tTpVCNYXNlxEcftqZG
YW5zMyVJyWlOCY6Me4j75rsn4xRM8UBchW4kGtAUBVoA3dlk4L/ahUPkFncMe+wBK10GCL4t+iHd
2nm5XGBzxpA8WvthKZz4xzgPxXOgC1gyhSIKI2yV+OQDcjuzNfKuRmVyw+3KyX7wmJJ9wqpjHnsi
Ca9l5WpS4yD6PBqk6txreMdESlRyvGXk378VxGK+LwZlXGc0RMqHcMVwKbLZOVdlWy6bamzi40Kg
TbfPIN/JjeOzhdoApmRKUrW2+0b0ovUV7ZHzNDlO027mlemzxR/h/ijG3sXp0c+O3CHHkZfE4cp2
PW4teBLT90Fy8667xPuR1EZgb6uSsnGlcwcJURphMuxNMgMPk8tCOar8ufsW+HjgGFz5r8x/VfBQ
WxnnG1d/ku/xpHP4plHGfWB33DtNMo1eF5eYqTkPk4u//t2OWPgLmhvQdnSzHYMGoiQfw9rRF54z
xXPb6un24+uNxUQyAqFq9w1W2PzMMLKQpxjWjXO2zVJeyNli29suEsOx/3G3GiysIv3CHSqwZgPC
RM4ZWZszHP0Psz3UcL47dqApjnzTlI8uAcYvgzILg6meWd05Oc6MKHN5nUmuA+i+SaKu9dN3ZcLB
JIhB6eQQLitfAUk6pPHEcZ5w1Smilm2+29Kx0/cCSSWuoNp9yzyCNzdcNMgj4rRc7j0iSHu2YWq+
Q+c436baHSWcHSv9UoieW9MK+be06RY7Zz0Py4mFXTBkU7LSVHpG0bNFAWOV6JuqseBc+ghISSaN
PT+m9WKX1I3LfekZ5opxpM4ZJF74bcYHwLWHgiTedpxgO7OTzZucVuX6HHD2ermLmSaWc30cJB2D
8GrjUUho4OsyXF8So8jOeVDswsXIo1m5821tFIxQMt86JhMjCmYWHqvrWt0TjJaeTKirV1Myudu0
LNIIjCM8BqdazkNriiMO8/gx6f1d7Q75G+KQfI0izLdx7Pm35UJ+IJlt23a11ZjMq16DgMuOrcLB
rDV81XxAw27MpNjR820tUal9OEPMdFVV5Fu+VfsZysdtmlT6nFloSSRxV9Mg6zNKYNYJxoD1pCQK
rS35WAgpFAv2vIj02A8bu2O61Hvuq0KWcAGnd6tWHQFTnjkadUASId68vdemTyJmZw1rwL4qIESZ
Q84Gs6+mA1Q+c5svFkvzxRTI/91lZcc+kHv6Hjb2Gxa+bpcZpRNp4ZJUBrYV51zwmRFIXG1GfNY4
adjUx8TMfYH4cwYEiCzQTm+kwN+cu+JxHOOruvKTzz1um5109XyWRckN2F1rpNLWNyJ1nAsMzPYe
LWx3NkaWu8sirnO/XYlAbsn2PWRQ0tpJ97018+aorTqD5RqPcbthP5+drdolFTM2Ev968AreUF2Q
VrAZtb08eQg5IJqtNJx+tMOr3rLaWwolV0aT4H6R+2bxBPcieRpsc/qka4/6oe6aAKbFiE0SkIWz
i9E27t28D75lZapOcyHmk2xXG2lMFX1RifmAGXV68AlQ2TnLgLqD54+3metmlNu0acu7rveXrc+V
hiHOQH62sXNCcpWmFskDuPJ5JbqtMP2UW1HF2NSNeSL4Segfm4zWZ+D8g0miq324mO5hmEYmUwo1
wC0WyWdmXSgTptWi3C4gdxN4C2wIcPtle4C05ZUBJ3NfZbl3Zw7ApoU/JNguk+mK7UfUQ/M4Z9Ng
MggOpvCLA4GZuSVxHGTkcJ88VYh9zk5L3b6xp6A7LmPJiZlRO9AiFMZ9oZW/K7X6DLjK26N0GF8H
twp+9O4MClpUlv1ol57/Mk9LuBxMj2R1PUzzBlQm9Vg1t8eGxPmb2WjFvSo6tjp13WyNvvWPdNDh
MZwtojgxMavvDRzCXTNl+tz2zsUvXfMSMq4tAHRZ14BdKkqYFSsEbOu+iFtMacDqHJr/TLqMKRSK
hpRpNRGFIXw5P/w0e8MS8RBew9mM0SWj1Ozu/d5gasCyMArg60TYjnYrxxdbX5x4h8k3gEQH/cis
MnWfct3Vd0nfOZsytrITM3b7wjeYRg44nXaMrcPoeZzYYXURjA+2BADZ5NkW3tFrfec6TJIVprcw
5/ZaKyqDqT4gyWj20NaCt6HnI3GjabdjN5HzFfQ1fNM89gKMg8BsN9W0rvNwPj5XJliowQzqW3OJ
KftDpyYHszOyaqdzo3bxyowFQozKf/XYkT3y0RIWQJjUsdczrdVGqL/3tOPXPdkY9z1UNbZjDTlg
JBVWPNPdcMJiW4/eDR17c8hL36cBsOozEWA9V1ffXKasLO4a4fW3QTfPR6ftSGVMySwtZ2JfpqAy
kA/GwVVN3N0FG2lwwNpZvudV64td3oTti5t47V4Q0vQj9Mo03jY+QakG+4hdkxXq2cfHh6ty3qm2
dpFkkNwEDC1exjezcbOJmwAprQnMNewRlgmsVFYeisaFsMdYp1uzznb84ukuL+2vpMsgxBmaGJZT
iGGoSpLVLDnU7+BexzMxPcR7hDwDW+ksB+1pQlaDvL+zzLF7z9iynrO24KnBTQDOMos21ycT/gmp
WOV3X4VLr7gx3WqWP6ShW+S7HSkeidtXtEm98QOAeXWZvca+SSdveDKSeHx3VRq8JkOoiOSqQoPM
J3MJEFp4umSNyzKurI5kruqzbYPA3ZViRN5lpTdmXraREYwFaQ5tVm/wLwMjFmVyo23tY9cE4uHA
tlnx0NCTTLefj26VmRfyG4qoyCeeGTVQfNzkwyBgJyCNHjZW1s5HK556SFBlM0Sw22puZ3pJPgVO
Zuvt7NnDiXh2HiMW0yHOywI5XwK8/TEtQnMPE4bfjYcCltWmP2OqH7429EZ0GLKIKqPkW1BB+iXG
SEuYCSXORfoNK2LfRtApTIeAahw6b4bdGD9sMUzXMCaTR6+CPozHxGIRNIdPFjlTq+tUfYkbN6Wc
NJHqdekThXHM+plVoszbB+E8I+1m+0yiF31YzElVPpteZW7MwHjwx5nAXr9atsgh9ixYxQYasN66
uYnSi+KETbAkEqVCpBPQY5OO7NZ4Q9L3nFymamvQJ28GSRyKFsnRng17P4jpO8zh8EAvDwINQs4+
xz60zUtxtrvSIwZ6RLDqDXsUdeTGBggI4ePzgM5m60p75YF14tvS8MIS++mBTRC2kFIXB7dP50+t
sCWI6yC5ZNX4w2gQYrbYUVDqjqynGOxCBpTzOQUJewxNxgPgMTXXsxoOxN2b73lvhRt6fJ46FEJn
d6jdXRem7b6c+u7a7Gdgx9Z8yAWmPhREREvrWUT9NN9OwrQ20p3F0VOtBFc0QrBsm4jAMlCBlIJ3
M4aiTY8ccx/03fdeQQJojHpBD8fqHZvdF6WRayjdiKu+YXawJOYJ/d/94BhvKavwOpaaOiW8qcru
DOHudSqX2yGPz30tnhoVX7jlMjAq0v6KJe8PUPLP2CMe8OkcGqrpLUuTt9BMp8OSM6T0+/CdtKFu
i7UXk6NheU91wfbJrO33mXXiuTASbvLSPhVCQbS0zX02NFez9CfYY+Iry69mY5dMtTceTMddMg3D
C4lAX+cxPbGks/ctq+tpq0OdvJjwmRaIx0F+dpFUsfbRmCFTB73ebmzTzzNcelzn8tprn8xgHB7b
oA0xKqeffCeRUDlDohnbcfhs2CrYzdPYE/E+gaAblHFUM4v3lXdw9pzU/yw6t8JK2Yog6uSkTike
xNthytZ2wg/ljGfaooROFSGMiyWW6370DLWX5fzgIUP+ZgpfG2ejKRjoYEHvAvNgjyS7XfVBSWLy
Bvc2scu2Wl/PbvPsTTN0nhhcWHF/SsqeM9qfEFBvmGq62boxLqw9TARSVHPqoaOP6sG4Acnhgxs3
avQ7RsjQVHQTLecaPKkGO34Nkjz+QWA5FyBHZcWAOJVGxA5opCI7qGmLEk77Iaq5vTBnWncaJKzG
rwN7OsI92L6TZOtdZeky37Q8456DNoZN6BLxZ6fERva6FeZNZnjpuOtDTdsx+NyWpjVtrLLW7sRK
wWdmiz3dZkJb1yZRhnsrUflZ5lP8mpQGQ+6E8KsHq/P6nfAUnUiyjOY7UkjhXXoJ2G/jEIakt9Jr
upe2GikdCkOQamg56kRtz0sbojJ2klj6NeudUA/fAqthTqL/IuCjRKmi/IO60dx5amGbO1YnyBkk
b/LIP9k5xrq0c0C2So+hQEeTHww+M4J1U/NxvLFxcdTWQsEjIriIPmE8mL5bfv74I2FQ2g9INMUn
5A/hwfe85WiDAXoDMUsPNiubKUHgTLcTqsfIoNlk17MAowpzvsxUSdbKsm/3H4PipphZo8yAhQZU
JFFRpg1RT6kMDwakqHMpCfAUAHVgtHvdS00i98lOM16R+8hy3zF4IWWwsD6Xg8mvXuXkUMbTrE7Q
Lee7HBnh/kMWiqoDbA8mxx4tL5/LLZmFNx5tXzvKpt6yT28PlGr09sNAzG805jEio3RhKsLwkpvB
YNGdmCqManf0SAgAr1ty/mNjvgb93rwx/EsPZp4xUQyWq1Ap7AJWEZJixLOjJweLgIN9n08T8YNt
b94g1/Ku2HSzIVs8hlfxQlDlet7Bc8WHA4WD8r8vngtVLPey76CRjDOhpjwamviHgVGQoQht1n0x
rN9JMbBls/hXfqv5pkYicRYMKbeuBa8IflF1qNdRXLcm3vk6nm4XMhCITIA0xX59ufSuyWuH4/qC
RSY+JXZo7EJJoh5QB+b5PnSjufLNz6XJX8krl+jPNdivqXu+LUuQI7KFoKYvIy+004tCUtSCbiBB
xnOzKO/zEEke5700KK8tnzlr9DF4sgw7/rFYLkMlcCUHZ+FFM5Iq3xgl4qLgcT4+9VBtrkML4toI
sOoNgtNMGIHk0jEklzA+InaTE3zjGKvmW+53PdA8sPQbTWoNPhNVxNYDzQGfsLIF468YciUVcDxV
h7AihZS+Rb304fr1ltDzzkPN1zQiNnmYcrxPHxes3eXyW7mUzVsL47rhUd6N56LHfU8GECfkAA/k
bdGE3ppM5BDSguZUaX7Fzfd98NA0SSul9eibrxW8MRAscXDoRsjJZs+v0yMXeIHRhIp40CETiyo8
9HDwd0kN38dhBH5pyjF+VZOHf2sRi3UFGIhgHEfEZ69weOc9nY8XVdwODzihGH6wFsXwtZ4FU8No
zms8RgqeC00lD3p6QgxhnCX+Yr4nZta8sYo0ED3Khmu6VmRf1HSn+8Hk/hi6fFOJSIzHhYbghx+T
cQ85Zj0H1RqO5nt4eEhhBQAUOBoyib8yGgOftg9u0fg9EPTJWxqM+XNXp/OXeQzYQnUU5IpRapMg
AKwQ1dmg9q6tbqxu5NQPjzA6g2/N6MY/0noOz6MnCw0xiCcTBON2rz1fJ5uw4gwYwzZ+zYQHuqxT
joojv2bADTE5rfU/x8//ETr8hdDBxmv4W6HDbV68ybr8Sefwx1/6l4bYxd6Ks506m2hFTkFWCP+j
IUbNYArB6hSK7Opw/R/nq7Na31m+AP4XNsuAPzQOyB/w1ON4ZS9PGjYr17+jccDk+vOIHas+UmQW
LagcbGvlePw86VeIBasZh9DZ7Y05ctwCId7Y7/FYBpiXKkkeTpgYFdNGuXi7XInBgIbuZd9QbdnY
MmaDzpsGu+TCPhigA9XjoNviioo8ze56BnZfCFelYV5EdZYIrK76KbOpITG5tiartjPOF/h8eTgi
yMxwdzStUb9iEAIdqBnyH0qNXmlCPpEs0m72sJZV+ApHzAmOgUlFqSA5ic/jNA/BnbY9n4sglahC
CcvdOWKsqm2YNEH6NvaG/Aw6qStheNQYzJqOGf517/FUTvZGUZrulnTfFMBwObE5mm4K6bJB3OMO
W5obniN8XDl3QJyx6mVufOTp5Kh5V9btugyrPNcL0DXZcQj9Nh/8Mr4J7CUe1maJ77PdpOymp5bI
wNBEszyOuCosGVvm1wkI7rTscpl6E/x3kpDw/1UorPJtOajFYAQ0VGS64BMwSuRUqOKKjQyW1rUi
L+NpuM3FmFTMs5LGlkzkgwwqRvZtibFeefm2L5nE44GqU7C7tjsmBzufY3XDTNk4mVOl7sjDiYlR
49nBXExtsk5WxN1AqkxorxFjioFk3M5cGD5U071VTN5ehI1+85ss38HkZY6Za0nadNfux6DMrxUw
Tp69bnnCHDkcCKdsseFVDFRwdawKtnnrDxKkfFnVkSNkcusB896OspgjAZMxcnvPQYWJ/65bwvhe
lVP5ggWkZ54bgwhZjLG55Yn9lNdlcu8kbXc3ydG/R/k8vkpCnyMyiuKzauR8v1If9nqs02eUvjH1
eK1fcsluaUsfwpPHt+NoslL/JqRUe5bNDCZFCuPWAHeOVFMZ4X70lXMdY1k8GBQ8S2T5TC+emzbw
SGQrxFMrrOpTp+ecfjSWybxFa+/MTMSVP29rvSynCg2v4OEBBWVgGHOamOccpiJPnh1i16/CZaUk
WY03PTKIY7wf0KVla3VY/CCcR7Dc9Bdv3iQ1huzcrvFikzByp9KF0LjJA7FCFlg2uICdndm/tnST
JORSLsW6zBjG2yFJ7CtrZurvuuFAKpPmtx7YhN/LQlTPCjsaPjv4fzjAXqxWjWCSg+DML83gu3Hc
LdPv4LLoYr7H0yfPFeLLxwQj6+fBWSgJQ6AOX7NamVfGUsF1blvHP09UuXs3a76vD6ojHWS7kxA2
+AX9jLI4GD6bIitedL6kL87Up97Wa4P8pcXSGU05V5gwekUJDqwrJOphn9LuQstCMRykxSEjNe+2
CivvPM1dSDer84zSiKnPrUWiOFCrhWg6xADpXfXf7J3HcuVImqVfpW3WgzJIB7CYxVxcrchLHdzA
GGQEtIbDATz9fIjM7M4sm67q2tcizcIsKS6vcP/FOd8J0/FIYtsIsJASiHcxbLHY8cZ8lYDbXNta
M8E/l3WgQgV3J4cB4NI9BRHQ7Nrp1LFi0bu2mKW82JC87nqtfU7m9jGtNfdrdKoMtx3caeZgGKyc
wKxnNPBtap8KfQqZBdj1SqQdF3QSHXy7cy/wVRs+GrJ7BHhDO9Pq1aeQgCNrViz3aFrn79BGyKsl
ZGMEpazqU4Tu9jki3SMQTW7aeAaIX6T4iS42ytpvCwq2rAj8DDOmSTPhEHNA5siRZVj0gTg2+ZEr
Uwbd0JxNGaqNI9S4pu+y3kw2qHuLAYy3GpWaziD4FuCpwALaIwTnE2fHOvxvxKxtZWiQTZmR3rK0
6wCCMATZ5HI0rkOXLNjGcHE4x4VKx70Z9+NDpezOY6asrMehD73vmcIhvpKJhJ6GjdvfQCadHkjh
8s7VUDofTKGqE0G1rVjo6pxzUof+FhlliJ3QizvmI4ysfxHZJkPrrkz4MVZF0lJrPM60vV0SH6oC
jd6qnhjFanANrl3C9N5XDvBvffxsuPMeDCWmQ6QB8uaHUr2mOJ4dBqh4wezxrPVmsnhUvE+bmvBn
pdlfLCFMKvih64OpKaYVg7oNMcKEixVadlHo/y+EPGbnWK9Eukrnzxjv2Qo6aYXLa3yu9PZxbGZ8
FEYbs3ulZkzQgW0TJEasvmb/1rBK3GgMpYApdarbR1p8zbMh2iJ9DhF5t8YrmhH8DJHDfKVxP1M8
Bg8NY8MgbvLqibgSTpC4rY8qRbPfYoLOL05lMBnryuFSlTo5IWokhUoUot/ZQGZuvHPxSLPzvCen
tv1qRiT81KNGTtljey+RCO0jj3Bam6oucVnjgkGC7hT3Rag529ycqoNRkgOsd/oIjFtPzlobuWws
ymrXy1GubTn238yW8Nzcq+jl3Oy974zvaVMTgMj1eB5UEcllohHf45lDoA2udz0WuKgna+x+GhaM
Lfa98jHVMWgjcl6iAL1sa3s0z1arhY8MAbsrnX+/Uz6WEYRX7d0Q4WXfpLPPtNFmdx9obawdlDy1
iR0HTqlY9BLE0YyAYCPlZV8FekT6N53X1fPeYy//0WZJd7A0rnvdzRZwJf9iaemzV8YWMyQ9AQpp
bq+HxDC3Zp8Y57nW0k8/hffZ57G2651SW9ldmN/SPmeX3aXJtu7T5iApSDYSOcueEWi3hegzrkkL
c3aZGQ+npKjY8eYjVpfe0LS1Ps1077hNNxaBHp+9o5jC2/lTQiJDIKdY7BWmxSBxLrOt6n1JJgfm
VN/cVobz2ej1TUqP0gEbCvbjeccRra0mSyOww55WMXtG6FkzFUaus0DQq6tbtzdX73Z+1+xmfEmI
4cG5Ei34QKoMzXo1R9uyxffTYHFbiYTBKKlttPP5AunJL1ahaQ9+h287FxI62ZRGgMuLGyuQ+6lN
4i05siirKq0MRD7d/EES5Jdk+a7r62rdz3WJgb1CH09S564kJoRD2LXutH6E/etr7hNDdJj7acj0
2DF+NKHQNswxIKYVsliZSe1wkWUx94ElbwpH32dSTM3G1Xj7EXyyF+NQ3oTGyNXv5xgKojQC3a/l
YSS4c59ibWNCNnvHop9ueeIsYS3Pv+Q1/+6l/lkvZcKX+JMSaf3Rf/zHb27O60fx4//8r+uP7+1H
l/21l/rtm/7opZy/WYiS7d9VfPby8/6zl0I07rg0TR49Frfsf7ZS9tJkwYf3hIsslCgtlIW/t1O2
/q+0T+jO/9o+MZV18IbayKN1SzBDWNRhf2JnMPrUuODj4WwVM6StC+Ny08SrQC5sOpXnweVDVheH
ZAjjH7HUvGbFW109OV4rDt3ch4954YWof3j4l9ZIxZ3ZdoI4YZ/7vc81AlhYebGb4aDbwuaVb3ZX
FNfWc5t0zTJebplGJFfyAq0gw/7MoAXz0gbMBBmoiG+uPakLFLh6s9Upy++zDPFLT9jvg18KCGQJ
wRsv7aTU0dZaT6J6FOWbTobLi9RjzVzh2/Af8tgrHlqzf8GAiakPyc2OwWt0L4BVL2Tf9mGMrHBr
+Tz8OQRrrimrP3KVzoQ1WVkwCALU7dh2QddmTf4kk3T8cN2i2SddFXI+z4INYVN398IV8WtDphC7
iyqt11Y0mFs/do1H12niB2cU6WbQ6V9WGo62cxsp8+w13TO6E5KbDcN0waYMFteRVc9PZS8zQgDG
72Dd2m7FRdLtSaBLzjhR8Y+U1HXvDB2p9xpew+c8S4urp4Z4q/XxfASRxugznqxonQ8sndIyAxmU
hlpyTy5rutfy6E5labp10xG9ReykQQddZa8DMEO/X8oz1GV0HEYBcbEv1PQIf0dus5H1BLoC884j
UWQ/mU15cRtdne2unPb4JayP1LaqY+ob/aPwoNcGRaaBmTTrnqlTbHoHYmLkZTYafdsYLjVfmJc3
rdetx36y+2+Wb+Y/J0Q4T+aAZUpkY3mHB0y7su/YUjn0bzxXCIWasfTvm84r3qw2GbaGx7nLTa5v
VJnNO6U72oZmfvxqVNfdGRzN53Tsx8AH0U4KKW8cZlCa738u2HokdS2clZWGESgPxnwJGBVlfMPS
SEksfHwMEymeDBmrYesxSVix0PsYzME7lSDBd7B+6qvdUqlIMA+BBlY2oCgjSM/Q/HEzaH56rom2
3ud08nt9EPkPzun0nmuu5D0VzXcZbTCCCifUPr1qiTAKo47tXKOI41vhApKnMhEu5xc3FfJAuilQ
detUy523BJDJK3uh8Sz8TEdh08lL4jI0JOqjGW4wpOdvTV6bDnbOejxh2YieoP46d15jr1qvjqAg
uOV9onf9g7mAUDLH6qcVBMCs4D1Zugu1QqKB70dnLVCxZKtOlZpaJZ4IDxbZ1wdwV0xyp5QAFq9h
mk3iMOD0lWjD4oVjpL6fyhxEfNTom0EWziZhWXkBaoACSQ51HbiEJm3aeGruiqiI7trYNom1EdZ7
zhIZbbPWjq9dGON+HD05PQqRWQiIQMVs5tSI945AxitnRiUrFjUqDAatcYYtEWz6XRoy2go0p8yK
q5Z50Qub/Qa/lgAkE9hNQ65fmdTzei6qrxwZubeSohgv1uxSIieZkwCamAbtJRq6zt+kYL3CgG0h
o6bESKtgTpElbUcK42JVYwm/mbluvLaoo2TALKOtm20uSFoaL9jfvRHWnxVhlTa3LJCiwidBZxJ4
wkZddvojiYjmJJ4jt6j7B7J15bA4Y/i0H9kBd9oc9F5ajIS2DmamHtt0jCjv2Z2xfY7dHJfEczGk
qnE3Xu1oRMdJ2adfZOfVRrbzeIlaLi4cUf+uA/5JHWBQl/2jMuD/ttlH2X10f4YJ/vY9fzjH/L8J
oj4hLBCYakJg4EL/L+eYMAQKdxPL1gI9+9NEFZbDgtNHAK/j6/pVIfzXVBUrB18Ny9iFk4bS+F9w
jiEs+GtZYBj8NN2iGqF5Y+z396i9BkGxXZvSPiCm8wLpaMMVMcSwm1nfHfOocfYz21ywVbTbX07V
uWdkmYsB3TDUA1MBfSW7WvvIeVdeMmqh61yG1pNIUwRkooYEFHW2e43zoXuY0iF54oDPdxlH6aGI
hPFe1aG3QaudHj1TsL3tmu9Dl6b7UfPQPiUpm8JVx2z1U68z+lewR2YQjpn52HZJdvTLvDyFrpXv
JLR5a0RuUzlLO5yHxRqmVnw0hk6B8yGqKyg02IAmwsFj0cgaJU+OXrT28l2de/4ZuAkJba4Yzduo
oUZwkwxxKBidy2RNGiS0ymq2oB/znVGZ0ZvhJ/7VILzPGIW8hKbxRENWsWYLUSs2to95uamtn9Y0
xUw/JkEvjYQraIu2v/eBG6G3Af1n2c6IICxP5M4BEvylFL/Eai0so0mb70pZZc+NnQok1Lmd7upi
TPd+1/drZatirbuTEfSGKV8rQrruehmrG1aQ+dOf1PRWwoi5oTec9taULgnj6Xhjfk9HZprJtgm5
aPRRNN+LRRY4lJG7rQe2yK6R8WdE47iyszLfD6Witsps+cW2d5W0DoI9vz6ZJWyyUCOnL4E1QC9W
rjsnvBQZFaTmaQe834jxm2p+tYe22TXNgKDbR6zUpX1y6gUGYKHjeyC5rLg3CCKneMIpe4ynLlzW
qqk81bRjL9GU+N/cBcOUJqJmeyjUYz2o5skP7eSCkFW/gJKCgy9bK3kNexvLt9TzR7uy611BBK6/
Uk2l750xZ9KX5ZZ1m4kJukTAZbcTczOUSLXnPnAxGMOqxP27ZvE+nIUCmENH7mJw6UUYpLOdf2Je
JitUiHw/jdI6ocTOd0Utkm/Sc5O3po6NaxnVzq3wuAJH4AlXajjrZDLM2beyiu56euinFJlQMBZ4
6wpNHuoyJIaQyaB3NZva/FZipbo0kZ1hY8oJaqdtL4DGdvmW2HPnLq/VyYyVzduxafea3m9kHEFA
lh7jgGWmuyEHwf1oLPXDacbiEE31AF2lcA5VE9pblzHRmhQW88Wys098Uag9tMg2v0F0e6poYF86
lNm7WS/1WxULNtpjHGpHR+t0Rmnw+q7xYDiE6Gqi+ejCNiVRizqZQa5F7xp6MV0w3xTNSf7sJdRH
A1MJmFVZcSKlp9hgB0BFI0EReHZeoILp+u+W5w/tqifTt6/KQ2QqcaxUsytLT7BFdVE5JXma3bjb
8wcnzPdiQqMmwrk82Bmmva6WoNk4LL/1FeYv1ynC7ZQwXGHHjOq0HNOHutPtHzMxAIGVpTF8cwTk
ae1kby567WcX2PkNcW0V8IK6oLdi2BEMyet7apGtykVzYsaM0Nb3t06fFruwU/qFgOx81+S3IQyH
Ny1U1ToTlnFL9cjal4aHAClX+nAt9aH9pMbikdj6Wumju6sMRZ2Yg6PbLPSEN1IbqFJq2JrJikQD
ctxYUd/NzJZ2CPPnBFWR4wbtMArSUpek9iicYKzPHUipioHJGozBczRPdsq4C5FjviS+m7/C3/2a
IXdUN/UFTAm8EULi019x8YjjSL/KfXfFCUDYyJIrn2vJa+Yp/ZAzIcPqi4LHXHLo8yWRPsSPdHOW
lPoOmkKBiEvrb8yjwQCSgOSUdfchUnfcpbrj3eudIPaeWFj9umyR2eIvAUKQMMWmsCr/xefWuM5M
Yl5bz07OxTy8+3Mv9tyIc0BpOVy7yCa8ZVDpuUvhAvbIVc+FtNv7Pg2bC/k8zYsWJvn1V5IKGUcg
GJF4rGd4HhuHEKpXRrfmXqDI27ShV23jMTV/zG4kL8rx6w/bapbLBe7fW0xDhnrBgN8liIXdWkgt
0eLRFlRTpAKShuN7w0g4xH17Cd5oxkcKOBhvBLusEasAkR1N7+TZPhbKMQcya7mp4o1mqMBHloT7
RJcISiNL7spk7A+ZP9fPuQx3CRh90BXhfJ8NCM3qYdDRHJO6lAZSK20SssatILriagyRefSNKHtX
5CuvlUmXhj1bvyR8xE9daNZ71/BGdFgN68ZMiGRdlEp/A20R7jmZcKj05noyhXM/y1T7rOEbH+ve
07ZF5NIwJWV+cJhqIzOJOvTdyntmzhhuDb3RH+MhoVAe3BAZ96SJrRW77bWdoDpC3f3UZ8nxL1sk
/YwBbcxVFlJ/nAEWjgWof0Q8DWit2wQCiayUU2ioKmFvcKIl+g2rWsvdn6bRk3QoRFYpk8YpKBFX
3RpE0/sq5iO9GmuGmqsZvA5a0dBrfvotmWJDHjPNA9twTkz2Pl5JKNRQZvvekd8cAnNXnLX0eZ5U
Evmj+OYk8Yceyp/I57951fhQGjPt20y0JQGApGuV7oTOOHkym6g+1rHrPg3wkV4yYDyfoKLH1zbk
G4dSoCERydQjGKsj/gp5hIzRDP0OnwB5vxdKrTISq9kkF2mT/FrtgtmLSVZn34sQntVv82sN3Inw
p/y1G85/7Ym1adkZawPrYyLfdvK3jfKyXGacz5655gCl9mL5bCxr6CYjzenoLcvpbllTU+RlJyOa
yqP8tcSenOZdd0Naz3CM8xOZogb77niOw10+ZzmL8JFFLnviaFmRe2yLtWenCUdnY8QDjo9KS7Lq
gM/IQrurT7vWr8ot8TWvnQvppcXxzriXV5LwnVcUsGov0KEGE8jKK185bv3cpZzM6WFb+0yQAh4L
XaucVRZxy2ikIO6pRZ7LOc43MU7QIzeI9hhrSXQeXZirUWlM1wFsFuHHrXOce7XCwaM+7Myfji3k
nFVH4MPOKEfANHIpt6wZ2RD2vPaUJIi/tpkrSKGpwn7v5SwFMzRBO0KX9ACaz62YUfmCviRj2I76
gwxDFrCFmRx7PSIjHTwoq7yanHjRr6fIbd6lBRTQg125S5oh2aY9LSJhU+GmTXJQKCDfacJjoJ19
CODL4WXeSx0ISp+bxc7RQ/2nLUPK6DqrkxEZl2cZX8Irhffa/SYhl78JyknUpuJAkfZLbP7vJu5/
AtgDoGD8Q2HM4QtdzF9auN++4/ceDgQDjA/aMGgBFhIYm5bwj0mu4f7NtIh7QXuDwOJPg9xfXD3Q
HpzG9FViUav8Mcg1CKMh/pPOznF8xsDWv9LBweH+awe3DJJJHcdgz3vGNijC/jrYzYywIbgoFFcn
tvFDUPI0J04zcnE1z6B2YJRiFplVHkdIJfkjYXcOGmnT/RFXGFFsN0P4ZVT0bAw/X2E2JSfHclET
5NzY4armPYqSbO78aq1ZSyIDqDDSGeJIKVTNxLpqOEITZCMnVL4dEyZO9Ktrxn5D6Z1722QRaBTh
ZOGIkk2ARiZalwXbqKXL3caspMxN6ssbU9geOYeuwnNu1STWwCXaTWJowO216ms28ncbqc+XDVPs
W64qd4eHtX5vYTkEtlOIg7C6D6C6IMFGL57o5cw2Ps3gHPZ6XdlbXijtWqYglKhZhm2MTRoqWOub
0dCC75FGMWxxRS5mu0Sld1ocm6/DNJ5tadVrRMM1kdSx/gAguHroJfC5oddfcyfxn0dnnO4AKFm7
2vRJdPQEo98pCK2huNmp1uxt2ZrXtijag4TageY/oeoZgFc7kMIuWD8+/L5xJM815UstshODZX+X
V9rwvcvc8DCFjoWi08h/UK20TMI844cFnqAhwbut9r6Z/JDSbMnCTsY3xyAwkb0QyOCmxjWLndB7
N02ZbRwXkcHoVa9FUqBc4FczH5uR+qrhW9hr0FAt4qVtsH7g2pbC21Vom8lzHBxjZSU+Bfs82gKR
bVwflnfkczN0YusZIfVRKPNs75qySYCCseDMqwEgsIZDcacPFkcxOmLFoBBy1YOdGdk9ep/5DgmD
HgCba86xRc26SvTR4bdALfOBZuxsbEATkz4reVSiy89OUU/neBLWxfTNdCviUN2jTmi3uNjHz56m
guxc3eoDmWn1Tx9dOznkCnZwQVF2JrueQDyn7M5s9+eK2ldFX4REa0Fe184+NnqSg7h23ZNR++ja
k97Vr6qEVCtanwq2JRWejGMx+FCjOvlijTjbYAJO5pZ8tgaLDJa+tRnFw5bhqhNkeF4g0BU4EYeC
1n3VMw5HOIRTfRGhnJOGB0VzW7ORnLrnqHVLAu3ZrP6sJOZVz2PtyhhCnIEifomZEHdi3VNA/0xB
VqxZ6MxHkkEDq7ZqZvu6/5oMtDZD657qsEzuQR/H25xB+nf2GvkWiKb4JCR7xu1UYFUENCB2qgXp
2Bq9eiNC3brX0LswV6D6k7RTUVBmeOcrpdl94HlhdfREpuo1G/V4M0lzvncdu9rMALQCIUbQ6KNl
HjpajAeC5J0dogn54sROdUuSMp5YSZB45fpRgkfRmlZOgVA98Hz+JFFBoVmZuQ8cEwojNIth2sBm
Bv/W0+4kypufBybNK3p/Yxs7ureOfTAKbW+Hl9hDFiYErsjQa58SJGAPEJn3bWnNdzgdCewc3aMj
+Viv4MWNB1AQau+RuHefFqa2MXDVMXmvvemRPru+FN2Ah9Fs0vdEN7BgiCxcSdWqgzclcXhAguA+
4s0wCY3pAmtkvl1gPNDLSt0gIrfnKa3TgMNTv3bIp1AilIgoisTiUGj8dUTkDknxxpehHHGt7aY8
0H2Yh6KTYpWQghCMZU3QHy/yroV3uA6T+klzayidk2n1j7MfTz8KnVH6TFzPnm2yfaODLMi0oXBb
WxZOISNxsp0rmR8niyxMN+f+lOCgfi5z3d42pJYGwhvERR9Z+1f4Gg5+RHJimPneN6vS4/1U47Ik
Yt7ftDbN15rIbPGNS5BoRN/XYEkDDR8V6g+8wvInm6bqigOjeujom7H7FiR2NvpHNBfRpqGYWpvV
MOy8ocONWYdN/M2co/7cFvlDxwTxGPv0eBDKGSvlUX8/l061VSQe3+tG4t91cZs1q16G88aORMtU
ByyjaUGJ7DKgndKN7R+UvRg03fGTghPtNGcm471MxUErHO0ca3bDhsRRr/WIEWUR3D8IzK/rHtck
w5uYz4Yl6vWMKPJgJNl4KVmAcmBR6CrSCd9R7JesZprkaoRlyXikMj7Qgthr+vPnUHKkm2oy984g
6oIqN3Qek8QY1/T0rMD8/GHWjQPVg47c3DIW6cLEC1yajo/IaripOotetdEpglQSlTaxjrpPccaW
K62J1Au0ROjhVuMeIy9Gy8Db0d9zbgJU6PVzh8TrYZ7lvYzQrje5np8kTxg6GimfUpIpjyFwGD4S
9NO+QfzuHMUHsPkP2eTzVlMt8gXLCqPALiNvnzDMJDCzzzedJYtA98JzmtXZrhKdhEGTgmuf9WSt
6oJ5sTRhBxZVsot6YD6kejabkVb/HCGL4ioK1Qe5r/VOG3RxmofO/TQYt31vmRZfHcR8nVU4j7Nn
P+uT3V0zP2zOjD+RCPbavMPuAkfBcYfnrojl0RHFRzqn/SFO3YjWJ6l2A7bPvQTPJBD2Rt0xMXF9
20lkP3RRWd3PDdZyj5trWKXpzWBB8w3goIJlbZEyZRnh8GokibbP58EhUSBJj2bibCsLErBu6neZ
sF9GjTmb7hX5BpsDfPxoyJ98L6p3sveau9rrDVqo2trqTfjDw4mMty6Od16HgUzFXb7vqnw+x7at
WMRl0dvgd8nK7YaKvOG8WdvCmX/iEH+KwfXjwUzdxyzkIfRG1gc8PmQuqXUZOFU3DBbfQ9qdVVHZ
8V3KfpNMkekyivE8hYb9nDdZeWxShgisz4Yd/h2f0OIsfG/lNIKeTNr3USuJ1fKJAqvYZR5cBW4y
F927MjhXQPcaSItgg9tRgUIu/iCKflq3k6WvXC+dj74PGhlu1mnsT26F2ZXmusB/nldREHt6FcS6
mz8vnqdHiqrsVDYeV71jhGT2qcxL7xDWGjsfsuwVaPy2EFa980a9vSjLZpU7QjOLU7sA7WFGZ4wn
HDtmKvdRmC5hpyoV941T48K3sZyxFmzXIOwJwrXVe8cQBf9b69Q7pYz5rlZuusgLDNgcbbl1PDV+
wHZF7NxB5eBMoANkDBw1eCcXLLJTzeNnicL2XWCS0ClzP4rID9c8kJ9odJptis2jCqZSw4fW6V5Q
pJmGUb3NBKvMrEhXBmNygrzMjJmPLTZqKLBJanb0FfatubZZ2nOlYTXEdqyPD1mW3lH34g/Wmeia
ggTqsOYGVaHB5i/De2dTbWJQ0kmR1vSfHhqRVQ9efiV7ZoyV6KONgVR3RenRbro8uznujEq006fx
FIYd8ObSTA86L/X7MhfDnYo93C0lhNQI+uyx7WQHpA8haYMWGqKxG7pvTYxtamtgMcNPpd9cZuEm
XKUovRqqNz4ZwOR3MyzmAHYReUphZm7DEr2u8UgilExhXA9eXH0CthmAJBdl7hdP7gi9wj5iXsdh
04+eXz2paeBZq/ovXFJA7EoqZYIAwNuRQ5EjV8R+kjprx08ydz0RsLLW+hCn4RBN449a1PGXgvyF
mLFz3vie6l2LFLNec6gJmA/ZExkDWmq9I7FdDl5zaWq+GvRy9c3ik2dlU8v2ltTIzPehNUeTuUtw
xTBPrcfyqw1144LxxTsI05j5BNPMXV0pnuYYsXPTOuLLzmtQCewq6lPo+KhSkew9tEWzaL+BgmtF
Xdx0IrfXZNBge6liJfd2DqWD04BJRAP+trIpYUzVFasoSkiLacEnu7ljnvSys4+tjpI0cXRrQ1TL
uHbEVFgrV+P3QcKonsdksF87I2Pd3yWA0lcdziwEIdBFdJ65B2Uh50vwO31TTngXpR5Pq5774+Oo
/Gg9pBEO+56UuguCazNggtHB9yfTARiMJxbHVe2h9AAjho2tkYe0M6iRu7osjmORpk+Rl/ffekpP
eiZGtGRORY+FM3dbb3myQ9L2MASSQrNyWOpctZChFmkx47ARstYPjHWbxzAs9B7lPV8qcUIdsq4t
H/rIb1dRYzQvLciGN6P2GtgS0UtYuPrZNiGnruZS1/aWWdfs1nympHLQT65f1I8k8XSAeMO6dC9y
jO1bGTcf7tyS1lLPI2ZmAidmshN1rv1kjmzFExIKBKNT/prqdfrspSrcsSVCzzHhH9zRCvXPWSvV
16AZVlDDCj91RVQjV47KbdqmfAjHtsT0K3pnWtF6UOssO9R1GDvq+0zVR8WvkZ/UVuN037heRpqq
nycPbeRTiTUzOukBG/Gm8zSWNe7sH5CPQzmb5/TsMG09FCi4rrlD5+COgjeTrn1HjzqTOAS2aMVG
mT/Omjg0dCfDHMBRgY1xUOioU3cmy6SaMWfX4a43h/yhXOoka+Z91c52v0KJEx1DEo+YzpusUxO/
2pcEpgQpbVlF/7kUsobTnh2L4jopdXgKvM4bfwKtTz55khakoffKK+4MRNXWJp8AuF0ag1uAlVQH
EFmSMqUvJjYxf2lTqat7g83eXmBM4gcO2vTal2M9Ps1KS7lftZ6Gt7+XemcRDSklyU81m6Z2VCee
ktbztlVE8GxgdUbFoud/kz3ZxYsB6DpH4y7U3OYpz4vx5U9L/P8PTfRXRu6fcF4kz0FnZCePA05n
uvP3ONEatW2aW4a6krTtrDWfrBkDXrLLSk3zvHUYvZuFtRtS82hlzlaz260TGxvPJU5XzrDm+w1/
KlQmfJWES//jB8dQ6c+osd8eG1lsho3IzEde99d5T2EMTamHprrCtUICS60Y7qHB/Ou/ZFEvQrZF
g+D+/RPgpP1I0zuoa0I8w/KfgINSutX216/5t67kn+hKLF4/JoL/PZT49UfX/8dL0kZJ+dc07N+/
8/fRpOuSLAnKj6AO8J6MKPmhv48mPfNvwFvJnBTgN239lzPvj9AP/W+CbEv6eNcXi9YUUcjvw0m8
fNAexRIk5wPx81Gt/gvyEmadf32z2p4lWD7ZRDAYBpG2i571z6rTaLJVTl5VfOgKV54qr8QqhUCw
OwGPtNe53bOBgJxlPHCZraYiylc68/E10iq1z+JWSzFdSHfb9n776Ht8jW/l/ktCi7KLfS1iLCX9
6lSNgGQkW8csGLPYOQCJcdutTGkaA0ezFW4mz8kdJA2OWA8+mUkOWoo9K/Ej+asS//EUcQkVXvRs
lB2JFoPDbNAX6Zuv1IvRcWmsbDRbz3M/kK+g8mmbDJoOJCWVt0hVBrCKkiHYWHZLCIaWE+Okhc2D
MzUJIIbZqNetDs+xrrRbEtZpt2Yjqfat1VSXWdHpjZ2lv85tO5xSS5+ewnqytjDE40XAifrDn5e/
nAiBbmMW7PcQpEElch3a0lhNxWMUO4RWMIsI0o7/jYjWOPlG8lxBXWRW1Q8Xz564qPM+0Bq9WkdD
hTK1S+z+MatT9z6sDOsWMvxmiSFa29hWE9MIO/e0ee3LEHaIO9hIC2CYUDbnax5ztmZ5bwd25aNk
11wXIaD1KiEi79mWnl2b8sqQ8R2RAEO/Nhd83NplKsaollO/zKPZJg+sHUIiPEVPYsrcr8Ki34O0
A83eUeCv6mQ2Ntpgkh+STlaxarvS4fVw5Bk3xr5P9W9Jin1R8rdsCLp6CZnUHX3VPk/ZZAf+pJfv
7QKPMmIAnMXkxWQCTpvI6J11nkbRA0ANiymuC9cfsV1zBYFI6oOfF7G7qotKkOPXifvM0sK1FruM
SNvQvJE6k26caGm95vpHb1oR+6dpFpuwSaL7WaXdcfSZS6XkjFvoj8+kLGKRQBe0JpMmvBlW/xaR
+hs4qCsPMbrJ6ET+Sz7cRj+qmg/yYLp39tvyZ5IOxk0UNbAL0l0f6UhJXXcQ6zr/j7sz620byaLw
XwnmXQL3ZYAeYLTYlmU7sZPuLC+CYisiJe6ryF8/H0XKEeWlk6GBIYZvieQiWaq6dZdzz6GZSRsn
mcuUEYlH15CZfct3SnozCEhnSbmwUjz3m57n5Kdc1QtncBXA8GjLwntEjsV44kaFARWHlX4qB6k/
3mQLZ6qFaCtCz5em7oWgpOrmbKH5QGQdL8+/WVAjCBNaW2zq3YOQdNl2E4mjkl+ZrHLiEiGDn72F
sRUZEsESroLQ1CHwJ7q8zQLpQ66KX6kgfBWidBTBhj6NdAFpaZOaIQQIiLhF5xmIyHNhLWmfoQT5
tF4EK4HeL3KGuhOQhSIgUp0sM95bDg1qngnN9oa64cUam3PHCOsRYBLrJkYDAWR/PtuJ0MmwmCEi
H6frOJeuYzMu1+cGgQLY3Sj46gJNTe+ipNB5JKgsB+niQ5Z6CNqFWwATmZxNYsLvs1QwzwtFtmbb
bZmFtxI+nnuRLkQgnSBUN/OtLNBYauMoI44q+Op1DPvpVJd9awYXujgNA2qXGgyxEzGg3KdEbkFI
V849QSeSpFn5HArDNWpg0uBMXRQZ4XiRn3nKxh6td872yw5fbOKiSz83gEUrXgL8dIHc9MiIle0I
zhv1Ft9qO6VukKENY5FRzRDn2wAnvdxs5XICSCQ4z5SK4E1019d5pkLdmG5K1CXI0s7UxIiud0Iy
+CtfT6yU/BHqdhPXiYHI2XS3TKFpcM82wVwrdl+kBbxAfhRL0EKSkFP5FjyDgn8tOjKZf1UZEIeF
figJExVhFX1Gt6+BpYrCW5nk1ydDRZ1FQxZlQj3agkYnKAu8uIWPoIqz3X4tqQRR1dfzOXzhZLqj
7BtMiDRAQrqyG9HSFJ1J8BWT985unHJd/KCiTQ9fpuskhdeKA3dnkJ7vFvG9siAhrEF1vx1ZsNLB
eCWQwoJRaewjsnNlO+k3DhbtDImO7MIraSSgIdAflCTp85y2TddO7iWP02aq0w5wBR0JrbVr8eNa
1ww6EF1hbgs6bcyesTl39IELrWJ0QeMpyjscsFNcJeg2qH9cSJFH+1VBB/XChGxby1Hg0XC7wI/R
Qc2JbZzFgSBdpbpoziHwsKc7yblbaGUx1uO1fp4HkPXQGWtXaIHUHxXI4oyADSvjHNTKxITqaxaa
Ipj1DVisibCTP0SiP4YbGdIulS16bQVr+4bKCr2NTgCOo0SQCpSkeAnMfwEFZTjfuW6IfA5sqqof
7aDgCfLpxnEC2OEIIstUsWZRaX5HNwtImUrzHUSs03Sbf0eLPiViKERcd44b+gVnkIuvLxBslykT
GDcwwN0hSCrfyC5UX0aaqbe5YsMHRT/kutjc4fgPbnNr82HHvF4CP5DYjc4NwOiKAn4LaH5nU8GA
6YpKE9FmRLenufZGaoauTIQm3Z/KFtalHAIu5S5MYRu/JE9YpLBGCWt/KnFyQi9kw8M7ou+gICRU
ULwSpppnlCDoF2ZQfnRtwRx8yWNpV0xsuIbLCWKFdGZk0OeVI0B1ThWmJ6JYXACp/6jqMKlPyqzE
lYnpPbzJkEdiWakiqBfQLP5IgEJtVfjiDh6dtAzfS740sCbBJio/y0G6++z6wu5STzbinDpifB4W
gxxGOZd4bywW2+xSoMqC6XegmdllVnJRQGIzFV0spkEmd1lsIHzEn9tcwn6WygTcuntnlKl96Qpo
NcDrMKW7KCc1YqwfQikd0K+Wqx/iwgjPclD7IEwTVGgQgChG21BmgqBU3VERXa//UopFMNE30IoD
solxOqD6vLAJHqFVLilR5n4qUkbR5DJHXSWQ51GQutY0kaIAbkKpSNGM5OQSKKVyto2MwgI5F+v0
5AM6sS6LWPTAaRlxls4Eq0jnNGAMkO8N6RoHJEGEJ8iK+V5EBSwZ+0kZ2mdbFc4s3zDLaGLJqTbZ
0lvwFVkmS5zsNsLm1rCi8G5jbvIYQSVo/3zw2ecxhY+zyIDVFcZT4KHhFoG1kQB3ZTyCrTj57Jim
OUElQrxyN4ZLVokf/0sp2yhZxeq5nCxSSBDKhH5dw8thW9uSPIl9GZU0eOaz0QDxuqm8G7g3SqFR
acUDCh3yfPS8KLYifKZTGG68QFjQl53K9IAGheJlLJdEGNtRknzBeJdTmUma+6b4nSI8JMC6Cv8c
vyhUpw41AnqpIzSk4FlB8iFKVWmcJBoMtIpmue89+mFQx9xaUJ2q1jXFjYCaoptc5WTxZhoKXxWQ
ylBv4fml9BurHlRynkaNmB8N+l4gSxMHJuiHHajNbyY+9580JOjzhWKBBbSLTL+KBVwzQl1xbV7D
UC2PpUL/krhy/LlAsBJRUFU5cwYoaUo7VZhFEpRCY6Db2lc5ULJ8HEMLgG64jh1AW+zaQVt3JVHV
GpMvEZfYU/vSzsmBkIaFE4OOpwKVMldHzSe00bcCCAf/FyQ4qJsn8l0KQmFKHzjAJIj9p6RMzHO4
CNOpusuyeakTqYLgzu8geQZE4OW78QYNsBEEcdaS5AVZLskHBCDafgJRphhE0xBo2tiFXB/GuySk
mxlpMSkT9AcJ1fWrILbLGyMsg49BLtImjz3f/CCLHX8yPcH5shYFZw2z18a8JNcHsw7w90uB2taZ
znqdC+Fau4UcKh/nYA9mUgmdwKBUQb/pSjAtPPiJI5AmU1VdIBysJ7AMbx3XO8s1WkI3zsCb7QR8
8cB08k9+5MhnA5BySRBuoA+OLCoaZN83ui7NMRKUwFyLzaJnEg4Llk/eRvbYGoQBxJcbbVooUDOP
t1kRUoqO2euRspkHNj4KPCIhDlTi3FtbqhEXsAjkUztMtR9Z4ucPNMeQzwnIIF5nkrSDrDhS/t/i
/yaRUbV/TvdQo9t0FRV3qzh1kvgQGFeffvBtL/kEOLcS/PzdL70+UNN3+jcZBdwe6RTktH+o/cO8
Noaz5JnTB5paFQFVIpIJhtBcAJ0cFDKbj4nihoYMslnXBcwjV53COJqkl6bh9Tes5/P177z2BnVj
7uzhj3+IGpHASV7ld2eBFAgnJr28ZE8Ob3k8C4Y6lAxdR9MT2FV1kfP42Uv12mJ4/Q3fbhYApCn1
Q93v/rle+Y/P9BtrQRaHCrkhhT6e+i1P1oJpDmXABKyFn7P0P5mFe8Rck2pPrm3fOwbxSVWLcyvD
9sJKOBnh536QTdqwKjFdmV7t6mKDHa8E5kAQyXAhcFmvlPqGPdoPAAxP29hfmITlg2t7NLckkX2f
8JqPRoHtIJGt10wRNGN1nSwEwhl4vsjLAz6sZ6Fv20HSwWz+2lJ4cRYUcYjzJiFtUr9jZfqOl4Iu
DgHW4VAqzHh11ba4R0tBIvnKT/crG+LlWZCQhKbiwMav18LJhtBVZgmDqJHr3V+ke/8nRuHkDY4O
COB/ZLs7zQLifeB24WZo1nu1xY7XApl3dKFQ5KOBYX/1bi3IlQB3x1lQ9KGC7mBVIqt/a3DJx7Mg
SsKQwhnnsVKfIPUNe7QjIDF8UoT5XeuIyyRK8OQj/FzPwulaMIfcRmPCG7tQm+MezQLQNrHrWpDV
oSpXRCZy4xierAWdWTBUKk2ITu2v3tkFme7s+qE6uEy4RJKswyZJ8bi6MDStHUEfAZk9CVqV3r2/
SPtaR4MgK0OJbKNkHIz/ySKo2ig4iOl8oB++uvpnEPYeXqezQZaGlbfBb3zy9oY2NBShOjgbf7l/
hgDt1K6xE+YQFVpVhGSoNocnbhJHI5+Q9FF+etT9chAkuB27OgjVIqC+DzavOROeHgoVVS719caN
6p050LVKZ7bbTjBoc6L3ibfc7/YncYPAoQG+hPBpf6c+HYnENF1fX1GGBpUhSLwaL/F0J6hDndMS
36n5vHdrAAeuEmzttggAocCyQPvz81kEQx4CMpJ1BVTT/urhWoA8q+MsKNqQqkXFvda8JSffsWNg
KhXoRiYyqe/Up60ABqj+TTr4RWx0xGVAtNe/8aklMEm4CVWsRFWqvnpnEARV6ToLijQkS0ImyXz+
aCSDgNgvHoKB59CvM/EZFqTfjZNwDsmcoD8Lbdb+OjGHJjGzDLU7REj1IulfUlUlxutoCKrUMn2Z
JqC4Z2dBN4ZV9p1WgObz/plDst5dzSFrAZpnmYRhEw3ylsfmUBS0oYhBgJu5dyGCrKFS33EV4BqQ
MoaKAIqj+mq/v2HiGpBqhBq0p4ciKY2KSKyba2AOK9dHAfLz+JbHq4CAiVCSfXDINfbOIpAAlDpn
TgxyhQo1FGpq++vUNTCGdPRDGARR7P7q3eFAXlmsH+q/9xCqLBrbnS3RuIksruO1oLNjiKbAvDcb
pt6CffKToL3qvCP4rQHtPiZMT/NH1RlJ2RENgWYaercjcOA41zuZBQotqq6KKiilZzeETmwtE1Eg
GbG/U4/WAHmvxnfrsBOkITptGjVH5VmraMr4ynAriELzee/CRpJIZmd7gHSQQRXJPCyCEw+hqrZV
eVZMRj1L9dbr0VqQZaFZoP/9WiCrbhB+4QY1J+SJVeSEpONDqoqvj1ulX4GDBKFo1xMSSnSYBTVq
KDQ77a/22VDXmRD4JZnUN4tAMvwJjfzvRk6VQaS4XtUVHtf68dkICIGX1yXYhOrPe2cRDIiJOp4K
IDEgZGbHH9ygk4wqhWc4ljTEy5r6fO8OBxO0UNdJIKMqkDEVZdyf4yUALksQsYbgdeod0jv3SDQp
hnd9fWFIh1fFK3TwAtuzYIqkGETKa0YTVvVuFsj4d3YQZBYB9oB90H57XaOyIpKsO2CRepc6qNjJ
OnuHlUAh6BJO/3qlY/KPdwLLAz42WlYBAvbuMCDBW5ulDi4BJWYwFcpjof0kjSaKGl2fVNr1xmeo
De8vOUa/8KVHyOvYsp2HPdjVXsXPwV1f+sIBAvn08wbgWaE4K+Re64sV9rW+d43kqf79rxbGZ09l
f/Thgdp+f5/mz5sXfHrr1r0Ob3X4zwt7FS2je6vYf1A0j1mrwPzbWX5ftgU1WYHsvJ9P8sc/Ws95
ZAP/ZuATcZnK4X+DcVHZ873lYaA9ZHZf+e/8wC8T4b9M0fgYKL42FeOlY//wo5M26BrY2PWpx77j
R8uHFvdjXfrsPrLnre4T+z5Njie7DpC7Dj5ZOct8Ga2OR66drM4jNwDQd/6Pd0xO6n5vd5/XXkzX
u5wx6/ZDexXWuLyuI5+vfFrm2yPXZcyuI18w47Z9POMiMkr42l0HfpF8tOO+mTmO7fl2fHjC/V6v
EW+dH9l7sJcnVqTOCHce2c/bP16dUuk67Hz5RKSjzt12HpgB0vtt0Zrkugeh69BXfmrHT6a59qO7
jn29tL2W9aD8/BbHy/UyKpyl93A8HY3T2/2R43h5b6XxKklaa1qqa7Odx7fvLXu9bHcQ1DiQ7kNz
FsD50lrZSGhXCePuY8cogsL3FLRsU4NieovRffjCD8+5d87qTHfnoX0vObEhkqgb5uFWz7Y7/ZLD
8Jo0X0eberPKlu1zi2Cjcuq7zsbNKn93sXSD2LLbx3qTTX2L8S9XUbxqWaqmdPMWg1+vdvZ9y49i
8KpS/BaDf/Wj7WGk/RKsWxk6D+1HifVuvIx8Tsr25qwx0W9zg8lye7r3IfEhPO06/HvLbs94DeDs
POzWgQ69HdVINQyo89DRCtXvw5vvf8o6Q9x14A8rz4uhQVyehAlNV2TX4e8s/2H1bhY/OdvqzqKu
w3/00xcWYpUzeYOwr77B04XYpGS6Pv8nZn8Vx6uWS9FUQLqPvWvLqzXNjV3H/RNVpOOF2DQAdB32
r1XkcrK1RgZQ/AaG8FkysBqT1PWhPy85d7w1HFXt5943CXUe/O+YzDqeyZ/t+N73UGxvPXsN0+n8
7IVPV+S6PTKyfIf/eMlJeS7T9Ki2+DT/dOj8fe7P2sm16hv3zmoZ/es/AAAA//8=</cx:binary>
              </cx:geoCache>
            </cx:geography>
          </cx:layoutPr>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Profit By State</cx:v>
        </cx:txData>
      </cx:tx>
      <cx:txPr>
        <a:bodyPr spcFirstLastPara="1" vertOverflow="ellipsis" horzOverflow="overflow" wrap="square" lIns="0" tIns="0" rIns="0" bIns="0" anchor="ctr" anchorCtr="1"/>
        <a:lstStyle/>
        <a:p>
          <a:pPr algn="ctr" rtl="0">
            <a:defRPr sz="1800" b="1"/>
          </a:pPr>
          <a:r>
            <a:rPr lang="en-US" sz="1800" b="1" i="0" u="none" strike="noStrike" baseline="0">
              <a:solidFill>
                <a:sysClr val="windowText" lastClr="000000">
                  <a:lumMod val="65000"/>
                  <a:lumOff val="35000"/>
                </a:sysClr>
              </a:solidFill>
              <a:latin typeface="Aptos Narrow" panose="02110004020202020204"/>
            </a:rPr>
            <a:t>Profit By State</a:t>
          </a:r>
        </a:p>
      </cx:txPr>
    </cx:title>
    <cx:plotArea>
      <cx:plotAreaRegion>
        <cx:series layoutId="regionMap" uniqueId="{D932DC3F-0EA7-41B8-A26B-62C30665DA85}">
          <cx:tx>
            <cx:txData>
              <cx:f>_xlchart.v5.6</cx:f>
              <cx:v>Total Profit</cx:v>
            </cx:txData>
          </cx:tx>
          <cx:dataId val="0"/>
          <cx:layoutPr>
            <cx:geography cultureLanguage="en-US" cultureRegion="IN" attribution="Powered by Bing">
              <cx:geoCache provider="{E9337A44-BEBE-4D9F-B70C-5C5E7DAFC167}">
                <cx:binary>1F1pb9tItv0rQT4/ulk7azD9gCZleYudxE4y3flCKLabO4v79uvfoSUnNqOJPRjjATYGLURSibfq
1N3OvVXzz+vhH9fp7aZ6M2RpXv/jevj9bdg0xT9++62+Dm+zTX2QRdeVqc3fzcG1yX4zf/8dXd/+
dlNt+igPfqM24b9dh5uquR3e/u8/8WvBrXlnrjdNZPKP7W01Xt7WbdrUv/hs70dvNjdZlK+iuqmi
64b8/vbitn9zelvVt+PbN7d5EzXjp7G4/f3to++9ffPb8td+evKbFMI17Q3GcvuAMG1rwYh990ff
vklNHuw+thQ/kMoRmKTe/vH7Z19sMox/nkx3Em1ubqrbusa07l4fj300B3x0+vbNtWnzZl69AAv5
+9vPedTc3ry5ajbNbf32TVQbb/sFz8wT+Xx1N/PfHq////5z8QbWYvHOA4iWC/fUR3sROr8domtz
v0r/PUKMH3BKmCJcbhFijxEitjwgtgMQHXL/1B/YPC3Nv8fmfuwSm/PXiY2pmvCNt6lMGuWb+5V6
AXzEgWCaKcHsrYaox/gofUAcwRwpd/jJ+2fvUHq2XP8GqcX4JVreq0TrPMrz29o0LwgUlweMa8KZ
draKBHV5aOo0PyDaYTajsIFb+7pF6Fmy7AfnwdAFLucXrxKXP9LNt032gqgweqCk5JTShd448sDh
NmPUpjvX8xiVZ0iyH5PvAxeI/PHuVSJyYvoXhIPTA1txKRTne72NZgcCH0hi7z5fWLOnpNkPyXbU
Ao+TP14lHlemhZ9ZbZKXNV6IApgkXCi118sgejugzIZ9k4sI7bny7Efm8egFQlerV4nQH1U0mRcN
AfgB1XAbDuH7wSHkADZOaCm2MQA8z0MH8wyB9qPzfeACmD++vkpgVrfppt9Ut/er8wLBmT6wbUdJ
ysR3J/LQ5ytxwKUjOSPO9nNx/+yt63+ORPuh+TFygc3q8FVi8766DUx+vzr/PTKcHWgExY5kci8y
hNoHQjjEFhyBwUNteVqS/Yjcj1vg8f7yVeLxR5Vs8nqDTHi7Nv89Ikg0oQSOzchOV5xFfEzhgjQR
QGUbGix05TkS7Ufmx8gFNn+8Tmw+3c7JS337koZMIBpGIGw7u8Vf8DSIlhlnVBJFvyc3D5XmWSLt
R+fB0AU8n15nDuMZwHPdRNdt83Law8mBUIIIxub4GH/w8Y88DfIc5iBEoAu1eaY0+7F5NHiBjvfp
VRq2mVH8y1TJC0JD4Wo05XMuefe3YNAQBEh8IhBeb13RIqd5jkT74fkxcoHNxV+vEpsvURVEefSC
+SZTB4JQRzO5y2sWTkc5BxI+SWh79zmwe2jXniPRfmx+jFxg8+V15p33hYI35u83nknb7NuL4uQc
aJsrhzCkl4/smjqwiaRasl0Ejc8fAvSfirUfrP2/sgBu9TqpzovbbnPzkiqlD5iQnH8npBcqRYg8
kAKMtNrFEvBUDxF7Wp79GN2PW6By8eVVmjqokKk2Ny9ZyIEKaUcIm/8I0R5qElKdAyQ7DpMLG/cc
UfZD8mPkAhTv/asE5XxTjekmv7nfsC+Q9AAUQRXogYVZkwfKJmB19C4mWGDyHEn2Y/Jj5AKT89Ur
xaSuN9dhW982Tf1ywICIRi7DlI3i9N3fwoopUGq2QH3AWdAD55tnyvPv4Hk0fInR64wNTvKbaPOi
jKc+0OgI4M49FwD1eGjLkI4i1UHIdh9yL5KeZwi0H57vAxfAnLzOVPTspTkc54A7XFGt1DbVgW9/
iIt2DphjE5A8O45noTxPy7MflvtxC1TOrl6lSfsA/qYe027zoqkOWm0cLedsZve3wEapA4c5zgzd
d4v3MC57rlT7EXo8eoHTh9dp1i5uv1WbOtm8oNcBi0MVum3UrlljQbNpfQBKWlHUE7Yg/kQVPC3R
fnx+zGWBzcXhq9Sh8+g6jILNS1YMwE8rrjSS0O/68dC2OQIMm63hdHafL7B5jkT7sfkxcoHN+cmr
xOadaaP6hQMC+0BDM2wp7xsFF46HwPgRBzXSnXFb0ATPEmk/Og+GLuB59zrN2vsk3YTmRZtskFk6
jKOvY7/r0WDh0EJo2/fdBciGHrqe50i0H5wfIxfYvD97lapzhmVpr5Pxfn1eIAPF2lNFHSl2fU6L
RAdmjTpKKUaAz/y3CKWfI9F+bH6MXGBz9terxOY8qmvTVtELYoNwWSrkOHx/d7RGSRTIKEJ3Vm+B
zXMk2o/Nj5ELbM5fJ3NzkqLr1kQvSRCgc51yArpsx9DAZj0KB9B3y9FeIJwfrR8PbdpzJNqPzY+R
C2xOXmcH4VylOt5kRR1GL9l7gw4P6aCopu9j5QVHAAYH3WwoHYDiuftDrP0QoGeLtR+lxfAFVBfH
r9LE/WsDkPKgedFOHHXACWFCObsS26IRd9uJI/l3K4i89SFOz5NpP0gPxy4Q+tfrDN5mwz3/ryhe
0g+heYCij+27KfvZ1qG1kKKysCst/JT6PEuo/Rg9mtECpPPXSfCsUduJXrLmRp0DoYUg37OfJUAI
FBzFOJ2D7PkPtvChDj1DoP3gfB+4AGb9Ol3R52YT3q/MC4TWqISihAAfs8t7FmwOmftyFZJSKhcK
85Qc+8HYjlog8fnTq/Q0lyGO1b05qV+23IYuKUkdqsWuWUAvkp05JiAoS8/N0nd/Cz15rlT78Xk8
eoHT5cmrxOlfUX1t8jp6WaJNMo0joXLH1SyNmQbRBgyF3m/MniXSfoQeDF3A86/XCY+3SaO/TfWi
hQT0TFHBUUkgu8AZAdnDzIcQfTA3guLI6C4tvTep26b258m0H6CHYxcIea8zYDu6NWhq29wv0Qt4
HXqAYJk6OIuz9fULeBx2wDlnitu7StDCxj1DoP3YfB+4AObodQLzPoxesPsG1TeO3nWiH1TXHiqN
gxDbxjFexneV0wUqT0mzH5LtqAUe719n7vnpdnjR4wYER2+Ywx2yX01QamPo2EU59Acv+jBkflKc
/Yjshi0g+fTnq3D+17+8EmG7OlsD9uib/+GdEEyjGgA+ADZqa8CgCg9VBcighQBtave9UYtazuKm
hn8v1n6EFsMfzeT/6RqIf39FxPe7NFabZnN4dwnHg1sifv3p3XRxOchi6C4R3Ivbdu1Obn5/SzlW
+fvVHvNPPEogF4u2GHe7qZvf31pSHmjFGE73Aj2chLeR9fS380eIFuY+bBwvAVuH2MJBXJ7PFwv8
/hYhOUNbIuDeHV4Axz6/T9A5xygMqiaINDTCje+3n3ww6YjDYt9XY/fvN3mbfTBR3tS/v2XYU8X2
a/Ps5ieCZ9KSMKokDoZRCFBcby5BduHb5H9SElc56RNx6xC/afUhLXhhpZ5ddNH0RYi2SDbcqkS9
zsuxHvmqoYMIB88yvv0tyCueW56hQ6JOdSjGdpVoKy+Pe52l9XkqssIaXZMMovgmkiYezAprlcbM
C5Ti5FYNZmwv03BQ6cZxROFfs4yV8iKQUVkwNyNRDVF4IarsfUjsps9XQSqqpHBNL7LsHVFjCZGD
LCPjGc1YHv9t1Z3BmAeQ7lkkEHGP1ghMKeUavb1zGwmWCzvi4RopkkVtKEPn1u9NHpfHTcZTfpzy
rq7U8VQHTdR7U1QgIk1tP6L++tePJ0iXHz9/rnUwHKTAbSM4Aa7nzx9gNMXMqaUto5uYJCyJvMYw
wUJXa2qV8boa+qBqVlXYBDx0LW5NRf6h52ysqUf4JHt22sgwrxPXmJJV5AJZYonPfi0ktvBDGRU6
AhlofxwowGmOeVs+lnEII4uGFbNupFV1Nl0FkwpUuU4d3jDbzatGyq+JsP0G+cZ3dXsam/m5XKPz
ClQDxS0Sy+cW7WiUsZhzE4zYc9Lt7CKt/wy5T/PA7eOojd7nPu4datwwNCAk3F8/HinZYtoKnhRh
p+YChIaal+UBNIHoIsseQnZjqVSVzBO9LcUGimQ1J2aKVHoRWcSQc5aUY3uV1LY9hS645hSL8mtJ
UPJ6LImgCH9xSHBmJKlgCwAaGdnxmOT+ta+nXFRHpiwyfzy0/KzW49HoVANQ+fUjf548qFGJ6jaa
C2x4Jfvx5EMV+mk82tUNlz20fD0SOZFkLaq+rflh5Phcfq1arHrp1hJ00Vdjj12lD7vI2EX/xEYg
C0um5sMqOIo3KyrORKDd7rE0gZ5ioYvG+oZyi8qs46EJZ4XIBhPiTqO2j/nEvSirR1q4g6YMUonI
DturrJDx6OUWqfIrnYVZla9KYSp6mXVRXn/79ZrN9vSBvVVg/G3c8cAFwak1aMvClrS971R2OQ3f
hqqpsAnsNrGxWPbQM2G5Q8U666qgSTkrTdOb+SUqgvY/XSwcRsB1E8xGWxxnHKbt8WI5Ja2bsZbm
W54KCzY8hvWaercb7WYUZ8wXsPt10OIwbBaLHBa1KrKKiGPHiq0uccsQ1na2/GOIUXk0pd0ZH5LC
ZE+YFbLcY0iqUQqmM10IhKVc+KeB9Xmh84l9q30qrewwbuoibT+UUxMVudeXYwnhLJV1+MyMZWbG
lZNMo3XVF4V/UusqjQMvmyZ7PMvCMm98N9e29BuvFbaVXspMB1PmUaYHmERqxSPJT+1Jp/jVJPL7
snxCTQmy0EcbAGdF0Y6opY3SjwR5vbAY2Jl52eVd8VUJI2LhFTauAStd32+1rjwyKQum3R+31jNt
OT5r78xJQXwHHw19w2S5bnv2tELzpRWniDY0FIkQikPiP22LZEjqzA9N8bWooEXlIasTh59TErLx
jNXtiOXQfpdOX7JwGEfltmHVl6EHg9/Ly6CcfOu4yng8famstpYXTiTnAGHgXZbqo6QVMzymZhpb
aOyU6C6LKk6mL1Mqkz5x7TSdnVaE1QdAJtch3mQjrpX44mTDAOyYiEe81JMdNM6qEDWr11K1M3bJ
EEQIMMq7x2snsMbedcwQ4ycMggdIHln5HBs0hciSzVDLvCzWuqtId8WZmZp3VZX4lZumWUUzzwr8
bDgOOJzrX7mT+/xLZ3cEm0w5AeKMrswNQpRf24alCcfqK7QCIcbnSuJmuMXWYP6YB0QX6deJZHUV
uAO1VVG7vYlNesLasoeh+PUTl9aIzvfNUAK/jWvO9E9PrCu7DvuM9X+xqZ03Y9/y2fzRWiVw3rIr
hfzqx2zCJuxp29TBuYJhwT79tRjzWdxHSsFwFxFVcFy48Y5yRMmPzdHEura0tMy+ZDzPGuY2phXW
rSnDEtYoTOqcHFa+MtGHrnYCWJwiFCY4DJyGdsZFF0+fdm5Dg/Is9R15NbAqdUa37onsLhvHsiOv
FNNgzrCJ7NCNbe5Hhct9SWZlD23sQ9OFiC5O/DhpZs3vcMrr/Xx3UjG6LKnY0B39esZLu+bgAIU9
1z/o3cEj5ASPZ5xIP8z7slafuza3EcSKqqIIYrtp3rccQRY/Dkk/YNsOiWZ4CZq7yNaSxbylWRv3
1L/yBzlvaVpGU1YdRwVls4ksp9om6zLtijo6msSYQOv8PptjajI6GbRTkRJq9Osp0YVlcxABOXCb
sGpAEOzCwlSXLM8mE+f0s9OEDLrVFMEsQGOxdlbdOz1GHXWEbH44zCoOWzmblKoo4WiskCCMJ4OY
3zJlggbkVMeKH0d9Oq9DOfZGXvjlgG9FIZunOAaZrNeJpSq2LpyqY7U3wl9guk9MbZEBYGoaJzAp
+o1wJpYj3nuMVjMkRKWtGT+zoJstVVOV2FpTOkXmurGdhObu2Jhy+qJoPvvHzDIEgAwyS4PxcMok
aYK1Zlbbf0aUWmE5ehUz7D7WTbAmeWRpbDHep8Vs3VqYzeOIFj3MWoOIBA+MGt/Gv5BjESxFFnAs
RdOo0Go8kbYxVCLUNMa/tuszm8K5f/tXkfZCRx2EC4iuFBUO0k77p1CX9BOXoyytT12mDKzDNryl
oTN0iYfMMgzyp8zCwh3Nj+ToYqE23BJqU8vEy44NQshiUJ/qlmCHNCOOQkVH8P1YHx4X3IhDv7fM
ULsyZSMWPO38HCELjB5Wqa+GtPmgZO348dpvuANjAIXsLiuwLvAAmQXFb4YcjmoHW1D2OZZySJ0c
ugItmuEIkmEGwoojghc9xrq7tE1mIIlIEvimRDZznvrr1eaaPbaJmPzsBGAkCOoJP2dUCAdrK7CH
8VMYjjL13aZNWOH5ve3HF5JOvBoPy7CSheNqSnUculVVRuWpnbZsEG6BaMc6q4LM4ud+Firmlb0Z
gms7Su3j3m+5XCUqN+kNj9OpusyMzHDx6kTS/j3viD1MKyfOtSi8EvFj3a77XjjdRVWG/mBcmdkZ
ecfsiuhVnleaePHQtJXvmsEpp9gN867igxcMSQdl6KaqH1N3sETM47WmpOVXMm1GHnj2QNq+PSp0
HxIf8ZsfNCdNqBCZeWpK+2lCWoutWJwMyei3blkXsVx3WgVsJTJrmD710tDoS8vTwF8x3lDijchP
zejKoKn1Ske0T7xApMExDr01q9LY/XTm69y2j0hPQroOrNoJ7cMiMRn/PIouSKzP2tjD8GloBtac
W3WTW5fwGKq9EZWU1edJdUFu3MIYEtYf9TClyZEfgd1YT4Y7mXF1YhgNPVVNdel8I1ns5DchLUw3
rLBVxvJWt03f216S9jWJjxs/L4WzQh4gUnnkZ1YiLzRRVpIcdbKgdRrehk7OGqzyQJhT8fOJmQ5b
eiJVXYQfUU5spH2Y57wo1Emr/ShM3+ViSMrgMO6Cpu/e9cIPomjt86xvxaWfU1aeyJiHgbPGXpEs
cYtusuHW09qJeu0GFpdlswr9aorHkz6orTA66qMM3sZLdM9hYLsiasWfxmqlqE+wOXrL93qGsIVc
tAWiLu02I3MG+T6lSuGl2b5pRVGKz1AR4HjcZGpefpvaUtPuNJZVEdBjMliWUt4Yi6RVR0Mekyx1
Be9mv2gLK8J0AibgVDaDP6KS6sUi1CJ4P/ZFX6gPsW/FfbpWCbNocZK0o3a69zJmItJuqfXMSaiq
EWHyRQW+b01nnKc1VsoaS5jsc1jtMhRnFvMrlb4jURmR9EMc97HjH/YxDEFwaCLc7Ft5MFmzSGNn
pTY9tINwjMqVXSRx5azyxrZE/icNaI7nZXGq9ec2cMrSq5AHY2Wp00bwIB6R4fwjkB8hi1uWeo7p
eVhj9l4RkpzJdRz284qxtEnwYuqwsa7yTM0mn3dN4ChP943BBphyxBtHja4yfK/YTjVsxITlK2M0
Oiv4ktrH09KQIMnMSTTDQwoeUvEvkg7zOudcx+CSrNaqAIWVJ07Ib8sSCU25rqIIkZbXO2RUpRc5
oWgtIMjbsv3SxHkb5VgvK5zMUdhOnAznTqxmkSMgXUxXEjsLT2D4qPzmW8O8wWRlzciL0cJ7qc7m
pek6gq/CxTplDxk61OAxx918qoqx8hsItxDviaEw8ioR3NfM470GAeQWKiRYi93u8ada4ydVbM2T
85vxbjFa7JrK28W4Wkxi/herRXLO7KiyrnZLbW2/fr/I2++BKaDJuaJFBgFIboXdtySSRVQdRTkb
MemSTrjv2g0oCyL7Cgl4YLQrtkCZqWuw1ZB5t1VwkhM9+sIlSdiN8r3OWoNV6miW4iu0AMdWeaA5
/E67iT3OQW+QoZUdOqoCu/ymtytoCmgQ7Np2TiGNkKN5hcllT47H1pmzc3sL7XZ7SD9JsT6SRxhx
KFQ6T36QY4h9GpBqfkzIQ4k3R1PaKvw8WRFvm1PMlM3Lu91IUzu2kBKTnH+FRFWNcahsMOyuugln
0bcLak39hH+YlBmuDi1b5El8MlGhhuIosMFo2Yd91BrotI6Dmfmoe+AbdYqW34gMcmyfWiBixeSr
DsHu+xpc9vyDtJtfeBc4eElze1aHbBKz/Hkrg7D/3KZBGkTrPHDwu2HJSMCOk3pUpDlj270SxbVu
1NFuyXXcVRBniFiCH4EHMHh4XEQJ/HxHyknanxG5xU63KkqrySPPrgMfDxdxiD6EVZMW4DZTEAag
bABT2J4oE8zq3MK/4r1kbGXsrBMEi8N4ynSdDua44cbOMi/VPM06168D0IZEkxbfD5uyxguCRpFe
ZGWL/45ZDxJN2D0BVVSCy08vuqTxQQr0VYynkzAw3ReZ+wOyAH+c5r3fa5jyeD2wksLCOFWYts5h
msHFZoeDlfu6PhEarmr4y5ZDDHsTpMYkyfGOTo6bNKzidRumyHevR17jtp/jIg6xHEfsTmdK46RY
sNrvE3/6wkLH9M3nkvVhL4+b7dQHHdRYIlYMU4IZJUFfi0M52QRWrqn4vHxkKOZdA75q3uJb/tSp
kx4rQFo6z7eJIoqXChsc3y8jUKGWG6UTeGXNaZJrF5TFKLNzVpAK35AjmXPYTrQ19tWWZJmISCt/
3eZl5dOTwC8n/Ma0pd58pOVgDUvBE/ClPkmQ+mYZcqfca1IQE+IsS+SsTw3vI5DwQeI0MJVM+iN8
Xj3C0sRrZLbz4rURm6kC2joJuPg4zQMMxxULmOVfPcIz3zrt/bqqogvN4pmkNC3c3blKfCabjxw0
1ugfDn5sjeFa9oVI6xWoC1xB6iqQQPIrDxhBSg5nqAH+ZPEJs5J5NruNTPjzdqtoRbD5tisZNwZM
NIvsiHWn/SQyX31Mpra3rioE02AVpqLU8ivsLfaX1RcTViDm9jwHv8gtGH+klzNLlUaIVxFZ68z0
xVepx7Ak3/iQyvRCyrIY/TWnpm6sv/uIxIN/CI/GUuHWKfhvy3NSoqovYCT7pPlkB2UcBJ4vRhYO
l71CbFPe6C7qSvpX7TugJo6qpO0y7Vl0qpMvE28pN24L7zAg2SfEIKZUSuiWtNjlWayp1+FNS3Wu
6lGZGla7mWyxLIsYBLGHC1rGeVp35iZNu9n+6TGYrQmi/1l5ozqbv5Hfsfd+TOf3BLEtfGMMxvmL
PgM7kR0ic59rG1HqF1DlANGifzE1IykOYyjqrJU6mz/ZbVnElLBEGr35+GjLh8/m1Aq8ahgrplxC
K9v50IYq6I3b2znYcz5OvqYnfZnPWh5Y00wH1qgT4YUjLGtOysnG/uY26g8X4C1nyZMIlcavuweJ
SsOlldgq1tU2Y8ujeFKJG+dFyz8mW4OVbInGEkcNsRustJxJyLqSFeerLMhK47thKVvrqo1EgTk3
Pap43WlEgzmMC/mAZ6guncVq7xTOMgn8iOuLdlbygs5lxlXeD/OeVP5Ek8gVYZ1n2WEYp9DG9XZB
wAPPRi/B+RL8Lq+JFZ+FlKXKeYL4WiT04HJgH7CDKYybJD/RymGDGgL4anoVGiMhtQqCAdrQG5jZ
0uKzBqUdiJfQ7aJylv2J7O5xbjc/HhfT4ljgtnl5Sb9X7WCsvlagqramMQYHDCmQB0CTfv2oBYEO
bbLRToBngbLCf+Wc1j+oUPVOUjo+Qsn7PWIngzFeWficv8eh33l3axnOoLZRDIQNrzgg2xnHX8vy
mEJAMzD2j4O7+hyJcjj2OX0si98xCvo2Dq40qmryayTIHI/XNVq4DyeD0Pmpdf75gWhiAXEgHU1B
LuoFr5iElU3SzPYvyyGHowgSePwTNSYwczvN/vUEyUzb/SjvzDOcG5kETqY5FHd1L4nMIY15kDep
vNxZjD6cZtJ+lGwUYj3w2unWceFP1ce2Z2O8ytp8tuesgmmw6onDHz0h0eOdDomQSs1HgJnSApdT
Lctio7atXo2svEy3StUjroOOD23iw65HThcBgpC3IzRTMzgHhBZWOAsSF6xsJ68rkdmvRcaMsN0B
pmX0YOpLfB364ZOLaGTIJ71+W88qtmb215NYwgjgcCW9LVAxQe847hV+vG/gd8uGDlZ3EdbJbJmm
u0CoqEXefhwtp+Xoyn8+1SVQAEEjNK5du2vDmf8PJB4/Tw2IRnCiur3Yub0hCMvYtQ0sq3GrGufv
/7PngfKfu6+hGOjs5XdXiT/UUdb7YKK7KL7YuiUEyTMaKkmhF3ldzg7j1w+cy3sPtik2BMpP8xFK
9KNwMJoLPrMfpyGqJpEcq9yqEuGpLFPsq6ygME+p4M+PAnQOKni4RxVJ5tLUZT7NxjaQwfE2FOkE
2BHsI1pmePn1rBa1Nfw6OjRwOQ6d+6Nx6feygJLbTejHQ6Gv7Rg09U6tqEzmULFi2ZxO9k6XZ56d
8YoqV1UpKh1uilC09hqWD+pz3Nswgk/ItW0RebDg4DCxBHfX8qAB1cH9y493lG2jXqSisD6qJmqH
9SEVw9wl0eJoUWv+rqcchXbP1AE4X+1m/oQs1m1E0JDsDFEEWoMCzyQFGKl3lIMTsT9kvggCczwi
ZhHmwh+ihAyj51OUwv6qyzJDelbFlOflYZa2E20829iyzlZOJUABvmMDMUx+0Ns6YyKRJLH3fp6R
cjhPgrDTaOVpOxkRcDUxWkiOkQCpKFulVlxgi+wCJ2VhWOgm23AHmYMDJybvzOs2BUruVrMPMwqX
gpR1Dk/6jloItA11kL/ktMVyI/STrbpgdToHmdY25ipQtAVuduGQKXKTusnI5OZ1pfNoJQuVxq17
T8WUcOehuwuw7iI7VPx6rO9UOnNwocoOjBdynkTSw8IxeGSWINvpTm1UUaLAS4cMJ7mOUGdI4/Qz
Qziu2YUcG82Lk1ja1kxS1F0F/nfc5oe6H2tWrsKkzUAHgxlSqH64cdg4xves1gS9nbklrp0R9IMu
daH6w6CE0Sk/iVF3k/mEOshcaUNsalN5YZoaxY1PUQEWPFhhn6PNYR1WJSGxlxEEw3+PSIlr51TI
oadfiRjGxrkAnecXH3Ot44Qexnlt2cjQcVfE0HhoMUON/zA3I7Bd9QOdqtG1LTAmnYeQkQjHG/no
9+8SXTf15KJM3kfI8rVToV4bhXZ9xO206b9JO0vGcOVzJAK5m6k8q/7MwQhZretsS4E7G1miTh/I
d04GfxKv8zCVtEV0fxf/gZCf49cxb2ZnuN0a6V2Umqs0QSpZaXTqFG5X2TIjsLCBURCDJgl1+8Tq
9Cc4F+NcFbm20nUWiUC4YRD0V2KMRLwao94/injHjiObTSdZNXTHYFjMpaok9QYtwgsVNakNLrur
PvnY1Mc8EKZ2oX3ht7gq0j8DOzKrQRMfOXLKmiMk4aC6aC7OnML+ahKoY94X8p3so2KleBgCXduq
1rEa+GFsovb9FKeNfYhsoTl0Rpul2LEyuw6L9ooSXpxV3ArOsq5uDkUNahwNMsFxZ1q9CnXvfFRF
WKLfoIhuorr0V2lYBO7I83wlfF2eOhPN1qOfozqdF4Ljp50x93icq3WPnzxxkCd+qwbTHqEfw78p
dZIeJQNJJ3fUsViHsW2uCo6agZuCOqpdi5ngcz9Mzia1cgGKoc0+9Q6NDm3a2Kfc1mHkGsti7zjo
w3XV1Lh1O1b+R5CaEfqoGqZvCEpQyLNIQS47GofRuhhz65DUWXNZdxxECEzBqh6H9pTV1Zi4Iusd
z1faD50/o47q8QSdEe11TXlMDk1bNEi/oiwc3Q4Hy2+dRqhsZflWdZpptEmsOGnij0PHEuRvmTkT
dUNKz3dCs7Hjung3oOn/rJZk3qG+mGu7QdefDgizz22VdCdg5a3TKGEhXTmwfjek71nuTpNDQqTz
hfVXX5T9bWlZg0cjMm3qOjYUnQ4F2hqnqcbODdMiddHJVbWrYuqT4VS2QRm4Nimii5EoGGKkel7X
s5Sd4kRvWpxWQ1mtadHSM5FmgwsG+ovox2u79f0LTqA+Xd02K1CeduQGQ9aplRgNO+SqyS+KkFd/
jcWAWNFG2T2o3TZBb0biqSgQhWu1jG9QMTcuo2l+ZEBguNTOmo8DyZOPdTg2iZc0TfC5DMfyz2oo
MuqWQzt4PqmK2I0hHyrBDrhAKN4QTh4fnP6Dpv/H3rnt1q1rafpV+gVU0Jki0OgLHebJ047t2F5J
bog4WZFESiJFiRSpp69/Jqt2Vdbu2o26byAw4HgedOBhjP//xtDSDdW0W/6Vj2ovYT6Nb+gtMJdK
2eiJwtw4q1gXldEhu6T9lH5ditxdOXwICzskNfhStpbMBDMyZdNe8yKQfTlEgn7VAYKtukDcyMuM
L/NjvuXigIU+zyva7+S0RrJ7BD8E5mTr9GssJ3W0xkVHrmz+VSfsdUP+/rrP414cZ5X6ks9j+6fH
BTl2KzGmQXjqP66aZqzU6QwnWbRrGXbWnnMq1HFGfByVLVnoK51W+p44lbxwzeS73e3+p8EAry2R
8X0K4OEYYqeoZzevHxH3BmW2TfYa6EV82UM5HZMhYiDGIHM/dD5MsZc5rEgh7wvoVJnITwSGUaWW
iR9FZvQrmLMEx2/jSxROyYHnyfIZeuH8SKdOnyI/0I/jqPe7duFz4wiWXKTnY/8wpeF60SbdHqeF
6RddFOm3RFgsDvHs7UPqR0weaG0fomQ1d06T7dxvLpHQk4rpyPIxrZG2g/yEHEPPe6DZlbFOP+1x
0b0WkHQ+z3uxvmDDb0+YbOR+j4IVbFXeHwbKsiuc9yip1pEOdbH7KcF419NhbwP5KGANPLZOqrkC
sRIe9Mbnz2o1aYukf9+vmqbmDgCVgGoxypc22emINXt0TUJEcYrgRVZW7emHwrYJHAMdfA9YDDbu
6rN072nlR4cYvCYGUntxFVliydqEaGA+rOVAFbtugWofof4MD0Hqp7dh1V/xnhYCdB+9LSMiGG4I
f3CUAwvNVNRfqFTxFxMws1VDt4X3QJDMax9bOx+7eEjSinYRuUuZ1MWBhuNEL2NXqBr+crqXFj58
XdB9JCXfV2rLMWHTgwzAIdz5YCa41nm4rfo6UwsDKnI62s5TOo8fEpcGT2SivapypzvZdFTpZ972
dmxgRfvubuyF7OtATxlITcai4EjssuzPvpi06Y630COs6ezQO1fgqsmtFRcBrUAPVUQQuVTZaJi9
h4rDlyoxUfuykV36SoZDfgVGyKJ6ixAi3q0QCNa3rEdWqrGOaLVmOQKndgLudLJrTi5Z7MKJv+yJ
Z7EtvZtDai4xFrvwXKRwKo7z4Cddd3bJzEcatIKDDGoHqksdsHYQVZBS97FPQPOUcZcOT9JHwX7c
kADzKiRzHF43yt1UxRr+wj0ZsJzWAPf2WkJxu/B47SsU2YnLGni38A+DD3K6J7j8U+jGGvrRKG70
mIqz8cO6prxYa5/zfIgh/C8S86GA7VqZyMdjk0Zm6K6ig2tcjhPk52pf3TyVyehhSBHDxWnq00w2
7ZZt96KHfFtz17tT0qIDSp0XYUcg1XEdnUWrFWxSkxFfxhtc+XyN14cgo45UI2fpUpJUJJAIoSW+
RSrQ3y1FaJJo5eOjlCxKmtZ2sYkrhHBdICswA0DktpJ0+bMPUkkQmJnC90OFlXTFC2QY9HjkJRah
ucibTg2qzNo5crQRI4lI16jYySy7jwKbm1eYzCM78blIv7bWftn3rn1tO/WlpSrjJdKE8eMG5qRh
BdPHEJtHiEUi17DlyH43+Hh40ElvDrbTtFKz2lVJgI+qchyz8aOehrzWOvelKfoU66tdx29ry/YD
kQPsxdaxezifRVhFbtnmesdmkz7SpUs+EoBNuu4tNCiMBwyYEpze9j2SSjypeVqKZiGkvS5ykh/N
vKxtY1xr2RlqdkvKYHT0PEo+1/E0Dwcxs+zjJMKooWsn7wTLgvtYuPQuVjBTZbvAVKdIi+o4Zugy
aYg57i6OhzIk2ITrkNp5aVSUywdwjdt6VnpjJV220FWzaHmV5otVJY1GBrYVoKY5LzlOrvEQ3z/u
DL0NGPz4+cjh+9Uak3Irdy/0A3Z5bP59Loa654gvcAjsGbtOfzCE5pWZVPfG+zb6AkXQHQAT0aMM
6XggivDHgIe6smPefQqn8XXgINRaJG4HEjP+WW7xKssskfJzEjJ9MXHCXMm040XVQ7S9MBXjpNsQ
ynvvbIUkPPnAkZZc7Bb130SXkC+CtdEnESXb1cJRrjM1y3MCKfsNpkAsbmuaU2XCw/k+ZyxB3IrF
8TYI02+puCXpfhpvu7aLl3dpi6BvhryHQQuRW+bnKZt6WS26dys8sF1CxCQbj6pkwDpS5kHPs/tB
LfF713WrKOMBx1DygXRFJfC5FWQ5jInOq+w85iYmNVJ4O2jEWqK9jEqufyhkbV0lVJKEX7Dxbrqk
QbHZU7CKvF4VD079nMWvN57hEO1WmLL3gfqQZY6/G1sobA/IPA/SMFBakmXJFZaivlMesEupW4Q0
V7cY9S7i1fXVAvnTlr0d3Ld19ZgrmJTI04yCuvrdwk2zJZxC20zcJheI5y1Qrt7tCOaBs/6JB/lY
dhhJt96lHvlbGSAcWeuBzUHWBPMIFjncbfa2LsPwmSjrKrEkSz2EwRw+mI1EH+H6FRS0EmK4Ml+3
bjhuCKouWP2mrXFz13GEchShJ+iSQD4k3RYFlWE3QtCPYaYarSwqH0DKYBBVaTd2PBX20NocFs8o
Ki4QpOnmlsbaivm5jxFTJxPbP02LmcSHWEbbUiOrYAJLGs3lriodmXbwxyCM+ZR+yE3CilJEc598
HYCzBlNlg8JxdoCRJ1x4LzqZS1oh23apKs3ejYupCDbczNcdfLViKA0o89TXk/VsFHe+YJB0qsUg
AVOPg4VqlZQO+Dk1B23U3H9qW5HKtt4wVWDvoEoomXRp3Szz9dAiVpvOpjPB+GOZF2ezpgOXNU5N
NsMD/MjCGJ7QUQHgWqda+zQI+SM3SuA+pAEwLsNBWMObsMDvcfp/jgElIa7jwidfU9W57FOms7j7
+EtEDtTNCFkHepNs44g5dYeWCjekABzDzZ/BPNzJ9zZlocuP4L13zLc5Wmj/2aitC7pyKiDABchs
Gd9ybBFYjtc300FQKK4rAkr3EHIa+rQy7WJmcdzhuuFuYcvjkr8nhZnsWGfDavx0lxic3l7iUc5x
vFSAcZKRfUzWTPV5kwOg7ZNLaMzsJfiofkWMg9yhnQ9KFRzrcbDKWoCOuo8BmSF0VxQrpqc9gqgi
PfYrGb1XUIctFN6+Auplhi1t2sml/dCoDSQQhXYwyeK6I/QrGhYMOYM7ZxlVpozSmaYN8XuSHuFH
jm+qMMNrAOpnLWOJorgyNZg7DSiY8Xs4CURZoPI7LRqZL7SrrQY/48o9nmGK7rnxP+n/C+1b+wgR
156gT/dXGbKkEnFu7nnk/dioZAREZikMahUMHzl1GznPCOFImUzKp6WbNjEd9RqCrnSF2iYUDVnx
Xe0hE1ha05GVOfZRU6/J7p+XPtgcAoRgaBCBIkNkXGXZUefpOtZsLNx7sDPnVRm12xw9F6IXWY0n
mE/fNJqm6nLhFqnBtAcW2YjmUdcgnNDLyXSZsN/bwN0UF0TU8VTtomsPqB+zLDiMJioADcUznSoW
plI2qQ+XU7RI8nmwQwrBkrC4lRUExT5Dhkr88jAWeWjqOMzM+glIBnCOUivQfxVYk9kiQIpi8E4Q
tx5aZN5jmc6Iw+8djEBXbokgDRH5cAnaRQKxNxmKPsD8qRFISezNUhdTRmGVBWt3RD0FbgxxbVAm
YP5OsxpmXhkIZu87QAqMDUafTBBKnOeuDnmk3KPHza5TygracDAffwaAqiAectVeAyzDyxckl1v3
RPiob1FXEvcnRDD5Rack69+xRCb+mNiUP8stYffAN9vvrY5w5Yttd8DomIEysu+9K1Ufbq+Fy8zj
pocOp4DyOrjWZJRYTcmIIgqR0ecI8iGpKZfbOYJo0dcbmJ0/tiRFfWMmlvQ0pZwDm9TZx5m18rDG
U/gp10tUUgI+stPDjsqBZfcl6rL8A2o9476OzWJRbDZMAPdpb6k9t7kGNbdMOzDVlm0Oh0uHG7KB
bLhSE/HxAc4V/F88Ia5f6tYmFktvgDqMvlwVAfaYtMuMoGDyy31ilLm2cWSLOsxaRQ4ANNTL5sgK
GnqdcJagFMiXVHdFW44IwD/MwS3iXVAQPpWIqX1f5oJRYDJi7rsaGzoHEQa55HEfoQCUe65U3ggL
8K9OwrFv9tnhPW0GzA84y6hqm6gf29JNTcwWV21r5j8TrBb2zq2TVvUw2+J5yfRq8HVZNiMh6KEC
jbG8TwYW3xXdIAjwJebHUkeM3gVBF7/7oRcXF6jlEQwhr8CmxV9RrWMm+B+E+qrPFq4rsqW9r83m
+VIOulhZY7q+GLD+6mS441Hss8Oab9lbwDrlHqBciQRigBx9Oagx+txTkBjlCEDkQYJ8CRuyZR5J
AY1RbTGzMBubMeLdi8ic3irsm4jqEJ/XXaLn4nbd8g9bskGGTmLJHophTD7NoD/a0prhc7KM8pNe
pSzRSg7aI0hPAFytxZAf9Oc22MIWsZULqgCRx702KDtaoLt8mVoTnDXHpK51L8iH1azysmYzalA0
EVfoAuQUsLB4g2LcEwyDNn9X8Z40Lg2XZ6t9fBZ4ondccVtst2gtHIH0TJB4yLIUpyXpprzeaYDA
aeypO05ZbIdnVPH2tYa4VWsM9bSak8w0CF+iu8nLDsziFn3qmHefKFujUi0mRElnJpqxGNgP4M5h
nWbp+log3D9GKYveJcj4TyHekpWBw4VDKcIn1AIV9w7wwVHZFbOuMF8BTq+PyoSelcUqwwjzYH+k
bSAQ0UTpeMR+oCekGUtSFwTQDN593eZY/8EhdtSFQ6Iyo9Z5L10XybegGNKPvEvSsUqh6p+VmiJY
dCBARZJ88wbqv26Egh6k37FBidHW8OZRXfUJGa0c1bNOF5lmH1bezVjlF7SJBzOlZ9RlA15wno8z
vAYYofJD6oH4+OMWo4YkrhMZurU7h6Yb+X4GYO7XV9a7LfuWTakUJy6LcU0rlupwDerCZummsXgJ
UDbw2sBtcBr1eVgDCIx2hI1F6PtKi1yH7my8g4pZ5rHLDmk6bcWXfJpWLCqzEoMbsI5lXZjViPPA
T9SBz9sWoE0K9guYNMJ40F4eNdqYNMDr0wyIaqfkn+EceLLUMFoBEDaL2rzo4KT2rQDFpFp2g9sx
BmfYIC1v93B+skmxIoXpE5dr/SaLjVlewyAukPehlKl3/IFzuRhZLxseOBo1oUrMMr8bsdvIl/gU
1ftqkylCsnJXHVaGE0P5JqcVFOvbmaR5G9Lh2LXOkvkPE7R7nJU9KwT+Bkaf5O4uWBckzHfcL2zI
KxfSgtjDv7bnfnfI4RqCAMHDt2/MAWxyVGf+7s1BKivWENULf45S3Wqb7C/GJckmDaN8IV1qgKTZ
0AUowOg5LLr/xwH8bm/fDgCgAIp30foJLiFMod8PoM88aqPannwXvw5g/EWejIIOGHGBhC/2yyn9
q3/C4y/n8VcfgG9SobKm7da//fp/XuSIf//79p5/vOZnq4T//A0N2LVc5I/1X74K/W9uDY6Wv7/o
t0/Gt/91dLceCr/98k/tHP6bhg3Pfy5mWP+bP/7WzeG3LiP/0WHo1u8AfbZxcf+BAvxTO4ffnuv4
n80cfr3tr24OaMxAbv55jluFIKS4lev/6uYQkAT9IjMo2QkpUjyGJQeM81c7h9sD3rNbeyI89BgH
8bPRAmzbW0cHtMihIKjRKTz7CY7Q6H/S0QE9jf5u7sPWpz/r6FBjHKJ65vfhlMUe5aeytyeJcsI6
RrF50+0TrbJ1/eRz8V6ElkOv39dmQsZVCZ4vpXNeXIpIqCpci5fCFuISgDi/d2a42uKmbgX5Qzzr
pESuOpWEWyi0t7ARych+SJMxrOcWNTNwHelB0aCvaG5oRWj8pJgNa2wMSPvTQjTRjJC+jfCdMBhs
xaMJ3xnOYc3F8skO9MVkvcRSJ2NkM/w9D1RYDyjzQsa5Q+OxRJ+V1Z+iolPVntkEamwWNCAa37DD
PqOo6t1qfH2eqU+DRI+wdkUuCe+9QrvCp6grljKecD4oK4KcrOdPecRRq6DJVG4BTg99MWAZIt2u
bUDOWhdn8DxrwxZcGktZ064jKoO4+BGLwJV5jkspC73U4YwPRcVdUqaifcUp4DKExXlEz9KaabzK
hjgGq9Kg6SAioXI2lieeanWQAJXrfM7xV5E+bYVZm9s7eYosu6dITvc4n0qQh0upYE022RrtT60c
nigepdIMC75ywNZ8l6UzDn9L4sbMOKBE5aIO9/YVzBMUI2KKmsrph59meZoTDR2SeVFvwsdtSYf2
GxuCCNeBvqD52dok06CqJUT8e9vgDulaFGCibVxpTpcXiIgCOncOjyMY9gMyp/20Fbh6yYIv3TJy
LqLg5ecg6Wdf1D6dl1oRjIPIJ0+jLbDXhRSeY2SrWOAHlIsn2+OgWi7ScxJoeog4Mg4Jw+BC6Bo3
Vt1G0YrXIqt66JdIoJhniRtiO17lLL+liRhYZhhVNWbZA8bzD0cR/uHRCEU5bP07eBjc+x2/cZa5
EsW8U72tBfIoK/GeEVdpiVRRo9xov4dNSiu96E8/7/fYIni2A4YVwMf90HYYMtgpcOtnBOYmL4ZL
GLU/MMkxqnO8tugwOguCoSJvc6GdV/86oGa+zAsk8BEOBDOvKK0S/QMk5TOev/Hid9z5bcY8QT0r
u2zA3u87gtlByfKJQMSuctB6mHAYTAVm48+LMSlMii3AS5UY30Hlxg2Dyn4ZYiDWKcOgHcTCLn6i
0TMCa1WhqhCKvfa2SlalwPXGcaOFDOtRp7ikocUxtN1yVyyBO7Z5HF2TmaF+dt3jRsAeQ4FlAl+I
T8gmJUbZhD+6bRL3RYyJiowBLp/thkb4dmhCzJNwsP2T7bKHn9Mr4ft+CoF0I3odUPQkC3eDn2UZ
jrjdaUfFpe3C6ejCRDSQCjENRSGrn/c2GHH6AZuuOUoBsIRgCEwQtSoYhgoJFu4fuNb9IJWmx6VN
RYOCEHoAGTLUyN5V9XMA3EY4pvhTn+7w8TyWMYp8rUl3up9+3uYVYB7mAYaRgyLYWB6xr6rPglPW
4VT3AN+FPDo4oegEqxcSU/BvuAWR+NGiawPMdMyeMMBsHlGyVcVTxC6hNtOV9NB1Mpcdi42/B23v
ywCY8pWJWDTgW/vK7GFwajPMU7ln0dWTjh5IjkE2odfCNYB+VO0Tli/kx3i6FRaHaJ+gNaVH2g1A
GQKHD4s2W6VLkldkDRMo9tlSotODPm8ogqzJhKzR9WN4CmWWgPJtsSi2ERa3DbcuIIIemYmfuoQW
xz2a/FGtWExUam2VzThtlKL0qBCPMIuIkqexwAo2EuQZP9emmLq4+TlpIYRb1M8HL/js7hHNe8Ja
Z+lT7Lk/5iwoymyFPCj4hsE0OwX0F86YkEgpujmcri5P3YMh4gdaruDSeMyAn9c6p5moxYiPhOdH
D+mUiyZ161IHRYYlMM0gTaBxwGMc7WMN6Ws4Fmz+MRP892h4g0mvSjAG7pIGQ39AjcC3AkBDg74f
YKtm8jbKVDYi6B6DzTwQufIy2Yr24nvX8jIYliGqIUEB8RCbRFcOF+SmRgUwutrcajfQwCLNGzyr
ZUFFwa75e8ylqyPFaVZBvnvJWpgDS7Epfu+h6l161HEWJTR9CMjQ51PT3CL3spP9+oi+JTlryzwa
WnLQUDR55QXgEuepXpo97VQEBHMOLoqZr5Dw5PeF2m9pH0pTtokTP4o5CfYcqwTyuwoTYzshNZcH
6L+OKhh1aFSjOCzFkac2qFtsRTUqn9k93eQeHIZk2pYHgcpecp5ouownVEKtwScP5KPqTGuHK+to
spZaD1FezR5KwkNm89ijImhiwfOEuodLR/KX/xKK/RWz/tdeVbcw+L8wdD8bOedAJPOc3IDev9PD
A0UhAIpFzIn03gOk6370AptLMhUvRssEwwqzLu0x0v/1997o0n/6Xvh9ALGKEI86+ls8RX0ae7oq
c4q2n4sd5mDSi+/TFojSKfHjX3/b78kAQkQCTPvGpOMhC1CN/87r7huKL/t9MqfBY4DcIgEqWNCg
TjX8dV7/Pwn4v/YS/c9oHmH7jRz977OAh1sHtv9VfdUSD88AyvtPb/2PTCD7tzRDSQJY9QziHrzz
f2QCRYoW2BGS6TBKkdkhgf9HJpDkeCgQHuh8e4Zj8lcP7L8ygST5N7wUwi76zWRhhHzwf5IJgDv/
28hFV48YucCtsQbIe4icv2cCRLh5BOLKT25FuFxGVHSkRsOyeatjNGJyzWpViAYaKPTLzyzGBD9P
8USLKt9hBlXxlqOqOUFBIxR5NNyYT8EAe0iXkB5GtC5CE4bvgPGKq2ddeoZXFz2gfiI9rymE5tLH
IEIGlSdn29+4uo2jqU4JBeNWqUeLK+2Y/AwDWH1WIbxV7LTo7l9uU1RcUZidfp20jR5GChsWWVub
5yU6SRXqGMM71A048NtbEobqOcF7/wiPgL6ZJMIXYzcLIJ0uhXtuXUbfxj5yz4Bh0d5DjBD3UYdG
9AcsVUJeZAau8JIjxPq+4AGOL8M0QomKOnStiaZ26CuQRlCuB5eAbkJtNQBLmmqgDXGrEcck0Qt4
7uwrgSr0KFENfUpsl7zuW+Eep0RqqG8hOMN8XKKHNkarIhSotuwNuAI+ep57dfPY+LIcFd2X7xwl
tgo1uDJ+6ZdBfU4Y4rHSgSFYyhTA7t0Iv/+rb/G+0rQ4gAyd+9DlbMC3hUkbv3D07hnh8KBOrcyp
w1mnAt9ZoHHAZxjLOHc6ZLstzRYCb0378W5CE6+HRAT8WlgG8hJe5j1nvT0nkorz1BO8hwS365mj
Hg2SMmT3vMa4xv/8uqFDCAWpbntG32Jzu8PWG/eIW7osn3IvvbtuivmoRjTFYcEvg+ifgjHGKUjP
8SnKdvhZwBDdb60scF02HuAY0SEETQ822HXA0wPSou/DOsLzQZzbhX/oHJWIh2HcA1nabf/RMYMr
EdqJvvlhe173JTv4qcvTamA9e9vjhT8Ri05yJRjfoFLRGL9MIH0+OxioGLUjBjrsSsMOXrX4pJ3F
+IkGZzg2GID0DfGUe+zyDb+T1WI0xHrBncU2CEaf+iwBHoPGBvcDISsqcNsFgy+IB5CzNsbUI5ta
v0OD2tomXFX00ME63mqCem9bSoWtp4RUDE4JbsjkLxMHOwCUAb2IGoshmqM2bKJXqVC3cCKcJecA
MFlyi8Vx3P1u+h26P3PPCVAedLjaRowYFpnlu3MpvhLuE+6dvY0TT1GDiPJd91gka3Ie0eHxM4IW
fNgKEvGIhzbThqRTf/TWUgR/kfoMZpC9/RzCfUBwfaE238nbZOe3Qcpyi/K9xOCSAATyj67FVBj3
WN6lHZ8ElMKUvqHrFC7cipZJiDyGAgPGkFDeDRMAgV9TwgyqP+a9x8XzncHNDrFw9CjA/7wTrVGW
iYYWiL/y6CXdJHsDNGEDyNIovgUI2KKEVhNMzlx62oBuA8rdZZuFNT/idMI+PfeLww2doTtjPqAL
nwUFi0m+CIvrA9MverFAj44+3LGCpHGYnEkn6XWTA73uMwqkUIDq8QlSRRwcbVDcQEgCwuWRz7Yl
gLdAuzZru9Ma9Cc55ZkOD+HA6TWbXVAjRwk0dAiB802cbrfDvnjTNWjaghkGbxQHtKMk7Rk+ydY9
+8Wp+5ajL1APix55CuYyyJb0XEwioDApkItCPR3TsxAI6lHfGYMoZ9ELjF+DKzim7lndhHd4vGL+
LEI2n2i0tEe2dvELgYfxAFhlY4ei43r/uKArfXpygEvOyY4TBmqKEYXafNyoIQ6iFxbuu7qAys7A
703j0F1GxvsjD/f+iBZlAlVCG+7S0DNAoXAwdQNAEmOKoToNFFm+47Zq0P1fQ3hfSBinKHqZjY9e
eOY3XwuNFKccgVaKQ7SstJETRulGLWbEmM+oMZI0ekGbTxwP2NSWNZbeRg6JgM9dUrQsgEPZsuV7
C47u2HcZRjd6nL3cnmH1plFmxu9SZfTJRCREP4bbmAdhjzeFK865AlmPnwZB2YOBZfeGdtYE5xne
lj1gNHCf0QgL/Q3DWz/SUsMbB6Gd3MYj9UsBXKqgb0Gy40b+WtL4EqFUAsw/hlKGfn/mzItlRl2V
hQsA/iiIHtMcs2sYBIVpuuHyApc5/JxxEEfSt21aHbp9zJnuDj9XVokWZvlxg7r2FvXJNL1tbevF
HxlM274a0tsqFdmtP6bdmn2l6BcBh3UeIXeBN0O/su9TB45KK6g1ZTGHt80ZDUFAOg179ABFHwvZ
gPjBVIUsVARrpZui7gNgcg9GPUvGrY5agxCiRPdZidxD7vRunFDpj0yQAblESRQdnkDA/8mBV5Oi
GtagfcNWqk/Tmo24RbcK/VKA532QmJPgB7HEyDLYgDRUyazz73Ia32Qb6QtlzoCr8sXmEIck+iUG
dyzpbSNCy7bhpfetusMeUzxGEwkZ5q5NDnpO+hLVEusDOizLO+jIoEuLtntFMUI2wBNjX1BB1gSx
nK9oIQBneyWgETnmQGnGaAyQIa3+vHRG3RGOFhrsMexSWVG6/jHN5qDUMh+CnNBHpMMgn8gzi1FB
9gca8yjgS0SOOTujJHnEqsoxw/EUgXpPQhPXKlRjHYO9nyqyoKKnzOeUo0NDPJ6iaG47tMdQBTxS
kRzEFKPZA+n3Q2jcdkFjARDfEAm8hWSpOn/wuR/ICQV9PWj5xUDEiiES3IHq2D8UbiWXhVNsc72b
Tz281LUct+g1jay8D8J8+tDvoriAKsPojW4KKEr10UKNKwCgysUlF8TAb7PhPUnaMCmXIHNfh1Ty
V0/G15STebjCHkqfZgHzF74MiH4UntNDAcf6x+I1fe+KdUDbNRqXOwZZM2ekR8GR1wcfcHoK7Wxr
71aYrIVyXZWmXJQmWfg92hJwj+4bJv/O1wKEMdpkYh/vwwas4CvqW9RB9EQfCdu+QPupsp6T9xbG
9DMaYqF5wDDHB+ALIFrWTD8taMaC8GfKm8yN7hs38UsAursE2LTcF2Bfn8bdZ5UkZjygXjw9MmrJ
VdEeZMu8vMzUBLzUOSKjZkHp8/26MyxRYkR8AqUJ9EvKLgbdMC9QViALUbmcBUUNokz2sMJFmxor
5uwjmuXI8gZvNgHdgcthxSoxQsRjOvOaIOoMdhF9wCbgEfLZ6dBC1DsPOvEQd5MqmZLpFAeLPha3
HSLxytaupeaUCdywBYgbquTdXKMci96jsP3J9CPK/acpfBboUnFFdfz6Grs4uKIyYQCIVqDGpNwQ
u76vUNn/nb3zWI4cydLuq4z9e5RBi+UgEJJaJEVuYMxkERpwKHfAn35OMLNLdf/VM/vedJdVpSAZ
EY7rnziXucS29Qn6FWnGYupeSsZ3xrsZ5invb7t6tIc0PATKMa5Nvzc3PHmDBBgkiUZv3ZVd1RwV
4a83o2peFqOv6hhCWrORwzDu6KLT1F+Dsxutp3lPribfeBSRNxz+WaIJHO1THKujbL13gdqxtSdL
bSxh1ufTyjqu5eC8pYMp+iTtxuWFiXjLdD0wCRZmm6yVWW2n3vUfz7Sza07+odkWnVVARLCDgzku
zr7J6zUZ7XXlRSM0eEk8LMDHhpsXzRwk4HD7ZPLMe6mq2tpCiBpWZnHArOV9kVoL4aUSyvMh0KPM
3jn8M2o0NsnW0BJJakhEqSynxht3mZPu4SsbHExD4R/CalZPRjXaIY89kKVxMVt5MoiJG0jebxH0
OhZ/8bkonEk9CaTjowa/Eke0ZHZaT5pIAwlQwHfFzrdr84vKlpC3uIM8RYfFOw9+HKQ4+d+pG2aX
Wd9c53Ian408mi+aIbzyq5YQONPAQzPb5kukRn8g4IaPf6r6fi2eRx///UhOJJpOBvazPR84taKd
QxGoV9vSMpicMi5u6U06RYppVnZcQ/A0wte0rznUU4hIkBENtZpRChxh0M4+wAvW3sauydfFoAlM
lQHeMmfnNcwbnrr2XK7+JiRjne3Qt73mojcH/j3as7YIszRTyLuHbtjWm5lB8yFn2kKIYhDxpcuz
CSZ4vZ5MSy/3q62sR2bRetNg298SK2Y++8ON/38hNnF19rjY21yg7YBr9F882Rm0cSGmojykHfGN
pOk6Z3nWrp7HF6AMut+5TcQ00rUeBTaifDx8//4L+Av124Oi7YJRPP8fiEi+irPN98fifu5bHcXN
7OBhFdCqaMesSGYqava1ZYx5xrCZin3hFHl2MVEpb7fCH9Nr7Crrke6ydU0Ogany77+qv2pwfDUR
EpyHFoauwY6IP39RrTOnHYnS7NAajH79wtMfZE7HTIo5Blu1sJl85kYzHBkyE69//7d/Fnj/KMX9
+OshlYY+I7jl/kWKa9egIvxI2tZba65CpdWv9LLGPmxKXpB8pS+qUW2dxypIjaN1Hr9bWO3lhXR7
Yd/QXZeVjs1qyvLDdL5Bi/5Mcx0xhO5VS3Ty3/y4/sWLCM/D8oKzIWuSyv/Lz0tGWWE4pFQObSob
kss04sZN7ldUeAbgwOSfBUFVfxl7qIXVet9PaBV9zl2+6Jbhvmn7f8MVtP6MFTy/rQiZg1Uk+xE4
Fo/hP7+Chtcbmpx1fhhKg7HRN/zlfkKSehqReEY04/P1V9n2+I7D7eC1cr9oVTfUewuCDQHpUZzv
YPxk//61df7VF+YD2gTGAaLrn8rbuINiONPXDsLPmFCzjrvXHEdKDfh6QeGM7QMZktA9rh1ja0LN
aaxO0rXl/ezKaIxzqaInarXclt3PudiC0rQ3Ci5RmasZ34tsZOZOAabGw1nrAQTNJ/sctGM0DYZl
vloRBt9/XEqLRi33FKfPhxBNvHvMH2wAWerl9jzHvRVtxXtLj2FFuTEQ3ID+/sfBGoc/q868TgF4
XmjR8EbPrfY/v065ZfQFBSVj7+QeZ6Dd6TY/hfP5qtMufPUc/NHlaoekkFsbHwLTOufLWotZPywY
ke1D5ljcTjwNTLGsXf6RHxb/y7aFNdt+ykOOLc4v9lCi0sBhzIpDl6GAbYpASPBesh8OmtCZjj27
Qrzxq1XyDuFC8P75zf5Hif43SrTDEYZm+/9Xov+0bOccYPn5O34K0JHDxpizWGxFPiki0ly/CdCW
6f9COgVoOgGVn3mTn1EUBGg4CfwnznDXdFn18//+66cAbXu/nFMoCNbmee1pxKaSf+Rtfj4z/265
iAV+/8/vYuRWj2cn6yBcviAIumc6zR8eYoTfDNl3nQnCiAyfNFySvfX6/TPHp3mLb3MDP3Fpuuo+
UOEVh4t8IVPRP4gOapE5jKd5paHW01K6+kz4rSCy0r3sSmzAtjfe5iCAuOl3Zn9wwzTIY8+zs/G2
ZUp17ly3qOwmNlrAU0dqqqF9Hbk0OL9Q4mEeiY1Kd85eVDjhV6EYuBBuTNTEZYkrXOHGhcpelS5j
WWZSOxBIHP0X2LATNy+K8LV1yqPFp1trp9G0DXLTHXd57driNLlZQSMN/QutCdjFiixVEKSwTkG3
2k/uSqK3inVndRDQ3HQJ9+DvV+84F7RYU1hxRVA+pqthzJK5upKQBjid38o2ZdGFX6I3oWjy0NhS
JzQlYxUTpflAdLIUFGj4sO+h/JC1pQ4/MrpH+UVanuMzpJ9Z5SLJdUiAOyXuWdiV+N6deF3aYmrI
LTvToSSUvlVm6L2uBBdjJrb8UIzFQ1bT5ImXuYRy2JJesdUT1XdnX05kCixI+oeK7ICOKebmz3TX
UNZWWRyDcLmCKnSRq3l+HrOm3cz1SM53yTlbZUTtP/O/T0uqgLupV+4yI4oMBvHikDiunhY5QVeO
rPJE/fVbVnTD1kmr+UGH8xijbDb7mR8pah49qUCoPYG9YBfa7R4ex73UxRPdwA+cnulCjx2szSq7
1nlPa2+eXrtmPDWyaw8V6wQSHjLJQiIiHlfhXwgBYRo+GnYsUFds+qezr5DQVMUmbuSvftH6V42v
01sVdX48kg+Mo3lGpnDSBNpftXeli5ii5Y0NWC+RklRshhOycZXML0mrD1fhRGAjAFQFLBBAa7to
LyYGmW/oMIbfitmW+0aSMQjzfqHPvq5b0XvGfXauMbRl9mvqpN2NZ0wP3lQsYEHXeo/eUJx3RhSH
tjqbJoXpx053noxab95NoeceORfy3cCsvQMp6W683Ij20le/dh63uimnE5JydsRVBtNzA1rkW+eg
hUivbbbMTMSFzIZoTuc08dhOXLC0QcHWlPWWuRQp314eLa8FQVdXT2j4R61bLJ9RsG9jMp69NTVh
qi/lKe894G7CLT7gqQ1fZx2QBpvQIZRbxaPswd3ht5OAptN14ftn438ewj5B7jA+usmnjywx2ry4
C0IzS4ZS6vVcGzYOdmXO9yuKWPBQu5W49U27aQl4A9wToe3vnK6gqxKkwbix6Mw+QmqYNhNXi2xf
0Pw/tXM2NJvVgUGa8MZiZEzV9H2u8c3NVMpbCOzWRkreFlkkaysOic+9U0o3ESwCdz3NU8HlfVKr
ivYTby32Ja3+uWTIV8s6glFNH2C8FbF6AB47f5nn/INMO+4E3YBex67ZC3Vth974OpIc5sYHTE3v
LNmYF3kbNbB4Q7HJe8PemzTl475SUK1K2kbgzN7KhWRFZ2bGltI07QGhcUZE72zZDFPvaayhCof6
ZWHUfwoKcvJ1abzxkXq2KRrFbV1126afKOD27jX8gSoZaru8aA3aj2NIl9MWxVNDYB0OtPCKK5sw
kYVyoJ1EW4112zfpl55iIVzqyIkuhVt3JyuadtiT8lLOhbgnZm48VO4YvNmNVyRZFfUb2gdEXeYs
52MMroQYExrwbq1Xk1bi2m0pwdGNIAV9XY9UqPlz2l1nmOQAzp/aCpg/qg5KYNojURt9ne+DWt7W
uVsgoY8HZZm5DQGW7Tt9qLmbp357p5z1lRSTd2A/RfR9sMc7aB65imkN0C0KJ/yrsokLdOCt7cij
W9MJrmbLIR9kiekj7VzYH8ZkXKyzlyODzVbSwuDbim4p4jULM4jLFudBuF4XcNhutGHKq7WIiPSs
c5AULaobHWc+WoE9byfXzvZ5RKYSKE24iUoANzQV9quRDZzB01U0c2pRzF4BfkO8NRFvjlNFwNun
okIeSt3PkEJi8lLYtS4MAb636NAvyx64MfKvKdNNZy0mzd6o+b6CgiGo5LAJxTKMRIwVYlLT4blF
oT0+RkUZJU5YrUnv1lEyTv0xMiJuLYb4WPrgC1WEbqsjNe/MUeDZrZFGxSRBk7dLvptncjZG1b9z
3bqqp3S+sBaKwlpx4wEI3d7YTCaXgFC7bWuu5U4Vk3nUnucfDC8A1CxasOEtkNWQ2AzaFd/zXJV1
bDcV513v0282kc0g1dP1m77aQDcvPJGi8a0toF9HrbFYS+uS98C4Hws336iq+ph9ckOL0F8zgvRU
hSLOsnL10qu041bNcM/Rj8vyjYKI2kC/GW5JZ6WbXFrjtXIht+U1u4N8M3vtLO9DRP2v7lTUu9pj
YJCL+9xQ1t801dg/1SF/lB5crPJ5mT5AOFDPGMuK0gSYoGBU+S1OeXkX2Z04mqGtLwG58mMIqq9z
kxJ0lHy6OKXkc8htZ+NOzkNR+BQtM5Spcgk51/2i/ma31D4ae+2Os9uAipYBVAo2sO3GUjeXrDNQ
W6I77kY667eRakYsSTPEKuJrUIjLWzPqw6fRtPVt5YxA01sNlSXOg5l+vqoEX76cqvKVj301XbF+
LXzsA4/f60DaGGZK2pj5G6OOsrt5rNWtB9vvNSj9B8/3aRDX2fWZBnpw5jBzNkteiq03pvyg8yJ3
v5DmUhvg4wObE0LydymoHvZh0M+ZJZYQoI81JkgG9Tzr7HevXVovWXmdY1tY3Y209HQw9RIcgsUL
v6pqNF9nE7EXCu+NNh2j3EqZy0NJhu3Ga3y5tTTUAU5WMUnQk+smQmw/Ayqh8gmzucfD8e7Rs6iQ
c2oajBi2ICPrjvXHODghrcGxzHhNCX+fpc3B3wtheXxkWn8C8TlGet7gJfnJmjkP9B5ovE7mJdC3
8mX0I/NbmxHKVEiGSdnl2abPnPfaH2mz+4X93cpKo9mwXyGqkDDn5Si4cFMkrfJyThZvXb6bdVgn
opvHB2p9/RHeQHCFcV7vkblvtd9epF0wBQlMsW45AFwoeTv7MnhPs6DZ5PYY3ESTVzx7VGGuLCCe
ydCoeusVbBQQcKepHkGw2HaT090PjjsUcAzM8RrPHtPHTDsP01vMSLdDSOtRLuN604ZFvcewYbVC
oKadBRJxC1Ry3E+Db+xLr0wbmCt18cxpVj3ziJtfarWYD1U5pQcTefNoeoqJN+39U99KJPfCoHSM
aqrqp8wuyvUC5nsTRzrHFMJKp1dlqmorijo6kUQnigYhhASW24rElxkAdHMc7ia9TM9mqKH1C0ri
4dhFF11ZTjdulg9fWJw3VHz+uhJyb88KhMZDOWS60k/RMAEa4PowKoKLnLCghlz4TDoSDopCLVa5
LUo+DxdR6MItDemjfGGbl/ZfMlxdnchw4ckKjDDigzgsU4wSgTrmVq5/7TtV/ioDhQWA7fBQ65ZE
BB0646pul+I1bbx2h94OQ6TRS32kjkwePiwzGrIkOMJ4bFTzbKZLeif5pYel4XgdmuhBNczGIw7V
t7Zp2a6YB+XOn3R2QSfXZ5iX/RRPjWwerVzlpA0De0+uuLqkttPvVrKUJKz7mhS3JkLqDcLbKatV
d4QpgTZ4OgVpJguCuKU1XzatnnHGy/Yw0/u8tQU9qvswKIfuBj7i4iUR/cDer8g9+8RD3huRn+1R
pGfbFuM742YRzlTggl65D5gNPoAsBrwuDGjDllHeRCRKVgmNAl7Kxh8BQ9VawBpxxpxzdAlrosKj
7xym3Pee8fgb8peKDuSBjZDC+hb5YZqYRplml4WE2hrzFh7KrR1mKoFFJsmYYqZx+oASu5STIQ7z
SCoaxg93Aas39hoWSiKn1TjR+RRHkJxlMk9OcSmI+YLWm4OPZujc7z+aykMxTOV+acTjWLFz4dUi
w7lpSHjgF5HXD0etvYTYbfgrnmp28OeGEZxArLHp2U/3pEtlbguf03kLCrzajfao30wG6wsFCyGu
6bl1gTD3HX/sSZNuuhOiEC/54jb3SlneSQu2TtqNKxIvtxzCXcTLt1lFtfqzEG2yQGfP/g1rMwxl
d+0CoklIR7lfRqbI7bRQ/NCtVW4znnUM5/26Xexh2s51cDREKxP4X/J+yopoN1Sm/ea5i3vAzxVx
WnEy1WRW0OS6fF9kDiiMjhCYUzT+ueGYK1D+htzXtgv6Jo9odg83kq8k/qxcC9teDz2WHaMUjCg2
FhIBtyJXbXnfUEyPFm9LpJT7DW9K6N9lkW8VHeZtVPMYB21efR2Z6QnWB83BKFIHzDNPklb5bQi7
bRo3xJVW6GiOs2N9TBO3UWDcfFa5ad8f5qWqrxZU5I2Xtc7ABE6xu17z/Fd6r+5VmrKgAsI7PKTO
4LM7cvDPgvxtDRtLD+RxhmqSPHTUepdPZnQtl6yCvYfzU/mFt8Wx4cAcu+5UmNZtGJIMHsdxYf+g
yN7GoC0BeZ/RDsLqw+vK6IHvN5hZVp26UDEi5zWLLHrqCjTypiny5pVK7GsPMgl5M9y73mLBbRHy
HTz9eAgLUx/BCOK9cfEkq+BRul2IrREXdlAfgsxPfF2/0S7Oz0sXsevb5YW00QWbP5JV9+9tWb98
FtRreza77TyRiSNw5mxJwtrQvqP0VBaj90ZvNWXrkOlvmJktXM52KevtAOFvztylv+z8suXdMgZ7
y6wCslFucVkDbbhFfzDNZHaXOaTCYcrrcWLeJrwDXess/yzhKI5R39dbraQ+ZDBkflUtV7RyKuWh
cSfY3kZv35VTgCIghu9TvkynoCnAsYZsnUXXSkAXiGMofKg/tlGd7KCRd59V+qzov3FfYxRbW3rD
ri6bYzsL1hVlclyf5ZSSm5fqykH4f2KUeiwMVnQEZAMuct9Rm37RDI5dfkyV7hGYZ2MAWTF/jaz+
StFkibEEn8CjQ9WQrrsTPpkgRcfvOV+sJibW0CaRGVJxmVPvEb6xF3u6sinY5pfsonudRDAe1jF/
GHzrg2Yg8x/QJRpIogVLbb86ucXaN9m67yP2ZGJmg5MIo3la8Is+hAAsscugB08xqgfDNzV++px+
cx+uE1XjList8Chh+lWyYxL/TtKLwoBQ9+QkdBfXYZoiO01K7bzRXQuG/8bijkNDoZqdiBB3400Y
pl7n8+2lAbzHIZ8MPgnN1jer4QSbIVb0RxeuOmnCSyWCq6r0xI30XQZrqyKaZ+uqsGLSDzWmOPj3
cTububgmORse+Qf+U9WGH+xJuXfLjsMDd/4UCbM6rR4PV5A136mwzP2+oh+8XfwZAD71B9gXywk8
O+kI03oaeCRtamsiE2mftUDRZps1mqG7Wr48fyaY8grL29sekzDVD44EMFxS0dElSi77r1moTwtv
+A2OnwnoybiiG86sU3s9u9SCk7DktPsdjwD9YYn7yBw3LaP+hsnUpufbXw6ZvCPL+W42Be94etDb
aGnvelcAPm9WovQuNMvA+Ac8IdCNcaNs97kgjHExpYZI1ECAPSN+v89NkeFoN9ZhwaVJBm8ej+2U
mSgX4IDMCtv8N8BCmapik3fr1yoDCmGzdoftNwMu/uR8Sz1pPaiQ4oS/rGrYfHIXvDGQD5x9NvU1
j1K92c+noUeMYiHDxkpZGEW33kBnYePCdjDZZxD57ZU71eMmBeUBYKJQ0bylOnJmoZl5dep5PlqR
7khprOJttKAVeQSdm6SigfCdJgGZDWutjLfOb4abwKyNQ8kDb4idIFiwzMvhMqi4IlGcLHMqKtlp
MNxsC6Zr/cacxUcrE81bUVrhTXdmP+gpn78bhf/xg/8Q5cZ46pGh7/QCd88rKNZsfmdA2GAQ9PWw
hB3x4t8ZENHkiETryN/9AEH4FXgKYRftsCk01JNC2Dn3hdS4ZsGJRwfmjIQoUvm4Zt4XJgTvBxUi
69fpwOdg3foDaAgVhU8q9Dnh89Z+yMgCbggJ3hCxTN+ahcQhaY4QatuZFVFzSTculM1Qc/kJjOgn
CQzOjaZl90mNGMrCnwlPcf7E/mSKcv9PAImK3XJxy+WG8U51goSE3w1Pg3D7C6InITnaLojMeGZ/
wX4lyAmZsbRe/W4BcKsKz2SbG10EyIyzfp4r4jt8jP8FciLg3UNcTqhpzzKC4lILIcgGIvDQlZoz
JqZVTaRUp4ZaCPnvTcMp8/oHFkU1l9NBQOyM/wikyIyawlLoLA9k8ibEJ7MSuOmryXJP24ieqLGR
vsipkidtlmZLgqa23q+AGVg5xwftJ50iGLl4LzaPaEbQPyIqsAgAhDPWaxZon0TlT+CvZrUnVNff
wRmzn0u2cyyJ53Jg68GzbkfWQMGs/B1iwVnW3dbgW55/gCwggc+fAfarYTWm50oY5rXZqHVvAyqO
uLyOzt3ohcH9v0RckEqXD7btIIYu9syntGs5VuPGC1siwGOeJ/9MunCGKCuvUfjBF/0T6WIQDVC3
achKEtbjrc5GtwTBLOytgwz1aOogO5UuR2Vb5+vHJwWDqj+DmvaJMX6iMPIIog51/YIKvu91O2Xw
1M3AffKwV13CZQcyLGjKvTBUSLZjaC6GdAmOUlF1EzQ+LwXkVQq6gWVedrpTX1gHNVGOpWuW5IZy
N/7gfuKHjDtR9eKazGd4aHILDIHUYq9G0904oiLkYAxqugrPXA3UW4J1bBl5NJnvLoeuV7sZzPMB
OTNApTEIyeYlwLMzYWPBy9hkYmyuINB8N6RFogeI28HPPZZZnXEbkeSj4ZR2vi1650iaMrxtF385
Kla+nXwjYK+Ln9aJO3HrmJkYN+jNw2kkU3P1SeEI/ehbGy7WVqaruSvD9Y194/nGdslfpmGJrGil
DVrZsD4ZhQNxegD080npMEI33OdSjKRbfkN1dFW7ApgNochA4k7OfALAoR2zrKmH16J21w1XBX1Y
h8XXPMjG+TYMOnRgi0x48geCx5rzsClhqlfoWbK6NIKe/i32ze8oD6sKdRx1+tqrNP/eTO9GZ1lv
FO54bMvqKRrtFyfjsGYR9LZwHZ2glLxFLT46XA6oOCrPkk/iRxsY3c62KvegIHW4WXmvQ2JpADSA
e8+mjrNM3zggp+K67J+JTJa3fjZDFmWVWN9Pe6ld+fU3OIhjWiSkNRPyOai8F/8ghDRR2d+pub+j
71EDre5CHu3W+SKY18ZN6ECDAemVH/vWtC/pr727RjBfwU8CQcn5TyXyTBAh6v8yKY9CXLNcSiGW
41D3z/+xrdupmNZ/Y1sTbfX/tkB1M/xKEvhPxakfv+Wnb8328V8Qs7jKYD472NSEG34iFCzb/YWN
gyFkdJfyG7/qt+KU6/9i+zZQBfBrAekfG+v8p2/tWr/AWCOPRDDIJTRhRv8X39qx/1L5g9TgeH7g
2eScHGpa9l9yRtU460rNUXFbsuMCXglBmoU9tVnForZUuO6d69Ox39NZbYddmuLPe7Gi97qpUtmp
5bqngkbpo8LkHaeimpz7PKQbszx75DUqc+OTeI9pUVWHTLemup3q3nxveLySfA7Gtghh7uWctfZs
dYRZuxw7Re67iKGIvZ7lqSlbrgxZy+M0OjuFBgt1Nsyw2Yk5qo+7LiMPMgX1vQe1ZZ/pTidOVJs3
5PoBwLNWcGaZpj3gEehaYB4w1hlf4ON/YyVgnqBUYFHQK7v2c/zbQuuSSoCLkyu9+asiUMsxQhcF
8puf3w9BWOXJ2C3rrZxZV8STWzV4tILvGDlMo+6OfS24CuX5RZ9WsAgh7k+Z8r+xzHH6Mko/L689
9nskFMCCm2IwXfLfxZITbfcJ6rLmFlJNGi1Ad0eTGgZQ0en8LEzF+oI31MaGGWF0rUuaPQSuk7I0
jlWi1YbkgDwWbFq+0GohRVqcrwG0i02YDo7cRihQ7Yaht7F2ARFOctzooc+cucSrsx6ULqyZ5mSM
LZKv4YWCqSbV4U1YKW5DTs3FF/hEYZdxsOQjwq43jkPi18H6Cpqv92/5ToBzgu5rlgTk15IUxCG3
o8nJ2hhl/sH6CXebZ0V1wKJgxWqGfOz1xUwtPg/ueu0uGOTEIBO25nR3FbPzae3Ar5oMV3egZ9UW
EKB/St1gZb/F4Pnvir2BycKHho22FgzXfO2aHAQzWzBZCN0a4tLNTKLWZjubgTjZlaswEiOPGl5I
eRs1adPIvBW3btXn3VG3XE5i0yFz38Y529wJkjaje6nSivWRrHm1wvCsZbjOWbjkp4cPkPFaaUsG
D41oCypOBpXjp3oA8BOTLzOTNYcbEQ/muanmLMsZSURgozux63eILn2R5e9NH6yCzBJLyLmmro1x
iQeecfsIF8itRlhcynbKL/y0VTiIuS9QndS8XQX3rOOSrbm3GT+fB9AIzfywljVN9cjEv8O4Wydr
o0BYYx8MTcB+wKK4LZbV0vipsCTibkgbPtlpSGLcEWsBDoqLotqIlCjcJXi5GRit4TqbLufVTIRs
0NhM1qjouDTaKLv1W3oim4EodXBFmkBhWHrnXWYBSkXmZCvvONcAHRDAmqiNoLg2uq6WO5mmUOE8
YjSkTetQvdjF2O2naOmzkwvoC1271Hdk078bOmr5TBkM8ZvQw8C6nkAE6d3U5w04TCTVlyXtTMxk
wuWPUO7tbs/6hgFSvOnSA8MgmqYDJ9H6AKBx6Y42UGg2etY1+0PRr2zM5HPHzIGk8KEM94s3+2d5
zxv1g6xsKQ6qAr51HMCDJaEwrAtnHM0rzUalO3BVfB6hPJXsIc84zbwZDGy19uVeL054KvHyQM4q
Y1kuF0t1FwG5PtjPYqj2YZiO29rKgO8WvFbdLhO6TOh8O3eGWE25c1hDmPhRaV90fhttnbAkd2oU
52YYzD7rUWggflRpbF7nivHkG6YGMHtCSF9YrypfiWiAJkTCdfmsuYtMjBKMWmP58LiGLKMrSDx8
3Pr5mA0X/AKXFLhx7sx4ti9WqhshudaTSzHCJh3gBp4w8Q9rlwF0BlHLPQ7dBUcrg8MCr4ShZ3A6
hvNGQaLvvGZ2r8Daz8iUbVo/WjhFT6SNngmuIuL8KKhFDDUHP1TBne8VFoY31YPJzlleEtF2ochH
i6U2WOe7gfq/3Lfp6F7XDep2DDSxsa7U0HVcj7Vf7sO+c176aXmhkEevhHI8qUmrSGuCgNKcQJDI
cpmvGsB413q1xvsGuiirNXl+ZXfWIlMEgtKtV70eGgdziaaOC+I7PdEBUeE1LB9r95956n8zTzEd
/O049d/sNm/Ht/GPA9WP3/NzngqjX0jO+iajEWs8PmN7/5inIvcX7u+Eam3ej17oRUQEf88BevwW
QqYRYw5Yqt/nKYropmXxq8Es/KRV/R9ygF74TzFA/jSTBV6BZeGaeX9dAsVectsV9uwevTqkN+mx
ymtoJ7nXab6c6qz3DhR5S4D1Sq3vPCaCS485JmPFDKmGrpsRMEZhvNVBDV6YwfFasxDx0S+Base+
8NuEa29wneP23684Vo8NiikyJsNLk/nW106kLD0tAyJkto8lDqROjiW1eCPkCl6UaoHTOgv9nf3N
HD4p3Buchsp+oNhWnWAp4q8GTr2nrER7c2qvOs+GcFWn4PdKjgRLjrD+i4YyOvVoh+dDFpzY2Uo2
Pa2XG8ySek/tlbzumEHvCfzFvluMOWItTWVeWWvBLgLWUqJWdg5NCWqNe6uzsxcrKiLC/tWthfZ5
ldrWI7GHLrF8FJq2B2sdExRyPoiEUO1pzvUKS7Ywmpphuo1WHt1WSTvZwTYYSWMV896rTfGuFH+J
M7D1Gyeq3pMSqb5QSvORJIjK70WzlAe2ArE71lU0toPV2kyWPT93YZFCp8zV3dQV+jtS8voCEdi5
y9hHc4DvP+BzlssdNAK24yJw7cC1zxfm4vffGmdeEsDUwU7IWu4Dq+Lb4GCCltXWB9niy/WVO78b
kROjtq0bJxIXdpsd6TYu25ml9XFFPTQZSWs0lWiORmgcAYlWCRxHjlA59Pu+l95HBs8V5u5UsOvA
VXtuCumRGaG5tXSg7V1klKBJgAni8OtyvhDuWj5lZHJeg97nkcUuZ5DqvnoQUvWPUeoWV9r0zSs0
ioXePIz853Ryx8tyNusHt3PFHsSljXPJZnmKGjUdtKp2nDu9BsUVjxS9W4OA5IshUIRI5VlQeKc+
TIqRMJSvCvOWEEpwglIGTKvUbv19Zvncder79YGugHPhT6LeN8IHHh0GxUvPVvBrHALvrmHt7mHJ
V2DRhnQubOWdN4122Q07hcdHHmwR1tJYHxtjPgoURHI9rRde272wX6FB+Vc9iCQa1rU4oIEhihNc
qXfKzb2bWqgLO1cub0cS4AYqz5xn01s+Q6lkyq6srS3S4I3FI79Sbm6OGeW0uFkb79j1qbsLQiab
NWjtJ8etvtNRF9nGyFz7NQjbx046+omY7wpCuDXvutzHLF3o2Z88CCcUn5zQpNBkeUxpht+/sfek
vA1AK0GLdJzoO3TIfN/KMxFNF/UXLDBKZwDDtqasmosy40VUjlMc/ZmVBSFrlR+YMKZvThjJganA
+h/2zmy7bSTLor/SPwCvwAy8ciZFUYM1v2DJsoV5CIwBfH1v0Jm9bDnb7uznqnqprEwnSQwRN+49
Z5+7tiz2oTE4hxJyacH8ZDk5LurAOEvSGyaknJmCbOfQzjw4mGr2VpoDuKw6rIosls+gizgHkaC7
AaEuV3gBgKsxDbut6GJ9m0CSL800QcAZkXoEKTp94lil7uF40fwy8nLJDXXRRkYpEzAOiddarTZD
5tCurWHx4jjd2G2Sb4NmEJfgSBHsZTfUhv2TFtCMSx1Tv0kEWdbU3owgsoGZWiH6+s1sR76JJVaD
UC5jY3CmSBM7cHMcmp9ad5QVNJkpg9vgzrKraQyvEMSmW0215KuNo+0u6145M5yT/NkwGGmEAXFA
pdzN7Di/vw+nkeYipmUov3U4l8FNnDFwqcVFWMnqEpstaeC69pRgHPfmbpC5Rq3hLlgBxNLntLjE
t/6YeoPYZwL8bikSuTCStPySgaxAwxL5NzYQ633TYN1czFX6Tdxq6cp1mdeCVH51EldhO7e9a9HM
os2KgIJT75Vi6QX5hEDMy5w1kT3+g8+ucYKVFD3WHtNIxIEv/tQ6O3bEaYnYklFkaMU8SkNybBK0
VQz+/SM1Wn3dJoG8TMQg4QjHGVkRebUucc9vdB8I/QTPASGTNB/TIadYa/mVaDfKTaQS4xv91u5y
sP3q1WIAyObSTdZTlGfxfWvoPYSCOMVpl/jhFjA+Or0xREGlB9G1rscs4jCvkENL9Vl0XPoisqfV
OLbVulGGd+HN8NSVysroynSTgQcNnZqvWZCvKtFNWwrKblvEqsWPOlX3WUcqGgQqWGwBCq/etNYc
Ycj0YD444TvXCotEEbVxZNmf9D40Dr4epi8o9WH4wUJa9DrbbcwrftGghtqRYqkQQsvaf0ZZHK/y
YhBPWVAHO1YmhqStsRqB5FxPXaK9VZZLw731IJmTuXSlx0W2t6kfNwTcNTcZHeD7cPCCjS6k+EyX
ARh8j2cL3ZGGPjdy61M9yi9FMxGZNXUs/zhfJmzqygq3Cn4B9moPuF+jXSA1NmCrF3XMeRyuuJ2j
s+B8G7OixeIG4mvN3p8kIWRJCpEFzvgMmZzptzcS8cuuhPMQA3Jy0ZZNTQ0O3g08+e6T97LvM1Sj
lhq0Y0ycDHE8+XU/d21au3u2a9zcrLUQAD3MM1/S1nkmWedVBN27m03PXkl9DotsqU0DzDhT5vsa
2ve6lvGdASzzUEWuewcC0HiAhVa8mb6jHuuAP9iDxeBRB4ZRpwdwJLQNDpVsZN9uM0cRz4RV2gaJ
A/IwFfY6NsrWAvYfR0dl2C58bKbt17KVo4P2LHjvINR5uwxCg/9MUpxRbTQir5YcEVHOU/Xgla0w
pVZSK58rFlBqL79f6YpWjQTjlx88DadjMyTGiiIvvdDDsTgwu3Cf7dGWL8INwuQ6UFF24UZ4Qe8g
vkfBNptSZE5L1Qzw/hdhaydfvUg12r0tAyQeetRDOiw1ko/2ks7BqjiLeUFUbnqneUQIiB1AQcYU
I3eyDa1HpRnDDlSci8a77U78k2rjz7ABMn4OcW0dOx+tz0JoqNVS8qYeSH3QdtQi98UEkDByDPfA
DqJ9hjcTEhmXoSws9PHUR6E81dzNw9SS7h7Fw6tFBPyhng3bjaV1W71QaCO7udwyccsu4DbVF3G8
T4MNScLjqi+DdkdsoLVMJeiRBgPecgwsBMlRs0qkFu4nK2yRugUBqi0jPjCfP0J3y0AQ6NUxChhL
jSQhv3SmgwMawd82ln2MBgLDGpTUYF3HWYkKxqqQQEUpG1nAPMHmNu86URmLNjPyLcYR8Q7BhjK6
SivsF8wXTP0rOErHe2xEV7jNW2e5MrXvA0maRoujNovz/6CF/29oYZgOcxv5f/dy3VMh/XiC++sP
/N0SFz6AYEHfWzi6zXHsByuXbn2ixjQ4JYpzTxy/1g9UYR1pJSj0/+mFm+4nwX9YAsD/uri/7H/T
C/f43B/pd4JNxTQxjH63bzkfE61LaOuIC7zx0sdrM6Huw/k9bnIHs2WeW+Y+VWrGv4RQOfAqNF/J
4Ii3KnZADcmi3tWSJo/BKJLIFZyYZxZXRLFxzeixgTJRZmoGfjO8Fh0CoDx3rGC41dwRMsGy83vP
t+6RD/g5cj1SZBdOOPSsuCILtCs/R7h/KOsE+e3SAL/hvZuViwNyN/AKKqIX3I6Gxz5wlZYcfNeT
PXU9F/mzRhovclUrMmA+JCDoL7iWFmN6IEpLwceCOqkwzoS5EcoFZfyIfz+HMt8NWXwK8jxC22pM
5nIonOCuIGjhbqIJt+NHlats6rQvQ5THdx6AX+zzZPDcENV1ahXS3YlW5iYqITf6Oitb3UDSQemL
5NYRibn0yx7Ix9JXk2sUB7JsY9tlWJviiVgPFHvywkA5UujLhHHkKQrTXturoZwhOqkWjp+1Ue8m
BOQEs832g8o23K1BL73b9oEoW7nTBax3yjZi1GSqbp1MxPVlRc+44C7kxNDn/f4/bZ3/S1vH103m
Rv/7gsAhr63jt/a/yvf/Qg3f5V/in2CD3//8X+uD63yCBumgLfbmedl5+PU3ddz9xBqAyVKYxHlj
imcZ+rvF4zEXs/y5jUMr3nId/tZfIzPT++SRDY8JznPO9MJ/Z/X80OGhhcTqBbvQZjjIRG/+5T8a
PUeSR3UOo2KH8XCZh+9ZqF2pMYB8NNvHix2iqEPDTuYH3RPSMPJQm9UPF+8fiA0zyf3Hler8FYCD
4r/hNxu+/sExXeI6qDwvFLuyHsUpsJ5Gvzo2fbou8k2Y4twQrewIdGKWYWUE1lVhssW4WqwH49kC
bT1F8IS18FKQzQTrYtOixq9c/SQjBhaWjROzSmaqAatP9WZxPpkVlV0RYSN9Qc7EcYkYHstaWPF4
30zlNs4bIDrr0SZumDePJSV1jhJG3Qgep4XVCjPMNFci7bCaFQ8j71/NM7FjjrfITWpLw7wIu8Gl
QTXdWG2DUD0DCe5pl7adwI5tzQYO4pEK5SaLim6N8nOBaKa9cfxn3dTWTei+coADjp4QWeOYS7ij
6HJI9I6idVdm6PjzZd2lt0oL7hIUTeu0gTfXVi9UUmIbZ901ik5iVYovU9gt2yRdSsT5WySl3mJo
0QpBonrLlSW2KYqIxSiGt4L46tDpmmPRDKiYBfYCB9FfOW2I370K5wC0/ywu/5fFxRCQYn94QX6J
Mrh8BcfwWnz9seT46w/9vaTYnwQjc+E4Amei6c/rxt9Lio9FXNhQSG3xvYT4nxXFJ+IAZDr7rmOb
piHAOPy9orifPOi1ust6wumO5ejfFB58+Me3Gc2lYI0Svj871X9eUArRJTWzy2mHztDGgNlbxTFk
uHefM5tgPovm5IfL8w/rx4dCZ14+XHIbBDuiwNDjfFg+CHRD3gqLZ6dUUt/QVOsRAf0R6zIb3n8i
mPCTsMNT39EF142PyoLWbtjDSWfZjS1gv8FQ8iYtMbPErlWtkTqh5eYMuoIRpd02g6vuf/8jbcIk
Pn4B6BoQAcwZbsO1/cD/6LrRi/vRbXdlhn1rowaMpSBVxa63EPEjoqsPKlGIG8aAgdKiwmJM87iK
wdhTr9mfS88m8Ij56HiJjQ2IXKiTSO4Rir0ZjZR/FiQffXAzmyGeiuTVAgZeM4/xcfG9A8JPb83E
S8kI9aZdxLJKLLgjD7ljy6eAtIAtgm24JFWoY/4h3FhK9MMu0HhQT3dsjdWpxn17Z6heXbfgaA6D
01SvHiI1EgQpnt6jhl/UF1n/kHVAzBtsX4DRgWDUQezRVWQyzJFLlC8RYtVnneR3sRxU7B8bORPM
HSe4hQeWt6u+AY6751KhxQ91OAszztAytwb5pAjH3Tl9gPH/HZBT4OqKrowtp+JYWj6K/CwkdrRy
4/qG4S6LeY9JaomKHS8Pra7LyVTxLkA3uDKDuD6knSFvmrwNDhPmmi3Iw2wvW5D7utn2D5Bb+weZ
TM5n7o6xRlJvrAvDznD2K/k2lkDfQ5dkhHgoxvuohWqKGIs7g41S7CjUeYeGOjiYLQxRR9fiHakF
4/vQVeO9qPkj+GSaR6ckZhmcj7WXIQShLpuaR4z9xVGVcDDznDwjstKYEyysnMCBhUOZSa87ozdV
4Wkfih5GF62j28qJkEHqIbJxo6zfrIC/DFOdIOkwMUD3ABegs2V18o2Ix/He01qw8HGX7YmMr04j
YnbGqQnk1MYs6mItHJrYFfqERUv+1Mq1yCWgYZbehjD3Nw7erZMlXHuJC7H/ltItoMHepps8E4JF
Qy9faAv1DwECuEsy8PhXmRFke0S4C13xi31ipE9BOr/smrSvzpkkls9vcSxCHlpsScs+TXkUkUX0
33QEztsxxtkSWtwJiPg4tAgVXOUaGVSrrOq4rmlYvbqZb5OLAChr1SotLlZlFBAJC4fzzfbFdFkM
0XiPToYGZMnLkNUy3Whp0X4VCYjT2EI5EYVETega17YJuY9JN1/q+RFFsNp/I3YMXtg5vUNihl1Y
oE+3sP7G95qA8GfI8cEha9LnQWu6QxTX+VXovXOyEYSbaoTNLpogN/ZRY78IY5RPBul5uO54Nikh
0nhrILtbWVb2YgVu/6213OqEC4qHUhk9Vk5ulIOUHbe1VV3Rg7WwFw72VTeCIC3iBsKs7ZQvGpbm
9TmToTaC8sXM7fEiMTXQeN7oET+deDSbEQy8hh6ip2XMCAwOmp+uzj/Om+0PMHa1W4Wyo0UWnkyX
gzc2KAu19HaEQEvPMOT66C0hCypL8qUziHgHDNWFngm4YGuruH6rUIFwm/K0o3UUefJJpwd7TMTI
bMwxTHlqUaB4xqOX+nrqPIODwOwf1531HOszDnrHyKJA+t1OCCQBqw2AgiQEswOCnc66NVPcydJS
472O82JZOl1ULHRb1StJq27Dc2iLRWsYPu0uWu2bvitOGLPp2vCEHSyme61otBuyum81uztZDOTB
srr2DXpk1k5XmXSnws+BHZxyyP0M5HiJQmOK9mD67jlzo1jNgm7dWeOX2Mu7tdV3X9PIYEZWhG9j
Z0X7aELwW+hddSzzflhnNiSKJgjbrwQOShiLDdl9MthkA1BDNaX+Sh9rd5kRSrUKqzA+WZM1Xmp+
1Y/ETQYHJ/EwdwPnizNJElvlB3JvGSJjIKBIkhOhvSDRvC8XeZa9I+JoKVbtwt12+EyWvlXcjoUb
rw1yVi+SKKwuSdgeNk7ECyvRYl3EY8DID+bZnimazsG+F3sENtiBgKcsMfR663Igi6syPV5LTGzY
JVySTTToCIMd+7su1D9j6SH7g8iXo174ZrbGF9u+kXo2OIRZ+CSm5hP3cBFmuLkAGrhEVBLFhwbp
2DVGtiwM0e3DATUVdQFqfjtw5GoMmjezHLptaIfseWzg3qaP2OYigzAhnMDyFlmhvtDbtEHl1kVq
EYHWpg+nXjybwS8mEnVRoDunkk/TZxTiJUpj5YxboiKx87kcYFa+7UVLt7dMVJqmvOEo6G2szjbd
fcX6ioCKRQSKQVoZBALxXl1aZABdDFMwrUtDGHtDVeSyRBFvVQOvI5WLAqgMTX/dPmBRUtDJzYQc
nxzxdFPshmyF3xlEQ+1Mr1Um7L0x5tMdoXdluNQbfweTxN+TLz9eU8Jjcw06eWAigqrbAPhYOniL
sgETXIMK7MbFm0dxQBMCnfiQc1LyNlLDcajBml1gjsKGhaLyyXVCvLJiHDZWAN+Ujou2kREe3y7M
bzJdYy+PxbCPY1ORqNT3q1ALsQN4ob7NYp54x8SW5fWKAyVt0cvSL614kQ7abU6k60mX03gYvZp5
i2X7kbWWTp1/I/f2hAHbPfqqNRwoLASkLjJEoJiXovSyaiZ9X0W5ixQqcuqLbArM5y5xQa249sBg
1xiy5iIamXbDKUnEt4p5P5Jxt3DUSmBp208SbA2+rHrb6Zn9PGRdHK9wQCVHC2/cW24mTJL1xgJg
x4RCD+1nvxdihxUfbArT7QYikQKBTBu9/1ImOiHx2TDXBZW8UaqdU6L6olx7fR5faPAUSKsd3cTl
8cujfW329dGXxBkua9WQGDeUdrxTBaKqZRKX9tVoBPFuQtz3BaeChkKtgjjJvRGMyymRksRkH8r0
aYeOsTj6RmCzOEMtZ+rP/CIcgCxsBGDLEBCSN74XGfk91agFt1Xqzu9ASpngBqIKVucQGzeK8yWx
MfbVFMfarVZWFT83NoFDEJHrrUL4QvhuUdGvLEdVX7CvTdU6IuL+pE/szmNHVfi9+CKkWr9L9LH5
WqHhIKHJjvh9CPyBVahxNNaUoc5nRTo8cTcUjEST9oQZJZGBf851imNG0OUOEd0AxxEoaVsnYbLI
K0MGq8huZpN5XhJbAl71ITbMkHMqlUZhO9UpnM7fwpdPpjYTpwMp50V5ysf3ltYGAV0u5QkGRv2a
ZbD4alZOia4sJAEHqQdLJcJ6nJNzttI4D73BunUPaPa5d7rUPOSneT1uw9wZL0hl4/cDP1gRHz8i
9k3kcwUuadmMc/kL4+rZbTGHG0yGiYS19DsvV+O7NwJOV1PASDeJ/YUeDw1HcRuJPEZRM9unhi9v
fn+I0P/pDHHG0+HP8kxWoJ/PZli50zKcJZQg7uUh8FkMKYeZ0cpE1jfZXNFMJiqHnhvzAhn43ALi
Ynet/acDzbmr8/OB6vs3Qb6k83X8+Rz5A2GsK01yPBPZ7qyYyp/kis6+ch1kcmFLitZIavIiAiAM
LVMohAQlIo/GNne0a1/CoODBZDJ3QI0xXhRDJZ+6zrKu+thQ9wMV9+YPF47D8YfTH85GHZqng7YK
tdaHLwtyLWUoZTYYl02x6JvC+TxWvGiIkKMrreOpYyviAdN7nvgUs9BKsE8d0kKB9anm8CeLIuj3
X+p85Pz5Cpo0AHFZ8aVc65eDb9hJnhH0tTTfTQhHUHuCVeN18jgN2LhroCYrluZpPZomG09AqCq0
YA6vpCPwmlp9epsMljyYmTPtcLqWX0E0uDeeE1Zrv5UT/g/cOwvZ2tofOn72PzyILs3QedhBh5NY
oA9ndrvTTKCwQ71Tkj0NzQ3TbriII1xnxeoUF8PKj0z3vTfGfhfP6FlNN169pHocihBxAprMtWYP
4aqr8vIS/Kz1jFekuIwn5py48c0XHD6RusR/WPQXdRR5+8Ahd0wQ0bOJFS80Ha1kF/qxfSV0dAG1
yqlXM9CMFJATQC9zJAeBar6W3QBsgRXGsDrttg9r5zOsm/E9p2NpY8y2LKK00WNQtDjUvcAvwUCw
gJGSQs3OYRmjXJjyD00I/Qq8CIwmvtfqqpjkTZFB5sUeNJftyG2f/JzsL0vEzmfLTKu1oYLqlNIk
RrkkqUF1Wg4hgJSHcAI3xkTTyF5qs0udQ5tNbn+UAWSFxyFGX6cpNC5r8qsiKNBAHzBvmmbSmeTd
G63WWCt+EFofvPb6AlUEU3OXDmG4TylpVhhG+T8CCnrYDA3gz2UQg7wEwULFfYEmu/lKgpiq2I2p
6VGFJ8UqCCJ+cVj4JS1NmAwM/Snl3dn6rgFkQu5Dj5fTN0usZzWPAtHPnLOG6NvWynqZ+9V0qWoO
bl5kVV/GpEs3dUy2AwgI3qd04ImcWg4UUeF0DwB8Xtya8+OkdJIwhswkFnmMew6VXDs/Hbz4ME1c
fDYd7XuKjM7GcQMiKt7CtWbR8+w227e2V74qvIav1qhTGxqZgZWbwIcNFDFAQj2XfpQiW3QDh34n
K5pH1OrNo1K6uReK1aidz3ZFBNQYGXdP/PSUITkjzaTbACZDPNDAXE0KlxBBsmJvcrPuHoSOF8Mo
jPLVbup4KyxOWJXO6XlVFxM7QIts5dFIaChhsa9OrRu7vMEWq0kbFERnEXzr8dcWCIzSnnhH5jkx
zDqdv4lIRL4xZOeqzMqahtPhwiY2b0esijxIQHRQSQe2HOXPW+g5J9IeiTZEjyyfhtElx2egzdLA
ATmGelUfYkRhR4eRFuFd+bhFtwGF3Sv6B2aQHO8HBofe3AEi47c65djWduhK6BAMxfTu8ZZO69ib
KsQnqDCUW5Ho3HLcFnZ4pRcA7fMhcpa6xb+00ObCef7WyvJpYnlxyYNRwu86juaQ7fX5VVXz+o67
eVhVNEtekLl0G1XniYOnGSof4lE6I3OgYKwEB3jIG/IGuw93BqUqj+28F+M1J2+FXs94kWJNosVP
gs4ORCWXam5KlJhBLqbQGS/JQPaO58fQULRgeLyl2KlOGy+tkI6H2Yzy5tzxKUwen3xws6Wj0zmR
ZH3sM9wWu4y8nmXmIcXvAsdentsDpOxxGSzJyZaGI5d+buRNsTduUqSGyyGK3mtvGi8nXje0GIg5
iNQhWAeuFt0rUan0VlbzKIMC2OecQknWla66lvMsNgJ0iadvENleTfyiWUtMEweKwrL0B1pwwRyL
EiJBWVYdUESf/KJtQeMOXwpyK7y4uX1lpI79mYJHoLB1+uaxTWo6ghP+kidMRzTK7HaQb2FCxwVv
z3hPHB99G6PO9trcXDFti2WNE31wOHdqsA8IfLIuJu1igoi1yA2aPXJiiTN1Pv7cvzlvkmpGchdl
ZO3hgXwj8WUul12N25flFEuyEUBXzo9mTOuysmgNkW0R3Ao9K45ViQZKwkk9em0jn0rM7TsEYPTU
urlWHnIzuoKmy7oVipbFXQOXTFJM+aJCip1aSJJjgMlvyHLhEka2rKHGzDGRKfw4hjYIylCJ0KpI
eKfn51nW8zLcQLu/IGmQjqQfu9S8ac0fZxMdL2KTgi+au97UJfMuwAHtRfd4JKyJnJ9OBuVrpAfh
lYuiZ6PX8/ODZYvkL/qQmcPPCebu17m89Xw6pGFapLf50NNFwrSxcuA33Z33Boyn9aEjPOOK0NG5
70QTtdds68oNNZutYiC7S/qUIXJMjbthjhKdB/GkglAJgykEzOQkmDEcxNJxx41kZJntR6xyx8kk
CBOnF6rU+R5ElIfPTTMQgltjG17lAwwpwwr7h3GgTMYR7B1FmRHfkENyDljHnso5LyxysuBA/8JZ
nluCPeqgvYck9YAhblglivKzYTUhgVVrsJt5iiekVBQnLYednBd72yIR3ckSlusSY0n5QsgNDeqB
nrEZBxwVWgpn05lj0mgur9nseXjOy6xyuRp0jsYLbCThI6f6ET2dkc/nCRgpMDpNdV3TtLmvXKp2
pF+0LPqm52IKlrcIbRPmZZNdy+krzngmz5omgls10C8zMpXHcCJseRiqjCbivFSaILyBzpjgAz0j
5VbGs0JQa9Ym3h2OXbRMeCdrutMFIs9L19f1O1O63Te3CNS25asjFU95cWOfQ0gFuedLk9eUHLKZ
sn1C2tsCWChpL27x0vc2V21yNXMP+ItXhSCLgQ6I4DSEHvqJqiQByslcl01ZlJgejc6OSXYVLLKD
pJwoy4AKcuwRRXXccGaa02Vq0FI//+X5xRxn8+JC07v6jTwN7RaGJLFzU6uuSatAWRIl8Rb2Ny90
TFUZujOhq8fxcmVVLnhU9BPTZeVMnMgQsm5UA9fPmkpnHTUcYM+NYrepXiyDk+kwVwEjmtweU+LU
AWTt+cXYm7Jk2HWe9TzVYbQinIgngobKmihePiwtO+8Ab7JcnAvt/1Cu/2QX1sFT/3Am+XVUGb9F
cfj6s2H4+x/62+BifGJY5vPwGrbPfNHhxPnXqNIXnyxmLz6uDxww9k+GYe8T4HqGXQQGOMym5jiB
v2aVGIbJixXM+6DYQwZDP/UvDC46k9cfz3UGQjrTxEFD1KOAXPlRJCUVImqZNfpFwUaCl64P81jt
oIawbEWicJhkRWNeHpOUcI37WBXWnsNDVLEp+hXxgTG2DZ3OXmL2amEnzjTWjEjm4ILvqYG0FgC1
y6JhLvfDlb7+fsz7MVR1PnH+cPgzPAjgs0OBs5MBGvvjN/caFE1BPdUXFNXq9hx8aM9w/7F3BS/2
HJf2+w80P5qB+EgLO5ALFQAtC3fzw2RXizOz0nAqwPQl0651tWSZgWxwtolFi46hktSQKdWCftEg
famWndW7FhCarg82djhbDwOXeeRi6t0Zz48bZtoaLYozj8BCk/Aw0u2ieb/ECdhOeB+L8iJpdFLJ
wrigVaWnQe0sZC3nSB/V0XELh4JrrTlE2WUTjQvMs/ZrW1RlQ7qcx0cRVgkRn4w56EODHeikTKLR
JaCKOyKXedt03SZoqOZGh4lgzdhOQs8g8Kw2mfEQYkiuydQS/FdDZ51jl7HUrimeQWTr8zcnbQrE
0zn4AQE9xP3YbfhtTU0TSENXcx06A19DGbGn1qZtVM8GyTUTm64hoysV5XyjcwrhOOmRuq8ZMSPq
BxBMmZZEenNhlJZrnNCRudrGcUenejLYjKNDW4P3csOGAAHNcO3+FngCGy4mSvVYebrSXkyj5cp9
tyfiQ8YvWleMW8FZIPBdBg4n6kUGVIu+YJfy7YyEdNClmlC6YMxOALVz+AH1V9bF3OujBx4vk7Sw
X5OBKEzw7v5D39X8cWrKOl/J2LmJcG9MSwGVDgrSiMZ64Vht2zxFTBmrHQT3mb9YpoTCQLDkssRa
xj6lbLoNn8ep5Lb2hm3oF6TxoQ2e5lsCXd2kTxen3L+KiDBfopRjgNFqMHV7IGBROEw3mido2ieK
l3fusHkcm2ICshtQL1RRjIcA4Dru4K5gcWTkq7vhCkqUPveG1XhH16k94ctWyGwSUJjsVR3DraS1
L8cxdB60HjXR0FfZtWmm4asxUJ+RRgFoJQam9Vog5nusTEGkI9HeJbx0OlY9FnlvGSXD7C3LgnQ8
GMoBcWyD9XnAINO0N0YMgHtl9ySHLfra5fISsebUVwCCbXPT2CH8e2jn0tQn2jVeBKg54Yk03gYA
msYCz7s1gJ9GCv7M/8yT90phLSUnnAL0HFRahjwjDfVPB2eKID7m/NyeDHydQx77wL3lUA0WbHLh
yHNleLncpOClTKuSjMFGALF7OmesII3gRdCwiqtdDGDV2abUERc20yzIgqqpd/jjODMngaGuYTTI
HWJywinMYo73dMtuho+plCw5nbfNXyPV4Lq4/txk7YhyJc80Neq7dJo07UHr3EkeW6PW6utRMSfY
ZKPJ8osne/TvY0vk6W3QJzSPaNlL4s1Ncz/1FgvE99CLmjkyVAUxUPb7fkj2SUW3dheAYlUbi1Ul
QpWP1GN5fpBTNKYKJPWcFuT080vR1hSOCwWwihKMCKu7uNOYgnu6FzlPKvM64yohOEByGMMO9+bi
ajhFDtRPpkM5nwnzLFE71PV18lLrNQ0Z3NQM7czAa9NH9PeNDvUomOz6qswLVN4LFWoBeZdo72pi
ynX+TXTOkkMjXe55m9VEduJWUY8e1NX0m41Fy5ALawQJvs5B8hlXOfvPhCWno6eyDwpjxhiXpSPE
PjJM0q6QHBNlhn5eMFbHjkF/yDsVpvCf7L6DLj3pn10YxWR55WV3jzBCW9PFjIg7Q69uQvfem5kP
CgjMImLTuB8WuqmP9ipyc3unNYMzIJ9AMR8/hpHVNRv0q06BJ78aMQtkVbmvoBc+NDZoXjMXL1pB
WlkLsRyHeYGFOiIzcKenRvglawL3myKbi7FnXVy1mUPASQ3lMs1qdeOUbvgC5rdY52xShDg15q0n
g+JFt6J8YxRIZJeobO2FaN362idqcUnEi8RvgqnhMq7C7N5IGhcQftNuJq1VC61XalnUtCj6fKiu
+gz+ss0gdo1+L7uJQqN6IXgs+txb2fXgCpVsa9lYGzlKtRBJWWzBMxKw0DjZ/ZBbWI1qotyOPhvY
KkvldMg0P92g6QHyKAdYS8TMsuz1ZnnHplM9FTa01VUyNcUGR1z5iKtuvrSkhC1QfwK7dNxOnSqH
YVoY9/kqBH3/DoYUhBf97p0xIRYe6FidbBR/1irCXjIyWqEcWDW10V/IJi+3XibHOUrGLMlGVcYm
tLGiBWW1FciLVzW/8YkDazWwS/XOvkAL0K/H3O1OkoiLz34VOVutmdKNrfnOUku0yduMo+OctKiV
FyzY404UxbgfNN3fT206rMemrpct7cUlWaEJ/YjGuevjfvoqCFYFw+tPcG5rP/tDW/mXYm7myPBf
ncUIgJn3oaksyxyyQMZxUrVVvQNQik9jIG1oYWkc7hn0lRcBb/nu93XRB/kZVZHr2ji0kbrpsyX7
w0zFCiYCBzGOHSRHtGcUICwMVWtQY/z+czAGfCj4XNdx+RR6usj3xIfqq48QKDQ+Nn7gpvOaKmrW
7LnLZ58Dnv/9h7mCHGxkgVgsP4YYwa5ttJAi8ODNmaSkmFpkbOJxAXLtr3//Ub8WskgFaRRSi4vZ
DzH//R/mQDL03UpTwjmYzohFdj7l24TN0iNuCQQlb/EPT8k/fJ7OOQTzBcJJpHEfBM86wSllkeW4
hnCvPnzfgopIsGNAU6EaIaKRy/v73zg/eT8X6/w4j2Qe9IPcvI/F+piHVgun2jrQQ6O6+h7MzYLK
DgyFkj3QQiBnLjWIz1BitITt4/df4NeH1LOxTgBmIvoNOtKHH10WlhSKwLtD18X1bhhoFKiZ4vH/
+BRXn6PA0JP/MtXJAmMogrhxDiGtqN0Y0/xxvXH4w8X8p9/CgdKzbQZxvHgfXnOnNQ1pa/wWhube
yonpmNHQ+388JjAXMNDAs/JmeenPj2Uqc9LaGb8fCEUmmvicatiPCDvXY0CEdlupfvrDke7X9Ys1
ndVkpkGY/K8PP6yIYdQNxOMdtDJwnnRaeYdJ9JQiXVb664IOKuTPZuIR+f1t+3Vl8ebgCZR8gri7
X94In2GAmDCcoGbk7Q5K1snWIT1uSuhZ//6j/uEn8nC4JErxqnPk/7BYuiiV+KjcoN82d3hyvSTc
p0X2ZvHApPMJTs1Pze8/9J9+n4P/AoeFDRn1nHX1wwrTMwUwgRfpB9zaBBvP5qdM4EbnoPPHN/1j
0iHbgU93wrYsy8WY9OubFnm1J1hPDlPd0KJL9NwGpuOK7Lbqp/pUIpCEszNSJquBum6g1mpOvUQR
s7EYynG4KO1XBhMYsmiMUXVOACCvvdQBJ/D7y/LrQsiYzoTkxoqE/eRjTmUR2wNptMjhjNzkg+KA
pm6iNPbLPrF41BKfsv73H6n/+u76ApIX/hXsK6CRPyz2YUa/hHBVHnFPo9ZVnsn5Aag5apV6Dr2L
qmB+3pMY9waxPc80NoHfmLFPuGJjyDkFpyPDkyqJzh/zuuhfbw4+8hW6QbwM3LuPKm8h0SDjSrcP
+eRRdAs7edFDzTw0wH0x4EvxpzbOL8+mgz2Yt4FWDo8oYruflxkZN3PRP06H3poj2JmJJouz/46d
ndP47y//P30YfSNT0KBhqfm4CxAy44tQYpFVEDyuCTnzj8x2OeXYouKU9PsP++VW88s8vEtYi+cd
z/7wqv83e+e1HTeyJt1XmRdALySQcLflDW3RSNQNFiVK8C7hEnj62aDU/0jqf7qn78+d+hxRVUSh
kJnxReyAkCvqNjQnaAwOB8uIsmLsw3bMKfHvX8j6zdVigQ4kucTmATYxS/rvO6MccqV2aW1nB6Hi
9s7kDNevDb/tsqfQqOb2XMPBVlsZMRaiTqHQnEg8W62afFkGq0Zf4iRDJzBGDkvrFv7ay+wpdTAN
FykL1cvemfmifoxNxuF4tKLpriuxrhX/9kHsOnQ3OQimgUOnw+9boaTEXesVbXuyZpzpI4CXM7PR
ZB+Z1ND9/UX7y5efl+IegLlIvhKQxG/3HaYaqxs0AyNFfpQhTMrv31QNsWVLV2dZ6n/UD5fV66c9
kGRZ83yLrz65FBJnv39K5VzYolGOPLmNll/hHg0n6LLB87sg4notqk4Duvup0tr6hyed9fstInll
ErAwNt7BkKwBv37NiI11iRyT9AStgUJwbH+gnolK4DqyLVIEof8Ze0gmiYS3or0JooqFwlZRQhsY
dIyVZaXTxewLVMQ5W/SaRnnLwYI0/Uy3DPeRKmi+wD8okjsPIkXJvwSm+RBQy0rHXubb1b2TtvOz
Wm6v3GAx2IMJEPUJumzdrphX6Ttn1EhjlKmg+8GoYKEnTk5nIE0YVnbtmEuc3xRZcT+iNtwotzP2
WibuXTXRHLOvPMqXULFx9poehtMrZGmzXLee0wf0kKn6Crgavlwvr2csLVMDvo1Z7AmnhFgzRnV6
TA4ibvA7903idGjf5oDJG95OWfGdESniUV+LXLyNys8QxY2U70ug60UMxV4Z3w2T5s+e0czV0a2Q
KPfYwsP44NKSRP1pM/P/zo33Y/M5ZCHKS0BVGBChmu9aXOYOUZOyxVKbiUhxcAfqGGRHKtb1pQbK
F9/Rp51XV1nUDN19Swd9sbEAXys4H0WdXap5KaVWfSeaHUQ+fclMy7+KXLfKLl4t2jfdmvwWGGmd
+avtlpDdVCMWKWrM+ZgxDPCD/OrOqzPydh9qCi6CbWal8mpYrKIoGjh6ycR19NLCluPl0UFQrigo
Qwj3YTnZ28EmaEzGIw7FZzy75bHRaW886CrhpZtsZtUKzFIi4cS53Vq35Tg43UUkBtSBjNslhi3j
43sQk4eBk7JfeRwG1cJMYhBqrOe6xHjgWjzCnRl/xqksBw4SljcmHlzdUIzHGKtAyLoqhuSGBmA0
LSCY7byHE8WfrSRAZYx6U6tHUTqgpPyEotjrMvZd68ZIFGvD+z4AzX5prIxcpIbYrdDNsPRhjAoR
QvwGta3S34KOIkVMTvruuwTn5D1vxo4J/cjUotg2jONw2/btWB++f61ci2eLuXxnRo9E0WvpJEhv
ozOJR6FFnBxQe9HmrU7yGFeQ7tt94y8z3Th3uK5Wu2jmdtr2n6eECM3uPbP+fTRDJ+9r6NjLRgJI
Enpc5cnXQqSLEquQ51d1yvEHQxIK/Pvy57l0Q9zFaFeQy+CnUyhsJjrd4YQ02zPNmHxNi9pg0pBP
kgsribPZuzSwouSe+h7eiDDRTnY1wPNLOYtGf+q1Z0MEw4SfZRe/CkD1wZciApWmpVz3hJmmr4A5
uGVTv7Hk/SRqVOB4Ym9s8/0DdM96zBgARGyMXMG9Ipnm0CPCcNv7wMacEmwqfzpMohR9DDU+9TCc
C7R5I3fSU65a1PopR5TETVDOPpJEKsNTYZoaqQ2FvPMRyGYgguP3Ff8/c9J/mJPagtPMT8vvX+ak
D1Xfxf+1ec2q7vXnWOePH/wxKw1gK7PxdB0skaiX7nKw/TErBW0ASYJzKK53xj3MUf9fUlw6f3Ba
XHKBbLfYzrPn+3NUyuzVh3DJaQssmIno8W9GpazUvy7g5Dk51KMJCZcWLRPF+Nc1FM207MKwMc5S
iuGeYzODA6mcYwExZuvxfNmY82BdsJMOe7+S85ZQU3BcVHOaIqvxccIvA3EUBKdoOv8AHWdwVgSt
yjX+nXSN3ztGdI4oSbUPMqPtLcRmhD2qfB777G60ZMe4IvLXBr0UK+Gmeg1EE/NTQXMg6QUQnjQe
Wg9didm1rq2lcjEqbmjhbB+BBmHS8Tq5mTC2vJkG0GHffoKb+c2uuwZwUH8/BbAi0sp19s3oyJIn
TF9ciC71JzCAzXnyYmBFuimyPbEiWldIc11No+tBKtR4k9O5O0lFdoWRIpOFrJrdTcTlZJlmS7Ua
5RRu0JprWgTxvBI4N8vpMJvKxM1F90XNV/7KVOB+cutSm0uXUBcIkHmMpkNdYI4JSGb42KOzOCO2
1IBg6sy6WHPDkCxALF81UTaukrFZRxkeTz6s4jx3klSCYwA1TFMsnBXFYKBk6p22Ik0dGZ41Z+20
tJ0xGHrAIQ+EfoqfQRBayNmOe9TSG15KmIaruG0CmD52Fd7U8PDNLTSrRAXrxoiFeR7AOs4PJWzC
rN8mY+UbX7JcM3SAE9LTd9OzOYJBXFYt40GnkkwYZbd0nIHBvTR26bPlCqjrHP3G1iusSc24Lyga
OTDa1HswbyWgNyG9W12UHZSRzqSmjTxc3JFgxQQOaChx6CJRJhEPTfMZDdEG/rMh4Gma9jK7McC+
1cbGKLSO2CvVjM7VNadxVl0qJclQes6Kf6ilrqgecOaWJy8sO1e9YGFzLmquRyYfQVslgAhpygBe
Mt6HXVbsy4YmtAiw1zKN3LHbWYhecq5Vd8FfaU304cAEMx+MYYLzTZ4mxWW8tqKiR4oHiOZroB6Z
S9RHX48cAepm17Rh2a+BeAnYjbW+H2FHFaspLRtrZyWC4lGQIVCpUeLCtQFwjJLqaTCe48xJMsC7
HhWMnVvo60yQaqZIq3ljp7Ds92i8vqAnGPWaJwlguTSr4+fQKbPixkgnS6yLejJv52F0hx2M4zFc
9/Ck8bUz1ThRzBkf0E6NbTJ7drQe/Z46yTCGcwLIT3/IkhzygtO49qcmltYmj4rolsRqc+uSuNp2
OLTXbkxP3Z43AHfYbJ1tgXEAtzBIxGQCX81YvnwONJbOldcISaMuxLelJkuoo5Wm4ZEtSkhnlGcg
qrQd9VoRw9KNMPALrExBs1E3zBntd47dTbjxYzImzHou/eCVdw19bnuvkatYDM5tkA7RY5jX+oxl
y8JWZUTzy/tT/j8L4j8tiAh7rA7/O0HlA/jypIx+WQu//8yPtfB9wUOp82DjWovpBPXgz7VQCIBL
3s8L3p9QJbgIAiLu+7EWQKjNAvrnWmguPQPecrsT9FzICP9mLfxN2kDJd0whgSwgmklib4vO8pOg
GPajSJywGW/64g0HBhvTzz9djbu/mnuWpfSns/JfXuA3mUxpOy9qzQv4uJpj0pJ98Iq1PQmwmL/9
/Uu96zC/vBaAGYdSBnxQeLH+IgoBkCbzxrngmpgwJ8YaxD17A3fCVWxljfOJkFnkfwF8hOd8D7Ss
NWbs0Q7q/gmlqYmKN1BTyxMwIrHK6X8fqsjcg9zrvyaMRJLiqleyNeTZdOv5mLdBGioAS+Z0diVC
9+PUdLvUSpxTS4fLXdpUKVBLQI5lt8a5wB7eVvSZWYNrjC1dDeD/qBErmjh7aNiGD2rtynLwqg1v
gg4jmhmxu5e9deJsnTxNOu/Pebj4rGf4TOOuGNBzirPHwrNx6Gi58UXmjJ+MCmgUD9WCcCPGA/hu
C1VKGl49n1PC5MbDaHIOI0ZMcDng8Um9bqfDvZer5Ick+J+nxj88NRjJ+VA3/venBpD17rX8ZQf9
42d+fmqgNTLOWIaXiGg/PTVcoCmgQjAUCiRoiwfKn48NAG4mu1sTBfbPffefjw35h82MkK4TNrzM
DqT4V48N+zelkvEDkDgqRGzKSZgUvDPbfnpw1HQJEtifMBXXFD4AVaVOgkZnkg+smtl08PBGleQs
I7y0i7/nGhiFQb0d3QotjbXVyiM9hD3ajBtNOLwBfwtz2/0yk+zb4rWm7pgY+nRVNZnKPyQz7Xbs
uMy31I40EcM+Y11ddvYL92AY7H1CF8GT13WedWR7NwwnbSdqvFaQubcxEkeJRZoqn2xyidkihaxF
H3YrZzKuzJ74IngRn6xxWs4wcSf1aegt/CvUeR3loM0JWqsvvqJD985qwpa1C/yQBTkcSyeGaRQn
1zki2bHPe+9gqF4dh6rg+aPoV78f6HW10t7aVFZA5kvb7BnyDitVVC3vaprTD9pp2cb0lMH1OI3i
QHC0T2ehhNgAGgk72jjyFIA2Ui8PELE8S6yK4/F6NsJsFis+ea4ykFJxlyzPHxJ67R1J89Q9j1Dl
vnBFSId8f17Ny7MLX9DyHPNUpKkOVTBW5EgCdq/8Gk6lpa2RDaUk5pwfvHwSwix37kyTKOwScLad
fUjhuSE3r9usHnrvPPcaF8S85gksLL0lTtyn8UB5k8KIcRTs/YPhzPwduDUnD4Gm/66EeV6NK9oh
8WZb4tK2mAxzkvH6jaaBOv0WpKL9NhEjHe0bq2ydAmtPEYqd29H8TvLcC72PNRFnSUQlGK5IgGcn
hDA0SE9lYbye8j49JjIooePm2T10PhjNSaFWYZyNt+2UDyszSVJuSw0LfKozINFozCefMw+xdXPe
kRvO9hlYFZHU+tK5Pe0OoZFbmyRQMZWPTRedfL/z5FraXO21lfo0SzMY77a5PXGg1KbazcHcvlZW
nX+xukbYuyAjeLFSDY1dnR/6ORu/VNmrkirgU2sDAJV2lJ9SCkbFQZb9pzhFCl3PlXTu2HLjva9k
HX2KlIR5nMpiV2jH4CQnSwgwprrOXbvei1no+xI+xT4eMz+9lSL0VkXjj/0qs8zsbImoGVej1Q4b
BnLlUqTm3CSUp1srUt7yClV2PpXhbK5m1jd6cuNX3mO687HZ73pq1Wmo6FHxpHvFnB5bpM7CT7GK
gx3Wx2Ffp5B+qR4C0iq8+gm1+Ab6gnO/3Nm3lL+ZG8+0yy2QmeuZeDt17HW39m3Kn/2kthRXoDa/
VYINfOVk0ceoTvDZNBJr1pDlhzanb2VK3GifpkO2Z04fkoqm4NkaUcIBDAQPkTScFR1P1hVx1+fZ
Mm9LO6VY1QjdK1rKnKs6aWiATNvxg9MQkeH4oMcrndjWC4gQoPA9Js5oNeamfXEt2W8FBq1vhucz
6+24GrtsTsGpdvkXZmHBWiUhA3yDyp1glQ2ufKjtUVPH4Q3VF+lP0aOT0nqzqgjTfKbjm1RQ0Lb8
GzUEeT/HScaBbtX0pGNG061OGYfztQ8wGLwLurJdRv5BOyDgRjKg1Fm76HqdEwlu9B7MvAji/rGL
VbbOuT6PLUAnbuvq4lsTcJnYoDcyDA4GwQJ6P2zqRH1lYMsiM+2/abSKuyD3k8MQVuWbl5jBJjex
V65qdDZ3S9sP4AZTEDpNL12h/OOEQW+TcXc/CBL1xUqMk3UIejtcj938RNs8LnLtRB49qU1ykzIn
XcHBtj9VOTzdIu6NjR6FBCJtus4L5VABunM9X6iDTNbSU+OHLG7Jt9tpdW3ldcYM19NfgBIM28Gy
u29IA8Y6A3O0rfKYfmlcKh8tRjK3s0iC24GU6t1UUiEo8qi7s5Sqz6Exmg+eUJBD20Zlza6qWnr/
qsZ8RUtWG6n76kKgqerW0xjbOF17YyVFF33TMzHPcii9FxzIs7GZubW2nJ/JR3bT4K5IKI20KfPk
90eabT1/cK+tZo7WfCPtnYzQHhhS1md/dOJTFaj6rgE6vOkY13Nlg3j6mkyqe3DAbadrDrQAh8wp
R0wXbUH7A95WQQz7OKtp6teo7F9BTNlboauAVJpVXeuUXmiChuoKsy6d6Z6x7acsuG6wsiUrMKRx
SIbIyK5jUzQbYTXpp7wdCFm1eX3t1f70YI6ixToIL+kiYVIcBr/Tx4oWeQlCQ5K+ITd3q4Y6+1AE
VfOBCJ+6K2G9kIwKk3PP8XYVj/78JJScOJ9W6X5Sw7QNJ6Qo0y3xXSKOmBVNYJbZHTkcD8T1vP4J
fz4g/0S25cZIHMyBDtpPY8bmXQN32d56flidSpp/unWRjdMZcaXI1okiiIQgZ3Mdu/Gj1CgdzhC7
+0nTGbVOm3A+iUS4XzjsmMa6CsvkDgPPuHZTM/gwzU57MOXMQu/DdlvypG2yg4buXpHarh/BDCmy
xox4OYuHfiIpCdJXfVMpUnoEjP+jMX/9v2ADbYftyN9tjp8TppHlryDSHz/0Y3fsOX9YC/vPZW/g
s/1c6A8/ztS+/Yfrwf6TAVZGCAfLyfnH7tiGKMiumJMzW2dsczT0/Xmott0/+NeYHeNL9C3LAlL6
L7I4nliGsD+dRNkOs9HGwumiPXEO/X13zHOgquDqi4PvT2U+0mJBnZ4Jj2sup+YqGW2EovDTVPoO
g0qeIk8m5exr/A7VOYmj/sauXAIfarB3jHIE8G3P8e/gvtRnbHf5Y1Uuk1ycGMcm7B7DIdT+euqb
V5OkuyI8zgV+apVRPr9HUupiZEw1WIZ6c5YcShVHwZXkGf1amg1zPG3hrYcawl9aPJvPnVsZXzNN
gDADbKG/Lh5VLz0lrRxvqPLdqoJaukinZ+ZFtb93oag/jjZ48XQVGb286akZEBsrroxHigHqbgXx
ZdjWi6vc4/m7aoukkRsMhvpGKE1OPIv9T3mWk8Zvu8HnslSWdRDMX6/SWtDvnrno4KglFFn54+js
REOzWNhmn2Uxl+doMcc7/iw3DoyTjypty60jQrkxSHGt89Aen99n3kUFNfAo255sX13Ud2Ewm95e
hxhCATUbLx2h103fav2EzhZvYObkbCznofGe6zZhB0ZnDn7/WS1BAZ2GZrML3y353iw767ZJbOw8
BvClR9UwvOtBO1OZnI/1y7tdA9+SePzuxP/ui3/PMQQZY36OJqN4/G4ryeslbEj4kwmtYv920+JJ
6dde17KttWvsnlsSn8sYNA5w1ZAaYKL37q8QKmeG/f7H7wNuSmRwqzR9yd+b3uM5jj1l3lW9WG2t
YGYCyXw4fE6lv1hGeyxy3SAZLeZxxOg50k7w/D3iwrQkeKbIg3Gd8oeKjb0i2mQJh4/0Pcw6kotg
JtsFVLbFnfNa67xp9xLsACcr3c7noESIX7275CyiBsws0ZXZviwXxWoUyadumSZjppp4AyPTR4bv
EZr2uhhCXAbvFoIopGBl40xsRDc+9Hwe0F7FnDcc8iXj0YVmdOzqxWYYVWn3lqYVTUrZzH+DRuOf
5cTChJgiBib4Fcb9dli5JLOTlaRVgZE5Kg6iydyR7aDWgG+GIqhOxmsZ80u3IDCnYz6Wd5sfrbIG
ZWQ1v0TYW+YdREsXgBGviM+difpgYEYZc84NK1Zjrm+6RI1GlTHAZTbGMFqOFiNZpYR8NaeJQa+M
8Ku4ixm6Ifw1rBoAbocoSR15H6XYGTPYJ9Ux4VzbbkO3x+jWWAn/fmTn/FpTQVQ5DnP3Aw3Ck/H8
/i4p6OmjAwPfpFwzIOHNOtCB2hW6mLiBEYnNIs+AHK5ad8SvkRUDToFupMt3hzeBj5Sxz3JN0sls
b7opILTkttV5UhX/HUwJFi/aj5mSY05KOCgZ3BABdtP9dxOCB4vnIEnxTLukqfNvM0ER2AauwWuV
woK1FTmGX+wrkEP08IlCE++pM73WXkamvQus+dDO7ngxR58cUgos0+ZOs9dm1UPew39I6BdbA34Q
v19TPQ4C2LGMhpJOi0lCX0BYWU/4DW5cKiLOaTAFz3yY9IvaeO8vaTyhtXOOrl862bdUJqeWfhi4
i/fp6Be7Ga1xbQ6Rc98nXfslNXCY0wbJ1yIPcv3guwZuC4s9ycpStN7BIaiMK0i3Br9dkVU2vTUY
sdfdqHJ74wR4stdcMrAGOnC8w4j5/0sDToodHQRGmyzXiHXJajN5jDjYHfHpLRa6xdutgCBduWxF
Bl6wGG9H4citHCKLKUxnjyswUiJYGE/1EaqnTSusH8drxYpxX4q6vKBOACrg7EQzFZF66wkWpbcz
SM5/lV5hn0LVJYd08MVb7njzsx8x+gdMATasUW7y1W70SHWJMx3roqSEJM0J2iTGk0oN9Rxbst2Q
7yasnAd0T+DgIYyGbeNK6HLkf9PlzsROsi05UbPhXeBlEDDaMzwNL8Wh6YE3KxbS2ZSl7RlkEvgz
ZDFx7GeVXcODdzbOOygtZBfp4u6ccTjA6FILUc15h6vN76A1PTXTqVzoazkYNoH6q7doRIwQqa5t
xVXOya+5p8wxPg5msO8GV+/mwR42Lcnr65GZHsJpH96VAzu+bvJWZWLU/YVmcdqpR0FjbNDO0X7o
E/uqzmCHPIXk+J7HOFcP+SjvYmdoLhydODdGrbiEDAMeSq8jqN5jVbhtSO4e8HgD2Y1i8yMNUPos
Q/9xjiz3Q8+AbV9pp1JkBnDk8f1gmHMYMA3xxR8Pug4w4tTWXdtG1cola+NsKco0r8Zqzqn6aDrz
vo0reDUIipTNoOm0qa3YnlNqXW8paSrNTRzG46ew1gXASnh+6c4s+r44TE2eYzOEkYDhh/YoX5vd
o1VmGC6wWeLkgRR126eS0nlydMfBtbmrMR590izvZwSY/obt/SesVM2CsJuQqEZdu2vi/91V69Kg
ORCaeJjoCTpPOhX3mXC7b4PU6tOEkaZ51Z2ZD/eJq8Lo3HFOO0Z5Vq7rRn20pjm8j6FKUDuVYV4j
Dno1dETYQFRwMHTBRLS2catU525buGlwx7zia96xcW/mhPOzM1n3adINL1THgoWj5/IuqAPnVvcj
R9SsjAsOKg6wF6SB7BquoQVnpTeNe5lVDqjXftxyubzVIF19qtui/JT0nVw7Vf0U9rV5ykz13LEk
bmMsQps2NV+EFR3TMW2vjMmRH8cR/BrfuQkTVNiKbWhQQdxGkjGrX/XXvacOVPfgB/CsbsUxrQ/J
GNZaXo1xR/sZ85+1FUs7h4Jp9cwLJuPGldwqJlU7xehXBysXH8JUenAkyXgrQrZr4KHZxoXOtxF0
TfAsrOn4pVaLlSII500kOViWLkv4bokNaCyBtX3vR9K984l2PFRK9iz05UDpWBp362zWO+bUw3Wl
MoeEbfTkmg3DfESEjVjASVE5ObugK4oHVAeO+6AJcyJsItloK6fNtDa1seo7l5KoqY3juwJExS6z
zenRVGo4T61tfjAUPzi4UXXNEwhQlm6TdtMVwb3dmehJZY+jjBxWfbahkV1ip8iH9QThHbB7SWtV
PFbi1Mu0R/lwzY0K3aMPHe+qyuD7mm0euitAW89xH39MwyJcO47wQW/qIXoa6gDbRKuxaTStfXLr
Qh+0GVG6FMT+zu1dPgdwfSONyYWJxul7vat2UxY7fBOKLlvX2ml2kjhRdc7jAO8Gvqd9PUr/uQ74
xYdaq4cwrbwdwkyYEnMU48FP22TTLENmPyQno5W40MFDqk6lsdxQjNaeKzlJG1D+1J+1ktVutCxt
7/gZfe0VOvbXC6PxLW1695ufx+OWc6wDMSdAkwL80RwWv+I2X7ZWddGqVT5M+NwkqUjoM6m7TYym
Bhg6JGu/9/vrsRbWJpxyNBAs/JuM8M05A9B5M4M7sZ9Y37JrYo52PEC30sVd2iUYjDOnuvSFjtxL
Hhg2UXZC5qsBpAz9sqP8nAnLjHaBWzLNHkz2ghnW1NuIRTYacn1VZm27nfos0OsU8/Z9yzZg0Xxq
nryo7B+9AtYkGL+UPZYMXiKayC9zOC6DvSimGKqfrpzWcW6aMm7UCgKigVDu9Ce7yruzFs20J42v
74TTtY/xWJyasTnX/qw3jNua2wKw7xe43uYeXII6MUgP9yryn9mojTuPGu3BU/I+ZdaGiw0AM5Fg
XSDM4qvHkJYE8zzhhVEoMFVeVsBXLHe+9LYJRzIrcroTAguBGev7UlLQc0HscL7KemUUX6ZBt2i5
03xrxLNKtuibTv/Z7+rHup9KKqdV0svQ2hcGD7djqN19E9vepRI54excx2dQa15IJNl87cagvtbY
HlaJz71wBDkU8jmnU7b18V96l8BiUvohKfiTGleKLOEdSVisoXg1FBgmpx4/zLGsULCVH3l3kVU3
d6x+x65gBR0PP53k/z/j4N/M2kuixPExcdmCCZT8K+gvGPsJw446eErJ42hzEqWwzHoEs9u+BUr8
Y2Dmt6AALyhBylEJYnugx4jcc1L/aU6Vx3hVHLOtCMuo4KqLO3A/PJhfM6PDXGhV/Zc4B09xEw1+
j/VZuXY4YZw34oIpckrK+j0n6DalVLeFGgQAZHeuT8oSMAPiLtgOWcUGUNIGy7YN5/SbGZl2wIFe
dvOD5Rq4IxudqUPSE27vIFi/Vs4wdg8tQ792N3dCjO26xPAtP82cJ7KlYpwDW4T5k71+xFkkW2Lw
hWfXL2MO9YtbpvyGTbV8sIOIHX3XtPx9vAf1i1lISq2hDXnG8uw0OWBB776fAXC3O0YH+E/9xQ8+
8RfVraxqjL4Kt6/etoQJX97PwgWi/M3ff+i/mQz4DAgAYAhkOi+ZBvyeBsvYIYdua1YHZ1oi7E6S
ol7Ap+W49vcvhLbzi+zy/kKBK9kG4DBkCPrrh+0rTnANaf5DjsH2FXECSAMmOj4fvntkUhKfszVj
Nw4h76CAf/vqPhk7iJpkN0gFLc7Gn2+1GpoDhCVNB2paW4/uONKx2iQT+0eSupU2eFW38zgEGEDX
69Xfv7j4bSDLRYb7YpkMjIVH9u33331MHVDOoaoOLW4BcEUjJoZrL2usxzKF9rWRYkGlDXIiEhcx
6lqZquw5+FGImx9oGheP72/oP7P/f5z9o9j89Nn9xUJ7nbTsXVoU5eRn1xBqyfJzPxROH26QyRMS
M4sDNegX2hDcIEnDERyi/5E2/8cra5t/gBMiEsyDndsAYfDfSJmu/5cnNicoVBjQrNhyiR3+9gBN
vKRxsrrNjnSzz9deBI0Q1ByS1FyQVHU6+Gxds/RxALrhuMqqmy2tvTRcVLKanmZY3c0KfAcz6ypz
oe0FYiIRkC14DZXAA/Mmg5QSwuVscWShrPQcJt7Ub8u2trY2brjrwGMMw7skCDDFUmf0JVKEAIYZ
GaFJwKCq2A7A5JCtusBUoUQ2hTuGVIiTf6EnvvcteMTSTpWzCDpuCUCPtwnDlAl+/WrTK8dkE+p/
2ePln0j6i5UbS6Os0U7qqFcPIpx74+TreBSrySAe/TZEduTuxsAzrGdzCKNkW/QsbJQvx4bzEpvB
VCHhjkEXn6vOJjVDPXZTj3eN5fUx7gd/jG7mwGCLWWWTiC5jZLqEs7ICV18SFaa/YzjbmRsjZkk9
Crn8zQgco/dRq6wu926zlMNRlMCcc1pmf4xVYcEIpjG2v6ZFQERLxZobonmDbYo+F+wqbweP4t3q
vYO3fe/jZQ7sf2R83xnbklPblqwIlHx33nT81xKbAZGWNsONh8+pXWNNtg8MmMU9rSPVZlxKgVV+
DweBhmhVmKDF6Rn3g1393iQ8EFM9q2LcNbJh9gUYhRtm6R7u+qRaG1MQ3g/uhM68lBSz081WXl7G
axtmzbpLMuersdQaE3/TK0hzzaYMjGAXc7A4dksRcuq0GZ6TuNokniqPSVBiXKY5Gfk5v8RLmfJA
UzplqnShcyhqKO2gdJmauaMOpkcAjvQxG0HQfnYW6mIBSXWjl+LmjAbSrTniOibsSsEVRJo1LKP8
qVpKnxtDxHukuuCLC9meTVRIPTRyX/MaDUtnNFQtE23MX8b7qTBOsEr5KUzS5j1K07Qf6WR4tq38
MTVq68WFURytQfx+SSxXPLs+XyqJmr6DLM6GAkVuRcoM9CpN1yFD5td5Kb8O6orx2RBTia3mdpvO
GEbEUped1eN5kDEF2kuVtj3MHD7dKGRNWqq2Iee41wD/xYu2ev9GeCX9A9bYHYM0gz0ppwDQFdXd
7VLibY9Odcjswj5TFKJvmFPTjbjUftd1LG4g2aYf2XinL3yi+V7r3j7TsZUfkJvB/C414nW0NIrj
ofNOibLnu8bphquiIxnN8icwxS+F5FPasUE2ODzsDKSrax919x5l3sVNxFfikGsVGqvaT5JTCcn8
lrNKezUsJejkn4AP2tNoXtfZkFx3cdY89lk/PnAErE/gjcqtQanOCwep9FkNbnfunCowtrpnmmG+
d7GLpZYd2EB4rGc97rvZjAjUBf5ONRS5OwOV7qQBpw/UKlPzHhjHMqP4vaMBnl0GmOA+NilMhoUk
6Im3mPRODmahkAb5eqmS75dSeXuplzeJqa5Kp6ZyXrQQrZPS21mxqekgopoe/jYl9c2Y7HI50cJY
yvE+rZzmJl5q7SvV2/fk6aeP/VJ6D/pruOeChLeaCNeH2ZvEepBjseF70m0Y2KQUKsh0X8vUbZDn
q+ypThCI+dj5thhjswu8rH4DJt/t8fRgK9KhyUDK1YuPRnV3niDavB4IgFGfM1At3DrWNyqnl/JZ
QGfcylO1YRvyCLt1uI7D4q5GM72xKiv6SG1Xvp+doNmBnSY7BHHSvGbEal4HXRbcGFVh3U966Fko
2gn0GkeaPVrqbd70NeZovqhwHSJOwEBzGYGPTKMT8nOnuoLKDMYjWXMxyusewz0TOB41ZV4CTSMt
ZDVSPLg0wCPZdkbIqN+dvgCt0opfeplD9G2aHtqpbT5nrrfVDK9OrCVQAprK+pQC68DR6RDLlkny
KJgiXSKv824ITTIfB1jNoG7KmqeWEt4bjUh6PbS18VpjbWBFE+MlT6rmvYzZuyrHcXqDw0wNLuk+
51CWznjCkTlQqS6Gm6FT9gk48wLKaZrn0XHaOwp3w81ELcPexllFYzSHBTfoKw6FpfdtIqVHb3fX
oq4H0duY6XQhggarsKt3RBR6ZLUWtUqY3dqoeJ9UcrcGgZUsHVeoH8NrXfgiB0kGEA4+PVWkeSyb
57Avu23lATX6b/bOYzlyJN3SrzIvgDYIhzIbmwUQOhhBlWQmcwMjU0ADDuEQ/vTzRXXVvdnVc1ss
ZtebsiqrZJKMQLj/4pzvBG6dMxXxivJnIzAODuHUfQ5S+pItOb31h5OmAf6AJbkoKwnOU9AYMLF1
f8zCAPFHCeEVBCky/EqM1XWkQL4vgnpAtr+OWxUM7alrjfGSjBjEClG617nycU5MjfocCBfLnwyn
ISbqeCGdypnVo0yH4E7TI/8wHWR1UaiQCURoEFJ0ZKPxKctc763LW46e0mhRKwxGQVLTPEpqe50k
W7DSLfjYxrnmZtJwLAEELQPEbFGRuMHex/dweyZmxhh2aADQszJkCq0fvJdwHXZm7ryzE2gvRtq4
z0GaDvjjFuduHkPBMbjaZMtqkzatIWrdHUDmONZejyqe1ia/pVTZF8UE6pja7AHQirUPbWo7L34w
Tlvas2rXda27N7yigeyF0xITLzaDkqGX0TryuGIpeCT8RnxD11MxUB2lJlV7Cp9Zusld0w04LrLe
+uQmDIzi2pDioUw6oKj2tISPVUrWDX7rNp5N5y5IeiQrLLDMS2dal/E2ygxHO9hi1Ox+ZCpn9Gis
c3hIxs4/AEOU8VANBJQn6/AgdSUfylV2B8Is7MNCjE4MANWI5xlh2z6xev8ztYD9aXHCYgWBBus+
qA31VhPTtktK+cXtKn9rFIzybADi/H7mKJkQB8PB5shLo2IsMmizvXH0GnuATCgYBHNpd/pbLnvm
swPxHydbLRumrvN5LQOot6kYdnVRug8JtenOyrmsFbThYjcHvV9snE4HRbxwCF8d0gWY8PevjUkE
1TRPQsYI28Se+46kb4GMDQTfSqNv+QdklcG9b/kYUk0/f6NA8wZAUQEFyJoclCySOIVTbdNY91Z5
dKvUinmyIWq1EgVKL5bCjXzWU1vWi6C+jHJ+8vo+i2btzEfPXAGBAbTlc4LDn4cj9L9T+GZbIUp7
X5KrdIG8QzFNVi/iUKbq8/NkVumLWbbVi7CpAcmu18yfk667l+UYnnXpUa2kbnI0fanqKIXgCcCy
5QaLgik55mrq9QYOWXFC/s2oM5+sXFFihu2h7ux0+OHUhT8wiSzBUAQyIjXjLpnIgWBn0Z/cKuse
4Uw6FyH69Rp2vbUJy5xdSNotp6yZ9Tal8P+iveBcCO9T6pE0oOz8CpTD4rcUp7r0ra9kC9qYocgb
7xIPW7Zfg4XBY3dcDZ+5L7KrTacgCktHv7O2+sh94zGQuGbCbPKIM7YwvXUwqdsRz43pGOScEz63
0CKc88qqWXikL7wtzo5sQRGHQ6g2DkvhyKhyKNm5cxlQmVqDYMs7jdjPyrLalGXQk5VT8cLUcwgz
fiXeFCVehNW2OaVZ5+waFewyxtsn1rv32SrsV6eH9caGpK1j9E39Dr8Hsa3GAoayVM5Gt2w/WlFD
C1rmiA0EWy3WUPsi15LBabAPExfrl5cxNvYajMo8fu/G4G9xhyWfgHh6B2kk68m1B/OS1SgSpnQW
Mfstrrkhy4+59GGWDaOOQVK48cqCIpLtmF4bAJRIS4v13jX55Yqgwts01vQJ+LdioBLDP5k4/N2w
haaU+E20Lo6Pw/PPJKgsEWuVqyA/FoyXKeEW4t56HXBKuyg2noXZdN8ktVTDlQ29+ZeW+f8xR/y7
sR7f3DNt+wY1QoV+g/v+OmvRedN7q5b5ETFc/00XPRDrvMpIzw7Lp3/8rf5ueuXSz5B4jCjcdPHO
/elbMcIpPOimfCtpk+vDZ2QFprim7Y9//H1+i6z5VTTExMi5CZdo+k3Ms3+e4JTtuoq+9NOjksm6
ywIGpJ76LWwvHx8QzsA4mcLMzHnT63fps/zlVIGRbiBFv8VhZvx0//hH+vu32IemJCyfeHd62pt1
6ddXWZljkI10Gdj+G32BPLnuneIGgRUVxkoSvrP+26Im3meLcMffvvd/5kf/bH4Euoqn/X/2jlx/
TO/f/9Y68tcv+cM6YuGwdkgBZSKIqOi3LO7fxXE8WP81MhI2XpGbSA35sssm2vpFDYf7DIMHoTYB
7hLCVP8tNRwjKx6TXx5s0+MB4tvwKEEI4iD70yeIReYyNb10Ln4y+ID1hYuI2DJgeeqKMDlWsN1m
ke2Jz3lnRa3VTVtTp8MWNki1V/bQ3ZElpewvAIXLa4tRKTt3C4L3mFUFlklMWeurM4npCybWfjOm
K3kHcrWXOJyCCSbwWBDd6DEz2qt5tdjRDO1bMyXTvWZFtoDob26yeN3j8e0olXZ5LUoWFFDtgQJP
+DflOu496CBtJLNiKYn+BbOwMVZA+2JdfW+XLYxzDnyytdrAhjU/iMokA6tay/J7RyVzn6fuVNPR
1st9kiA/xuKc8LsTtMjQA9hv6R/btRc4DiyFDwMxAP/XGVxpn9AHrsxO3G49gtHF7FXX68Isih8Q
vE2iCUJtO3KTHu1Ato+hKNInXZTTfYfuEHVJNW4ABaF5TYimRdfS+4c6rJoOBVZLiiMQBeZwgSoR
4ooe3OTFKe2XUcrR15IBj9mO3SGx3Fzt68ROHX/PCV+mO7+HtGZugN/2jRmXTbBc8Q3XjRWjjDaQ
2VmtQkOedgSiFB4Cq6bc5kFlVMvnQVYC2ulE+kPUc7hz67p5Mi3XskMnAAe2wo3NpZb29U4yD0kj
5TDaS9kuZkWCfWA1dojVrWHG8A1CjxcTUyxKAwKTMegzF/PbgznMVnK2+6xKNp0ggp0HhzQETX3G
pGEpZuqdmijx6TSObGbMKzFwxej0UT8M04xHuZztebC+pByutn7D2bw2/XeCQlhzRy503yp5/M+B
96/oge3blPsfHXiXvGl+DH8CTvz+VX+My5H2UpohtsXDymrxlxzx0P8LPloAmcFv/P3fJun/bZcj
ZdshcQwOKbhAn/vvD7ucQ/o4dlg2lVDUQv7mf2eKbpGq/aczMMQSaNo+1Ts/oIn4+G+vUoemoR5F
Y54b02izDk+88HBCWE1yyEdrkdtSOCioMFfIfrfclGZbT47Oj2WpqNxqCh6UF+twIfhChG1E1pj+
vOhKiFcrhOi14Vn9SAM7fUFD58d56rmfJ0KVaPiwQeiZnM9d3hYudUJm+JeULkjE6J9CuTeKrDz0
Y9Gc/YKEEtxEj1U/Oh/GTC7m2Rw6WnLh2ePdVBCc+uKUifLvBn3rflXlzbQconbU9+K3wAB7gGXh
tcxE6FL1StyhLod14/QmvgrfUW/sqeYMew0J25fSycmW6foajEPJe/vMmVh7sWM3bbmVVZK/WFju
I0wWDVrMvADpKzyX3CPC3J49obD6oa7a20vxHdvYumVXcUsIp2CLpsm293hxQXU45YNXQM0/8Eec
C2mVSb0ZcQcexsYZ+byzatmOlvFOs7hE2Ffq+YhiEDgRoa1blAKoEyaSSDbAcTt3y452eLLMyr1M
v839RnUTqtFXsVbTYfKq68B/lrdivh9XOzj2yegYm2KQbkWsjmD75/dJ8WUiF2RrOKA9GEb5vAYS
9YlampMXttWZGTnhC6qe8xtNK6GdW9f5PKrxxgxJZbb1c7QGDPVFbu6TFCI4iioYET2EUnucD2sx
a9xgwUpLKpIO29aaJAfB8O2L1A5JWRrr86ewQkILbmL284Ngp1EhzA9U85JSCaIhU3CdFjgWpM8O
wx4e92oOR+J/mjqqi8rNrXc60T7lnausyHUrbJsDV3InxVW7CbIpxi5bej3rCC/5KUDesg2JGIhL
CCpFnLv9bVqGzynzwjHq1Tgg6NSGk0eMGwkI1slEiij9aGP4n0queSZ7R1YxF3cNikjPOvLz9io6
3cWEFu5JkEpOjHt2DTS0F8PIHhcH9EjPt9mlehmjelrfLHPWO7DVyS6Z8L6gTTp2JOpttdehdKwN
8yhdMCMjKrBTaMAYKgeL+T/XTsRmPT8J8KUMGNr8bFSrPpodH03bq5BTrvbXZqTz7CxUZYim0AaP
xbRrkf+NJ7qo4ggJ7KOHYHVi6ZWeO1TCG61rc0sG6h5kO7MvqXaIonl9DGKNa6OJ085g5ioJZmTo
kP1wdfeFCDrCfCFesxUw6Y5pGILYFAEhg2pN75rb1ADsr9yTLPY85gZTqza3EP+7SSx6XOn89MW5
QEaGC5Lb/ojBV/1AabhugowZvM+H7dDJmwAIKFOT6vHQdt2xmd3nzqmeyiC/01YCC02BJ7H1J/yc
e7TA4clP56chJDpI1/YmMNdtSipsn3pZHEziZei6fbAul8I2FpL+1LLrZTVup0QPWG3EqweHJpqb
ethYdfWjEkR12c3MqLDK1HNuNJegs6w4HIkuIsSRQzAPLkLi5CyAoEQsxS2kgbZ4NAm+3iIvawDy
TzPPlhws9Gg4hOwB14KRheoQ9NU3huZEU9hmePI4Lk+qh9K+JE5xRT5VHBQszw2fCuuRIcDjhILN
CPildNtcl0AU79XtNCtV4lO5FINxltIWT7ndefB1xizmDQOjhWDzze+yL6aBzJwoi58ZgppD6g9g
8XLWRkQQrlQ0SXhSK6augWP9ESkv+gTthcey8J8Sr3+cWQHuOCaCc1sYs4/iyhs/c66ojT35CfIi
Zyyuha2muBvLcW/yRu3MtlNQ1N3syVmW8NIv5pPujXEjivqNCD07BgN/j2OKKSK+CjxkfqSb4Wnw
Gk6X7BavaRY7ongdfrxWvGciJ7Yx43boEiZqVrjPi/ET0nFvZyPbfZ7L+SKNro8XayxemB6+uIRR
RpUxvQ86/OKl5EErRrzSUnJHHDeSVHveEbl1bL1iH9pFwqvYievNkrpnevetcVd367LXOpij/Ukm
fskDDNdmU2fVdHa72bxmlvOkkH1XQ/bK4JQUQMJBzVasESft1jPCryJEVoPQPi5vZ6k0godgcPZD
XixPC29dHUlMdzHHaPC1TFLrS+UG3qZ3fD5qBlMinJsXf8Vy2JUnP7DHnTt19rn3iiDqJryj7Hja
LC7XKthXi9LHrB0PiHtOU56Ue9Kq8phtkWTWZuy4zKpYJ6EfBTNbDaZDSnxDpzLeQuWM4MqoVzxm
9S1Qze+7C4nNBj7Eqd2iFco+JK6EeLYV3lQ0bs1cvVhiOjRkboeT5mItwnBr9+PzBHu3y/36G8Sf
QxisXwq/RM7L70NYRVvGwvXz87Q6R6vHwSvITbXj1HU1uwyBTI15IuZzyH9nN3fT3Wo4azSo1HlL
WiWfIJaWTWQQCCBRlXEyTbXTPKTGxP617anwR+41mc/NYW1pUCzLYkStpLqzySaMc/Sl7AhMoosd
4yUz5tv1TOBpiyLVCFgFmL79SkBIc2+mAIs2zJUE0dwY49VTUxjBMRxKfaLhexEL6jqUokZ6SGry
OHBHzQ62mMqa8QwjN5gO3LP2lnXUN7AAD1bm5/Eo5vFpcJuHuTEMoIXGY71m6r5c8s9D7/Q7teC4
7bT3ORhE9YlW7GTD4NkCy502NkK7rxyvArX+mrzfPPlbsnd6VPaGvUXsmu094tCiIEC4VZfQr/Jh
egvZFmwbMzAuKQk5qEDxdLPeCH56ijh7RVMXuZlTvcMaWZ/92YDXoYI3p3QZEQa1/0qjkm9wKpux
7WfFJwIezWiZAfaGflVHjrO0m0XcPkS8YUVEPDnhcmQu8Lnmx0v7od7WxXfZlx+raSD7C5vpszPQ
U5P+cCVIzd2sE1e2j7kKl3HeiwwQYy8iafbVedC6PRQKTz1JDukFk8ZhLJMyJiiWcDI0rk8EcrDo
IpxNPRqdExy073WfDR0eWlZlnya0zTsrzDHzhuSO3zXj+L0rg2+czuw8iMmiXU/UC972swfLbC/D
fkXeb+Rb7EpcEAAd0fmSU5i5NshPlmg26R5OHre2290BBMCwMQ7rXS3YVyD6XTZ+1n2Dz2TFaqly
60EieX7mgBwIKVJOFbA2Q6C/F0067ASNPZfXYDRvHbj8c+ohXK6oBV/NuXdWkkCrgG2fWJ3nOnOs
DyCe3gfeGbLu9Ziybss6UuMqCgbFa26HHJYa7BUF8HTylTYIGzQ3jWPfJzQqzCfmplfJiTzVTU3l
EWdMkdMsBmEAC/fcq9nfsd9Pn5HOwk+9UGjFdTO9AlI4evb8HXQ6wk8S5zY1jPatIm2QQJTWjvTi
Mq4W5p537YSznF0o9MRN1aJCXYT6Oo3YZm0tVdTIBOdJ1SaoFDruv7I9ZIKN05pgy5OsBA8Oouoo
64vp1JjzNumda5EVDtE0Xr+vJEP9PKuJrhrxvZd+SLRRtqumrn/qs0nsTetDVRkFExkc26JOXiCd
1lHVoSQ2hLNBcCY3g9uzhyiYDXtrs/W76qAbnrsaWxjeIdu6ObFknAtABNXScZwgaCG0CwvPbYGh
y+wrGpo7jwIfFwkvMdm6L0tLBr1vhvj+8vo8e/m6KayA4KaF0pBlDmHgqS+5E6v22LbiKSTQZI96
4FvVqBeSXNx7RJyPGPFNymWXBD+yt+Jejhsp1gyXndtfjH6ZiIRE3APoHZFlVdcvy4gtGy8hV91q
CGTueL7RGsdFBsQ/sosWmmutX1iDksJDNlCct0nOfsfaWIuvkczwlC+VxwJdoMpYguTFt6q7LsMz
2YtwBFDW/KT4JZ4xG7ZWods4gxDIWzoRrzVkO12p+gVBd76pUOgjqmlCFkcUO3YXwCUxiupSphwu
61zWu9BEP+AFyYc59CkrG0TEoCCWx24lfiscPAs8hk/VY8nw3pTFtVlWdbWxatdtN8d6wKiZCXO9
2kV4MhgPx9prndifJkIfQn++I2nge0u/UVnGmx3o91R6e98aFAoPrmG7wJVY6WMSlNOWJKR9lf00
gk5BOxzMO2so5AGwywOmyXOzZByPWRfE7ODNHTiZlnq1d/bOOO3tli2SUxRnIs25QAvzZJbBCxmJ
TuTk+n3x1bdEpR9tW/L8tM6jGi9+myDU0SMhkU361TAIaVakfxJDqWPmV3c6DL4wKdv0YdjuSy7H
yE4DeU0I94yMxrTuhJCP+L/W2MDOEY9KDwjXici+lkk7U54ZD8rrwDCU9aK5EoqEX5eboCPuQma7
NQiGY88T/HXtsx9OOfOMJDOICwcIIILxCp9B5tZvVVvU7TbPrfrKlcWma2mdigKv7X28s33zOI82
fnxj6WKz8Eo2SEbKusomoDpuS2TMNuiueAG4S5Mju5dZBRVw3Ww6UlWXx9DPmj3oE7GTq07PgPu8
HYLPT2uvmZe14X0YqOIBg5P1080HddZZ7p2kE8ApZGp5Ui0rCBd5+yfRoPYIevudHr64lI2gwU8B
6+l0iqehTe8cKLGxQq14sQB/bju9LHunJfu8mOiWJl8YuxGSNq7klAKgIWeocQTuUlxidYdiMB/G
dMNswwCpbt6nQhFpBz9kC3wnufeIprshaD6CWmFws32C4ipeMYraCxyCBq3tenT7SUf9PF0xN1BW
DBnhZ2X4FU4SHovAJ2usBkZjSDbXgroSpg5//RDOjHdpsryFco+ufydsNCbjYsdwu4td1hI6TN14
BNlIOmBVTzuOK3fLaQ5GqHabLdv6fZHJe5qp4EkVhtjTCjNxcZbibSpDOJ2JMMsLVzW3EK42eV2H
8NwMTYA6qCC0PAFfoEpMvGCWGXvb3dlfBxO9VpUfcAFaMfQK9ITjYOKO7UaUa87PTqvLSvQPVurs
i63zq8XpvgVUgSWj521EY0ncQWlvraqaURobKBnbfNyUZAieZ1EACCJQq2zrS+r5r20QDnvq6w7V
Go8/5uddY5n7dGbeUY2wjXAjr1CcoFgbgSKoLR9/6FaSXjVeVpjRrHQTqMo372JHn2U7DVIEUE7z
iLY+AZ5EAm9Mnh2nsmsmhwxo0ZagZJeiZT1hGgbKiM4tMtXIGelaPS6n6WPyC/a/7jEQ3QOp5CiA
GIezwUdKKMdXmUzNTqhlS6vFkwxZOh6nAZaNlZtXpuf2ns0rYxTNpQtnmKRAC5EZYphCbfXklXHX
WU1Io6Obz50wGJvM84zYEq4xZ+eTvaYrvxEAn9Kb6byCOU572sHRAIWjCV9mIrCxknw+ZWAJIvCq
H83Yho9FihmUahbkapdhvnJAoVjiwddA3haJt8YZTICqrh+JvocURKFskMHurxENTvGpTrIfgdVd
B43tJvDeUf9CYn4frXqvxuAnTA1Jm5tjorR0EQ91uOmgzVrwPza6m37K8QZ/McqvGRDTbXfDTaNO
iku7xZSpA2YlugjTTdMwC8gslImcWl9hxj70GQd0PKjeW2JpQiXFzm2fDGp6PO5pRcbkRFM+gcTi
D3GTSxzYUWjKDnkuyKdNNvrR3HlYjKxzb7qANha2JktZqR1THFJfKuWyWrH8jht67dQdRuF+Lwa7
CiPfE/0xrzqg25xqrM0Hq3cZrmddRo4cFfn4ycB2jc4jwLKx69FS9LiYM0ZtWOD4FCJfUPmuEKHV
EXTPa+QmMLcwZq/mnSJ29WOAYlCOd3hjByYW0f+Xef3+R3t9r38M//u2+fxGccE5l43/52//c/jr
f6c/2ptc/G/+Y/vbDP1R/ejXpx+DqvhS/qLf/+S/+j//149/ZRKPacJkBP4/rx6PVZU3bT78qlv/
/Yv+GMT7zM19Bu4Wo/Nbqi1/3+/Lx9D6i3vbKjKMvx2UOBd/3UW6pse+EhMC9hCes/8axEPmCD3c
zawyPfs2xv+3cJdsAv52Dg+V2vbxZkDJEz5SpPDGq/zFD5R7MMQra8hOS2eRXzfLFoRMsfIEs6cb
cFtbYiNUET4TtseUZkxYTcXmFLjLJh3Gtjv0Vp0kcdBW3klrX2Cxm1o9R6NpLo/sqSg0LRzNxmNJ
Fv1nbEMwKCaJjweP7g1bNaHqvgNnEHRRherTjlRtamgWrfLuwoLNVcRkRB+1BfA4agrSknQF9m07
WQVAKWduiR0fEqbFIjC6DxRX/jfcfzCF8OFvUw1Vi90nHVK8BjfjtIV6xL4Lbc7jIay9y4xBh1Go
ehrIG8flZjlpBAfNpEvwrPxZFsX6CORgvJKlVz/VBdylrb+0BnCdYEldJKxmSktVyKfKldOev77b
WoheDunshSdb9vnZyoL9ktvUxlmbtzu3ceGiDVnJi0n2g7VZmDXsxOjbn7E/3rI/++oZaNxv0+Gv
KQfdvduu4abRjvOgKLZh6a3kAVr2Q+bpYeM2qDdBIHvRItFdOWjprk4zP7kmAx+3AoUQycXPvnmJ
LRHvUrP2pEmcSUaoNrm3dE+Ih31eduKgL9iixHXOGoefTWl1RwfUcWReE2RnP1k3hLupFOtucPOA
W8AfnkgfQn+boOKFyhJ7BkWfN/CPzNWfgdtbUU+1EMvKPQE0AA6AJP256Fl2Oku4nB3pzw85C4pH
WWYf3JbZu9t6rEjS5VyZLn2wwj9AqICIek8aj1O71M9VT4XQlNVwtZ0yI4uQ9iMJy8e+Kkh6ZZZF
l5EPL+WiyV4b7OW65kO9wZNKCeDykxpwVDY3g8InHfjsiitQ/YrIgBY/eVMUEPGktM5O1pmn1VTf
K/78jX9aPfoTeOXNuiThk5+78pEOHvYFy4uEta7WV0HXGhdyMtCtLe1eG6p5Mm2eaJIIxju7FJi9
uUBkj5jd4rG/tFyKb6TDujnQgjGDUphZdFwlwCuH9f2mK8t5r4ok3RmdOntYOk5m5l2maeiYUMK9
oW5F1BeQ6HBwmmqCJMMzuAHPCFU2MRA56fHVQFqZDewb8tXcJf5ZTOFCK9l8WWfq3czp742xerXW
PtyElXgCJVORRya/DXhmbxaX19XJyPm0h6+131e7Em3kGte5fXYFGsrm9k6t342Ui6ZFk0n4gPlZ
qNuKCDPDQc6TcZmxiG3xhqfkNIo3DsPh3sZTvDOGHuttmSJ+6AbxyvpvjheUd5s66c2IXRAfKwNU
dwZKPrffGO92W+XXtOF+Zx+L4aTH/G6swQl0UCtQmV6bhM6EaDImc6LeIPyut/Ms8105Q5QXwBSe
gsSp0Iq76XEqeJlXXTpHDGzLY71Uet+MaE6llP1e0x5eRD+dUN+z/lpFwkaRBfvjLMZXxcL9YHQr
kzpBHCcfsBYUkPnMbA4d0Kazert4WJPZqYERuFcYcR9wdN2t5+nwU+GsksqaVT/Tj+RhdYL83s2G
90ZIcXSJpkMkZ717cgJsmVEFfB16fmWzzuSGFYF9Tqum3pm2yyNtpiiYayAF1ZpVDyvHbpQtnHdV
27ctsIH1q1YMnqeE83lSPIP5uqxfw3Wh8ahzs3vu+uW5MRHFp0FTE1ibwdyfwkrJhxRR/dGRM0A5
ZvnM9St3MqNBF8S9lmgNorwZq00rm/BpLPyfuC8oC+3F2s1ZgDjZDaycyZA3Utl7TU1ZK/JaLWnc
AllQkcw9gzzlDJORPda7NUNHzeEOR27Bko6n0xKHdcK8UjdmprhbjO5baRQtTSOOdqDi2Wx79yVJ
Kioq6KwOjAsLfbeI3nskZK59dpjuADOgjg2P/Ti5XwY4i6dM1yuTC+3AHOTpz0GedoyfcIT6IppR
BD4RG8ViI7HM/tSiSTuhcb01a0XDfLUbj+wl0vusUtVzYBS03wxe/X1WwtNjtjdnbzIQw3ayRX2w
qHne8X+a9GhBXxRxuo7iLnUw9Ea+kDiQ9KyS4ySZic7ObYbgLNp4lBztP5tSmHPkCJijFPIDOcl2
Bx8SX1AfaauRCIRdBUpfLFp9NhOne+96M3/jTk5pNGp1GRzofyhWw5+3FFgNwzpxnoypnD4bQHyu
tekffcurgOc53ne3CUHj5ZnDLEK5U7VNQ5Ef3XY61py28UD9sG7WqodUHSa8ihHp4cGrora8q7yh
+m4UJrOsWtmMaTxG3o9JJ7xX7pFwK+nC0J+uNuQ5yKYJJiwL7VyfL8u3Ms9DwWEEAygsm+lh8VnM
RwyijQfkhYOMbKfu3wrSUa5OJdOUp3gUPsr0Wh9D1ZXfweiVT3JungFfzHac4zc+lgQobawy48OK
BLS7153DimaYBzA4CKkTSC3wOy4SOsCbO68YiIKs+0p227Rr0GNjfkrJKqDUXg0Y08X00LicN5ED
Ouwbo5/hfu2bNIGIj1Rb+avEtW3M8mtI4AK8MZx9R2mxstoUedEB2fbr4jNzaCEIq3FGiIoJjD1j
cRhDYRE68pnLiZWyTQlOVywdUVJZuHX83nwjgjoR2yY3y2VjTYa7V5XIn5JQmvvOocFrlCKCGaoW
eEEnYwfjWlMdI1Tyya0Yu5OVjd7GkwIx2UR4R2XzwPlkQ8ULIsptxySMxsQet27WhALniXy01DAy
mnTDO/ZUSBj8pKVPYySOpICJWlRXTf9W9gXtTZ7S89HTDO2XcrVlsx1FiCpBFp3+4VFAXRJzlhvH
ZlKcZuELc5f6Hb9ju3NYV1UopHy2TSsLLCTzYcmJ6C6recx907+EWvhfJ7evDhLBGjaw1NVYxZzV
+fARCJzHxHJecRBmbBhq5+bP6SeQ4K3dHjB586+lJu/+UDjZ+hQg/59guWXW+xROdixxG31NRTI+
uuEYNnGx2Oab0hSQ29ScFc+SOdyoBL71PewgQ26T2kuRlbVF8iUPx+Zl1axbYY9my1kNat1PBVv1
je5Z9WBGL49FWj6YWuW4wPxruk6bNqsZCQW36AuVxc06ho9iDM2r8kWKear2cyBI0r73KmrDgEX5
vvMoLCLGN+Ij9LXtIQiQ6Su6fNpiJjKsxCyUMGtsDegcwipNr8No6+1s64QMhWraa+GOGw0TYadM
U91h2996CioQMBbVx7ny/B8etvcsmoYGpJs39i8pRL0PT7TJbmpNhx2cAM8bM0lXl8xeQM9QZsGb
SFyT9V0PhwmxuGCdYoYASvrbPyQ5GxwtDozkpMs+V8lSfcpdM4PJ4hr0B4m66+US3rLSmJ+XPRkZ
qUmNWNMPBxqmw67pO/bQecj6FZZz+WUIsBOQkTTjtsrIK0u2rJS9LThLfS4JHzzN0BTu+A2rOxt7
0rdE5+OuzsfxUMtu2qXhLZmrSp2NXerPkuQy5EW21b+nTuc/OHAxflhm3v/VbP8fge4/EejS8Ab/
UK92bL7nf4K7//41fzTJ4i9+CAbDJ3sU5SLasj96ZGzfiBWowNCy/dbs8r/+EKtZf/HBt6PZ9V20
Yewc/7tH9v+CIMe8fdnvrfW/I1YTt277V70uPTKCd/42qPO2F9j2TRb+S4+s6NZyTfDakSScBStN
Vb27RZKgw8xNW0YZvo0Jks+qmQkZEwF3qW3deVlfX7SXMB+2LMSeiZlP331lAeZNloZhbLFCSAtL
Nrt8Vb1Z2oRnmHSar7WbOEdExPZ9n8/eGBV0aBdtVYGOIdCkNaPaytvnXvDs92X11KM4vzen9//L
3pksR45kS/ZX+geQAsBgGLY+T3QnnTM3EAYZgXkwzMDX9wEz8lVEyqsqqUUvWqQ2lYvKoGc43Q3X
9KoezYqK7wwXS/hLOuU2Cct2qhHSfOJCUg7vNZD1AXVZww6sicD0VwMk8GEhGkLs69JWyTfWK9x/
RZUhQ1N9568LcyT+Oyh2U37qtTcB1x/B2QI9YiUrOPh0BSEoLyuyTgTJ3FhslReipwFpC08idjp3
zQMrctgkEJOm3CYpPsq6pN+80aczkC9McwL2WeDV/QdA9fzVaiKSLAwz4zHqE3U3lnHwbmI6XUSx
WaBxtRseUNTN8ORcDpHb464ailtQjlCAe3fAFTBmvYMNIUrOrsiGOyvFyINleTXWxd5xemBOsHKW
ZO2qBcLZtjcj59ZQNSmmWGQfQ80yWAyZe0vRZrn3cUvfk6qtV0AM6rXVj2LnT3QlYsSC5y0b0IXx
OLVHZNbI30+1oQ4d6MZkoQcS+lEklXMCE26S+9DG9ElkZXtPbRGTVGvg2mqTzniJnMR/abRy2Je9
REsk2H3qJxToJudiX0wju9MBXA6lgO1zOqfPaIfKqlPvV+oYum73A7rRBG90bLRkVdO5TMonT9cl
lY/xKu891GjDwMPBdbYCEWiTslFg69YBDCa5DaKMxlMz7uu3OE4JJfW+UuUiUSK4zV0sazvs7dEV
FKF4pt4oIpAseTWKTqt7UiDxpqUV6GiYMZeEsC3CHVdhAoJjUa7MplM7XObdNSC+Q+guHl61PKgO
Qs+8733VO9XG1mlRXxiCuso1aXDvivAz9Uv2IIX2EgfCvsVzw42pc32NzGM9JR9WWQgP0cJMeHpP
2cqTDcGzzMgf+D0mj9zVwltniOub2hjDg1OZnbc2il5BhMwhodpjQPGWGxcP8L9ZstD6RNAQqfpk
FIEFL9pqi3VYZOU5zh3kBOZqvuUvQ27EFtp9QM03b89gunp58NjS8Y8iN4IGmL/XjbF9rWkH1NNT
jgqGbc6stQYnaU82ye8m3b/iZxHjIZQhLszevjUg7HPzd6Ylm30EKAti+5Dy7VnXQ5u++r5H41EK
1nPltJYHdqA0C5CKtbxvW9nO7HejwdcxqmXI0HjGCTacGmmHW0sRv4PrNLsMx2DtAQxdk6Xlo8j3
5erXA+pX1HXp4/B1XUWo0ONbJ6on7rFWyWX+3prqPuOKS4ebxJIEJL5vqyeLEfpOS1wQEcN8QxZc
lTvSsTfFfHsGAkZ2c75RE8Ab71ApzH0737dJQAZ7d6zTO+wF1TX9eS+PNr7w0jWNLHRucn3P5nu8
ocJzBu2nnW/4Olf9Lj7Q1MVPEpratrMa4CEL2LM+IBEKYlD9ACH1heGykRBfasKsK4QYD/b+rDUY
s+pA+1B9iRAivFmRIIXorYtZpcDK4u+w3g2Ag/XnfNYy/FnVSMbPqu7wsvIe+o1+jL8EEMNL9I1e
h4/DlzqCTIJ1Bb0E4UTyG1uj9131WVPxEVe49l3sPo5vG2QXy5cA5sajM+sxmV7cdxFIgmxwGqKp
CDd6z+YWmw1qDsEHd+eERrIcZ7Gn/VP3QQFSkVEfKlEf8RngTfJc9sKzYESEPFELC4TXyvGS8FAF
jhXx1yun13Co6xtv6K2NDbED5IZ1tGdZSg8qkz3tLFUNqthqMte2FpMuqYViOo9f6lZdACdwZ8lL
jaN3FVAoiRVETXqXzOKY7VWfTkEtOilI4zhlnlprNbhQdmUDtOIuV6hsLh+/B0dn8y4NSaPPLMdN
szAX2MF4JjkNyqQzqscpCSAvSgt1z4vuZEUQWcwyX4XqhZKC9FdlaXbfpb5/J2dh0JolQgn9gYVS
d/S4e6ySWUhMB/89nKVFcxYZzVluBPckrvYsQbazGNkI2BezPDm0fHRiTX+Ws3RJqILZNB78pWfz
X2omzkfP1eLqah5NQ+0wbsQ4eRvMKukPvMj5eerX9SyW9g1YQoy7SKicMdoJIhy6qiLNcyU0mq7U
LLuCa8VGOEux3lCHH9aXPusVdb10kvbKhzA9eyxab2PpwzGZpV0seSzYDP3WsWoLKxACcDZLwakr
vLlhAXm4N95AMzAfG1pyn80ispzl5KawCK5/acwch7Pe3Ok2Pnsn34xfejRJwq0xS9Qa0u5B1v24
y91o2NsNj8ghmey9llIZ+WdU8b9z8r+bk2EDM6P+820SmzFA778l2Yw//8xfc7L+BygtcpcOgQkG
3pnl/nOZ5Mo/qEWDd0WwTNjEE/m//sK8MzP/THHAQprTHQyyBDcNior+k7kYsepvczGgc7ZQLI9s
w7JMafNCv87Fnlnk1BK4mKbc4LVPwmHR1DTF2I7+kmv2PfLYjl4B9eJmBnIzkEBEE6CPRIxGx8UF
g4wr+mzc16k3LaDtSKSdJN1Wo16uHE3lLLK9isIbEs9FiGOicPHKaEFavrFX06+aCfdz0pqvaDP5
X5goGwYEnGGBc427yL3t8Q0mLlH4vGdj33ToL4IBAwe7aa7I3VUHvamWqssuY01PYIlPbAHjbs47
THeSPPGqcDAZG6iFD2bkEXRj/t2HEeAwlht3PD3klinl2bYykgl9n9JnmYY3DV3Tx1jgcNN1Ghew
+FRrCRDnlisQnIr0iVOEDNeAaq1sucuc7h1+My5Q0fWryiqHb1HuBfSE44IRHt1QZarsLd9P3PFW
BcggH+HNWulAqY74bGIwmIQ//BXESzZnTvtudiMGhaY74HygDyeiYTme8ggeQ84Q4DAnh05+zVS9
adJxMxXaxZ+HwVZTw64UXr8YnMK4ok2kL6in5bPs4k3m9XeT0WTXBIffKUpdFsix6ySAltr0hjRj
0K9Nt9OXCvbxSzsV0R0uaajNzD6c4Tnx7zLoKmzzmn9vWoY8Wsk4cTHIJFTvxlYnPyyjc1Wk/Yvv
mdAPpe09DRm4mEVRtNRiFzCfQ2o/13UPElq1qXvn9OTWoHCCb0vNTu4a4ZavThQ7hOycLn3Kk1we
OX29rY6h4WzlIO4RUVN43oFeVic2Ce6qjAQ83cgzW8wALXSuGlXrUNW+T66i0POD0qZWIbflDrSA
dHYwGZQgnvWmAP3tCmNjAm5+c0ygR6vBB7MjzQiMPDzve5fC8PWQRcW9ARfxLGyQ5lYfeyf4N/Fb
WfqEh1kcRwHF45MBwUEb1o1OjnKUFHy3DdCeBfwXgIRRze+PUQyH4lxfICP4HdUM1le6SJ9Gxolv
VQuYXSPAgN5cN7yrVcG/E1LgzRuoLTtiAkQkdN146ABxH7DvASY327Fd6TmZSpqv0yfZ+mOyk3XH
X17h/bg66Uw8xxpI47rdFse6kJhGxMjvoXRTfqDRDKECrBqRBQeSAyYhK19Dvn9cUT3eblBI7sof
ohoNMmQcKg1WNSMZxM+INoGt0YryO2T34dZvi/Ly9V8W+3Hpcs0z+PGpaTp3wURrDxEZVqfCD907
a+AzaIGs/JGytTjkEidXHdPPUtijDRJ7/os3IhuvYyubR2fI+BdTypz2kuaJeuWKYsT+C3goxgL0
9vVJiyWOuMUUeARcjdGUx2jovTXFFsWlL2dnawh0fknmJH3CS2/SXKZFxbrJLOeugkuyLxJ/uFLS
gJGuakykS2S+XdnxS8U8nB80ogHAzP2+3LDtbj4bJ2RhpRf2hej7eIRXbl59PXavPePSGrMtveCT
J/03z6zUopcZmid1wfygzuUVnXEuLg9oLyzwu2wnOy7uVaA8SOcwOL9+W1mfFfdRMJP064TC26XR
dO6yiHnnRhKAJ268GPuJFLMttwN+fNsjuTop5qSJWCj8VPcVuXjETVkQI4unM5rhGevLLWCKh06B
3e5k8UY13QLO57j03BuzaS96H9yGnQ5Ivwl3WVz9kL139LCFLhocoLnpXIdaQOIKt409PQVVba+k
PrgnwF8cdL5cJ7UG/mYEu03u7drwHGvZBhTtdm6yuVpl/FgbsXG2SbStEsMNVrZTiiXsLmsZZeM5
GrxVP8SrmsIckTv+rdFow8UYuKW6RYBFq3e5GNlFMqP6O2tNzRlyN2ztHfcg2h/dBL+SVhmf7DaX
hBy+K8DPRxVG5TGeWnzsZsZqzJQfldEwLsk7/B9cr7pWXPCB+69aYL7UmvsxtlypyZFk+IMB1mQj
nR9aJnDmcrvCHcuVdFnadnGPSYLoYRhPn1knsSmzbpVTWG/Khu1c3HLBdBIwAwRpiCfwC45sYzMo
uNhxPyYnuHaP9khnhuMplJox2+uuKXZg65KV7rblesjhhGN1P7CkLjdaUbwqWKyLIS90mH+6c6j4
4G9xfOgr2fmvupEB5GQNyZbzB7vKaxm5zvfInDNxvdLfHFtj258kDw2m1feRYASkb5T3CEzKUm8h
Nvu1B3bO8y216GACrwbRAdSMJ0EqDqsLxW0r0/PvVVZ/0jfgr/XcHc9DWPXlWgRd1CxzMC/jIp+q
2aA2cxMN+5xy5t/xsWI9b/vGrUARQfaGUL/MWi3eEZ0uV1T44ZI2zPJ7LdEFCF7tx6xI8C+X7wTV
KDJ0aw/bVfeCftXRmTAbxU3kD81uP3RLfwUqvNVH5SMflCM7+IQciOiTZWFJ7YZc5KM/ku22+Rou
YjpwX6iBAFVbi1Vj6O4JlT9YMyS4nzhtuitrfeMxGdU8Q+CtJ89mY/Fr/F7ieYFpuwy6+DGmGwOX
goVfCtfb96YiD+eR/yRpVvurotO6Dc/0fkNm9NAHmVhzNdPPhDeLO4RULDihYrISdLv1ZeWey67s
33Iqs9560xCsmcAYSyYs7BPRxBpIgGDMmohAbJizA/KTzPUwXsfBCTBgQtue6RvEkaiY4PqF0OYG
KsPx6wZPDV0vmE8rd5kIEwvuVBT6jLLT4P3G7cmR5CVawrvkadWc57CmnscgRWLnwjWcgyUzH7CY
zNZ+rVj5qai59jSRxOsJLwJgHy/XzqQ55Z5JIdkaRLbW0UCrQgp0D1h7NfzIM9O8GFnQPPbIoiyI
HPVsq7lkgbNwFUxeuOwdVDrNKqMl4KB9kjGFZV2nHfSCAwzPodoVvpx3G028xKXsb4gCuvxnpWo7
Wuk3p8aXWld+f0lsTb+pfHA2qaCAQJlQvts+wfhUVjdDEW8sHNzwRuwlouxrXFUIXaDDAfD05L4m
9pxsVOENQphqllDire0EK3SIwnFbAUdamC0qqqR67HZKmPGSrqh5cnXuZexVeq/iGiC6SLRXAUaO
jW/9nfAdA4g9NhuvtFmqpigT9JwFi6qKKOmpuD7rAsdE5+pXnqDFJXfoAy3JQC5qvZdPohy2Qz8E
K3bD9yMtTWcUCmPRuC4bxNzY2n1UL1PSMkVXBN/VANeELduiUwWZqQin6KAPwwFSUr1s49rf98o/
RYG6omaAWfPdGECXPRz9mBaeZhVrIUxGMoxXL+F0NY5Oq9lRt44p0zTKbZL1cXAn7JhKerOtexba
dc8qeOFpFHU/BYHSSfh6ejDiGALxPOwH5t/pJBlVkmUcZIlcj3WM08WdTbrQdYYYjCoWh2KVwdYD
mxp0IbC7xCXWvYBgXZiIb9nzkFl3GnsrZHavXeKs7u99Z5rWxjjV5yCmJC/upHXTyOlFTSJaT6V9
jTz2lPHUNFf6hVC1PBlflFPKb/VQjEQ+8+mbURvNTZ8RI4iM7nsFC41MlNnduF0nCB07Flw9bj8Y
Oetbr0/NU+/Y6howqqxNH0YSyKc3TID+QmVt/N7D61hGOFiIm/ps1jUE4CDWYUrAtV52XYTfvHRD
HpUzZrKxoi0blAdPgwkqE+s4CQbtNI0/HbPHFAfA8AxjniJEC7C3WSNIRd5hJFOZr2PjSwGmce+b
Tibs00lkfOr7vGaOr62dYBm5r3D+6V3r6QvFLKOtkq5J9vDk3JohwRpPVlRhW0iz6ZkQaHpTh9kH
F1B2FIWpECZpQJRHurkgkubhB1QOnvqayj6dzp7PLL9pNm0eESzBcvHK+GKvTVMMV+qVSAcJ4ypo
+7kQ7UdMJnklDrrlKQC5NHwMsCSf7LZvj6oU+WlKO7dcqrFJLwnEVorFyKx+y1WNq8CnnHUz4+yQ
5D3MbwuuhiSDetpZPokxcHBQaWNcozZwn5vKKV+BhObfJgzv2BN9YVFhlDtsjFu9zx8wNxdraUzu
kQ15sak5GNeuMe2j0WcT2nPJgkmZnFmS96+weo2VrVgOL2QegmqM4550BS9+UQFDSVy4VGLlbJcf
hIk2BqSvUPj8ClY+UTONrDf6qUtQtkB0VarufoR1lu0cQTlNBTRtN2j5d4xubJBG6kw7UZ+SiuV9
GVTu1c707hbnLWnF2JtWSa+YbmNWyDIo3HXli2gFjMoHxxo9cvHzkQzDYqPFmbtPbaIV/2/cwTfR
R1XUxY/mdz/wl8f3H2bh/688xJ7LPvGfqz77ov9d8rG+/sBPyceDXi0d50vt+WUv6tkwr03bgB5E
K5Jpzwihv/aiAlsxYWkHeQj0O+6V/5F/LOQfe960Av9wLWf+U3+Zp38ixvBd/2mm/l+QY5b4m/4D
1F0Q27PZ2Xo6LmIxc45+2YuOWdN0uRO5B11lw1EjakyUxEyuMBGTT5J7055vOK4dJ5U4eJIvM8+X
refL4eM7tXaL64FvKGaP7hbeh/+UTIi6RzVbhMImioN98eXh8XNU/6X6MhQZPnZCKCBPo2z6uxbl
gZaQMUsJFgJ5++w6rEmdat2nkCc1lqkv71Lz5WPKZ0sTDp19OJucutnuFH85n+wvF1Q+G6K4jqXf
czxSQYpZKvaG7rmJlHXF5oWXqu1K/0czG6yIw95g62dax3oYv9LXpN4tP+ieB4ampTnWBLyEKHmq
BRJNoRqc29JGvVgNo6jRd4PhhnyzQdSLO9YPJ9O0uyKPObOdLgvOnWb6e/vLKQb4E9dYXwjrZIZx
EhN/mii3wtQQvk9lkMOf9us1s3v4atASMiyFm7nbenZ70z1mp/ejEYYX9kS4uuAY76I+DbbMS+6B
lohuqxdDCacvy2wyngGtZVMe0u8zjrg/8HSaLa7ChN3WKrcK73ME+lnipa4cfYmdB1uqB03P9BN1
aP0kXse1YZM+LwpGIzV4x4rz68tPnnP2lu4Z3L6HStc57bVzMrULxhCosqbX7J59t1l6UZZSvUEp
9z28puZgOC7uMbgbd4WXco3SaPy7GBRd6ws3mOJLZI8Fj3LpdC9py62BRurGxXJdOFzYp3EY2OI4
HstGm9bwgMFjndZ5dcnD2Q5DhJwx3y7VyqKduKD8um4OTZyJENr5ENy6TfmDdpOxJXg/KSLI6AY/
aNWGEoK4B04qsqbmI69YNu18iqvhxw7xvhO5Wk/eGIt9mdugZg2PVXJfYQjCg7Qh3FqBxBDQFI3C
Y90+REZ/mWDZxk9KR0To6KdwAbmuDbTNZgt9OLr2o0NNkAlkLv3kt2uCQAyzKuK9Haw81OqTPlXw
1c+67WT+OaDffJUZJGMNq+lee9nbbN3m8l2X12AChyMx3Vs1nYJ9Lgy5bKjVzXd+TkxdK3Bn4YO2
lx2dYwdsi8mmzpKMrze9YTOpvqRxeOHkGHRA9xXrWi8zYAuGv4GbMy4oRjIZ3T0eWIHIILgaR7Px
jJtChz4ykD3lEb6jfUueppJ4+KhX+Dn1fNxhRed9b4ehzOZWBn+VE7LD5Zgr/azhgLdXdU3THdZO
bxMxkB1MAOvrCMM/4XOvP7UgM1a9ypKtkphdF/Ruq6Ndq/Zgxm12HY3cyhdRYcstjNnmqnn13RTy
xUyK+AfDwqOhtbRTusmnWxXWKrbtcFFEcf2gtWZKf9pAFDHHnxQN0rinV5NTy83Yynk4HRfQuZnK
EpPa7B4kDRbQZtG1yS0d5E+eVaXLYOKLDch2FzfBFfx5iERjxEtCYhjRIp3MIq4Dd1dNdgZSwp7f
7aJ/YKQPVzpO6r1TWNPaTO1u65qxebXL2dWXTsmaVbHcO9LK1raEv7MIrLq9kWwnKVmJhxP45+lZ
QEV6cTJABGHCJncoQzbibeM84Kxpj2Vvg6DwgpozheUUPs9I+tqHPkHT5psfTBc9gdfOfTe+JS+W
fidS6+6KybJ2LfXrp97QvAEfQTBsfHNql02uZ8u+lsEyiBJ1/qrDdKpsNn6Z77rNJrsNmPgGP5sW
cLEbKDmzWiR4U+56bBNrf8LMviT0x7ttipgvKqs37yOiKY/3XHTchGZI2zJE6z9FDNUXypL6z06X
XEbzZGL9bOpr3S1zyMpOu6lqN3thB01hLEUf4zLg1/8Sw+I1ZaudZTLkF4MKO0yugf5gUlL0ox6t
5tUxAuveAfR4BxUkAHOp9E1a4orrpsbdY2WH9ZDiZ1mzZkk5dMMIMoslioMb1uJd1HykhVD9Cfcu
uBajrJnWpHGpa5nQ/szlus768T4wMttdZJoRnVl2sI9lRX+qZerv9FDGS1gryaqwXI7MNLgQ24p3
EZLxrZa0DoFbpEBWEiIAe9FgkPGbcDroKaHbDKPQOTJT/zHMcSYvslLWbyz9IkRFrYtOZpfUO277
ijHeGL5lTZssJ1FOD6ITWCX92KEgK43oN3VU/aiC3jxN2PFO2CW5p6W2HvN5U+FV2i1wgaAzWSLE
JSsVRTqAa2r4XKqyRqaxh9uwLpAFOJjUjif68B5SEvDAZgBWUGsbNCz0IlnqJH6R7FvgQFVz10D2
inFlCKNpXnRlzyvNkcV1or+M7H/yXTHA23u22ACjazaF3fIkSnQ3vkxF2JF9E222bg1breCHDQjV
+jB9uvQbrv1kxPxQRRzBIaBPOmUrqLgBpWLbXs8e+mFQ2yjpA3ZImHn4VaYrAP7pnZj9QzIHjRNo
5UrZVbT8Gvr+uxX9N1tRU+hz5uyfz8fn7/3/2b1nJR676vuvQbuff/LnoOzof9i0shgz624ugvm5
F3XMP6QEOezqEHm/LIT/GJTlHzz2yeUBxmd/KQX5u597UligrDX517EdzmtSXfxHg/Lf1qTgwfhB
tCDNANF59v59TCZTy0joAltkGUVkDU8gkKzg6Zc35X+Zxudd6y9MUevrRTxSgZK5jn/MvL1fZvEG
rbD0PHfawZ5X7O9qfP9O5yzpXWjW//ql/jb2f70U+znQv4TjdDyRv79UkfmDwpVFbSu3VBZiUXLk
1k7/NjXSeKMiXLiQILbDJK2F59Kv8q9fnvvL739TRnVqzj0HbA6/tPnq8+vfFLKRy0CDmBfn/YOZ
Oc8ukPh//RLzj/jtzZxfQjLfUM+G4dP+G5ywwqiHx9FQO2n0D4MUT7VnFMvWZITRJ/X9X7+YmO+D
f385iziJxMVKCtfT+SD++jcSAZGJAagcCrtQBzpOjHJJMUd2SKSfHVJ4YVThKriCgWp0JGlICQt6
D6dqkeGmrlYcsMRK6JH2MK64yR5vCmG2rug8cuxpyl6lrgmx0IprlP0iC70Fsg4UKibdb5j+tkFX
N9QcuOz5qkY3n4jll0vaaNpsBdxInEPVeisRJmLFiD08jbFfnSI7QLgTplOFK0t52YMN+/05Gp2C
SweVJX5QyIts8uRqS8gGnQUIpQ3gcrddbrAw8pC3XbaqRGQVm74JvdYNbqAGdBvBts5y0msRWR/w
qO6aCrdOb7nZgXOcRKTFnWlubNQkPzNDHVol5aS2iZJILLmxknXcf69C9iFOHF7KEa4kKl61tsys
XfdFb58HEEFLUPb+wQzEk6MZ/iEO2TyomqgTfrjvTPTew5DTSTkacUwvkQoeGhtYX+vyrPK6YOUU
JEGG3u92FOH465iozU1ey2UbIsX6LnhCGeh2su4hjTFzsFrzKOmJIb1FheM9KJyxq9ClHsd0I+dU
6nEMCrMkRrnJh6qyH63c0Z7DpOOuwv4D194wmA+FkXRHNq1cSIRk58KmEdumkuHRz1R1UxCaXJts
fjbw2/mIZCq+VcUsU/a5se7G1tx0Uao/WUXikgxRA6n/yGxfsTHD6Vvqo3HSJid4iEI1kT4pjIVv
Z0RNlc2s00eGt5+0yj/5fljdlVNe3WZVfcKbKF5pF2geLCBAO/L2xo0xCHuX4ZyEE2RHm7bJhy2X
61fmTwksAqVtEzti2Fl15N3pdhBvNYGyPgVacdum48okX3FDpVBJ8XGZ6puqj9UrozsDIFU2wcIY
ZLStPKs90oSQLPwptG8jp974vmDp5rMzZKkevMVtEu75Y8/Umh6szJ+pyv1dOSaPsQFyWCPBsbXQ
KY5g5umLDFljdW2AsdHvDRx1kb4z9DLdoXMQzStrdRwLnSUuvt7iko08N/hEYxhfaABA7oSvxvda
Yy3CVJifuiDWKJazzS23EwAIKdY6uBtsbcmlOCulK14tSARAAmRvMd9xoTCW4XgYNNd/dZMmp/kw
8LaB7/fHISZDRtN3v7SpyNoyMft89zMWpRYXEYJFwzKTiccUnfYHqmmM0+AJd+PHWCgKMEjwP6Kc
RWn4Lnzx7BkTPMKm0a8R0Zud2Yk3h9+r5qbBfVLoWHEd3ml4MgcWSDj4fMzKE9v2FYGMhC2aAURt
im+0WgGGUX66ytX0GQUuxMpQ5w7oIoPsfS1o14am38HR2TQDwkOsUXNTeGVPvHK+tPu2eqwMzck4
nnptxQq22LRmId7rjgVpEZb2uh42qgzEg5Tl3ACd0GqVO13NBroU75zb7j7KepZ2Rogi3IXmOgwB
aEChKKeznybNXHRYjo+F4aYnDqQJPD7ultKUr1XRw6r0XI19sE8OtfRBaughZZH5NuQBQChc75pF
EGQ+TQhGfq5nYbQzH5OMjiP2ZJBSqIOwKleDW6n5Kz/R3JvAT777RF2Wk6rXTmta761uld/iVnSX
0gJTsZAp3z2OBPsSjVzQPNtI93ZmYutwI0b9fupfiqEXxF4qXlkn0D4uU5svEA76If7hxVr6bLCI
fWBzYd2JKbYpdvCMpUGJbb0oZCq2Tho2a5u+Db4n9vAJHlu7JIq7as0CIaEN5EmGEjSdh8iwVBVV
14Y1WPCvOT1IQ4MYnxzrlIqoV+xOp45mWFfbgTyyl0o5Hw4Zea63Hr935csYkIjrPKT1YGxz6FPr
ysQy4HRjtCPyTOba9sId7WbFsRhauZONlBc7MpJdqAXBmyvXWRCNWxKsvP1dODwanFwrE410w5vE
PcGlUETqdH8vNFzF95ay13afZc8NfXVvQ2eHZ7uyp+c6FysSDwBi47Kqzq1RNrDEYj55AG53ZKq5
z9h8yHh4ErCsuStRILChCaze83zsiQOznvbUUDj2EcgIuPGVmdbtn3PFf4f8fzPkYxI1GWr++ZB/
fM/r998xGn/+kb9kcOsPycTnyHlKosZxhvP/nPANHXC/ZH6aB+yvOf4fEz5z21/OR7AZ8DT4kJpM
dNwSjP9koidf9PvINveZkm7A22VLwYD49wlR+Y1LxcpgHzMTbNyS3kkDh5pBqBT8bq2VjWIgIxHa
g0YShX8u8hGdrZK6hil8arh63qeF0pnx6toW1bDWpqGy/J3rc21dclzweIcNN5XnJLRs19nQtQvi
79zoSYTPcjQdJEAMD3YTQNGBEn3qLFV/JDy9WAk6ZG1NzVlaoe1QoeZ52C4VUClzGu81d5qM09Rg
aFkqz8hJ4iF6xNPWNCrslflgpHIZ1zpHoFPhOtulijntNqYO/r5Svvdap5PAkI2yNgOZurg80vsS
khUavRdNkCTkJUZ7Wg9eakbbkqRWvhBjnq1xH7jzQURPleP0K80r+reoA8E0YVfeUNMlMW6F1Rx4
MgEUFyLU3BkJysZ4ytI9FQLhm11L9WLWgiQQIF/vo/Dcj3QYz65exUTdE9yk/I9/07W2uESSRzjX
P2PdxMJbDkRO+HeEp+7aOA97Bp5RXzU9ppMFSvuMIm0LzgnLt8dFb0iwotqU3bZkY58oPCFiCU96
C+RkvPNqczygfinCRhHqNPlILdqFaRx98nmQd/QNdGJN66d2CbMc/oe0q11dDAaJnSZ/CCcHnd1t
KcEi8brshoCuLcttzBtLduazVkDGBmhsikthBe2KGQifiwOQoYuM6QiIinQpjdg8X828XWuz5NFr
/rARPbcyuu6GArqKmt60MSspVUu1rcJrt4eROX2QRHL2YW2U95M++mdWf8Wp4Fmdba1JGy/AW+3O
wGHUWY3JVPTXPzl8rS680aRZliA2dNKrOBI6z8qrQ1zWQZ8fiG30abFywEXH3sasNDzzhtvri67H
vgOPNiRZ//F1TPz3RP03JyqKhs0Z+M9P1PP3b9V7nfy2Wvz5h/46U9E/OC8taeFv5ASdf97/nKlU
pkgilNCJ/oT9/7Jd1HUBzwgGEZA6SRXKX0espf8nRyr46b8dqfTa6SQ5BZlOYXPKz/f+XxSMVLQa
H8iwO4ls8vioTQjG8ydQEGIaGaidyBopm4xYdH0PW+CJXCSS/kHScr2vp8a/TzPXZ53Of/4N6X37
YuItPA3cdIG6p1oJdAerI5JyBYN4itoX5rHsXLmOiled6bUbr3Gjszm4xBRlxYiD4cFcl0YIRmeU
AntSJpcsntRG79zsNkn0/LbpSY57uY0NBXk6eeKA6A+WVrntglLtHO2y959aPdQIgriFd01DN7tW
ZvNku8m0Z7E3sN9xgltbyemqG2l1pZjM35Cm/L/sncly5EiapF+lZe5IMWwG4DAXd/hKOncylguE
sWHfDDuefj5jVk1HMKsip+bct5auDMIBhwNmv6p+KomJ9rwWJrs/5w12CBaF+XbUA1PnbXbKcL14
GvRA1dOj1fRtyopwNt+1evQqPZl8QA0ZFoxujGax1ln7IPHMR+9tcDvLbDcK7boxRDVfKz3i9Zn1
UjbC1NeEGoW+o4fBQo+FKz0gFkyK83mG/mnr8THtIul1m1YZDmw9Xk7fJs0t3+FzocfPmG8SFnGM
pFXpgIZL9KAam4YHbCcHEpvpQbalR9oGs20YhNneo0yGXgEG350MgqNgs349J9VwXekBefI2K+/1
2HzRA/R8xpHfg7u+9YGnHhc9aPdaMV07evjOIsB+zfRAHgxw/8iYhyl9qQf2ldXAmlYJbQSlHuiv
erTfmp4RVlFR3Rv4rx97LQHQkVH8WKwOWUALBFJLBYTujBs79faxK/qPXCsUBUSC4K7VMoONJrc3
tfSgTYyoa8gRaF0G1QZq/tZOXXdLsqy+zrSAEbxpGdmbrkGRb/AVLD5qB41yKB/Gmwoya0HE0dJI
9aaSSC2YLFo6IToGgBF1Eher80oA2b+qBjzXju02N45iOz9oIcbQkkyixZn5TacZtWTTaPGm0DKO
0IIOeJPsTjS00KVa7sEF1DQwRhCB4FagB0Vv2hA5RXQihoLDFZlUj+cXMlKaIyjZZZTh+Srcj8A7
xQelhSdG9mKXaDEqxSyFkNy0473C3vWpLdh+0UPXzFeNm8ZPAe2Xtz4lz8pv4sM4etVdKrr+gaZV
a5e7do9gNK54dElReyS9Wi1I9/QfyK73QB7hw0aI9WV0AovKOxrm88ldsq7YwMjHXMewEiscDYrl
C4+R5m6p6O2t8JjtiBG7u9RoxIWQHTV6aPvN1mtT3DHUbNyStI5vVeJYWHik/blIwXMR+1Dzhy5K
PHRbf1gepSQxDVuiMHZrZiZHVzKxG9YRT2NpeBPgHaN1wYvQgXybRTbQfuYAeXlDdjJ+8cyKlK0n
66jZOm0b8SRJqbVcy/pbYTJLRh8p54u9ejg4aX9mf5gto/HCuK4LcG+5Af5IIyaRnppZvV2zqrX2
CBiU9VATNN9bhTA/EGOo2GvDSW3afSFrvNYXZrs+BT4bOwbKY+3V2DCP0zMq6ceIsUMnHiMQk4t8
jr2y6R96OxnGI90U/NrPa2NRloEplKoBPLejlU+PKptj/6sT51FSbRMSA5P7XI7Z1Ho7v4EFvDdQ
ZLNvi9c0Zn6gnUApXly83P5nHfA36wDbFRYv0n+/Dnj5rsq66n8WTv7xb/4pnJh/OHh3YCUI00I+
0DLIP8UT+w/CsYBX2C5JwaSdI/3TZeT+wf+DBQUGJJ1E096k/xZPKPXB1OC4cJ5YWHj/ybpAv/V/
GsVb6BkmS3Q+IQdxHJ2g+3lV4CPNrim54SMYYVz0CSjMLG7tzU/X5O7Pv/dfFMTc1YCpuv/9v7QE
89NRoA+bbLkkYwVa4rgS7ySaaMDobzPRPbIxYDw9isDf+HNEuqEnPVNKcjXFCqA5rNe++fT7Y+vv
6y8HZwVGvo7L5nGxfz3FRNIBYZOlPsaETXKaxGgJGmeT49Jc+ZCZVv0aB2UTbLoqtcNuXdLvs0GP
+47Jhx0WyiRHNmTpgXhHsbVbAytOXie3nZ9VWFehKm77RTW7Lo7Xy9B5NLszJQz/P06CztKApw6r
OKaev56EUE5jlzT+HOEdW7uZLrU95FsHrs+0PLe2GLeRmXs2EYhl3GoT0acpIBfkEsng86XBfEfZ
LUGljpWBGLEhwQte96NPDzuR+nzvj5P5VKZDv1+qtYdMXWK1/P05cMv+5XvwPSoC/Td3nO4G/PlW
6xx7GBYPjH4K+SxUgorreaTi0cMh8vsjvZsevN1uKIG453zXdwMd1vz5SC4+6rJh0nUc7VgcWczw
5Um/Pavebu+FG5d/isv/3qr3L86MqJXvWNziFG7pO/CnpbVldlVVGgXHi1N1zxMF2X+Ig+vfn9W/
uH6kU1lgMBchY8J+4JejBCzX/YJu8aOypvSAy/UHWcL0mHf+0+8P9AZcefdzdS3egB4/PNIx7x8K
WWxaRLCkf7TI8p1Wr2PwG3DPLAtf3FLaLErMRDIOrfv8YRld/7opZE7hixk9JEO1XpWu294rlKF0
I/WopQGWPG5Gk+0z8dLoXBfVcki5N5/HGJAeoq3AORtnE5qbE3OQudGzTd9KcVHI7sMk1/T4+5O0
fX29fjlL9GLT5HJSZ8Ny19Wy4U/fWgQwekhWNR8nPZws9ZjS0wNLumXyfa2HmJJp5gw9KnT1gJOb
NzsyBgaQ8jb+1IPQ5m0mSrMXnoVKfDCtPL1xg8X57Okhqss0FQui9WgGJXBXWrEZ6cioeLJEHuwT
StbCXg9lqfy1wkoPamk6BIwWf+Zxlh+lHubGg+UeRz3g5e1C4otBOjkemR6NKqBBQo+EE+Keh86u
/SelB8YZJuOwYpHbbwhMfU148WzLLo9PTO0Zk1NeopNDjKCBwhaHMZLursFStcUOOYB9kUytezPG
Nqjq/KVnpl3o4Xalx9zwtGiaX8D8EWvrd3He2wc3cpiMZzKhlzhvZGjowbmb2OIJF1X5gYan/Ae7
vHre5CJg2h7QTh7htxT2pgb29dHzqzz09IgeKwFjKD22X7Gqw+1ilM+esUJ3KdPpFpmr/VJRBfYq
mP4bWgYARffd0MIA+BsjpMUl3hmeOmO25FNLs93lVnCaR6O6YQ2ILWCuJjQHLT9QA32ghuBaX8+w
Lqggh3VkwPJAtjCR0txEThsHNO0Jvbi8drTMYbwpHqzB1xtzMNBB6DuzdoL3yxZ6mE15QOCfhtWx
X1Uk8aBynapTL4Zg23qd/ZQ7+0qLLkrLL0Nr26+1lmTyxDJCAiTsBGqrUs+EjweI+/PEV0NMkBxE
DOBl2CeJfW9FSKw828ZTX4BrXIwZBCQ7rW+24jtX0mzuF1Vc0ggjhKHFpDEuhhDnKOSikrJ4JcSZ
TEeMxuZQKBHMMRG4+ELTx+dES1WJFq0iLV9lSn5Y+vzVKqsqnOhRp5Ucsat3I39vK2VeE4CZCIYi
ilF+wM5PYLUcstbQFATa1LWMBj9y2poaZ++AkbwytNyWg/HeArAnyKfFuEbLclBm8Fu+aXXqTbfj
ZeQB5O3zPaqXRNebdApHi32qo//KJR113WspUM3u8gpWR9wPaYdjq3pTDYWVNTiVtJZodiay4mI6
p6Sai6OpRUfMfiRyDMTGHEnCWvNhZ014CxOaXTYMbmmdEln1FUpc/DGLzOGb9Lrloz2q6VyCAjrl
GMk2Y9w414oGhgPFShHICTGeBhrGb40lh9peLEtsbwS4VfNEAMFb29BsJUU5Ii43M8PoZ2cU1d4W
VnISOP52DgmSbbYQOwzsIT3grcJ8N9fQ90TZ621ZdZ3RQNS8MYXPkApzAttQ8gxJVIQYRo4YOS4/
xl5N9Y1Y4iKMGhYF67iIjaot8DdW6YdpzJvDJF6ysQTZRTFOYEL6RJ09ia10UktOF4RYrkjBdR/W
YHJuLX6oIH5FO4R51GPaFE09fqdxjAa4QqxU/2Xqa+LN8R7sv/eCyl/RCueZT4ZgfVHUTXILZpfV
yciSr66ZVso4yPh0lK/oEKRgMYOO/1DETvsxowUszMU6hanButBw6arD4WqfJgfRvYmD4aVmGn9q
U1oZVyMRxyJzePZANCA/w/JLUk5wXgOHz7XYzY2drJT0dYo314QTaSsxzodZTatUoEbOnFn/bSDK
KQT4ae3A3Fo7xnnx7QpNE9ihs/JvrKDoPsQSrPagbD5JTliHbXTPKRnSjDc9NbS00+eZu7ODxL0F
d0r9FtaGQwM78EiXRrENPGp5WKu4WP/g77COVOdRcr+akBR/sAYeX9JR8Vwn1XPO4GOzd0SSIadX
toeoMtwrPBrGw8IByM7CBd2skQd0wF0S9/MUMU3DSZD0D8JDvI9AvDwoYbWhYt/9UfjuVZeb2cEj
bXboKNGbNqwX7St3Foe+5aFgqsG+Ge2W6o6knU9lbmFOLrJkX5MF39VEv83IsLZT36dEoCaXNkhx
R3ovGCmOiceDasYlOXD5vfwrRSRtck0lFGzIjADBpp8rQnJ9qQRtZyDProOodME7zAsOgQrGc3Iz
T9YMdvTt9f4/G9a/2bAiv1lscP79hvWmVn3yX+Fr/r7g9s9/+M/htfwD3ghja6Z4BMp+FQQZXqOJ
kUnBo6apgf+9aw3+EAy1A/5nYQmXFfF/71rdPwLbFBDwheWTtmIb/C4L89tsjMfw/KfFm7ansV+V
+J8spimO+X7JzU6z6eTs4Ztlhxyvh7SDzYbnyRJEwbuL0WtAbkk/Cr82N2s37LHXTwYWb37RqXns
xsa4pqF62C3wAPbx0kJ0rleg4QQ+EmUPZ7/lHQRvWl7VQ2U8tlWHaayKMZ2kvrlpHPIcROLm58wH
XroZarwuZtMC0Osy6K9dt+D2Bk5gtQx1CE9G9iFrGSjxuUkAu/GRZ89F2qU6W5p1lrQRuJP2Fupr
iJ1SbBw2MMe2a+yNzyybiI88mw4uiCEPwiRuvw1Y58IBZWhbjioDEFgtF/LCJA56WrJH8TUhEoqL
rTN2UZaZ+0Ws64HXCD+62DrQ6119CJYx23WsYMO1ADQ4q1uVE/s2WNW9MkO394VX+lCm4PDapeT4
pYmlBrJE2AOtO7JMSR9Y3REKNc312LDU2k71wtKuaUaII9mtWgJwJZTp7ZhsmZvBCiCuioZEO65H
CFc6osiEbDOix0G38i6JGWBztMsH/VDe9ZF3CMrh2Djag1RYJIGwmW0d9nSUvYiDkWZ4F5Llxe3H
ZTv2+iSavA/7wY7CYhli9GBDYrkYvpQE0ymnxOFWmekVSCa2HNa8q1dvb6RFswc7UYUDsWTM+boe
15XHgKZMIF1i6+cwKNM1MkC1pzVQvsHddXXjb2zCFHvLieGhw+U4WTXdeRB90R1MfwyRYKFDzSY+
+M5YQlBwTkgKShLSjw/zAEmmRczdBSaYEnY7Vy3VPyQ5iTa5dhsOnYJRTZAosQdiRi0ZmoIZaJ61
T3UnX/x5vc6gomziUTp7AyjdzhRrcvCa8nV1s89Z2zuHrI7UdsKbBoojM86tFXxHgszYcgRuyD2h
TSUbOXFL+Cq+D+oMe1Ccw6OgFhnGZg8k0lwRwQuYb717aq3M/Lw4q4nHpbuajfwLkIAZWLjf7CAy
L0e3YmO9rtQNGQX3AsoFWVKWScdkRUp1kmXeUoHbApVQH42ux/zozVEombzTQrW0B0xEzg7sIAw1
Wt5h1mXPCiPvBUh5ubf9LzAsxXmOvXbrNtJ4KhyTitVBJk7oFWn6UI5U01adFJssJwjepIF6Qnrx
Q3pD8oeV3TsJl/UCuKXYwwOEphMlcs/qrwxdS3g7lHne5pYh7lKpUFOZie/Mzk903a9F8YyNucrL
5MnkLUbhtT8eLSs+9QjKV50hhtCwkuZ5wACzH8Dg47HJPFIWAW/pCdyDcDXkw83EM4XaAlYHNoRy
bNd9nzTeNhhWuhzWvHrMacK8i5pBnM2+g2UQEJRJt5ORQxpuqN2F/oJ/gTbUnb10rI+lgg6AiZT/
0LimS6U40Mh0Yzj5lxTzDlKQbulqGacP/miE3sr1bNbOhXtXoKnZ4scM7yUEq+KetR7HPq5/pPjn
NFSjhB5MZYmj3AcZZe1uEjbQxmBmkTwVMnQcTARWG3wd+uIB9P0dS+W7YgDHKLLUPCyp8b101mVf
qPVK9d51OvHfd2y7JrmAn3Cqau/FhtpiciTZEI0dC3CbJZGTvrZ1TPGZvz522PaO3qjxQ7mnrWQD
mBXhE+xO4U2oCouliKW64NfYD6X1GrQ2HblpZgPu79zHyEpihP1gp9u+BD+1w+y038eOaJm3Is67
CqCqKEzzTLos32cwjnbAPyFr9qy0cUr5R/axt3VhfZayu85ih15ld37xp87beKnst8ViyxNVo9VT
EIygmVkWNw0Q6GSa8PVheZ1idvvmcOU5PdMC3zqnNa5at66LSwE1vBLqroCZGUZ24pNXan8oRacj
8PYISslQHxwHZSxCcNm1U19cL7QD0j2tQJLbEUEvXMednVA6QEZ9cRY4ohWMQKlnFNbS7nHR6Bg/
R6zW9akdnfSORl9qLXkJzTgaYPjjbcvNuNirwXU3onQfIQrgp2RmdkVvxClWSCiYLZjO9HRtsOsX
Icg9+anI549TNAxHwIzf6gFCbxIXCQbDfjrM1WzsqWJ1t145Brd9Md6JmMRg6zj6g9Pf23bRtsfr
sC2jh5rmwd2Ej3Vu02nDA604mYnxgb5dEEnG/M1OAV7YxTCc/HFVPGtShUYXySPP3/RMLyQOa4On
3OQbepHOPtoHxXFIV9vdx95k07UFwGZ2GvMQe9mHaSR3vxr+09J3rIyxmDRG/MM2Gu9cVEW0N7xi
xa8CBcaFiLUznVKc/QYCTA0klYg3JG8lVR1O/oKG+IXVeNU/O2kfYeKNKckJquNMv6jT6BiSX08v
fTSW9OJm2HzhKLTcfaVPY6cKKF/22PvqHxmWc7ezj61VA4HYeg2lLM/2MFU2Av2yELGKd25X8/TO
sfw2EzmjyorcB9spPQmLmBLeFaSWPXZesCX2joxIyLBIIYcjHqtVqcv/LK//nyqrAlavv1teX9dM
Gv6C4/7zX/1jbQ10G3HcgmFr/5kSZ1z8D0Uo0Etrz8cbohUTi5jE/11b2/YfrJwtEUifVDpTZsaV
/1CELP5gQPqFpDr9CsIO/qO1ta31kJ/mosQ+KL9ArnE97CIeIeVf56LpoqYBcgsybxVBBcwyw3wQ
WNYBbqTNvm4zn4FE44kvneFFT14SKDhAVUSLW0pZlIK75BWeeV0LWR3YQ49ba8Q9u/Fpcn7yG+rd
vARleleLPtiaSQY8qjKG75kC6j3zDHlxLET4pvRTWuixmmGYTuYQsNUYqpaMrBkLNR360li1ZCof
h2qYb376yu7+PNef5ap3+gFXwHHYRrHFxi1j2e8jMBn5a9IdTXMC5oxwAnHpEC+M8ay+1+fF5/79
8d5N9t+Oh99Rj9rxGvIC+/WKWwaCTZznzWkylK178L7oQOs2jbgGvz/SuyiMPpJnk6PBqUlhGpvF
X4+0kghcOxQxyAFtF1rUb22CxTUOcPTSx9EqnMOSZNHD7w/6L07Pg9IlMHNaOqSl//efBu2ZsGAc
V8xtWKwt+cbQSNkO4oEbDrOrls1/fjQXsZFdoe8wRHl3MePAn9KqzHiJIJPnl0qV636WjOFvhyL4
G6XEfKch6OsZePxafY+cnYNU++upzTnvvDIX6alN5oL0dBKRaGzbUleYohsmSzLfDmrAl9jlRFkK
r292kPq6//icXfwKnkdgDC0X9MSvH6MwO28pBzuD2qjf3nO3dDDnougpkHQH/c3B/noPYQh/E6fx
MQAmfadDqTYo7J5qetpY1vW+9lVHWyW/YDpFyIMsXUoS2qsAdf3Ncf96GzFRIIQYmFIGnnyvSuXI
Q2lMVeupmtqRRQnf5sQ7coLwQvDhP7qJ3ix7+HbRwPh6TfHeLOekxmSOSZCeUhNjL8AmrDCNUMtV
zCTx+ffHeve8/dMeaALzJ/knnDfL3y8/j7KXhjK4h9ZlncywjjxCaak9muHvj/PryOQfNkTc2WwZ
3m5X69ebZJBFp2Q9p6dIABxlzZ9xUs5SYdYfbfcxSVMmzTOo9pTatSaDHFfGyZ/rhn+rlL67d/S5
4lzgQUfxIvmR9/fOuJh52gLEO7HexzBt4gvQDcdIEPZSnmsIZWEn7eVvnufaNfnzK00f1uIRJKWt
pVN6H3899TGWtHdFXnpK2Jp9UJksz9J2lpsGn/JB2Q1YPfSEmX6nhQ3mNpqGZTxNspq/QStp1dcG
sMgZyCMIc+0pj+g6OkdrZtz//hv6V5/T1TYFGLEBQcX3tnfsWNG0eoZB/syTX5ZlcNR2JIrIV0S8
QmKYzhrYIZnh0UlYT/lFsMxnWAzJ6oQpwbkK+iA60dpg3xC/67y9HJM6g+4beOPh95/1r3ctAruP
lQP50Jd/ceiLAFITS9n0VAYCbFge+3PO9rv7uzTsu189X50veMbwcNMhY+/9uzE1mIdERpfC+anX
+yBd0ZSrvHav8HC7j78/p/eP87eDUf5p8XbENhC8ScY/vakWv3M7Z854nEOVC2M/GkPy/sOWrgAE
FqvBijZPy5U5zN4nHBIMcmq3/5sLi4VH/xJ/WoHpj2ETfxC4hfii/feFKIVqaBFvrejoDWgyJ6+w
eJj2wWw3p3ho1ntiAOKLm0TpNk0HGrTwCmYx/zeVbRu4VAz84zE6B9gt7hj2WMOma4ntUE/f08pm
0Rl/KZIOnk/aWg9rYUc/RqD6L/5SrBdwPgDOglbJR+AMORQQ9INRCR64ABWsB2hw8lEmjTj2pm9e
J5QngbdtUuMJO956v8SRPWyKKiHVpET/WkRwc1eDZRyhjQU67lxFP0o2as25Klt8lhXAn+PamU5H
ZDEZko3toULB8qClbYPhznlN6EX7ivfIfp5suyF7zXbK2HZU2v0oxt6ZwrKnJWCHHSe50GVRAkPk
0WKqMf0yJDy86y52f8Q1zXNUOrBs3FaR8OPtlAbxsKfw0TlMDoJyCNKv++YTKtsxuPI+Mf+F8gVF
hPuNX39MsJBsHT1cDUQ23+p4dlJo5X1aYfSFcx7EF0//286t+Rj4mekBS6eOQQPxgKegtpcL75ni
pW2X6fbt8kZy6kmTJuK+sdskPzOMLJJTZMbSPlsUEl5yXEkD/eZJ1uy8t6cVzFBGKStPKJzNxueq
zrkjIQebhCILZrBDSvhygwYKbRCpN3ly5tT5MECOM5jq4afWFWYa28HfmcBsXyhKg1nYeukXJYKp
2kRKLfEhWAO9BXZ5KZBDt5/9CnFqY1hc29K20i9FXFp7E4zLa+a24Bb50WCPiNJyvXcnJGnUMHDD
ggAsITxSDaHnmOlnUnY8mjCUvJiLoFXR1vdhqQtmaYaf4u2S+D2j6NlkAUOx+roH+Mi95OF6usTT
Qm13xNYLLakb1/vSNUD26cLBcEg6PMIZJ9BtShwkNNJxg+1oj2hekwn/Dw2G3L3A+2ZUK6BVxyFh
x0D5gPEkQeroIhmHOKxRZOfcL3bBSsULYaH5FpQkI5TMM2mbZUTBzMJFuq7VfUy6Bw6sqq6mmJwQ
TCXcy/iYL6ZdreehFfKIoy96intvVzu6C0ZW+WXhaFuKvrzbcvUOeboSEIJ1So1XZn/CMUpw0inh
RS1gmHK4hcKY1y0CiLU1SQDtg5mYNl1xRb7lqlovQTrepnG1nDMTL0kC7whiVX0GlYCcYAxUa5BS
3rQlp4WRQiGw5wWpZFB3lgYT967zSWFLuNA3c6u0j4ApzxyOi+9seeHAz2zTZ0lAGRZkY10VlAaJ
IUfB7LHy5gHcUoDaGgIlJAEajMBpkDx0yfIFrPlrA8J4l4HjDRcJFsiCM3syhP+REQgYv9Fuiu0y
k++Nhsb6XNrOebURVUYLE7pMaZhw5NM4Rld15cUfe2JVWJ2X+ZwUJQ9gR6+RSmu5kaltXygOae/N
FAHBGBF311Ve5167+EiMJep7wKCkteLueyvy5riYNfWYVTRGdJPGdnY2a0ensI3Yux7cgg9UF45N
oGax1mcXI8d+nopo2PXkF4gtmu0tCyUnCSfJ8yL3RPGsmiV+pilpelxql/VD3TV+rJMNyyX3VluX
3Hl7J+/9b1mZKkCbcj4lxPk5KKvoi4rFA7SF6cGblmVnrwPuDt4/4IrqZky2adOWd9iw163HL416
ewP72cbKKfxUC2uR3J95F1ay20rhpTyKKsamTsQbwYsD79hkbH2IMeU00y/VPliFcximkcmUwg1w
24n+hVkXzoQpHW8cMuZwzembQiGQVNDt3cwClNQwZSaD4N4JKgn30hviD30WT1eoH2FPPPycTQNl
6hTXB5/tbO6YW1aUQW5HnpOnCrPPGUoPpTvWRKvjOpbcmBlrB7YIhXFfLMrblYv6WGFB3eN0GD8B
8/Z/9M5MzllWpgWBwvU+zNMarAfhpgb1MRPQsXpgPVbN7bFZ1+BmNlpJQXGHqlPXoBX61juygw6O
wWxaBE3MQX1vLN/fNVO2nNvevnigYy8B49pi6wTmtePCn4QF7x0Grwjui6iNkk1ElpvNf5Y4jCkU
jgaooVuzL4IzXyoFQi68Ol7CSIyVMTpf51V09x4lU6cZsTD069YKfcktAA+LCqEodg8T5dF7CSiH
WWXqQC/u6ru472waeczsxIzdunAF09Cm2LAdI/Mwui43dlBdJOODbVQG1l3cFsR8gV5eBzHYTtWs
zLnd1gxLf6oPWDIAoK+d/zroEkYeNO127KbU3vp9rdJNHrn+IRkri7ngpOW8LqIAUcz2zSD8+las
Ect+aOJy03RGBnE+N2qHZrCxwIhReZ9cNLInTi1GAHL9OowiprWLESzfe7bj17D/hvveMWbUsSYY
uy0VXrzTAbqrbVWP7g07dg2oJWoXjWZ9Lsyl59fVN5cpK4u7Rrr9rd/N89FuuwQJKfCP5byq0+RX
BvbByL+q6bK9ZAOZPyceyy8aRip3BHjaD04M6ULKLP8RuCUl6o3X1Cead5glZYV68brmc8mf3qm2
BjQRuKtVbDtA1a+icTKKo4zOOMWNRuDiuoZVAcIZR+M6XJnRAvG4znZ84+kuL62vkxFgxBkaGPLE
u2CWx/Fy8YKh/kLkYDxDdzdCP+AdCPF6PSwutDXHz/s7U4zdlwyV9Zy1BW8NHgLqTWhzvDZ3n7GK
VV73FTKl72yEU83Jj8SgdKpPSVbxw+4rtkm98aOVSXWZwUDfpJM7PNMOPX5xVOp/ioeALlHdbkYP
qIDjwmsPcqNXIsaV1dGQznK2rIzm9lKO2LsI/Yi8bAHvjXSyZW1G8fCUm1tWUfENAQUv7IuWqYbV
RsANcVHzqXqwElUmLs6UFuDnJt4ZtNiBEmZATzUAD6cEwH9G04UZacCgoo8t7B3UUV5ba/zo25kF
edW14CUGM68Rk+kQ92WBnS/uVuOJHIjYB9gXdg0vhYMtmv7ckCf72rA3YodB1U9llFwF5aefI0vf
ykyUxCXxGiRiz8LQKYUdvSyuZb8aVmP8sOQwXcMMiZ/cas22JshshKA5eKYpgcDa4KrPUeOkLCcF
Vr0ufWZhDCs2QkoEpvUgbZjJuid15fEaFRE3Vfki3EpshG88eOOcbzKvoozE8/cIrHKjKpAkIOxw
erE4QQkG9WxWmHR89tjAs6CGB3P6JS8s4hwG+2SK1vqaV2V8JOtq7Qc5fadGOTiwl3fIK1nBHhC/
t81LebY6UnImIsGmdDVAPIi3gDJQ9iJuZ5HN5tXilhAGTNiV/OGkHvwDSlC+AVNQHCj/mx9baSVb
awAHA1P7B/kcG02hrHDqjshTDHZ3HdOsc6qW4hgIxgPWPMJxbNRwaJB/vuQ9IBz2+Lx1WAidnQGC
eBekLVSUHlJiP2fXOcG7nNID8BDJvGVTLckBz7eTFFSAOLM8uqpNtqIcAYK3TVgMAJdxmkV3s9kh
jmLH3Pt9971XRr1rjHrFD4f0XrbBZ7Vg11BLA0agYXawxuKE/+9+sI3XFCm8jhICeUNwQ3sbbOf2
01Sut0MenYGYPTcquvDIZWBECO8KkfdH1sYvxCMePKs6NKymt4gmr4FINUKDIaXXB19MV3TbVemY
sGG6z3WB+iRq68uMnHgmHsRDPrFA+qo+DCyxz4bmak68CXSJ/Ir4RdNyyVR74xrsCOJpGD6s9voV
stMJkc7at0jX03YJlviDIOW7bpTyc6gXDYWXqKRpndr49XZjm36cR0J4Q59cu+2z8MfhqfXbYJd0
6aNnx8kRY32+Ve04fDQs5e/maeyPI3uY62FQtMTOCO/kxsXZJVz3UXZOdUiR8fywSyZ1SlvJeHTK
9HYCTvF8qMEO7uhwzR0AdrDBqakx1D4p5wcXG/I3IT06nI2mYKADSrzzxcEarcm+6v2y65DtEux7
BZko/p7V5hQZMHSeGFyYUX+KAQgGe2/KG7VhqulkWjEuzD3MGCChOeshEMyDB7AeiGIawnzBv2ME
DE1lN7HlzAM4RIMFxIVA1I8ukvwAOSoSA+ZUNiKWz0YqBAPNtijmth8gV2Af2cRa0wBnGn2CRI0t
xkB9p9vYpXNunW9a3nEvfhstF8MBdERnpbHr6Q8SN5nhAlfvg4Vtx+DxWJo6BObK1LsTM53H79lq
TbeZBO8jzHzdm7HKz0k+RZ9iMmpuGDue+WB2LtAQlywY865RfMEKKd1Ln4x6yxv0QIQSEDgfKMNg
6VAYUhwa01Yn1vb8aUNWBnWJbNCx/MXrnkwr+6tJ9p9lUVphqlj+bZykuXMVHaawRk/UmANJ4ZV/
svKOF2lnR2c7cRkKgBe4+IPHjEArNW/HGxvH2C21VKdI2mg2OU3HwnPKj2//SeCX1gMWTfmI/SE4
eLRkHOksbl67smcPNiuLKYFvT7cTrsfQYLOJ1rNW8jHIuZgQB5CVk77dvw2Km2JGRplrH7cNc+Oi
TBuxSVMKhIyAj1gmU36W1CgdJHrohzrtOYE04y/yHFnvOwYvd25amB/LQfCtV7ngM0+zOim3mu9y
bIT7N1sorg76AJpl6fHycl7AiaKnxmXb145JQ2nDkrUHlmrs7Yeh8FQ45hp0lK5MRRhe8jAYSNRG
AphE7YwuzR+RKEvuf7Ea10EdN68M/yDD5xkTRX+9CpQiLmAWQc9IBngFPcvxWu/7fJogvUAVu8Gu
5V6hdKOQrS7Dq2jNz2/3nUGudz9mfAP22hcvhSrW+wRgEtuk2dCfL4GIbFRM14DzOut9MehrUgyo
bMQv7/mu5psai8RZMqTcOmazXqzKrA503vW7jjDGxVuoXACnS8EX7PQ9+vp66Z3/w96ZbcdtZFn0
i0IL8/CacyaTyZki9YJFTZiBQGAK4Ot7Q7K7LLlttevZL65alkUwkUBE3HvP2WdJHSKfhR9YZN5D
bIViGyZAs2Ah0M/3JaKQyjdeSoO/kleOOvrV8qd1x90yiVkiJdv2p+uBH0RqhkJS1IzCeMFt4GSb
vMtDJHk894ngeG369FmJ+qPgNwEvf51Nh6ZSxtNkz/zQTIv6jVYiLgq28+GpswA5hOYYnYYkqt+i
xNC3i3OdTIaEVxgfEbNJoj5OkTTrt9xvuyNoGWGTETwU+ExUEZn3FAd8wsryaH9FMSSodRCN1R4L
qHWmblHvO7hQxHUYRX7qa27TgNiE0Ay8T99eWKvNk8/lXMo3Mua5tO7b4VR0U3TsaLkCWwtE+zaT
6BMbdOQQ0maQphdUnwo+9i6apsSE3ic7+akyghDwcgQ0elDRyej4djrkAu8bzRsY9VNIx6IK950a
sFQQW3Bt0wK/liVxMWrEG7+evdm8KmLLvEEQEJ2AEPGbd1Q+7qZiOdzjhKL5wVgUw9fyFIwwU86u
dGkpAAIY1ktGm1phCOMp8WfjY2xkElZsIBA9JpJ3ulYu2kmq011vsD6GDneK5EjxSBRB9NUnCqFc
Yd/nGVQG/jLfxcOTxhYEpYC0xoPwsZqRxEDZR/jP8CXwqJPXFBj6pa1TDUcoYArVciBXtFJljAAQ
k/jKItP+bLZDdUnGrn9MjTH4LAcn+prWOjwNblJMq3hkZ3JStHST60/xirBcdQS8F71mnuuiflEQ
i6HF0eDeFDIld+pbS/hfHfEvdMTgPDGq/rWMePOleBvffiSGfv87v/tecbACqGZAwPZGPfwH/IXv
vuNh8FxcVyYTb4uW/2+2Vzt8F6BDdgF6OvAx7EX/8JvIwQ7eMTXitIXUnu0EBfE/ERCbIaqNH3vs
ZBgCNMVRR5///xi1ZERCmYAHD5M3JS+EUFdy40nq15XGIL4GgFt2O0kaF8lG87gGbUHaIOoauseS
HBPUjStOcuZLRAee5b7KiUULjfGLZpq3CfjhrDcEUxRxd1sFQhBcWnxYyBUb7B1yVyFm3E+2EW+V
DsHhcBPTA8p4Oq7dWJ217uZLkQHgXwU9Lguf3qOzjpBFnjwT60dfo91CqJSsMG80HCA8dUUyd0b3
n4xUod1sD6qGLcxWnjz6M6zdWqjunthD5wR16EPmN+IlLUrxGAMMIsdEV/s+tOKtjJEcy6DFQKPb
YFPq9m4I4s+YzPmQEZ/UTKw7x5ryXUgE7oZGt8AwXHV7I8bmpYCarQyOM5vKmLutK9k8UHPIXTNz
dTg6d56t2fD97pooDhtJsHVHRtBjNPTX5A5Uq0RXDyRpoAQZUX/RcqA+A3TBP8pzPeHDCuRLxPmR
EKBOnwi9/RBCJvCaelgVtn1HN/cDPABO7nX9QBU+v+ZFZWykjW8iD2TP8sbylabVmkfwUduEJiHp
pPr0ll+hWdF/sNbsJUDeZt+4ISNI7Lohrx9iMuGfa+Zxz6bmiARBm+Yts46dZy49uK4j09Yov7az
vDU87CeRI06dMzVveI3Uoww75HFpZFFLy4LmjyVvi9E9RMGMD9rtmhucZOrFyYNHr03rfa2xrJA2
HJ+9KPe3sx+ah5DD+lYVwRPQKkEKsT0+0epbuIt1SwRE3JZ3Vhj1n4TRqArMgmHfdUS6XEinTEyC
gBJ6MjUqnm2RVA+2gHNiK7hSG6u274muD3dtgAzRthNvHfHmkMA1pJukEANSSk3wHdobmdMgMaGL
phMRKujyCTgavJrYat1fxbHo+h04TvfJpzdwhUDe+ODwwTftxKmoTDMr3bjcy3pnBipSRMBPxtU4
MQ0+1plByLSbdRMnHXdGjqLqOvo6hf54TRUBtz6unHxb+KmtOGXRBC4z8/vs79+F/hcLPYPGZQH+
65X+8UtVfWnbL19+YBx8/1u/K9rMdx66+P8lFfyuZjMgILlMqhGyId3ln/9Z6L13YOI4YjDadcyF
ffCfhd55h0IAQy5R4cxB4Rz8k4UeedNPC33AON0j1NcwmYqCaP5JouNPyhbJ6FZHAVWHeKzBj+Js
oPwbRwtjEgPu1SJWGM+c6yaMss20MdtlBYgj/9CUTrqK3Kgtt+xa5qUFJfyocyPfeqlBLFoMMG09
KhvMoqdfSuggCxPdtd/CuDKPljRA2obuSDcxdrbEanzuK9kRYdHGexfk/wZvR7MmizJBON/1+2kw
DLyTdIgIp6Td7iZknRQVLv1VNtUvjmyCt0q15bHXlIFGynmt9f2NgecSln0Kwl5FwaGaUkTHCfib
1dA64IZsy6s5mfcNVbqYT5ySQabGlud9jAJfJitdkoC7KrGPXNdq6p7yrAsgO83GPfNnnMmFfzf0
ZnhtEKuxCUrAksyPE5yKi6bJ74cNog7Gc5mh9sqPqsOYOpgE7OmulrV/VJVV7TxBQ3/uB46w5IXE
WH7dWue3GEHh4EVWviIEONgWcVuv+rxxH5Rho+htHGNtQNM5h/TFjz3twUMkZvPk5Ik4kTQiMfg2
RFkJIMVtZtTXtEb9ZNuw4RJANeJcS6WztZA6nmN2170jzZINicOpMbfznRys9tpPRbTKe+vR06X+
NOW9t23HjPa/n7d3c05OK+AW2vZ9rTdC6uneIf/2Yx9psDTTB5B3LcYfOzv0A8YamzX4eSBeZAcs
h7Cb1Mun636ysuvYLTkN4P5J1uzu5TYokWanVI+H1lNqR1MOGDIIkS3SBHoVQYdffFLhR6aM49d4
nMLdvLgZ1k1UkvxH++3OmcYWRXgmnxLSjZ8CarI3LIm086rZNa4ZoQ9XgViEy6XBl8x8TrK9YxdF
XAwcec6DU4RG88Y2h/q6GM2nRANWJPfOaQ6w8/I7XTfiFFSwVa1ShVdOk3qarGQnI9vFFKVPQEWf
TjuFw2dYhb1DVvHc6/FEGOIuo5ALV0AX7V3iyGBtoaNCAF5b5WHqGTRVFC8MhZzewKlt4cEg8WWw
NjTk/E1rlulKW7ABhXAPoUv3EqpAc608660uGj86N3ahkytpFu+9VPn3Ze3uIxGY4timvRNZ+wK3
Rk5iFzPt8BM5ak26jaNpvpnpod22PaeJT2FlR/PZqZgHBl3/5Ept38IVS0jFxGvw6ERthku0N7fk
IYSnsfYtSiDUfdNGJh6xnVowbKalPcQYlPxcPVnF6OR6A1Ok6pIN0fK1f4JYHbRiQzaIxWnC97jv
5SDn3TIT8kgDjCPjdU5Q9q8NROiXZvLhrRs0dBuFkmAy7yqSXqLPGWLNtZvOhEkaMMhN5oBboyd9
VkRuDqCqhINJzBE5dHooUrlCoZp99EU0iQOze6NemvekKgMEZxY49MwcwDYlvXNN5mX4XE7SfctN
n+NibUxmjPq+o4qumlHfVp3vfJ6Ijsr3FtE5ErV/g4JgECmTVUJpyIrCA84l5yJW3qrUhB/btD7K
dd4WcbYyRpnuWfu4IjZpDNkAyZjvA6XNbHLiwqq+8YPJIs5o6hmWdFc55yKDRsWA4cDXfgzVsPJu
ANHqneuQG2EYBcc72j3ktXpMZh7pa1hXyhOtImpGNYsoIBz3gMm86yp06NykIe+9pr4F4uCQpdTb
TPlMK9lDOg72daLyW2YIZ5KJwc8r061RIS/EbymBZo6dk6wKhHu8VKifMWZVPbmOmWedAl/tXUEZ
wLuKLB/dRrpVcW2LHbNY48EvJCEeVotfyh5dsfJEVV1QuNT3weB7l85rhlc3i6wJYl54NSG1WqE0
Mze5dmJaAcy1SQDs8V6VEGk+NVPzkT2KsEHb8XajHxHXPKQgrCyjMR7imXggTOvBE17I9s5xRMTm
UBWwd/32pu4CsSsEvd+hMqJPs+W5tFPMTet78ZGlMzqU/KiX3DdptpZh8DqYgHpXHXqnA2NnfcVZ
eIacaRFE3ACQk+OUfUgs2zy5nLsvDvCzTlRE3nYG0xVgViYj3oF2dzZF860XZtl2aVK0RSWfZr/u
jpM3kDasKgyJQ+k2HCVxy8yky67hWyY3CPlQkCptBVepvXi1UWhvKC1Q53H9Bx067soyUw6FOLhu
GcBjtZkXjhuDLfqGoI2ZWWOhNkcnYWmcnReCYph9DtAr3obA6q5Nfza/DLCwdy5zlm0OFv7gtY39
XmiuZ9Hg20i60bsslXLLNKe45MbYPPe8h9e96tTtAlU6o+Su1sQJM+5IdLonXmm4IEyb1y4200Mx
Dx+awEnPk5Mk7xlYG5coMkN+SOtxEiih3/R0RdZ1aRuXFv5pB/XTDW7dzNf70PLUW+BXTKPgqpBk
390pjEdEFJSBh+KuDe9yL5mvzCyvP45tjCyJURrepdo4Jkb8PlKVtzYrpmtFhZ9RiMneptYiDzNM
8YIGy9g6KpbXbpoaVzbqumLZ/eG3w4nfOGbiZCttdk/C6js6tW3ctivH19tQkK/YDtpjTIZWd03I
2USPLbYYl5KahZ+JLCOTmHPe+wBJBy81PS0Uran7BviRM4VDDvPKNzJWAqVQkfBWUX77D/Argpgt
DzFKnDy23iTT79rKf8/3vzjfW0CjOBL/9fn+Ji/ekrp8++Px/re/9LsZ3IFTZppYQWz6KPQS0YL+
dsTnNIHl2/PQwFuGtRQA/zni+8ufwDfDR75UGL/3cWyCZFzQZRgswDajnf8nx3terB+P9yZqhMUN
E3KGI3MZthR//gfJpsL1WWlQLyenE6D6nAJH5dDtgGUFUGiqhM0vjAURyLAcCT9XXi+eks7NPmO/
s+BraIGEAqVESYd2L3pAko/91BRXjFbT7LZDefVhUCnKByJdTwlOuatuzCyGgdDKGgPN9AmECajz
PBxw1mZgOmQj6ldIL/U1kRCSvKwJ4xmnG1LKEkvuymFU4euQsuQfAoPRoOqayXsZRt0HtxNVBt3M
NMHeW3fO1vZAHa7DWAbp29CJ5KVH5lIeatA8Mctcj5mvcxmvxDtRlIR/99/51eWIBHi8FN/Z1mB+
AF0zEODjJrpVtAuqKYOGzZjBho1dfidlV67jBhjUrCi03E3eL1F3wXfIdlRwP8kFw2QAgDuCUYb5
fBjAY5jfoMPjdwJxnqTuSLYwxx5AThVWuZz8cAX3eOX1FQs4wAdBAluHvbFYJcHcOMSJZIw11rk3
xBXCJEiKCdJKkjzqOfs8RzB0CPTqSiSVwGyILGHC7wzx3sp1pC6IA8WR2Fh1y+YXUTMxBEDgpEg8
Tir2NjHsY3QSuGq9Pl3ZrTGjIqnGO5NTxs4L5fTmy4wQkaJHkJZPySatW+JSgjI/K8HotSY6/Ajl
qt/TiWrgKVUoY8BzLFZEvfb7hCiQsqo3tpfEN66F4mZICr3xQDVunM61sdMCUmrnMLpTJQnJsDw6
hHkRQdizGOQNo5envC7jOzJq2tsxGfw7LOzDa1IGhI+H5KYomeg7nod6Nw11+oxlO2KwWk/v8wSR
8JqBMiME34o2o5n6F3py0XPCUfagE0/cCB0tnlslwt3gK/scwZ7aCyZX88b0kaE8U0+6lF+F99R4
ZvXQTppo7TJKSLkEmmBrpI3K1+t6Ij+mwoztMQWgFO5R1RxHhDn7scjjZ1vW9lU4M0pYmdIdH1FU
odMMGLdny5iv+MpO7KFS92dIpXENWS+3aqB6hATdqnSmQhzdRzS3lHC9Y9Pa0v7ZnCQZGUzIikWV
2g83fRxbV6ZGvgnAvucINvFd91ga7pLCq54VXCGASb78SKvrvdmoYd0VQXDim0bBKG1njYwxuJ6n
Qt8BZ0pOFS7axxgi2Utvk865C0dtfcpqZVyJufIZYTe2fxoZV+6cTH5ZJg4HmtPNNtE5ieK0DZlv
Bv0L0YTF+4mo9ff22KXu2m2C/H0jqpCoVt4wT3SKWSplHb2sbpeiWxhrwh9xtxX7jBL5pgor9zTq
NkSWMOUZMy7kOzdmlhIl587UoVA60tsqyjTJJVKrdc0si6eYw3XiBrpYpZ1oN45opm099nI9RiMx
jwUwR5/+8DoWBgiHdjzVKPY3NqKYZ8cX9k0n1FM6q4dMCv+zdmsS4MjdgYjkQspx15acgRmozLkq
jSlC1OHIlUcy+cZP42PotP71NKqGV6NvH+YiYC6tjPqT13MilWhlbzEnzx+bkQP5yhRL/mE5yqsY
A/VTnDju2msKqNH44icUm0inHSzSr50LIbimuxflHFzmHKrEOtPqRL88fsPlnH4pRqtft0NzJuB9
3LreqDcM0O0XCyn8wUZJE6z0OE5nSzO+dHIPlleHo583zkmMC6dasVO1KehcIHa7y7O2bdCzmuG2
6LV5GdoUMFkRLai6pBwzfbCSTt/Xo9MGiANH+2HoouBjPoL6W/VpTzcXHh9huWhO7jlyB+d6qNw3
5ET1FV1pyiEUVqxzvWHr29isyJRH50IqCnpz1GKm+TiZor0g1YSQE/f2uAFWh36hTUnVKTFbruSE
pk4AqLwQFEDHfXTrdWfoTw173r05etMxFlG75ocyhsxA17ko4fZd4+iz6Kx0gY2AjWW497UWzmfK
F4tRLGFU66kBeYviasvMgEqiFPk1Ca3BNR2d/JwYtZetsvlTAkRo1RhFDa5HP9WGetDNDBDDVAlj
EIZ/KYY+QtlNFw3zHN41aMK3AnWRvXbasT3EIrkU+RDv8LBHuPWV+R7zD2AK2M473vdPGbCI+wb9
1zppivox9qkckFrK05gBX1DQ7Iprt4a17LbVcF1XRnwQo+bI6ZVet2daVN/x5AK7Q7x+S1NafW40
LAYGiyY55ZRtz7EXOSd+QzKPRlmBywNnwljBLW/LSLi7wprqowlLem20ht5MrZGehYp9pKdVve96
3W+cXnevlqJTXgQ1Q3k//9C15seskXQ72B7Pw1jGAJDbMbkFfsSJtq3Rj5fg8CZbt19NYN7b3pz6
h8yAtIdbfan7g3znBKgggKVHD6i52gsSjm4/hjTYcNCpG/KNbHObzSGyMQcTxlqoRByJY1epk6zd
akSx7xQfGj32u3gkVrWkHGEQT0Yvy96HJCi+qDxtj7Zguzf8nFwhl/+H+jzEIADfhGw544juxtkQ
emDtrC4ltUKK7FNIdidrZyL2nVuJldNGxV3WEQ5vtVm6k13WHHsOJNseX9KBTmW78zUnL0oDd59b
yXCVljVi/UJTLXemEBtjmpFhgA3b2n5bfercETmlUzwSU2Wu+ynxDuNgN+vUvZ4dQtcrh0aZIUNr
V5vup8aQd30fcHRg4gZHbt6zRIvVZIsXE2D9KkEwvkvzmRNGYaAENeqLL9Wdb7T7sG32M4AZqAb5
uKGPQF5Ch+qinuNdpQC4NLCKVl6Kwo0SDV1GEe+Qs17bZEXfhy0AvsLrw4MzZfGGyPo7tKy3k0qT
HU1jLHK1qNZeMd2FtEZpgObFvu1kvelm6OQOGfArl7bcvhrsmUXYt29Ep0nODIX/iBoyPcwZsUih
a35pIk9sEaQQDFsSLm+l0mUjyxP2A7u/G0EzfUrLqdn6gsevbsXB00N15wm0c2E3J5S1BIUYoeyP
mi4dqX0xrZN0Dk5lN90VqfvBifynf4fi/x/3P/WPR/3x17XUEqb5ijXsh1rq+1/6fSxuvgtczJ7g
ZuDOYMSkMvqtlvLDd7haLZznvkeT91tgxA846ACTr+ebSzjEf+bihM5jVKUoMxm1fw+T+AdgLa7+
w1Q8cJeKzaXIMzDA/cnVZw60pQwjro9DIPJ0nVexe2OrUV6+6Yf+cGtuf+myh3fn2bDIMfUhY2UU
/1PlNrSGmJvArI6+PZoXSIXmhSCv8HniDpybZg63f3+95ef90VXH9UDZWpaPdo2a+GdznxLQxGRg
cL3SpB85GpItLMORdOm0Yx8rBL/21taB+QiMxHr8+4v/bHzl4ot7GS4Z3x45Sj992IYIdmiO5Ksx
CO8+l0XZUkiYQ3CezFnf62gOnyPL+NVH/tn3ulyVu0VPEAnAYqH8sTju2g5QY+CXR1UCMsiht3we
qjLFh5eiTo+N6R9fkNreAP/GFcn2ZB/58YIZniVptSxDxM3XVz7nj82UdOG2DGzxwY4G7xdwb/NP
99V3DZtwCdiw3FyE8T9ecGrhXsV0pg+MZ5gT9MAarJt5bjjDBaNTlbSgUvMSFJVz9KfcvG8Gt3qu
6O1y5vByVN10SP37brKQiSmW0gGDX9KeybHTL5MV/OIpYCj680Pou4R78O4z+GR7+dlYXtGejDNQ
rAcX1a7zKErLjbBrFsSexHXDeKCJzRFfUkJc9qrtXPORd3C6F2GhDhZuRe+UtoF9/Nazj+2WQyY0
B56lNrLqq3IOzItOkzI5DYZVlNtKDealtAzuAwaD2dz0VkvhAKmDRCNMTrRKXU6+nBGE2va+UV9J
Mel7s/PAOaVE0OEEH2r3YzDYctqgmNbDlomllV0p24WMwSrhbdJgyNl3jEG8zwrcmvco1hWPHH4W
Sn7YqYKEVGtOTPMLT6nGC2SmaabRIKI/vNPVNJ5BfBXp2nPxYRB55IChWhYCNZW8p3poQYGOnb4N
gfUEax018rXPLPk6MyQ8ekPeEcM6DPI1KO3h1qDNUaLhAO6J9jNbghyU+xYog5O8KphxIKuTr/Zy
sheNMB/dDu1aOtOhdEPXQjk7hfrVqzsqDc8x6Zi0kavve0fxSQn7Jd+V2orczCqNnq0spwvUB6P7
9q2CCJgv3UYMYh45IU33MwLtZ9Qs7ptHRvF9GhMr0TAMsHcTytYAE4CgZG7B/N5/f1Zx8drEiSCi
6a/THDtqkdUo/Wi9y1drGmS7b8ehmDkLTnlyCn0sl8ccID2+fXgzAUY1h+I3GcbwOZCsp5uOLg79
HVLsvdVQec5b3QbyNYklL39ThueQCeMz4j6IwE6V8mToXIo1Hf36CqEfXz+lvb7FRwySe/CAW695
u+Wr1llZruM6n5ds2WWcFCZQWvuEhvlqlMtnHZ2QhJC4Vodv9x9WmLu2+8BhFMDAGtQysT9NFRqX
b/9NF0W04CYjY92Yk4Pgs94lPtqRMQ7DXd+0PMDJ8np4SGrlAYl5FF2hHDTk4m4CTdvoILzHUm3C
T+lwrdMgKAIju3Q4DqW7oqFj6Qfpgdti9FVjId4VGUfliOMxk50iNY3jaHZ4OehAi4rDYNulYj8Z
OFM3TSym6F7KyqVnVbsUEFXSd9HZmsPplaTo8fMwCXinY9bO6e04CWt833L7yRGtqmHf4vIYV7OR
1ysBgw2/bp6uhDu43Of2US6MVZ1OzJvhee9Cm8jIBAorScXwWIPMvmCzIiN0GA8kwWoiT2v96JV9
vUYXTCFkieniuIjP2gX2ClWlYT45eatu0uaNWKCwY9KAWgVC5X7onBxDSWK3o72mvamvBl8MBwoR
oMS9YdX07ev5Eqg+/owNxrx4ZcoMM028izQq0IzMUqYz/bOSL1wLRvVzFqf7Ss7d5zBljIlWn1z3
DQ93eHKIV6o2oTO0IXmnfvRsV21XbUzhPHVJTNGpmrcKYfAlI1XXOTSjzZKNjISHDrc5j9SUA/lF
78u/Zl3W92xzPMsk0icpbZWIXXpGJTVx6H51zW4ZYyZgQPw4KNESDYO+n3USESzH2UIii34Fl0e3
ZMjHN+Tn8XPmeiyYkJEfM2Fk7zM182LBwrHBYwDvTX3bPgYyNGgWhAij2EbrR88tt3OaVUyohQOp
3cYcjxp3NsL3cyvND6USYj7OidMHR7tUsw3+WpKxaisTS4Bn2fbHOR5cEOBVfipCGZ1HIeNb6NrJ
MYbghlGoeS469TaVeln9U/OZgVy/yXruE7xz1nkXlP4prLHNQiDvF13iaFzLcPQfLLQk/iYdxqNL
1NewscfGXPNe+ldOVKtgFyLDIH7O0v1uxj5cwm1E8tvi3B2Q3W8c8p2YFBWOOxD6HFUXApKdj4Vp
899jJO3Uk5uEVvRxwesoumMyqndzAHBwZcV5j96jzcUZI3TPrStpdcydG79MflAfUhydN35iG5uM
j7SnyFf5erKi9hVnNmcR2REgYI94O7Eu8LU2Yai2OHodFguHsTIZYu10nOwsuAg9sS2U0NK+YZA/
w5MMz27ksrzl3sxD0/Q8KW1sBJsYvh2PUh+jPMdXYl6QZrCWorNgTc9Cfs5Azbv3uiQ8tyNfDRb6
kHWwJOqDERUJ0yu0I/yLJK94BLVNnoOHwrhEOJOz3qtBHaZkYB0cXOZjexAkwZkkQSJBgporZ2wm
5Rq6g76VNpf33BHavj+xj0PoTfeoDxz04xkL/rclkNFwpCjy4uXRH40iuUUISt3bSywEtHkNcmdd
dBaKdt/nyqb9u8IgwhNhzY375hfsj5B3WKdLDBJqA9AWEwxRhj4nhokSZf/91zIrVxX7Jsk4SURi
GWL4itW+KZQ6MK7Qt93A2Rcvabg16b3iFxwtEJ2EH5QOyUZeTNfLUGH9OloNbG/LHfit01LyWcdh
5pKVIqT83mlkgRpceiQcE1oPsRYJ0xgYg++vY+14RKgsnFzaQdNDJGr31cM4gEtWiew8SqVxqhZM
StkyzPhx9GfsBrVReGeHqWLLuugv+Z4CmH2fiK8dSKJ90o+hXvE7c8pJhR8+W3rkscAQxE7ehB26
BNWwPcVKExKtfCenLtfpckcbbBGrwp3Y1nsZuGyYiqXqARlkcAZJztfUlzxxRcvXKMyGqgGytwHR
2m1xkACYhf7+bIrJcR3uE0fLB89ORf+AaKHw5DodkzgJ7jHhhx5bFWFzC6QybqZ0N+WpiE0YwpyW
gYmMHd14k+NGYdREZxkO85MIjwzmOToq9PusfSkQ5zMDSYxT7qjkwlwGQatIJmIqJwa4OJlPRTZL
wsqT5h4zdwKvPmHmK8L0JDpC1Yc2YeuZgvKAAsxcTdpHHdCD9S6CxqOVhvMZnfOVM4FobEr7Lg5Y
0m0McDvTiM2Nms1ypRC6HesBaRlDW7wWDksMqIGOwQvDspWZcyLpvDL/CgfRJVumjg4hohBMC81Q
Izml48eq8LVSzVdRTDehdsYjzzUHA+AJN2EnjRuXIJvNQMSa107lQfduA0U4jh6010+7jE0UrVAy
brXj3Di0p6+11Vd3fNvsy5D+T+x8JG6SR7ei292tg9LbxmFx3efw4tEDTjfGJOMnyVzoVdWWfamH
kowv0MIcIHWzL8KCPO/h1i7Ne05+1dYSo/HV9SL3ZNtgNDGOWGFG8mrljw6SOwRoX9zG4wtxel7h
nQvlEplLvzRPOREMiyl9QZxO/bCsIMmSTcB+xWrYZfVV31jiiOejkddtvgh4yoTVJsVT2EDwx3KK
XAfF3e2UjxnOeo7dm7+vTpcq6YfSeCFC+oDumKHSgviZO4TyKgvZ8eRBEnrGoX/QdMZov+r7v7/O
n6qfIAjAC6L3pOx3KNx+rNbCKOn6rO7koag8FuMeTeljw3yqoMNs1lees5Qu35bDv7/un0p/rkvc
pgunCPsWleKP16UkL2wiKORBZ4X31olSHfCCFxolTcL6VZfVdA9ol7W4IXDtV9C9n8FbXDzA++ks
6C1+iW/Upz+MqKc2o3tievVhdCMKkDlQ1mOwrLoAKljtyTjkn4ZUlCXLyRuGHov7txvwr/rhV+oH
zo5/q364fmvbt09Jj5m4a39o233/m7+17bzwHc0FDCPYG20f0QFP0O9tO/sdphR6HdbSYHK+Bbz9
3raz3i1kQHKz6VI4AQro/5VBOOY7Ul7JzCbM6bsN5h/JIP70/prQoniBcdchqw5/6vOENlFLVG7y
wFjxa1KTsyI4hKzSwBi/P0h/CXD7U4OQz2LR4aGWgr4Po/THN4k+SuXM2uRKuGJwz8kPsiLaZ4yS
fv337+z/dSWuAdjCYaRPt/DHK8WdiGYlobZ0ZG5gkzNuWtboldfMz//4QgHqdMfgLMTH+pl3OviF
CVd+Bg/T5l/zIv9KcOrXjP/9by7jLn1fvvE/fUcdei12XtYglOfhNgyIP1lInOtcp//FreNZDZEl
huhrzJ8XnFgapVMnfKIBFsyZxEn4+bUVnFX1j5PWAIl6FgHmfE/k+/3cfvMHUEsdIOMDwOsckcd0
P8V6OQs9y+GXu9SfV3EuZrOGg0RbArt+2j2w39e8m7XEC4M1yW9ZxTMc2yt6JG8gvaBcOFTz5hR1
//xRDDyC16DB+g7wyZ8eek/Bt8Y2w/bYpPVDjxVm5SIAehZ0uH7xfv15J+YzImViVWDD4q3+8amf
+6yf0rqUB9E3bFK9JIrJMqKHf/4s/vEqi6jqDzsS25UziL7gKqF2sazq56EkYbxS/92t+8Pn+enW
jeBImYpzpaTo6SDq7I3BGXlZv369vmFkfzzE4BWhvb44R5Y2/0+PR43APyhrWR7kYNUbST8SFpqk
LpqdctqGkVFvzFCZu4ZMzIPB/rvJCjvc0mipTkPD2YH4CjoMgY4Jyqqr8ZOfpCXkpcg+LnDbXe/n
X6Fj2UfktsO19EEdIR1bKrCwbkjg5T+ZkqjcGvlorXt2jIOvm5JArtB6n/sWQrQoiz4M5TBtxlLj
/vLnfFVPOH/pHAVLGoIXr9upFyUKKnILhiZ2jl2XVNseF9u2A9320InMORnhPH5qIlZ5GrX87p7J
VTKnvgKxNBCK5gdJvZ2cwvhIEgKdFspbgoqJMS4jPnQObmdXM8G9ia2ZeSWqL/J+7AijgwkhV68a
uwM9Eilce0akt1lDgxSRnCDji083lyxcoLW6td9VFtojFpckTknL9NgCgOiZS6RBTXoEE6uTg7QY
nctcX8HUAYpLEAj5tED4/MKw3sfJ4F7pmAiMOKiLZ2/MkdG2tnxtvNJ6H/HZIaSP9G5k6fQzvxNn
YVICsNOtbRtfz0p7DsdI4ajiuR0BFeLJZk4r0u5DxK25SpjS33h99j/snUdz5EiaRP/K2t7RBhEQ
cdhLIjW1KIq6wFgsFrRGQP36fWD1zDbJmuL2nOcyK2y6k4kEAhGfuz//oRv8pgrX9j3Gmx9jOwQ3
nTOXh2FZGiMmxicTpiqOhRllXDzbkuN3QtrhOhljcWBF7yiwyuMddWoUstgO5mNCCwUZ6MW3LRh6
nYcAj4BAhMUPh8j7OaQxLqLK7GLN0YHSzdfbPmvJX846VhFka2xQMRchYGzqz9Rj+DkdVrfebPKV
QjdOv8qZAHeOi4YCgGg5gHZQTP1ybpxsFxemXp0Zqq/k2omC/iEKKk0SdekxqwAG5ETr6EVzqnG2
vfdI1d1y7M1/mC6IOL7jtCk6Vk5d9+o9tY3yruQseGvBaEp8rDwAMBoGQfSjRVFPocXIrLgZSYZK
RkAZw8QxhVEGD5OZZphqgGfohmtps1tXQp81H5eD3MyT9HadVfVqZWdDFd11hUZdFGJ+8kS9pMZE
iueInAS9G7GEMPU6Cccc2T/MdGHs7IpmiS1IbDPeJpVlz1RAIz6smhaOygrqh/FtllX73Zx5tvDf
MO/G1td+6YEsP4YJiIHXaUs+lvyxDc7Oo6OLeFqTTtR8FEBxtKMw/VqHZnEcg7Agitua5JaSH6bH
UCgwADHyhwAmCfNprU0tA84od6LzMJXjRoWZ3CUavxDOHYQni1Ut8sj3MiYLbjgGE7XAiRe9FJW0
98SDIbo4ESgVYaiHqp36nZWXpPKl4kaYAVwdBxBEbRBjudE63W+NbIf546VTjbuO2vEGjt2+K3ug
llN8zAvH3KgAOxmvQvcqUjyURsGfRcl9f9Z3jVzKGStMJh21h5Wb3nuQIU50OW5hgmVYUceq8/OB
qd0qjRO8kV3GTc2qOF5GGVpPoRJ5YbGp3NYaT31Ko90ajSVYWW0ybWbknz24n57SFt67leB7m3ny
FLead+ENCfOxsfWurL4zzunyMG5xm1rHUXFHpSyoXxWnTMpgpnLd4+vY2O3MY0QdJV0RhRqeW63B
BxUyXfEjQrFXhoOPTOjZk22zUDYN64cTae7VHEMkwJszralDw7vF4NO7Csq0OTUGxUr2utOCicV5
Xs8ZowLO9XNTlWtn4KPJmDZ71DQyIYYxPEdEBCkaRxGkZ4Y7mGa6Js4urKort9FgkZiiePGirZd9
dYnYlhkVN9NQc4pf5QYDUErjVnFA4UvuEBt6XXWBbD52qWe86GQE4R5yj9g6gjNVevF5YtOah0zA
0HpgJ4FLv7PP8UZtW2wufl82pm9btK7WXTmScHDKL/HIFZpJ2EH3cmlC0pijKH5hktI687uQt8Et
ZeMBFIaiAFCs8qtWsfZoSI7rQfLQpz1o8l6WamsR7SBW28fnFsLzN2mo7qTXoDympbrwSO+QS9P7
XRKVcpfLUDvrmvjCAkv9oCVJezGNUXcWJPN9rFvDvZdO3tpD1drRD2TvZzC9myKq84tKa/Crpo9u
3eTr2Ip+EHkKfTBUX3ie75oeRxegHuA2YQ7nTLeqC+ZOEL1KMKQs7t80u4RX6fLSg7AqDlocgVAt
WHkJOMg7PUesj3UDosvMT8rQedlbOKKttjO/wZazF2gxZ3R93tt4czF/qj2Kq2h2RSQJkUTVgDFc
0qIyZRmLGUNbr+YWSWS+9AykC2qcxJVXUdFRpE3OXJXOnmZFoUic0+8O2QXo0IDrq8rNL21u5seh
tgBZux3SFHmr+mhlLQ2cRj6ZlB6Sq3Gdk2kwl8I7hrwN619OjT0muAHuJTwZbFciZiCPBU5ayFEw
NnrvKHoQJXT8kV2yfPbijXIwOzfuj3ZKIiLkfZq/VLazKKuhexgJdRpQt2TTsrux9U3djqzrk+em
kOw6DAiXxNMwnidCSQyVKNKbrooagc1JGX3O2tN+9Qi5dj5MkBvqcRFOKma/7BBoL8KX6E79sciS
dA2+55vwFKjJBFl5skio2Fq0NR2eLxaO/opUt3YGFnXpnXJzoAWwA3Y8pybtrwkuYZV53d6sVbcZ
6+Apjex04w5mujF13HGlWxsPpP3Hc8U72liNIUPXQphK86Fnzuc8ruFzSNmEWqVGq60yF7pQkmna
IR5t3du6Ib23K+GwfIuQ3QmnJYanizRJoIgvvE/VwADfm+zP6NgLqOLtRI0ijteZk7QtbEPi3Q67
nedQqFbP9qCwWG/MoT/rQgWmyWvYJ3RsLc/xsAGGI+YYw1NtyhMeeIoeLbJxK0N+dlD7MHlb/h4m
BBgP7OWw+24C5oZmyDPA34MT5E7pcIRT1tTBpcokU9dkI43t748Yy277zW5c6uS7TT7JWGjm77nd
LdikPByqDAgZm7AioNnUKBA/CiIZJ5rAd/n7zzM+zAuWD3RxLVGEYlkf7D3FMtcXTpqxoEAiwqrP
Oh/jG63WSZMz8yvlJoUJfOHY3nD5+toBKI4uEpmDsY0MhJsgpVu4nOt+N+L+++RgZ/3q78P5tQxZ
XZ1J0rvjSTXGMKiBse6jPBdH1bf5j9KqeaaGjgLbfAG3jpsMGhPG7sToznuHvaaBznNRGWy0Y74E
W5niSDgUUw0hZozCi+xC0519gqNQnhZN0pymDi6DDmBctepUYO/DgFXZolqp3AiEuRt6xcWTBaOC
yC7/sfM0w70iDsgLOJjG7I5IS/L19a1YYKv1/GHG1PnJtTDe1WZQ38gImB3lEh3CVvHe+hWqIUh4
e6X7zkFhsxcpGWwgUG5LPNSQ1/bk0DDwJJG5pSfJ9sOmO/7+dvlwzpaLIwrbkL60oJjvEevd5AxO
FRvxHvN1TI4zxPoihs+WgQ8TCz6FQYXpWPh9GGa/+80xiVOvTSvb3hFsnp2QhatAE/NrU3LOcNIS
ZhUS+jn5yP7h91/Q/HiN2aJQ3ulRmEGjz/vjME0Lom+yIdrjxQ6DfSZKeaoR2P2aK7bGYBBthBfN
lncg3O9SOSHFEN6AeYee6XdUc5PBpiqb0At4RmsTdhXbSZE2e/bf8pQW3fZ7HSw8PyzoHFxf//r/
zKs/m1eTlbP+8kOvn7qn/3p59aaeP+Uv//Pfl9A4WhqAn4r46c24+uc/+A+XqfiDKRWjWkx/LIiv
5I0/x9We/gfhVFpUTIchGtNq3lz/N67m/+V4OvfNz6DfP8fVgJkQHk3cp57Bg7MM+v6Gy/SnoPTm
7eAKYS2DdBM61NLV83YAleVWO+eVTmmkW6QT+yMKp9acEq1zYuas1JKySYtQHqvediArzWatbUC/
LVDH7Vw3A2OOTNcWXGvHyzxiWEh5O83H60Y+V+Q0YI060wnRO30tYjUaqxmvBtkmrQVMbkxsdZwM
BJlmYeXYUAYI+IAUCTmdJonm3ZK5IFI0NUdAgdH5gpFCmp/nL4GpWRiyMiATjaQ/HipjXt+EKS+f
vV5LVmaDrTl0QIsG+hQbH6WRjDSBIlUSDLei8FJFxT4GyfSiGUb4PMxafDbyzzzYE3BycoVSnEZ5
tkxj3BYfk2uBbFwpOzQ3pTbYl/gHs5PekslFXLIF74eW4lk24n6gY15flV3PCGsgkZi4YE5ITqQh
wAkOzFoDQTMj50gapwqAnGe29YWWIss3NBd1Xi2acsEatSnwsVJuWYcbU3LlRSyMIwDu/LKjeGLL
4CS/0uesvEyU11xEAYyXFcmh4sgYsML9AIE/HSJ3y9QYjnLj5WeFy2Z6M7kO0aQmJVrkF7Z+jyuo
OwUe+9DaYXdjtC1QZ8hAMmNikoSIoMpLd0WjrLsxS03Iqpa3y+FaLoehIDgTDDlgrehEDBd8n233
7bXroHgziVpk2kWwbRfpVqDhuv1lvki67SBqyNH6pVAqLn2Qf9Y5IRz1uOTNvjS5NV70bWL7Er1Y
W46GUDuQkBcx2VpkZbkIzBQTFle2juicCvMeq5uzThdBelqk6WIRqXkl1xtHs/P9gIKtl0bnp2mS
XAcKeVstQnewSN6hU+7SxPI2uSABHykmlMGrTC4XxTyRgQ0LGBVdDsMzeCxtW74K7dGiuXOTYxFa
dHgQAzn8BWltDNip69Qyxdop7KuSu83HhH5SLpo+p2tnjevugf2mvZoX1T9a9H97cQIMiycgVLgD
DIW/KFscA8J1w0O1uAjsrKrOcDfIo+u19TpZ3AYUo/V+9upA6Gvum1dbwrg4FCqGoCvF62OdvBoY
KofCXG9xNUyLv6EPY4HXwWEmi/PBowc+3rbAHvFE2MYscEgkP/0Sw0/3BHBxT92YeG6GG5sjKR4L
gCCRcWcI7oWNbicxKF/dveq8KIjuRzHjPYCHklnbQi7uycyJJz6fgy5pdfNeYmnUVxmuxN5vaN1s
Nrg8NfthlFaRHIaSFtdVRvZ0WI0J6Jli10BO62/6OBbDTZfGCpsKrCuMeSmOteQxTbtmLtZznxYu
hV82IyToxHJe9605srKpOAwfc85lDL1BQvL7aGXO7UlVsr4Z2XeDRYEiu1hChskN11R6AqrHeNGl
4X7qPPHI0W/ont1UGqmD1W2WmJShgJbHuCtw4YJlSzuL/wEr7AADByYFLDIMircFLBtoyLVFobvZ
NYREaZobN/95U/8/syCL+Pn7LMjZyxg/l2/e09arZvrne/pnfF44KEsWW2FgiP+UlVFx/9BtkFWC
GCx1Z4va9ed72lqS9bw9JUVFrou+zNvzH+l64w98bLxQeYG7r4H8v/Oett/tksFl8fG2hwSAa0Ha
4p0aVSewYocQwgUmqnh6EiXdOlT3uiTT9UiSVF1ZA+/iaR9bZZtrh+XpsZvlnF3syyHWd3BZpu+N
Farc1/TK9sdk6ueTkfHDS91k2BUdF1d5vS+60EmRUtJsmMSNRlbfU+Gqhw/IgDdziwZr6hRiYtmk
M6FYeaHHWude9SVEKWvDlpoijhvrVb9yIF/rj5k1ZDHEKQHDwm+iEgv8Mfa0wWc4oq1MuCMT6ks4
2+kYnRKyryvvJjIxmrGz0D3oZxsjFx2jHsob8vYWz71jbDywMplOiNHtZoXvtfdMhiV6XugnHCVS
tZn1muL1ttm6dTVdwgEpgGRMQ8I/6kzajFYOG+Y/Vaw/N7yfbZUxEf32ATyLGQqpJn7z+P38h/58
/DweMQnOwgV588qo+HOPLAGULlCJn/Gsf+yOdcAV7FV1k7Gh+ZZN6vBAEuhw+S9wcyBD/q2nzno3
rMHJgQ8LPwIHYwZ6TKre7o4bw0F0g5d1hONF3TajSafvVuKVFlQ5on/Uw9w912y7vI6rqTifB8nA
w8t1wy+kSjbGAiBKOlKRm8Yc0wualSAUQSCCUQy1aJSxdWTQznb4lWlEjJzTfxlIWEdBOrjImACQ
+mwoT/VXKlIJH4lxWXrplsseTJfRLgBmtxOvRCUc88F6QVHs5jhqDqkAvaRaOi9mDA8aFs4JX2C+
YJrcsRy+0mIwEZCFwudbkWLCrJmQ6ouSIuhaMJ6jenGkUvtbms7lExtTQvspTSyrZvS6Df+FcDP0
0KDSYHQuhmCkGZmlK9N9UNH6YZlP7tPG1J6X7PkPlxb4C4s36gF1uHkJRzOo/SivjMs4qhTilNVc
i1ZQYpNCo8VynlBkQUHFC+9R3U9sYDUVs15m81PonId6EZ601aw9s03mYMzc2Twnw1Ycprh+6OVY
Xye4ZXdp5PVfoqrrbqTsgPZk2tx8I4UZPjRamkpf2QRXHcapajUXciYVXhwQHpkxmyD3D5EtU9c3
TaN5qid27r4phnsOcyYXuci+0V3Q4aaMu62BD/F51lV2GuvNhTaH9jFtuurYBPN8UgVZzzbbXeK5
XktZOtsgBJ5Jmc2qxLL9IGNZRyuukuLfxrloa7ZWdjIZLuVCZe7wRXGcr1ojUKdGbGugoPRox5A2
uy0LEd2nXUyd1VBUlomHtCypFLETYw2RTKd/CkB8u4q59w51I9SZEnJufVXqEHEnow+2Ecce2LgT
3QpDi0M7my1UQApBhh+AQlXjw7AomLln7byrkqi4jB12OgJA2mnYlPTuzBO6wHK2qJDETzmVGRP9
GIOAciYmd6JhvQrvUNhNkBUqFN8ISoMwSBmS46Nu+G/hkdnPFV1q694VtMR5BRnE3JZXgOIif6Ag
oIqo4YlwoTqNfU4rSf9cuFZ60BuoAUOiaRFbPDXtRBGNJ9AbHRrsZFd8kWUSPGg59OxjUJs1FDmO
P9/rQW8V+7JBXfczTRebnjTaYyczgi9hUasrA8Id7RY6/NlqMJ5SuNagV6duum4HN/P2wkrBGTSe
xFBvTi1EBWsUK1DzzGlUYFh3Vq9HJ7UeiW/KqXGmGoKb1nfJNeyrsPBA/uruWWpDXT2MMpW37FhL
6pQSWFTkn4GarCvoi1svKvInO4zkF5Lm3zQAbmCRGwup2Zle7KqZsC0ZRllsAnixD0moWsPPmqRz
+bGK5hFeHBU0k5tUBy8ou3Wu9YSaO9uWp5E5duuqa66MFv/Jqo55npGaa4SJRmy8rJpRXlyEjV61
GJmreC0iyTt16OpjWhru0dYh3c5WlHhcB5HsSjgksOCsyfUp5NF3fSbiawiX9q6MdVB8muwCwdSz
0R/NNEKQFiymPbr5RHwLIC3m2yo7hJNVn8PqUNmKmr7umloZwYV18+QeZbSeVrXRwWaAhK4OQTgW
ns82ovrau1PV7IVGqxUSEScnW5/aC4GZ9bm0XYTd1kj6y6mmJyNJZ9SmUkskci889q3mRfVXBKvh
pSa/8TiJwjizWkpFN4yCPbpW7KkJfBlY9UU0ySBde2aVI/MPwSHCTUAhnF4xdGirtZfK4aRxGgC7
WVpz7HOPopo6ZNUiu5IRZcSct4JDkrJslgZn31HPb8PCVru2GZArqQHvV20TN0Q/0gnSUNc7m1of
5+8z6lO+6Q2nXpeWwtVSRr2JzuglF0D+sl6diIxau45KOhh/93S4ZsV+cgWdDA/elDoARaLGMrru
gfhYm1wEI6RPPNMObJMh2M5G1lw7eaZfO4YbXrIsjjvXS+dDHw53tiiK65rB1rUyCDauaMgL7nDz
Fw/ktTyIjW4xHKMpTO88dHAWKVCf1x7T8KWkLL9kZ1xv25CinC5OxbkM89Yv+9ncJHYTsmzztvPH
fIrPlSnVtvbcOllbbZ6fJ1Lnz3VSjS4SgN+rNtMAqiQSVolB1OK0Nvjz57EzmTYUAWUtcxfcCK9x
DuBahlvGux4c6D6IXqxZA+2ise/ddVpdnk6k6c6J7VQ3M/f4IeSLP1dxjQg4NfZu7Gq1Jdc4f6V3
bUTMrCk3D40MozuxnAXFRg9kRxFd2tmsRyRa5xOzA5xDh2OJip9cMqNtOBeb1kVQkpxhkU2Da7oQ
D6A8zDO8TmEJclMsQqiic2x2491yPW+bcqlaSOZmz3Lh7pK60S7StO+tjWkO9lUm5+h70Il4H48a
okpTj5S2MPqYjtPsTlcg5YYdWRp56A3V3jVBmV/2ht3veZ6gmiPBwHmuXDhvzKABmszTpK87yiDQ
rS1ZXw0W/NQVdSrSR7wyNpEd63u6sQSdPXSGAr4eDy0vRiRHczgvpPesl7F8NlrLLFd2a9cPscqi
rzrzrkNbatWusCLNW8U9Sw23X8RLWmTQXi3Q7du4T9LLQLIFqVyXc3hnOI9mGXsX5lTw5EXLojnI
zIyhRgy4TZrGNMsb8qAPsVmErNgRvmz8FvXCW4BkFfmY5uQjEM70hpFrW186DZwWqh9lra1mx6Et
EU51rZ+aThfzHpNGoVM8SHlk5fPi58qDlp9uGkpKmT540xb4trutpOP6UcFx3qdn7wqKe5mcdK/Y
L9VBALOxwsRPJmeWghRVqtubhiRcuCSgwLM4ZwaQpL7bgQmKdXXkljXJnrmkP+mrqIP5kW3veJ+m
WvGc9KN5Jzvl3gJnrY51Hd/WhTttcqvOD27dVj5sXxxw5XjtZPMjC+APEUdPSec8umpQ3zjzsYMQ
DSDX1laPrtSSPd7N7LI2gJyLXDvlxzEXxRMhnZTuD2u2e0hsVZ2mK3RyL4YgEyNJUnl5ZdlDOvlK
iQiYYUO33a3nqGaTzyZ9KLT/kR1Bssi1n1LUf4SGT05PHFR+P77YZvQBfn+jMfz5z/zj8KT/wb+C
OIOONxYsnYfE/Q+Nwf0DczjKnjRM5hgAo/5vdmFwVMKajF1Y5xTN8OKfswtT/GGjxS0CLqf+RZz4
O6eo99KbxGApeH3h1+d/ReV7e4YKh6UAryoVg2wVdn4GbJL6VBNjl2DpaVeu3RSIpbiv1q+9N38Z
9Vz+VDL+i9LhyzIuuvZ//vud2GujayyqC9eHmcRHebGuw1n2vCl2gzL7jTsxTjZiHCCTG+f7f+Oj
QKWzhOGSB6n+9os2VtIbRk4NNU0D8S4zjQGPFqhnyvPq9d//KC6lxJuMS5lz3NuPmg3i4ZMQ3S4b
AZ6OFt2hmEnA842u+kTOf5eZeb2AnHx1QkLcFB8UYlYwTK82FxAso1wKWa9QApwfgIDXITA0FiWL
I29AQK7S6dP7/fd8N/b688MXzZS72PhgNO8IDgf4vrod5ZcOZYZjtCnYPJ3+/lM+3iO2yX3pep5A
9KMQ5e3VbEPPgmUWqF0jhYObyyQgvbLH2u03SZWj7P/+494NFfhStglkZdH2aFInqfL242ySTaB5
QRmGk8PLMW1eXMv8Qdgqp1IhP6Ho9M/Q0b/Miny8jLZpovIsmRSBGeTd9DCI0mTwrFLtEkYdEMNk
xo8ly58D6H/5Kctl+ouU+Pq9Fl6pJOElMbcsl/kvXnbB4adI61TtrHipKdS001DDn2bQm8xm1/75
vviXn/arq/jXT3v3ozHCDevQztTO6wdKfEusuj2CAxTJalVy3EffSr/9/oczF6/Q+2/oucQCIP8g
275fyqYodbxh4LEzIoe0I/WldyE1TQennD24J7AmVY3CNQGHz0T73el071jZ1l5xVN71SvYbNZrD
qhnc6nkcLQ0As0BQDbr6Zm7ghblRiB+2nj9ZmIxf/P5LeEc3sNQwYnt/x3ltSNi64zGCZyHwYWkD
TPZxtPuNplm0wLQG+D2vHNbA2sEuZ6P4qs8uvAnDq84ZsQIpqEJ5gTXlT3vBv/wV3w+2l5sGXJIB
ct0ywRC9z/wkMgP+YmcdW+8IpkBkU6JHU2XtOZSm1WH7ZYwtBsEDk6V1mc0YhAu8NW2Q96i4I20u
PZtFsqRwIieKQC2jCtZB4VFZj8/qJFRmc246s3aYU9zbdd9168G1qYzBmHun8B/fdb3HCc+Ka4zW
mru1LBNAtUVxIxybI/3p7WrQMuV3sFZXY2af4IP9ovD3c1KdGFRZM2Z1moTWg9ZdUH4177HNgNRk
t7saCYye6tGk32sNXqakwKAd2NOPdLKuO6/D1O2Gi/Mm6i74Nxfb39+tHx8Q2FVsDHjqCVp+QA6N
bWgre1h+9DY6p8ec2lePuVw83qo5gBqn6L7+Nz7RZrGGWeUu683bBYCe3d6Tc9rtmiA4GK3YZOjq
shCnIMOx5Urn4fef93Hd9qDkETGXVIOy9Xm3rOF+6Qt+m26XTBklZnjdD2E5WBvPxIj8+4/6+AR5
NlknUyfUguLzPrcaKrqMhr7kLeiRlCi12jgA+XQ/uYC//BTSqbigMM5xDd9eQGIdWk7IjtcdQips
Bzbye8bP3uXvv4zxcR3j2xBHw3blkiK0330OWXf8dhXFVyNh33VptMmWzg1KUNoCxGTQumwpuPF1
yEjHxrtvzHBXijT+bFnCT/NuOV04aQ66loH9hTn7269b16WY495taQXI3A24iWwbDEm3FQBcPd8S
swAJOUpmU+VLVg7uNZ2AAxxhvT/L59k62vSvf/ILLB6fj38TUh5dZBYo6/fRtlBomhZEVrsrQlUw
YrQ3UqfUYSalcR60FVAgV1WPmc2jnNWMFhTec58KGkDUHvxht8heMhT5cxrhmVQNXxVTdb+Ou+pm
KvCnV6Bp9wz1hmMxZeea3n22ufj1F1iMZggWgud/+e3/8hYOjEbmkzdwUYGhho1bbdUgwi8Rq5hf
1W6yDlrqWHPX6XhjNflxiuYnL3Zv28aRB5q0A4S5pqcYsJRXJS0Bt56YX2Y7KI4WYYztUIV47VN6
tS1YlNsmrqtPtkfvPYm8Ergt/vIN3t2dQ0d/R1hO1LLhPsE8L4tjZ4OwAQ+z7uKGRZ4J6CpJ9INV
UiLWViL/5C6wfnkXSPxXkCWQdt8/7t7EWjLZqkUTieBE4422v7GtunRFW4Br1b+XtH3eox1Fz23j
dzTO+AmSK5aPCDJpyAhfb8k1OMJdDbEx5HAiIAJHfOCOSrgFnxkaL1NhGCyV7g3D7I2tJ7iTNXkP
aogZUG/rp5ptZPu5RHvp9Rtn4oNCIit+NUiqjn6/InzcunkE4g0swuhv+qsw/tebBrO9S78OC0Kd
ZPdFsHP7JFtrM8ydcratT/aJv1i20e5sTp7ofewV352T2ix1Cui/7Y5p+A8Zgwun+CYBPPB3QYPL
ncQnEfmXQpDifL+xJ5mnKjewuZOa8DY1rBAu2kxsCg4XAJ8pzRCzHY32Hcf4zFn7i7cvjgF8epbF
i4mN99vHsAtj8O2J3u6UOz0GnXc5uvU1Npwfmdt948jrfPKCet17vt2b8l1t4GIGJldog++eGtlr
7RjH3LIcw4trZbHvmQJrPRX0JVr9/EJk8BZIEDTzqWJzIzz4FW3YrHV2K//GzUQCnzcLblv9/Ws5
Vl1vRz3P7+ChO+gVSoLAEbTS4hKAcPSZof4XL01HZ+cIwZKzN4f8t1eaWpM0xM/Hjzw14y6sjMCf
wTt/ckb85fUF+yy4k7i8HwLWSWuEzO2rdscZufGhzqM6FYn0qRICB9xaPJ29UKTTakZuAVkspgHZ
Zuw1JCnYM7+/xB8P5cTKORVyKBeuR7Dh7XcesLXNUZvyx2CxILPjhtu2mc+mfqnBzQ3Nryiy3QFu
o0koVfonD/B7h//rc8VuiIvNvt0T7++1LuwD0wLhtpsMEX2r3EazVwMT/QtYZXa+GpySDG+p+Beg
1y6wpx7OuL2m7BYxIq/dRa/UpuGsjyz0GrPrGOTaIZSx31+lXyw0gD4czAM6lu8Ppm8G0PFkF069
c6go2CpM9hvRUtXOXj7+5JL84qMwsAsXjARjOO/97CdOjLaqG5cu6znIfwiUsKu5iBCfKBD/N77W
gvTEo7SM1D6satWCeas8JCTbjJsriWFoW05ucJI03dPvL+AvFjE+ibEIW0QC9+/PjVROhEmp+KSY
gtR1QDPrTR7W5oa327zSx1ysoBtMnywfv7yUnK+FA+MXL+O75zlE3O9kZNe7iQytny/dyXFCuXqj
m+0nH4XLmgfl3arJTgN7lSsxk7BivX2QvFSUKpwNbhHRoFU5FJXTqRaJAWU7DwoybA2SPXnoDhyg
1Q/alpOjGjfYNgFR42Tm4Yrp2ZKHALP4nVn1kLeagkIC+rsxPJLQraMn5uXaWWp5drsNo6WNqy2W
2qSCr2T5i1XWW8veJv2CDGNNJwS3KO2eGnfelBg7KbbCZnnrKBOiVkaDFhZcIx+djSWryHyQFE7k
L6hLwgxRZ3QnOhkR/OC8x2kTfWmz0pgOWcF0bRfFeKk2+L+MYz6Po7bDLNK353ZeKO9MdGoKrhzi
rsWW/1sbtvlAo9y4UkKmxZrEogjPqEKiF0XZVplssdZmN70GYZ8QoFbuQesR/ZzCBmODjOI7yLoW
ZVRKlMnBDYew8pG8yHbD2prCTY5fpjlNeo6TAEeR2okdtwPe7LG3p3Fd9lOgn+CGCHTmDnllrquc
FhmqynDZPxH5Z17iQjb0Zw+u/k1lgxrblR2Z2MshcPubAgRFtwEHKd1rHYh/uFE0xKkDm9gRpRHn
zVYUoVOtRBXOsw/IUmJx5hW1wQjA+E8np5+u6tb2viQw8f0xy0vLb0XU08haVYRuPawCTbxVvV3d
B5WZPWSap193hTOsgpzOAm1KMlJ/8oLELmbkdjtGbnEdgH3vRRRinyvinSkAoqcyzbeh6o9WPw0U
PrRPSepgrlX4RFUyWtvcsr4LbNSbvpha/obG3TntoG+kiJ0dho5yxY55xiAnccWIavzmdiSkhZoS
BNr+aa4de9/TXbXqR/wYMdEiAO2QUOtLW+bNxtCL+DKl9s9Xemyc0IcYnVkUyew4LaAJglcdZ8sm
mmNcxbh1VtE0Bgc8SpTcJaliU4EZIOMtsW5bd75Ks/FQd6JbxfNk8x/pRcp0CdNHc0zH0VzD36w3
IzLaKiEtT1g3zU8Gi8IXftlLLOzXuRaNG2Pwou1M6NufaLNdByZ+5pmt63UQZtXXwmv10yJyiV91
mKlHvWsI+9cFbC9SZh4Da5rUS/vQIJuu3CIYD5Yem4cWCiLZ8v5oGuMWRJ+xTe3pIddV/QBEdu/a
4iZW04M9BjRe0mRAVj14yB0tJAKd5t6hV26x7bUaQ5Wt3abSC45tYMVrqmW8jU6Oit+hnrGHYTqO
ODdcx43WX9Zh4123yOGrwWpP6a13QfKjok0aba81xBbP6pB1kb33BWUTP0TbqdUU01OUgoiIuxkx
rqyL2eJobuoN+ifKa3ebll40r0xunvsck9y4dmvOEbxMWSQwgwyPVD6n5/XAXUb9W7HyUuOgK3gD
WkmO2jFm74T/pdyMPBCbwDbtqT2FtRgO7eMUNW6LPmoGYkjXc2s2j5phbfUk9MKVZvI371zNLJ9H
uBnV3kohMKxzr3EJ1uMOoShDc7qEfLkH4zUjxYT/Bh9Iy5C2jvdNw5Wig7DI1rOX97cRU/1LM0vM
W/o00/gwJPQx2jKuz43B9LYlHM15NdYM46K41b85esB+kvluRVhEz07wBjXPHclZZ5NNaOvJYMcW
td2tcyP6NPghGe4rahogqK6qoNfX8+SNXyKahX40FcL7aspb42tBy/iaI5p9IQsQv9QhglCN2mnX
sWO59SaRPPYt/56JCpUNSOL6+Bpwjkdo1qaw2numcMggCXZZaqoVd0KEqv4QhV79XFci3aajVj+4
NXUDCWiX7GCNXbqNcV3d22U9cT4sh2FNWiLv1mpueTgyU7P9VBfpOnQc28dxaB1UbadrlxEyiMFO
NtuUc1O+zytwyqsuDvu7OhjCmd7S2KCSIByCGFajqCW8EGkRqY+y5R7UhuP/sncmy3EjWZd+lbbe
Iw2DY1r0BjEygmSQwUEUNzCKFDGPDjiGp+8PVGW1xKpK/dnr2qSVFUUiAnD4cO8534n8NL7TixiX
itv2JrL/rtYeSWnkK7p15sdHiCR8VCdTj3Tw++EqCsPolHjYaiq9nq9IMvQuRQyCpbbIlRQE4N6p
zrRn/OJuc3DqOD6lg6yfKd2ZyAQr+4ROr3E2ZVXM27kfs+1QjaLYoaqOTnleK5dwnNg+8RI1vFQ8
XYrwqI0KX0AsjetvrYraWzG3xr1MuN9Jmk27eSqnnRdzU7VWTEeNoXmL6rn+Boa3bFelM9ck4jYp
cFF2fHt7LPizGmhNoxXNoTZAls5K1t86BERPKua+zq7bvILBwJE7k0BKBldZhIeIasSuJ3DpzR+k
fRKoQsBjQ245jYmNvXNwimJ6w2okiCCvzYHsM+TYZGJeoh81awz/OCq1eAFNAUGFWkv8ZyjJYNWN
+9qY7FNiV+FDTXQVcNK+enaQYK+7PiZTwtTm0AiUxybS7i1zE3Vec5haPVxHWq+ObcGXF747Pnha
yrwYLfE7Nb9d61p06okqxwnh2ezASzCAJ2E1+UWbLYkxnU8RZ41YJjyQeMg/CJVPrGQ05N06nWvM
/jPvOWWsUn6ZJorWnqvkmxuRGRSGU35htN0yynvUm/RcTPsuKWL1KEjocqH38CFzW8/OXtfWL1Ya
O3eaPzd418shPk1OURqBFGX7lDfzeOM5sn/U6zE7J8vjNklOvkTBiBdfKC6UadCYcfKS2aERSikk
dw1D6nSjg4N+12dctdoo7DKgaB+egV+IC8R35aUDDeScVHN2Zss+PiCwl2/zoMiDB1cs441WxBO6
VMp8MM3QrAbUW8guRZ4xkCeiVW7JTI4eE6inE55FzJErqHvZTBeFUk7Md2ckzVrTMvXiKlVr5qz4
lGdpZawKg+glzUop4sI64Fnr0osVZEnUjStfdu+Vp3FmgqqZgvYccHxWqfEoooXuPUjju6PSHta0
OTa3zBbze2WmdbtyTIKpVm1q999Nr59tnpnL2K9rbovDSi53+pAZbQDmzrifzZzwlE5nNnMd9X2s
vea2C0nVhHFZX3dqgh5OjOat0XnRKXTAAXX+AmBfoPbMY5B/PxBLSKe6L02SlPpti8SOOZ6cH/ui
mipuHqLpK87E4bYGmcskRqAGddPO6mkIW97zjG/rOsQphiAwB2/tFDwals1LqxUZLBo3Sm4+GBF1
KeRDWys4TnP8Dlm7JlKvrut1qGrrG7GB9lbUUKFr3Opr0xrLla0sZ2dwvwI6mgIJUbvYrK1iOhsF
gQpsQkhtQaf9aOaRWOVadUfU3RWJ4wuLXk84y7Tteuj99Lqh/qP3sTqkRd1y2cw56UNhXMcuOABn
wX6MWByuRkfDPD/Z4Z0D4P/CHwnNYdIt5oX2gjXXsPULO+kOappysLe9utKjob0sI7c8RHE5BWz1
2QL6tP8oob74dkwirluO56xS1huCyUOT6AZTmsd/LNlsSseoCegTRxjv4gv7bT2Y9LH65g9Ln6nq
tjGV5YsmhJQFqJwNqUqr6Ys3DtFZR9aF2LjeO4Q0r/1Bg/SfNNXeG+YX6n/F16xwZ5c1h5tkws9m
oueEs3KniUQjSPryItMQYatQ009ZIeqt7HG2x0Zfr9mhDjcCJMXOAj5y1zeaw1TnR+decpHeDt2b
nnwzlGnWhPg0FC+om51HB3PoPkncR6xcxY5yacw+kK1cUBAWFVSAea8Sj8JNZZgXoTUb3+CyDltC
DfRdZxrz2kt6az0oXkZZx10wZJQKo2lyjmwuxBcIQ7vSHqstrxMTMDiLOYiwqu783PffVdabX0bI
49d+4c+oFgpxT5ZfSn6BL7YEQtvHgjjpR3It8d8rnhIGxrHZuuwLg7Zro000jvX3mVaTuaojeDFN
yjAg1Rc+xJJTy7SG1S4QBZjksSaTmwZC4M9kWfUYLVemiNKXlEC/QzSU+y5r8jSwhXZZTel4O+vm
FwD3xZZXcZtYMwAUunpsyNz+uhB2+JBn1SoZkapC69fToPa65Ozp7bzOCss7yilh9tJj9Ho5RB+r
tU9FbVcw6Qcfp22ZzxfTVME2sTWWHRCBGS8cpLI6GlMyD60YWDBMVN67tuRYmmtLbgA9NHXlh136
VJjC2aGoK1lyCE0JmrmmpNEnGhEQaGIvJ4rZnOpcRUZe36bZwcdqdIbtcWgJz92HCviYJ7MrDEDV
UZaDy6xfwdulwROUg+wuqfsiwJfp3gCL/ARKJOCc8wLzrV8VMQG+Te2oVeqWoFWU6oyncRIt3ib3
mzE738O2ap7ZsebPuSwqJi2pPYDm1raW6qNN5wLdmRx2LPnUGjS9yWiCMx3GNduhca9MLBcHzSJU
Dt05eua9mxkwYUvhVCdtWODf5eRWJ8o3uBRNLwVK0wOFAPtl2OlzUeA8hf9Q3KLmx7ObkGwOomfo
3nIJxKcEJI8pX5/rlanxBxtUAAe7Tau7SZje8NSy4+G5JRxyCtCTrBKaY13kNYzy2R/rr6yW1M5m
UjJ6iv78iOReYOBlxskUkJ84REsoRZFV3ZvsJUUEaHXFe0Z0RBxItLDPukyNb1ncstIjw4dI3ozh
MyJRDuEiTLBr13Mo3zS7hnFnzsp3N3Nml3d5MzIxyHgcKpgtUM62wh+oaPRjzPCIzZ4NTlXm1V3s
9LC8/KgKn23D5nf8egR27qZ+Zq9FqTOMSmvqCDmXfEr0vsil1iUqLZdDzMhFU7DT8pjMdse5US+V
gdS/HpJoy+aVvzxr3ghLbKD8uI6FP2k7bVq2AB0dUkytCwYtjXUBGhqrcL/KQ4enpM0sdSvQQsD9
WgXSJeqTBT4V2fDW+gXn1zcWcLJBWMAXPm6mrZAGI/O2jITgax1lmmvMZG5znqh2lg+AwSK4Amfz
R1EAvEyJwhQV6i5PUso9KAsSDpjZmO1rgyrQyWzshbtnz/ZxarvqziZAr+YR0m9dDWHD98tcm3pI
W4MYOkpUDIpYWoQfV77q1LtyqI0GvWnX8ZWjGfF9NilzB2ap/FIYvnuboWgNVzXhSfdDDLtsP1KG
D0+iX3hKptIZHuzK+dQEKPLwnGksNfp/FTQpngnvLrX/GPqjJbiLSuv493NpyreE00tC4iQ74kkq
+T1JZQr1DMAmDQx/UeiTlWGOqxwDM/tdHue8L6n/HQZAYzp57x07OjsWdXqho4GvNi29lZTJJbFR
/gIKMvhdgs9HUmj1MAtKr0dWZc7jnJ9iZemrZtlCYi80O0LezfjBSDH+EUWoH+hJt3vC46zbIvLG
S7RMyeM8x8PDYAr1o6z+Xw3qbzSoiG+osv5nB+2qQoP68vaLf/bH7/zTPmv+AYoYjDJGWdqHP0lQ
f9hnWVVsA9rMIk/9pwQV9DKyOxLTkPbR/f8lnNr5Y9Gsknz2J+f570hQP5QEP5V5l2Qz+BtUeT0u
J+Dx/lrm5ahbo62YtSOMtib1t+hJvKl/ask4KtsDexIX2h87Uy/GiyI7J7EvLT8vhk3EicR2UQNW
E4XCg/BDL7OuSs3ERTwFWhdHNDWWbIOEFyVLuzHcZR6HwuTSjgaFKHvm/w37PZYCrvWg24oKEbD+
no5VzPL3w/1KMhhnKUquK005HgZZ+mrMatTkFuss4kqFcebDU1v9MNimzYwCYOOJaHBvKeD0GHGT
pNsMPwKdiYDXipX9kfSMHwELROBOqONXEdUG779I83+AXn7z1gBAXnAp//m1+ZLIV+g7Sfmz8fUf
v/Wndtv5AwmoyRppIs2DxsR7+Kf3dWGWGw56Sl6sRVTFj/50wOI79+j+oZujN4NahY8hq76L/8//
FiYphBYCTHqUaJ7/pgN26bX8v/eG9xWDOPo8Slj8NTCby89/EpOgKY+z3o6dIys9vKHCGG9sg/kY
+wipHV0r7d90nP7dBVEooh/lwESPc2n2/nTBjG9dY7Gyj4iRQbioAQ+IzznbIRNjHxEyd/3TA7n5
8VX+szz8xxd0F20AkwONrs+9alxQs/RNVxzdKnZeUEAQT5OmFJlscLl/falljvl0L3nUPGtERbqr
f26mtTE0jT4zxBF3pP2SuMg87G5mo+SYEcmHxC8/ullqXP8P0h5+bal9fEtGks1o8BCN/0sjdGgy
NenUyI7SpDpSejUbXc0uCbkj6/13CqRP6rKPqzEC4RrZDuJ0uoe/PsMR31PhguslYBsJbeDWS3LU
kOoEy6nOBTNWWmkdHwqKtN5qamMlnyB/sMscc3iwuln6v+nd/+vXd2DuOQ46U9eB//Vp9k+NGE9h
FIqj9xFE6C/sY51Uzd3/57WWcAKwD/AikD/8+uUJCyYxiIP0kWwv45pKMEWzrhjPHzl5fz2glvv4
64BCqoMQwbZd3fb0z114NGUEotCePeJze5cmtLne5IT81xf5d/eOSWgRWOrkR3/W5wJWATJh5uI4
Z8CZU0+x//MceLDGnLFl/OuLfZJ+LUPHQbFKCjs7UG7hZxydF1LRnuk1HFMzIU7aUlzTCDV4FHlL
3J1HduKLcMgntdjYnwm0hAGuwIL/5mP8qo/88TEIVkC3w6sKwfzTgAlNwwxDJ6P24nXmwcpKY7E4
ULiqNckIbXCwbLLMbAkWn3sOFB8vr12TVsYM0u7/+tP8uycAowunzvKkYdH/OqKyHJtYkdW8vEs+
oa7rVJDw8x0F5qzN37+UQxasTZeGXdznEUWNsK0QMVjHBAP42fcjXlk6Hkz11Gir419f7Nepnulb
CII3IcSzsrj/Onyp41CdamqaQ8QNzkB32/praeWkSQ4cg5dWp/ebsWz8OgUvl1xKkqTdAFdju/pZ
KlRnM4otw/UPeohDR3iUdALZSlx1g0ZUIqryYgMOF/KyRz/qIyYSjTnxqVpJZdZLnGYPZKDdf8wg
nchqcoRmE8J3SFoiaVdG9bubxPb5l7d8UVO7zKYMxA/dMUvjr4+/9Cj/jYUlDjLXi60+02GqEkfb
RoakhlrpxTRGJKalbUX5LK0n/E38sduWLJ9iQwuaz0i9nwcZ2lGHmbjo3kYKAfTQiMEAmd9ozLx6
m2I/to2BsocRAahvYo/wK4fkA7p+3VuLAIvYVn5vLVM6UYOZNl875VZHLxIW1R5u4Ae04SZKchJM
kWv5j2Ria9Dh/LAx9oa0+dNEI7ZQmX0CX7GqJ7AkOKFTyM3Lhmt43GlHUthvGoSSgVAcBCk21ca1
jKsFAPERHgjRFywcqlDnMJDndpRdtNCAW4OwyI9c3SzNm69uTR/vAO2JgrDHrgW0haaCmXyf5NmY
oCIH7mw5i/sRRNsjB03GXpc5L5xyGe2C0+jLhJP0TcKWZoVWyn4ppsx8pWxiAlJFy9c6oMjswW1W
bhIJBRYPCQe2VZsF1ZgowGtWw0s6Lo2yELUwkADuaEg3nRJQsgstS761soPoX5nGfTeb3B8f6cJZ
ymh+NBVqqNoXPKfCIUXUGFv5lhWRSU66RYzvLCENwMtdXAz1xL+Cuk46QljyV4p0ovzfcd9Er4NI
+FjlSlZqqtsLynQq4jbdRySBUopzXUa2wM4yBWQvze4hXjYmGuW7H8GkemouNerJAYmq09hd22Vu
XDcJfnnUrjqBd86CuJ/SFIy5qjys62pp0R7qZb7UFO7VnRSKxD1zNPkwqN6zYvORnedUMe9fpUeL
GmQJzI21YgnMownqrUJ6SMPapSJNXT8LEW0apcVYVqnmP0o95M96Hf2KUbPI9TM81qKuc7NxO+Ws
y0FXYmZb1Shz8C7nM7aapLBfVEVCH+kIvokCp8VRYk9GexdZs7lHqw2Bwowc8VwqVUL/T6arvAHG
ALMZ4nGq5Ya3NeB7HJK8UhdRjrEJX/o4gt6Yq36ty9C5pz6Y0JLgDJfha0yna0/3ULGIuIKil/n+
KrEllneK1qupnCc0BLiG+yqu60OmT3TpGJOcGXVZ3na19MqAs2PxvaKI8o4Mm+AKk7qwT5MQxzHd
m3HVZ8xMqxmaIIqFmsS3TpvqJyfPWrmV9uS8Us8z1oTolZeVRDywRe7lDpA4gDoYoEN3quqrax+t
4oAtXcbPkUVfyq06OHNA8ndNOZHvOnUo2zw5OIgKim47oUCjSTlUB+pI0RQg7pify7xBxWybaGkM
xWP0Qht1RzaUz2lNSMW6VLFcZzralWUziu1zbBYYSltom4Y94IKYKrYcXLtlYgqDElbeuc+khmG5
qS/SNpZbFNnT95Dy9CbWEu128qviKUGWBHm3xPlVUoVOiUsN3Kx9cTvB+5HMGtqRIl71irwROuX8
IU+7FmOsM/1bYVUFWYsZb73kkhGVkSEXssgowDwdYReSYz1cstP19nj5JntdIkbAHxFyIZH7IRKb
KL7wqlqu8k7S0qgmbWMWVf9QZw66eFXKbW9jpi5j/TV3ZUWFm7znxEd+IjXEubiy9R2VdqrIxpJB
MjO9XzqiGYI60nmiwKLTy8r1wSl0fX1D3jGDWnPYkb2QrUMGIm1BcpGXYORNVXekQaN0ZINNi4zA
Ombb7i1qAW4RVeEb9xPAexAOnfIfW1QE0cbrR5jkWRKPeMGrRidv1A2pcJu2Vn0NDTHe5GNDQsgE
LRo4O+uxR4cHXIwpFkj2kuGsGyOS2CzpmII+0jU/coq1kXMUkiq2cI6aDVD46C5XPaK+vRgBK+xt
I6u/1uQd89FcRWeBXJUcBkATsZ8jQDIwLMj+vPOxrItnG7R6/T7VSpDR7HbhBg213JSpGL4X3tAg
Ks40+ws6NP+ijX25z4HWo64bo6QPciONv0nVvaSU4De2AAK4Ciemj6d81nrtLqHXbe1hCHjXqiXT
z8mTbEOGUrNPNWfeTl5ZP8yAK6hwgyx/UHZbnJ2ofjfz+WkkXvyUdVCTmFfJcjD9tt+IvjbfIgpD
b3OSDHdRj1/khjc+3TSE6QLxjFwELSpOMio7uXQPjp3gFRiHvAZhRp4u+JyeYI1954/6UTTVdAVa
1To785jAfSiy3ggcngImAuoJj1qpxnIDmCK/GttWnOaEkmpjiP5cINcAIGTIV6G0HNXKbH2rfEcd
O6eeTWj5ZkJauWclK/oEcTD0wKsQ5+ZMF/Au12nhicM0qG9hrQ13QxdlkHF6/apNIvs5Gxxopi0h
46yVaBmDZrKia19MCYgLWh2aP/gEouOEeDGToT4WwFM3ZWL3R8PRtTAQHZlRO4Mpb0u3vVfrEZco
FBTYTOM2zkvr3slqUrNKa76rkxgX3dTPtx2mlMCHS/K1z7um3+hSiuQwJjgZV16l04r0wsHLrp1R
R6LkkzW355SrXabQ5B4AOpn+Ch9cUdL0dPVs3zN4rum21++GauRVX9fwxlkIj2UqCyA8fkzjvjI4
XsRMbjtIGjQJanYWGlJvV91GphrIrE5DQJSSKe9rNnbQsabcvhwTk2nU0icCcppaoSYyC8Rkq7ys
zKvOnejdT35jeMB2XMGEaAzfyX3pw62vNfM2qklYEAKhrZU78172bnKWhdE89MYkH718Ehs1ztlq
JhQHmRVaQaHHMVT+OXXXVg1LfmWE8EL0omMd6nRMMqGmkhwAL6kiauacQmeQ3ApkJ8mJnsz4oLeD
dkX/2qJTbDXW1tOsFpAQUdvbRrr2sKrgmlPiZOy+h3k8YlOxuldiFN23waFeutWhi6JNzA1aDWmV
u20Q4jh+n7u5SdZtDCVq73b1ux2P0Y1MC4tVLpEd9M2RHmRVlc06HhMYP8Jt21XG6nzS8iFFaeyE
3dqP2LNH8zSOgR5Xbow2UnTeEWU7NVjhkrlDzAHSpWhOTzo8ND0ISSQ4lX6e032g33QbaxZPLaeA
JBBMDbRLHseYnpj4cYL9bwfhN7XQJXKOk8l/roUeQQn2r9n0cyn0H7/0ZynU+AMV9p+MTZNj8J8Q
C/8PbIqYWM1FpE2plCPSnwBO/w8Dxzn4+uVQtyAu/lkItRwKoR7Yd/oOTCrLb/0NUPZnCzUQCdzT
izHNgmLBZPTpGGY5AGoBKkcHBWk9XlloyW8HWn5bayix2GLVPChivhZkXt0AxwvSyvPPimjefesW
amc1iMz1LtH13xxqsfh8OiHiUMPvw0YSfyru/s/VipF9np3hhLpwlV1XJ9/P9JM3O6yiKRC4LDD6
6i6BKiQ2SYvwK7L8QKuVXBWj34dvXlkatxKPZtNu6skt3C9zrUXXU9wMIKViaXwt0LKiycxVjXRP
4Zda56gm9FOBOFpqa+F0mrcfsnBeC+DTXbw2kCND/aoEG7EHuG3RvqLlmw4r386bs4fYghgQV5JR
omWlf/BaUnoqc0o3Y+vfN14fs4z6g2fd0DXtwbihsBjapiAnIUfOE/RD2nwrpkI/k2VUpcip2zpF
tF8xG3hw1Ywt9pQ4P3RWlSOyRICF1ri3xC0i7HWGwnVLK+WRoClt1yZzeyD6wdj1vSVfEz1uTz6W
g7WTyiOGn0NdOfLeLRM0g/440RsinCcMUQuNmtLWOL0bMmioIl83eD5Q+8RbDWkiGmlA6mdN+F91
K5U4n2RVrWeOp08Ulmo30Ht7uCLqQLulP+SPKzee5GZI1HgZufMdMt381E7YRbHElfTjB8eItl6m
iW+tJHkT2b8MRnRPKLYRNjtn3cvqs0pKQO2hV9zYanYX1xeyhysLcp/1kEas8KOhJad5bjZiCs0t
btuBLaEOrzi2yovRqe1dnhfltnY7/DlG6xBIQ5drM0PN248WlnF3hm5pzTr6bZ2ttJi7YQWwyLnl
rjdHz8laWOe5fogg1x8WNu4hNvQc40ip5091Z8j7yq3S92agfsomR6vv2K3P1xYz9KWldPctcmNn
K8AhkDDNt29NBCQIiNuNmVSdQ5VFCZjzA/A44kjjl4xhH1hmO644+bXBzK7prLtquIYTpo72IPsN
IDp/J5o433TazMI/JBZfiO0UIHEsQToboahNYoZ0y953O6hMTlC/hPNk80dW2phrLGTA72xsFi9m
lMaQpKbpuwlc/KpBibH2xhH6XC3UsOrS1PkqzWluSeOLjQtTOWm7xpEOx3DuXMSqqjKhpLm2lB6V
l8IlWMqn+BDolj+t8yiPCIuToXZvj3JRSmh5h9KsNY4+oh57M3IfL5Q7Y80ujDy+jJC54vUYuHvA
NyhbqHSTShVv88m00f57oXiFxDg4QZIP7f081OXlIoni9s1NBjotDbdW5Ycr00uWtwuFqgiiXIRq
t2SegH9HJXrrohywd25WORfI7B78eJi/uSB1NuEgxYXv0OZPnMkv1rWhVdfMhMNXFUMSRKvkTHpQ
RHNprLOkhbeJAGqYgkq27nOJEaJf26gnAfPjVFfXVlGLi9GAyRgUmP7B7qsuLi4nCj5m4E9KXVSI
MlCLMIngrgu9/ITSyUE7k0TmSeZiuHVaZUgUDTF5TVMp8xNKtXqHjBwPzVCpStu2bPfUum5n59ph
OjgWMUcysI158Yi9qTmjM+vQxOemdRU2Q3Opkfkl164FLT7x0urerUwtXxt9ItZ6xc8dxigGdWOK
D2q226vBjOObxByyh7owqCLYnbGK0Oas2XRwPOas4YNLy7JXqmrgwRORsENjr+XcyGTKtaelYgEa
uWn8s2kNXrJx9SLioSBVb7dCL/zv7YwueiqM4WvkxTlgSkOdjU41+7Gq17PmaJgVqCjsdTNVetA1
sTjGvkq37qDaO3w7cxoQqBffUus3vxC2npzdaSyMPXXQ6AYLWF0jWe0yTjNuLJ9ho5dQKY2S2aFd
DC1EX2UvMQEL6D3wuV91aPirIDIGOwaG4SGFyuCqnbSx07I1QjoulyMkQsE6+WdfQ5jYuI58xunM
JSJfJ4aPuXmbThaimMwcN80AsZ+5YbxI8SQ/IZAx+A+DjnmelzyzFnKpjggp6Kkvrny9MEsAsY17
aUQoRWl0m0hodJAmByCmIBcVR4VjR3vo47HtQT4eC73VKC1afElluBsZO6/0bYb14ImaGsBoPSZG
R9EBPN2NT3mAqxavZkOnMPDtzDqNWn2JYI8px84viXMKX0eJJhTFGUczbVxFRqGtPR2xbV2L9Hqy
KxC9UPH4hXk0TyUvusAYzvEDk48OYbY316iRTUR0/AdMh/acDllz23KQPwq7Efmieyy/4pZTr4og
s2NGHW3dFtW4W/Yl33Itq14Zpba1EpCtmDpSV3kbAgDiS1kpxfHOs9qj5TWjJJwvJrzMkLMrMEVp
RHAMRetb22mxP63HudcfnbTryk3jNNk30QEp2Ux+Cdk+EhGepFRq0xx0OW2twIvd4aWUXg5VL0uU
RqFFb78ir84e2cLxuOIXTaTqpOFkOE+6c5eNob1L0yKi0o6RaV6VMrauZMIpIsAPaJ7CDE8FW6zq
earCbtsh21pXnc7zCvUUsSiq6vLZsom00/REvZkwhzYcEsSyiLbFlddI41IynfEWyQnF36xMhVBX
J2OEhLOQAeKa2Qtd0q9SMyhnToYlFrRkfUi9UHNRs3qaCCw8TlSN8nAoMcw0xXmI9e66StPpFt9i
cjfmSrfgZeApD1q8GtteynPkLwpHKO5XsV3Rzqx4xS4TOg722h+lhLArEgttbCGiDcGmah2mk/s6
pGPzzfM5JqJ+1oh2EHJYNpi2CXQvJYJlMuZOAA1q5wsvJaUTOmrvXHYFoQhBneQ9XEptdpvATVMF
GXPmOEplPEpXLWJGe8X2pP1ipghAbhX1OrHrWfRveWtnKpWMgXDjV7lzUGnLSgDIuGz2WcP9pCQR
xiFLK9LroMot7w5aiFhXjatJxhfiW6/NmGhj36p3XuXk6VUbT9kIX8qF4Enj4pETd3M2rMF9bkIP
TOwHrDlLMu0V1Zp28IiVK3eNbEeg9FGB5Dg2ZpYMDML9Llng0GYSxcXBW+DRFFLqd78kOBQVWqRf
wEmANU1OKnEzVu/o67FvYqs7OmRLVM5/hWH/M7S7SxbCXx3rznH19v1/Xcj8pXz7+WgHHnj5xX8c
7VzjD8MkBAEBic8h6meVCz+CMUwnkLYbRm1OfX9qXFCUmUBh6EtwTvxFHIZuDGMwSgZaxJwT/8ax
Drzo58OT5xEisLRXafvq1mcDcNNGfVv4sJw1F7RHOsXVnZ+ZXbKJSEfeJKb9NGD3uII/m3CIqJ/y
yNYu9MG9Nqs+Rxc6x5htpChufVWUNzlzpx3qCMPrvElJiRm89Uzg7UVrUB8UE4AplOBDgJHius4J
YTVH4yYdh/bFt4orZ8ivsGftsD+F6661AZQPhR2A+EX+3Cbvvd4n1wX3cdVQhSLahbRrXfOwx9km
Jml9Pla+fuMYknjgdnhB3j8GdoaRQ0wZSnZCbZekyMLCBOhW3rVrjbshcWtE7XA4svJqYCsRjizk
BDVthZld9dN8w5t+1CP+VZtqwRgnLyQ0wQxq5le7ywioMV4r13lqJrmtcrJk2yK2voSN2Cet5wSw
tv1NJSH0lpp3Db75KVP5i0sheos94qy32dVyB7qCTg4M+/d0Ka7JqEu31pJJa5GLG/ScCgI1qPvI
Gs5eOTor0ATR4u18hTZL9HYs9hGsL2T+1cWcLy3rAfciJYOVsJODGffw57Lx3oGHM9TiKbZQ4o/5
S9ukZAza127M9ivAh7IRfKEl+7fqphuR86wmq+OcVEOdF9lhZo8dQCkrFrRYGpgVN8qMOVGHi8aV
iKV4k2TU+3pNVccOLNAm0pZ7GRcv1O2Yaycq/N1QgQviWjUByBuKfTeD1G86c9hh9zp+ZPhqSj/W
bkV2cxa/WwgANyiOr7JsPJLIZe89ariop/mGCLsf55BY4bxz8Jz4lrbm9IIzjZ3qOiZT8LK100M1
zY/Y3UISccb7QrfX41TS64HIu8aV+VIqAqJzc3z1qvmozCghHKdNrrPGfUpG/ZvXWCdE/cbKwZ0+
Ueme7b7dN6O6nxsbR0fdMVCtPfVx+B66R2htp0j96eejU03xZhh4nhBIrYPvMhLGucMqYxZWUEv9
sYyMV9/CClCMkMq7KD8Yrrpv2v4eHtR7wWq/0h0IIn0x3lshhBbaDPWWeHDan44WrwwjSVYf990o
nWtkdE/YZCFZCfu6pq++ZX9yz+4IxOKIZXSwnKfEbac9LRLUBsZ4XZta/ZyGiOFd7GTrdklJtZa8
1HwkuXdqsLpRv1X7ZglZbSpbXcjC8S5GpYFmjqd8s9ghYEvX01YH234o4kYi98+tV466zxxbnUuD
8weEi7FKGrFuiZBM12gHrLWbzcNL6Fbw7yOs484uFU35iH3+sRg1kpdmIX3CjE3cSnF4LcrsubWo
4mYjRBFqnbDXEwDuU7tpaGUZ6xYIRhokYxuxpmK9ddzmOtfim7IS1WbQxGOlGSTa97a9Ub39MpZT
+1qWJvxuLY03tPkDz8UsXtNU3xYJAc0me68bo7M7DIsM/zk1cUXSw5RNQW1D6StnNI2t5ZKFy6dA
kI/nAIUMGW/0RLyT0N1+N5oMuilzn1zNAfDdDBehat+1oT0SDvqbEMnPIgkPZTEkOIqQEHcoFi4/
/0k2mKSO6NkxV3taHRl8qIaYeG+8TuzmCv+k8xuZ0q+KHFg+C1GIBW1hcAgkbp9qgb4Y+tKZSNaJ
eNXXpZEdzJyCtmMxof+0mP4beeInwcpyJTZ6EO5MXTehpX+60uC6o5WGdbU3u+zFD5kNl+k4NYZp
ZdH4qy74X/r2r6/5L+XE5ZoeCzhcWoKNPkOTIqukECBDGPKdHW9sqe6r8f+yd2bLcRtbFv2V/gHc
AJAY+7HmKrKKoyhKLwiRojBPiTm/vhd4fbulIpsM335tR9jhsEWiCkMizzl7r82DrQlrN2izkYDv
y5z7AvHnZ9Ckc+7WP78v8+uZ14II6VynjTxjUAkztx3jIbFK4DZcTwFeS5aLi6RM0h256c8DIcqb
dOix7PUNzy2lyYKd53PkBNyu6qILe966wt75PnK4BHY1lpuLgfEKyjWC8Rjk4L1NjgUldW73t5Dv
HnQ7YlY5WqfOy7QlKRr+llAX0uvR0iyt2TPx8Ul+5xYCiQwFi5oG5d55O9nMYj8vTavYRWazsUr9
WvfVda7wHX9yHPFmfwNmyxDz1spD8XSuqKNr5Y38T+5VP7P2DfOfyYgJjSL4Eaurn6waLyUQ2chv
sn66dls9v4lm2Zelwl91z7o8b1UwW9NGNscLgK4BKpXuHurHiVyMLQEriONRBSzDcJYLjOb4GNok
SyNVqdZjPMUXnS6bWywyD6Pktd+ZsXUA78d020Hvg2PpVxDbzqJIUaaQLFNuRy35FZTqwQu7jWpJ
cRsrsYsmexdFRQzdCHGAqMaL1AVoZ3bq2p1qsTBNfrfvad/lPG93DfZYH5/Id1aYGbWEeBYzAVrt
sydRuVSBliaKnRqM1+3EyMpmVybKm0F8ovhjo/ybsPN1fREYoiyuluv6bzSX0pxiN7OmYmen/a3V
xIe8/GzBfH2S/kc8+noMl3LaQl+GzQJl3NmKGdUgbXSddDC/x+AZjybGMPU8r/SxEoAPZHBITWvn
a+ZpCPxoDdnwoI3B1yZJnjyY9wsMdBLnQyJwnvISjzCUL6opPxKm+Us5YDgx26a7TGBBT2zi32m2
NpdZ7Kx7r/riEV5Jq9ML98yMp2Vms2/B0cC0lEJ4Y0qUXwAUzG03kgeqm/EvG+szdqL02GOkTO1w
QpKYsEEFsj3aOGVJs0ZerLe3ZWFGa0uoT9SK1jtPLNfCZ8zFOmxZ59pI5GTtWE55sTMyCoU+yuNl
DBqbWXLKd8b5t4jZbmE29E65DfAraCAVEgh51Sbcy3Q11kRgdpshoOxuHbCbXaQ/DkklaBS5apH2
zinAL7okKvoUkbq6siUrUVWCrXWT6UE3h2cMaovYpfkg2B2SGRQvpTYScqQ/TGzEwFtE1VZk5EBU
w21oO90ikdyfFubsReOgXPFpxazQAvpbSA0PfkXo/d9+SHhnzH/R4ad6M/+8qYawdrN26Ivd4BUr
tjjjwh34OBbpqUEVfnJFiPx6+5wwlhMsazgzIZqePZPzyAWTRFfspNkUhE8ho/CC5BDwpvINrg8Z
cmhqJgokekAtxEh2gGF2dBhVLboycLAy+tWSXlG99slSpUuOH66YvKcmNZCueVeZT2BJ5LPbH4tS
MFpvnvNE3Y4Zgbbu/DLmNgtF+iMY5l0qcTCJ0o91B6pyLM0l29V13ybeBt7Y6bW8JPdGrGKbP+gT
BeFoWISTaug3VdDhe1NttB+Rvr4WQUExlquhTctD0Q33cUsh6ZGqy2yCUs9Ww71sQxzh4KN90d+b
qXFda/FBCHZrhtutaCtPq/lftJz/EvTzDVl1/cawZLOeH6NmtE+lO9w74VxAzDjTV1V3VrNb0oPk
ONapt3Ir/rQkkxPHM48Y3qlL3x6f5UxR7jjBSRYfoV/lS+zwvDIy6zGJ+lv4F85SlDjScTJpfXJQ
OeQLGfIAt212oCje5gFvFogl3Jg8Hc7QHhEOfI+aoTikhn3qm37FXGdazoXRCK5hO9QSrSk7+6y1
Hk0Zf/Y+dt55vNnr2DaCO7TnIKn/vHUz+s+1aZET27jTc9H0twxgTuwvOHnMSZiEpD9eS+2y9fF3
+uz0Xp/5IkIONzQDNmp+jLBQUAQFSVOpv/J6KdxV1oY1DV6vWPtjN+0yo9Eo0NIcFIgVr2tM5M8o
cP0jYm4EZCHvRWSzJMizli+VK06mxhqTtNNDL9hu6VJUS0ePu+UYwo/OPHbWIYUh78NIlFyQkG22
m3T3bc8KKs32VnqUpH6XHfuuu7XsLt7S7BuZBKdiVQ+KAchwnwQ5VhBDU7PN7dlpVLWRVXvrUh3s
0tg59bxEKDK7e+GM1/NuvnX/9X79f+HEJ8IJhIMG2L3/XThxehn+4/Aim5c/pBN//di/+mviHyy3
CMXxCQgkCnMb7S/xhGv/g5saUScyHmDAtMv+u8FGQimyQiyRjDJnDxlbgL9MZML7B3h7yg3+DxUO
yoe/1WQ7j1G0eKhgRc7lBM8YFdPZQm3WssClbSOc77VYLAspQLPhKEsvQIDZF6MOHv0utJvgUOpx
1O0ZZbc3UaX1OanMxsw8kT3soij146UbdGIRdJIOTIXyPcTXE9N8a3RGlBQCoV8nS0VG0ilMjUis
yCEM7kezsB+dov+REU4X8qvuiXuwCREu1U2D5oCIugRtVpVaC/rYqL6oTYh4E4k6Ak8GLeMlnnHb
OKVYtFWrP/op+VM4FmLztiiG9NDIvl1TrCAfrPjBwXG1NbbR8ZRDTVgZmmHcBsrU1nmj+Th1JF51
JoE8Qz1bfhSPCc5si0iPH6I3WnLWGn9JB4AJ7nyiUgXDQLrRE9ef3pY28wjo1Mk9rT1FUDfbO7BX
ebdXaWItXdHxgw3Db3NlFhVVvZPDvfjaJwqhZJF5+qObt+roVL2/RGuidtAQ1K4dGrnvtY6jG0Qc
oGqDutPErb8cYlLHFjNvyqYviDx+MTRC7WTiMdU0q1D7hnTCviPYMmf61QnjUnqNr28H6MUPoBGA
tMHdMx4l9AnUaqPOb8vyaLzyqkz7hZHbX46iZrMZjdFPLWvoy7Av3r5+vmb+VNzZsP4QnMi9mbVc
jCJXPdREosc2uuwKpBu0RkoPdUrMdHZNblu7LlTfRQu3jc3L0DM6SsiuRYx86RAxEO2CzEjVDiiJ
FJsIQXq8FeDVStTWSqMnwm5bWeW+lxaT5zbpuw10LfOxosHlbIxq8nSGXZbadcxgHn2vSg8J458V
R6cf1TTARS3eNHegrrIHqYnsLiKt77FGtXHpFcK/T1TvbSJecM6qpht0IAUuvKBnGn1NpkqgJ5ns
C63iYrPFTYmTam22tjPqOoE7t7YVu52tjYVygeyiHcD9oI0Yk4pgKMbrW4/eEUoOU/waHDHw3pd5
XiKoVRBr0RPH6cZP9DY6pVnJ7+LVUG3gtZpsSizRc4VpNZduskbw2dwGuT8dYwUcRswh76rVg2Pu
5DHJ7+HgbY35ZYgKVDxkc0R87o0agmqHmfpqhI3jbVNDb+7a0nq026y7zG39K2OhKVlOfT1E9NOV
ptZ9mh3zMFAtwnHH2cRzbD3g6GrZzVH24WuqfTwH3Ks56r6ZQ+8bTTibYZqQusSWcehC8o8NJBlr
sObWTrlkR4CEVofIqueBNESu5ZDZ4suIUIzxGwS4RSAdHlRCPRdWg5S1MNF2L10aypui7cc1cRlA
vNgIIbEZGm1bVwKFqPDJ3PNEelFog33d2qFJFlmPjUJ3G/a4hMkFycLTfOsy8+u4Ww2j7j5iaIuP
AVXR8ySThLFMuZc4NlaqAnZZMDJBp2WUKBSmRDjFUudnQDb6PPRaIkcK9zKv72pfrxJAaka0hlUk
AM+khfoy2kSXq6SOTr2o5EGhynnQHHvamrULP0FMsP7YeAEDW+PtMJjss31amVHRrEVX2AaPMtRR
uCaDvuodZ7oY6DXdRKNqvvp8f7GnJByTfZWXbrNyVCgPXYACRpucjooFqS292wKg5EKvwVWpyAV9
5RaQqhiJRveOG+oKcKZMl6bMkwv2wtTmDDLYxyQmbFThoJyXfj9uIz0slsOU05BHXcT2zoR4Urun
cuoALcKSAN1h4nzyhzGBmFpkLcFtnpLX0kvTg1vQ8KFQUjeEsbEqNbR6vr2uLBS5IACxzx2ykicU
lBDs+9enqHJYtEbCDx/kwO7H0ciZpUwoGZW7E28YWTrFdgxZnlGSmhaPw2DeGvZ8oDYC+QU1g0/C
CEcdB33o6YoOml+ceNtPp0ZimFmVpSLCpCvUUZJ/8M/i5/+3S59sl9hCzJba/327dPwRFy+/TyL/
+om/dkoOXAnh2CBzcCd77JXY9PxrpwSNglLbQjBqkKr1+yjS/Qe9mJlVzy4LB7pOk+1fdntBNrzr
sr1hHIlV1Hf/zk7pTRFCu0dgikS4OqtM5wnq723siVaeaIkn3xFLO/lrezoS8vnb2Xino/z2ELMT
fN6L0cagx3p2iGDoMi2cX/vYZhep8gB0s71xOKX/fc7/jaPMn+K3frwMfDT5EUdxi++N9r0cX9rP
Igs++yJnLX83Li2G/xyiUzeufjPFq1o9ffwt3vb8TAyqOC8ZDZOVct4Jd5CBFb3mgZ+xiBOFdAxX
h/Uxz0FvR8ArPz7amy/kzUejc8IuwmZ6fnZl3JGQNYRCcjeVoY2AiX/E+OjXWVhlq79/KMArTEzA
TthvDPF641Q0ag2+WOSF9xhMqUaxgB3xBn02wThDiNPRn0clJAGg36YwOad5w3LSp0xwqEIW3WWa
tenOkUz2glGNizoc823Z08z7+9/PNBgrgsdgD3t+UDsODFODS7ybUs4iADZ74UiPLGGNf3x8qLfT
ErqnJh10+Oi0bM/B76nQKlVVmtzlUyTopATUzFrtJfvURFqbZbK+riZjxOCkoiOYpvGT4893xZ99
XI5P1gsRTwgZqNb+fNKm0KoiPQ2bnZdr49op+IJOPXz5+Eu+HUOZvgBp45EDyBJ5LpIgJKidWt/E
BdbWxtYdooG0NVcEp8wEBKUmc8S+5+NBk4hqPz70e/ePMImz0Em2mClBf34/37ZGIzSF3DHem9aV
sNsQWTtB066mZ/VChBFWmghP2MeHNfAPvDmzyE4tviyVs0WD8ezMzpHDSdjjgLa1Qs4iB31Yx/pg
rt2BVccO0uxW6NBh9awLDoL932ZsBJcgGY3tNPbDNq6kfGDXIoxlrJpkJVv3xrTz3l6hTx0ufYLg
N2Ug9ZVoGWgRxg5UUDfnsiXvkvspZZfqJi6UMAc6Li7D77lXrRLPa9Yg3ftdB2kQ9XAE9wyt9SrV
gIhlVTUt0rorF05Mw8yRXbKP9My90DEEfNNyF0xXZE/RUQfceIHgmCaTrjX4KW18YXOMBhVaC5m5
S7tLwF/qCxn32SqCMw+Gr352zNw9BHEOekir+xW873xrmc2lhWTmC2Nl62YIOmOrdS6GMyGTvZXr
tKk6w9o0KWsoUErj6Ok4gIHljgsWof5WwMfYWqnXXrrM/tZE6ZkTEtTGOJL9yKswYdkNyy66CZJ+
ePbbfLrpFVUuyRsjt0GPeF+L1ctATu9jVNEYwGCeqS/OAEF4NSjjRcqRUZHdWO0vbZ6Xgy3P2gff
nOl7o9NaNz3ac3IsOcG2ZRzLycaEmrc5nbbJdlDuBu1l5gSCDr+FbDGwC9QwfL4UP0PrIhJMtFMS
Wi9tg3BwmNruZ6LGL5YyX/zCt7+NJjw2q9PixzZlM61PNadERjxIxWC9qLaUPptHQv+SmhUDwz4X
waYceuh0fl8+8jmS0U0PuW83D/F86+PKdC/gz0fHKh8CiAUS/wKiwZshM5N9WAhYtMCtNwif9S2K
c3QnvHBCcsynYE39pdMhybzwYONE381JYMvEVIiK6oSY1NxLd4md9Hc0R7o7lEj8Yek33BhwrW6y
EAmmngXpwWPtRaFeduse6cWV53M6F7UwglUuofXD1nBPLeTjZM9eP9+ghwKxNdYxlM9OBsYtaprw
Zgpj/S4pOlIGgP/ZVyZ2zW1EBMSWRnXwFLg2eunR1IKTOfgADtLIdanYjILZRhBYV5DKzdUUTs5y
VCF2xUrWl7XmGlBgFbhdv3KuA5xfW9Sz4to18vCSds5DkNeYCZE3oxG1e33XRbUDSlVSyMH0zUY6
91Hw1I5zEH01UEIJnKJb9CzeLytJvV9aGFCsag2B75iDnyKSQdZhV1vGYgbwrLWm9WGd+/P5CPQU
3bEaf2Z1w5lsehQcEQUZQARjIkPANy+zMLTudSAb6wD4a8/BbGPLxFZubbT7j54Z9Kjl7ehGz2t9
1xNe62A8Hhk/uXEvFjn9tmcjxUtX511+6mgr/ZBCFMeiC/0r9PTiPvNbeu94DrT1WFOKDGY4XSNW
mJ2G0rtOYln8mCJ7uJETqMgxidrT2NSoV0Z3Oja1b1+klSi2Ro2jm0x7565C6Q30ZCLscNC8fklg
zDydg1YZYQ4O2hsJvrLAzhykmAjhl69izIDYcgad4GrACYsoK6O7WvbJT1s5DXlXLEKpljfkYaGW
HYkk3lQTzmKipkMKuipuVmwo0SvrVn2RDQ6y8qisIyjHOZJeWnr8TjuInFXiu/gZ3EId+LThvWmU
6jClU32BZWmeMwYEPSZOAUrVzhN/71EsbJD1OivXCv293fjlpnXGcl3psz0oSmPkXo7gnvDoBm4o
ENq1Pkm51yQj9EVUExaOSlZj2AkCGbti5i/7AHY3mh82OCbtjuuCTcDTULcty1if3mSl5W2jRGe6
wSrwPY59Yj56193h3+5fXL1QGzP07AuzMIrtQGSTR0shqX40aWk84SJpCAoli/dXQ+vmYWrG4Qp/
HBKU+Y+bhWPf4UqRe6gguYk+3R2ukFSMV69dsd6jMF1zDyvOLugJy4CdsXg9JD5oup9OA1Oxm0xi
mUXW6k9p2jZf3bFtVj0CCZqUUmjrGLvHsZhbpmYTmrdWMQbfEhAHD32c51so0nSnbBWsY4pt3tV6
vhxq3aex0THzKrsf6E/avQfZM8WpkNjM7FKy5ocZxjHJ/gSzmtNXRLS6pOHHjOuwGRhai3d6Mspx
V2o+InkYVqgqTdGHC93r8wP5TCPMBfh43QpsNx3NYmbV6iMGWj9OnTsDS81j2/TqJrYaLl01t2vt
yivYzzh0JlXVcdhXIPqovGZhyI6uoltr91Xs0BHVRi69B5sYQ76Q+w7Fz0/fAJ+eZolzl0vHvggM
ZCOhMzcaamzsPP2at6UQlXtRaenDAAp5WxS1cweXnT6eJf2lh85+G859bTm/7Bof/8orfOO1hwwN
yV+WPnrOKGD0IuRk/TCwaK8x5qoDoncaldzRSwbW7Tq39OIl4R2+Nxu9uQdkrR64kcJrJ4IF3yad
f1ckeT+rD0mXkVWx9SSauJZaFMVebAaX2VCwFSc5igFxAOO3bVN1ozS9f+mLQPuSuxXRWm2bGCuP
IdA/r1MK8vDXpNPwHi1BQ9YCO0JHSLsPg5RFRqTTIcnMbq3ZY/yt6Brvxi/7caPhgPsqusn62suZ
4GxX04k3lbOJ6khbTXGsrbTKinZuEJRHFWrytozyYm0ySFhrqRjpXnLWWzuPVmXjeVdmqm/0ggBG
XzbJhY3tHYlPVC4LXO3QDwx9M9qlfuHWUbEu/KTd51Mr1lWdI+aQusVD7PrToTOn7CrwjHBvYMcg
Tnu+lyGTqBtG54zIaE5cKC8eT2iFg3WeuXBFLLw3C9su0iu9TvI9yFXn0YfYuG0D3bIXXszLEKU+
l1/V6ghESx0NnCR4oZD8LvUpjVgCGRCAtHiS6TSeWBSmvVkFxZUrlaKrTHd4MTUVGgAcBfaiUPii
VYfg1jVSn04jPf4udZMrkUb4EISZHqwOgl4yADIy3EFbB7Iar2q34dXtRrhV3brUSKdVuZvSEpMQ
HTwj8vGUZ/3elxiQFoHVVEeCGAtjWbhFed+VY7HpWHDYAxUu1kjLbK+IVu+XZIH3S0KNCB8bjOpQ
B86wEaYBcbJOC+2+0fWStLS8Z8dMTsYi61k29BB516K1qwTPXsx01euR8GCAKLatURBP03E75aB2
DsKPjSc9tKajlWPetIZBf5oQrXWLkbEEslxGRlHDg0numHlQ46BuJKDsgzNY09pDmrjHDUBzDvEk
Y/Ac+sG4gGrMSlcwxLjRHciZOEoARkBjdsZ70idCtLwYDS+7FnhRwB+9TgQeE4IQ62DXGIm1jXWh
9phFHKbS5LzzjYioQD+jgLqfDBWbzbKL8ztzRHpdekmxVlWkbantW7kQ9mR+J7bCY3xV1HeiFxMN
6li7CIP+GpKPi6q3BoWcaC9e3brM64tH0WXGIiPE5ZKvka4yvWTltMNGbjxPDusyC80tTJJ+QfxD
e2EhRwaIXOsufI8oOlTKzpctVCWzikuc9U7+zGD3uVH21Wg2YmOOxFOyb6v3eHmg9an4figjtYST
Eu5YrbaciH5pzKzlMKC881PvUSuIu2uTeWSCEDlYeUMY4pFCUqx7LcQWuyL71634vvjG6KN3JowC
ryqOYxUcq4KU6xTw4NqBpBMvStF3W6US2DNkKe3S0cjgCXVjTzSNKu8qMtsVHjK9xvVoRhdR4lTX
RZFWj1qYotg3pxwnT9U9V73r3LmGxLmSMZPZd/2kDlAL0q2VRd1Oi7AGr8qwtuDXS3WdhA6xUSG0
jz7v3GmJjRMFoHKcNVkwAVOTKNoSH5Rs+jqlGwe98IBPeOoWRls/+VLlF4aviR2mXtsnSqBEnV5t
IKqkKaTzJ7b3xreRcvxo+F2rL6Vplzd9nSD4xTgwXAdqKvftRM4XCaPNpiWzCERErldQaLUIT5Hk
Kq7wSj3Bc66HZQ9B4coy2uSmsInv6UgH++YQA5Li6o3M08SU/xv2YveQ4ij8GsDKRuNYdOJBn9+Q
jpFXkBO8aDcWRXcRxZ51jPKm/YoT1t7BihmI6wj7C0L50ueW2ATSLWCZLUCOBte9W+U/88bVl71j
WD/AupTY4HAxHwwEYpeypQJ3NArsxdQXFrVuY3UEb7XWF1G4cPICYC+LGA/aqdSml7R3vUeTcI01
ikeP8W2mNja+BOISc0hCdqR4FUZ51C06bSQSZ5KsZEmW7BKi1RYVQ2suL2/bw0RVsSojoRiGequw
qdQK29e9lsWPI2G9DIITHGW+DnbcnyiKjeorA130GU5G90K33Br7KTvjLXp6kjHTvLxsVWbupQzY
SgH+nYIQN11aeZ22E82g5TvKJUd7mRhl4bCS9p65ovfQkju1oO704P8y0TW1GGi/0NpLXorZNVvF
5McIzeZLUqf1Y9VVo7utNHsyFjE48BRHsB3YizRlS2NpbXFjCYP4kaaMx+9A2rCudXJIDr3ZvTBw
Q0RHZ/dyJGr4QrCzfS4q3VmSKMV0RktPquzxEjdCy7ZtCphs4FJdpn3FqA1VXXuiERieGADiH7Cy
pFl7HvpoGTrBspGJecvz/7MtyHwFrtH7iw6f3EIErTr4ZdNdp6gEVlaYReg4YVjpk2usDdJxbhq4
P0+0wb5bSTN8BzZ/pzqzsTaug8NNKwZjm9SKlb3SxJJHLbtDZAlaIIpqeWvrsEKXgdNsoHLp0AV6
YkG443FpltY2ihz30kydicVFdu4+yn1q08QMnyAeNIuClRAzo4Y1Phzde0od3iehn38PcldfEVj/
FdjQcKFDO93yW8xVPdbtnRVbP92McWJPU+spVEG/6RllEXQmpuTo+2rY9kzbMdkxhQYNMJLh6HNS
ROB+dfvIuo/7Ep97F/PAotmBxcieaoocf2Nr9rYVkXlNDfIwQ6Kuxko5h7pm0tgOrbOusiL4UfoA
5jI5eLQJRQKrJsCXbmtUMegCxh00hxqJwlDcguPC5WJq9Jvzdt96U34Dud+5dmuyGJ3EMU8Gk8Bf
RlgUgP+Gai27mLjkIuquCMOILhF12XcQ2f0iXE4q0LpvSYGZPSI1lPTsZE20CobhdtRvgqBzdtlA
uHWJJGJLBkZ217LiLjrSLda+3+tbmXX3Ibnxi9HVnYMICURqB/k98gt3l4QRbyw2ggcWUm2XC7+/
ZCvn4qXJw1MT1in737L41TFKjxFEVU+iTqpvDfy2mhKgjtKnUifO+cJAqQijNUhWdEug0oWNed+Z
2jgtNWCz/inOZGguYcXU40LIsoJNU9BGXnqR9E94GrL7Iid7BKa2T9RhE64qWlj3jtm8jCOZarpi
qyJrIQ+6Gp5dm6rBzkwIVLZNkVT3E3LNNNnn8Lmw0Rs7Da/+geffRjHhPOR4jJDIliFgpi4j7Md7
bkxmvFAngiVelWuTaJRdNzo/XEqQMVGXttRv2EM5dM5oE2mdZzxbfjZcWCUkKqcmz40Bt7wKA2PX
+1rwK2IkeW3rmnnTjP6verS0h5BH74tpujJa2Q3pafi6xgDJtkGwamGXW+TwHXCEmhwEQlkXXkEH
4ONG6NsuKK1fQnyxVtAKhe3+Z/9VNL5TujH9V5do6IOR918cn7o/dKhufYSp/0bnXjBsQWHrzXjr
MwVpKGvd0MAa7tymte9rs95SAWAKh+nzybjFmDvH551z6DBk6DLcw3Jw3llW6q+mtqO64bl5bdJP
QfdzbGnSa5CMjvSV9K3jKf1HFMwVJU6af6N7L2bIvWOhVPXeTA9c0cId1OVOkKx1Q/YXLT0y4z45
ynuTJS7h3MOG02meU7wtMEedlTODeR2H9ElAP9KfxoVhkd7y8e3y3jjCesWOk5nBiHH+KL8N/tKx
K+CtDEyWhhp+xECYmVd+/78dY75lfztGbLemw9Mqd4bZHpUjtxYxLB8f4t2bg/sPGTO3oo0S7s9j
+H7iDdJs5Y7EMm6ETjcPZlnQLYdI/hhpjFrqotcJtaPXitda34Mu/my08/bRw65q00fl+fPfopct
u+qEVvpwz4054A8CynIw0vqSlB6yoyq/WH38pd9eO46HxcFnMTUN9/zZq9lbeeiP6l1ejKxSznQD
xMT9ZD15ey8KZuhAnOjvmDiMzh5wPzRaRThIvYtb1MxNhWi1rPpLF5TZJ7fiO0fiS3ikDWGwF0hU
zy5hE5NAOnnljqUNwb7WXIjJva9k8vDxaXvnMuFUMnV8PPOY2JonWL/djk6Vp8KXbrlTsb6W2Q8N
s1SSFssYUdvHR3pLevLASv12qDORMoWqE+QQAHYdYX3E7FjAXgcXT+Xo99267pEETTaDaZsmqFzV
Fi0+pJXBN4d9K7pis10njIC2cFgbuvSCLlhuqfRge0l1aMWo7cMhUseAMM5b/IgC6y0tYzZXLQ7R
NmkPbp+Np6HsaGNNnYPZl7YDasdYffJFrbfK/jkKyOZ+1O05dP3s8cNeppFi33FOm6j96ueFfjJ6
73ZynPhHrjr3QBQTQ5Qs+CbHNNy46UThNDp7x8GzbTOeMeoK1VH3hdyeYtk6EaCA/LYaPOyAVJf4
aep1k0Lvq2PhogVLBBygoYTA0JvuQUs0BNZWaSEGV8OqbT1zyXGSFXW8e5laaBmSFFjCyHq9Imdz
qdxwXFm8fXzOlgmqwseq8eQGQ/HJS+vtPW29OivwjZnM1c/dXMbIBsRsFC4kkxQR3R1uZSdXQJ//
Ah48j/8ZvpTvCDjergUWs1bdFnjjAXT7Z+t4hXeD6hJrBX73r+SfbT1V3398N59nbyMN+PMY5w+o
liBYne0bTDmNWVtaHRq7sW/NDiNfkA0NDgFg5/YgKyRdSfilHGASCpsNLHJAIuSNjhZxQQJaCSF7
raG9Wg/eRNCcaBHDWVZ0Y/ohPIqpD74FlV5s84aOFYPVifzAMNhHtsf0WscTZxuSAQY0DuNW+Tkd
qAK69qbMG7nVkQr7dKbH8ArgREZuKRJJgmrlFbbiaGvIhnRtm751L6L82Guy33mpfx+XabPkDKeb
nGdHLiK6pzs6tvmiHFS1JnHSZoKCIrW0IHAOcdJtPj69bwfnnF3k3Qb3yWsmz9myVDd1Ozl1sWN2
8qMe2x9eVF2RrrYRebkONChLHx/vvVuTaAskRWxnUAqcLex2NBU1ZAES7mqM8Az/BjPdD22x//gw
b/UWJIMgJ2EhFCxb/tlhUElHQo5+sWOydlNVsaSR6j3X6Rd25keq9GVnm99DWXwSISHePy5vLc4o
S/0bz2+V1yCc7GKXY6h/jEYd1ZS0tBum/3q2ppFAKVMTGb9u075eZUD12PEXZHHWZk8wJC3iZND2
Qu+0jdFahPbRLeeGq7YIYdjW+8mTbQBSGkb6o6mrwpXfGs42hva1Co3gzkytZukpm5SiNrEw0qgq
XCd8nlWbVS8MwsFIvEJ4xqHeoHDjv+fKXkZNm6xdzTUfamF/dineu+J4ZQB3oM/ggsyn7LcXX6w3
BMenuL10cMTogBbToKP4bftP7qz31qLfjnPule2rPs9Kfyh2nj0TXyLAdCAJ1x/fV2/f4hZ4EsyQ
tkn94Zz7IXVCUTF4SjyXXUkqCTLzRoePlaLLjZrpExHeuwfzTNODhYLa73zb70gWowJoNU1JBwhi
qbY9KZu0xRkwtZ+Fary3EDhsg3hbIGFkoPnnZcqmSTgJrSUk+/LGbLAYkkz8tczkSxsjZoucT86k
8d594VJp4EZBW+aeC2dUU2Wc36zYJWMWIX0xjQNS3WFvsjdZlUKLwOVh0B8rX9zGBMrtppBJb1jG
xdELPeTpgC2+uOgkmFkHIcH2H1/pdz8ehSzua9+ddU1/no9hDBotjfx8N9TVi/DDh8js7zJBcf3x
cd5eZIHI3EBtSX1JjX62LwywFSKZmtjDJFpz2RtEcLNDG3dhQg7kYgzE8Ilt+K1KS5CdMp90XDuC
7/bnF6tLq+8HtNo732sh6cVlviZ7viUIuWq3gRe2lxGzknuIiJ9ZMd+eUoEEbQ43Qjf7ViiJta/X
os4pdvSlp8ceVsj3mgHtPe735OXjs/rOl0SRReVAc5K/z/VuCBloEE1sGnAfM8aExiqZr3QNYvlC
7olqjL1lgyJmWgwkMvz9koIeCO8d3UbO+Ma172LApE9cgCcAnbKth+I+HEO0WckkP7l53p5Ray4o
DIKp0IQCGfjzWtK0bcLSSLIdTzT52zNA2hs7drxCfLKlfHub0hpgZUDEjGTyzYut+i/2zmO7bmRJ
1+/Sc9QCkLCDHtztuOlJiaTMBIsSJbiEBxLm6ftLUve2uMm1eavHPThVS0csAkgTGRnxG5RJEUwY
JECgYdwgG7tHYe16HF2oGLn3dHz23vsswYfZpCbAPg73HuYgWD3Lhs9yC7FHOaXkyEPMEOFokXcf
jOF7XwYdjkum5YJAObxqNoC5OCsKvsxw7hJhfGmW4CmbxF08eh/UC96JsaiBACnn07ifHSY/yFmn
MwpH+V7UcitoboRYbq58qRbUKNUZfYWPKkfvPxFrOIKY3nSHV0Gn9oNKP7Gx1Fke1o/VbN2JNm9W
A4ay6M/aH2RA700dRTLxXCHgiQcr0uU49PrIz/fGMJzN2s7bya9Tz/zgMe8c9pAFtb9h4FMpOERB
43QPlZhfvVeGbdwZPmKANd7b2+Pr8G0UcdhcJqc9BHKPGs/r7TUZ9lRi85bvW8EpQ2l2LbPht196
t1nTg4AJlrWYP/Lysd/eankqgQPyFzxj/MhePzUqlj4Eq5rvQxcBxVGG1M0hHS6XE9pNyNKCOulm
NI7JCJw8WSO3i4suPOSTfsIYQQL8gPTk3y2z23wKhzzfxHXNRV5f4ZsKG2twrN59aI/ePu67P4yT
f3Mj1AUOXai0tGKbnri/sj0wRImkFSn3tJPKbTaHGXIQNCaOT8y7qwwOBDh4SKlvykOF03CMxJXc
l72P6mCl9mZu3QV+/1GFgbd9XfxlKhCa4briedjUHUyFi90HwkYlgWiqBcizKEEB2Zx2x7/mvQjk
kQKQ51FAZ+wOx8y0p3gwctB+kDKVzzE1uXAsu07+wFjt31e8yLpcC7otyjkmLjOvHxf0qYdmGFt0
zqMnPXZt6t0WbfTl+Fe9t3m02DhOKIDO3zhSTV1eWkvF5pGpG9zks0VPPHKf6I5WuzZ2g59YWWSn
IE67D46q92KeFgOkBha+U6Ck12EmwlE5cm/2dV8aj0sW7+rsoc6Wz8z+B097LxJRoiRFRx0weJOk
S77Rh6CGs3Ncw230XATf7czYHB/MZ2mqw5WoVatsjiNkeg7T83Cwp8GlR7YPhtF8SLG42Bmwg1ZR
JpSkme6P95kVVOuh6tV1M5f5lSt9cZIEgLCXufZAgmT1xmoixK5H+KnJMGQfVaI1I/3NdkGFSuid
KVzyn9crq4060x2LgtNmcujr9c2j1cM6BgbanaZ+8GWAfrr264SuYynSh3xU3WkUVt8TIFiLV/dn
9Vg4p3R8wpU3GzVS03zH8YF8Z68BQiEFhcoOI+LwQJQ+75BOpNvYMT3Vi9VjSQH6OZIAzubH4896
ZzisZ1IAfkawWg7TGNtCN90JelL7yHoyaQ5sCtd87GbuPJj1ZFv4Pf0HGcY7m86i8OCZPM3kIw+O
X9XKGXm3is/L3K9JGhtrG5gdjcd2WQl7bu6bdmw2wKfU/t9/K9Iroe4ekSAeRkrHCMEHB1211zWd
xhspabTyFgpRDB8/fpgDN/73eRsP1CV7jA1w1TkIY+yVse8wvtkbJtoZM1T3VVmK/nbEd3FfeBS9
j3/hO2cOzyOHEhxsJIsHQ4sWiZOkFUM7qRi6lYNFndlUzUYAYf+fPCo0Q4FUHU5bh4do7TtpX5Rc
0aywKm8QMl9Wrd975+lgWR+Er/fWqNBWlnAGNT3Jfr1lFRjWcqGKj5TacDck1S/Xbe5kx/ylcXOL
/3r/ry9HutwYcPpwpGrezOsHdsqYkxpQzp7TrSZD7B/L2Rg31dDeHZ+v97bCs593gBQXSvAHdScx
hsC4AWDte4DjSQfObSxv28pFwNm6llVzV8jwA62h94LLX4883ATZ4kiAOmaxx9/jBHn1X6EjQbh6
Z22lPohjb8QydFmcU04LGvl0hA9jLUo/Tr1MfkFZzZ6/90n9e0yRfFX4z625EsZrozZSzDvMcps2
GnBsWBqe1YL8QQbjC/ZaCQKsQbcfbGDLUFsgGyR9+zleQvSRSikxieiC3eSPwUPgUiVceSWKVoXR
TVhU6OtSZf82R5QUEIndTLX5PauGKziJ9RZV7l9poMZVMYt0OxSzjTuT5VLctt0Pdsp7yzfUTF3S
Jq44hw1YiW8lJkA1nY56OcVFyMLHyPni1s/O0F/6FL2w46vqvSnW9AwYgz4XuMNhrzMrnhuK//u0
CQ3AMUNb7xZO1I2II4lOkQamHn/iO59IHVuzjdFfIxocxLnQm4Oit4Xc52HsbJN29i7LhI7EnFXd
l6y1ENlA9eP4M5/xGgfpBtgbm0Fli3JcHpzksTFLOrOy2HvFEq6TcfA+O4ml1qVAdCKppHyobfjw
mQNk6xmnHCS9fCgGuOw9WKITYxyBzH7wUu9cjEAlkEnqKqX/5jyNJ3epI8WO7pYIPJuInR2oNLHr
orY7CVGqXLFSgE+5chvGbbKeqfMAv3asD5Ix8c5RoHnhwDEQnqZ4Z7+OYSbQCK9AuQLecoZOyTO4
ORVyuQVgWbrnTJd/2mdAEuFZdFhlcDG1MK1EOgwLw5tRjOZuniPza+LQaLL7xfxKG6g8QeTkmTaR
70D2uCfgcn/NIDIpUaqt42kJVmGgD2uU/T7xGh+N18HfBPG5XeXicy7K6ZptCxNlZiN8SYIhPJOm
/80c5vyDw/6976eqBgfd1x36w2SUFD5DA03w/TKfPifwc/eTN6VfUstIdscn/b1Hgb4EawAbnWND
p99/3ScpZDUN7hvFPqxEsqmbQFN6JrRUwkTGX44/63neDle9vlEKTkTKvocpRWl4EintlGaYcqNg
hV0MZpvL4lgnCF6oTelL69zCcfKmn+zxyraN+BbDWMzt8CM+qUukZ55f6H/lGz6SbzCPqzf8HwmN
iWT8RZz+9Ok//4OcnhD1R72BXiYeYXZAxYbiEFcyQuaLeoPl2/+gIo8BGNgV1Hk9koI/QvIozDPr
/DiZpEu41bXUP+oNLn+lhXICXb6mDCqcf6PeIF6HMf06FhkrlU2NXzPfXOUCX81FAUPtV2IudfZb
IlUqzM3IUdogk90DVX/IZJz2u24Ge7Huutl1f04RNdELq3Krxt7VhlNEEHgDNIhWZRjRHUFiE2mk
+9YsDNB2rVODUQc7PMWYbSihGghbQiLUjrAgKkT2NTla7eMBY2LbeJ/0mpVGbSvWbC98j23EnAfq
PCeii9PGhUaRAV9fy3EygmhXqgyqHdzWJEK3+4M9qE+W/96DDv7V9FrorPE/qB5vUGhVh+hlD+3g
V92NKpQYA/mJBnEgaZZfhni38MjJSsvid+OhAHPH9SDk1dBvb/me0hrj6f74Kz2f6a9eCb0N4hz9
GUT/AO/onOCvGOTjbVzgRhQ/WdJ080s02eNnnXdsqU4Sw0uReCz8NLEyfEzAga/yjADlrzKzrnLk
9bu5gdI84O1JPEaBLNliELeg3i0npmLbo+S3PCStB5dq6y15410tC4pIybYIHWC+Kxp+gx9+cJjq
uPnXNyHyptdgSE3TtXTqdHCEge/FJxQ71V8maH7vs1umRvUJYaJquTk+ejrNfv0gkhedntHxZ/AO
c+KZemS4AF9+4gLCxZHjOcodc2Wb7PBJ+JlzPXYgXbEF8lxp9Ovain31KU/dMvt9/E1eHyUOn4yw
MfIEVHPp4L4ps1nADgDCZt6T6oLWu3JRPQMThbOw8MVZjGIU+sLHn/hmkF3uVIQSARiAgsghPgk1
dcPH5FL8lAPClPOmmRGry1cK7ap/mZjqryNwObQHWfAUfg7vVXZayrxOXfsJIYQudX7BUfOT5BQ5
T9ZdjKM1QyxRZBrC7b/9SNYQOZmnAXsE3YP8VLSya8Ms735OZkhFfIW3W4BBBAwHRvf4ow56xvoj
QanYWvnEZkWFh+l+VlFPHJVdPOHj5Rb+PsXK/B7gDDEKB5o4iuvrKVwis7ioYCt75tZVSb48ZJ1f
13CgJQExQlUKvbJbyLw+lj6JKm0J+yFug3k/jI5TtB8kSzo6vNoAcC0QEOJe+CyReJgsWTCh8DQ3
y5/l3Le8RYunVfZbWTOCqVVVoBa4oQlcoa/6wWC9XX1apRTREfO5JnMYtiLINlPdusYP5OAsDLdp
OKToIfhBnbTm2hLS7uSebZL70LpljJBs07YtUrdIhNjqLi2WEfnVJMCO4UdcWlm4E6Vnz+duMTtd
sDn+tuyLg3GioqIFktgmMPMCvDr5+7+irBuPdVsMbfUjCVKy71WGQN9y03kThpor/H7oHp+EXd15
V4aIUnZTVzoOhwEa+zPBMsydeP7JAiyy3x58Qn5DCvMVlqKyHOwEXwKwAyFJfXKnIfa+dnGIqTZk
Ez9npcINh6KClmLvcQyXcGqZkaSIdIg2OiqUM3YHkwxukU/up290V0ghVs20cEve2FlGngp1IPXw
c7GdRgtVN+ifTDe152TFL28crNRaiT7qlhu2f+h+BZHG0myXKuMdLU3AoEBeIoEI+bOGDjggLLQ8
LL3w1Z1qGw+tWZAS/GxSZkSQFbSXijmzE7A8kBbpLSKblkEhZqNHVOL4GM2XSOLdnJRe6a66MbP5
SXypIn4k9Xx8Kk5cNSX9bT/6BYfZ3ExAQNZd62SYv2RxyKOhWOBttlrEqJ9mxNSSr0SYp823BqUH
tY8c1aSX0imD+WS0uqk8TxpjHs6GaZhYS1MQ6ciXqtSazwPVJRyWZtTrM7MJ8FwHOg2DEfl2dJrq
HN7Oywe4WZ/wqSWNby/bmGZkMKCuWbL8OnolBDEJe8cAutBFHv/Cn2YuEE6o8wwNmJff0dSN0W5F
GrlpghlMUCE0LRLAUTQ/RTrz6AmkZnY2i4pvil9G1UH+kZFzg3rgB8YRk8szmPkD0iCQX/UTheGT
tc11hNfrqp5hySKhjMUDy6UKUfX9LfIKBvM2i7ys+FRqsSbsfABGsVxq5AXYU6oMsUlHZrGVzJmY
TH4hjU4rwo0Ewd5AnBnOlM4/m2JSjGE1qUxLkxAYwXgFkp5htll8PAgwy0CvNEfvfil17pZZEyie
zeyRLfIRGcoW02UjIlXG28qAO45qjK2IAlv8ARUfU2E0ypvQ33T4UxyIRqizsFNcNzfVDMkUxeqM
MmXGzPc+Z1drI22Mrglfz/85Dpl+Fyek4eKtAcWxBeegyVkpAo6ks1e0Mni9DJdxnbdFyszTq45L
tfs1HfCBRQkTuDWvlTmhHuMGe6Ts94DgIsO5BL5ec5IU0NlnPahWfxebGqW01qm1uoOWzz8bK5Bs
YD/riQ2kjgtZhoNjkfo0tzPyfyvMl0jEska0eks7of6lsLktZsLtyBtxJ0EmQN35aW4zClhH1928
V5OJA/Wlon7AL2zaruX9FnIxvapFmkJjrfNwsWBGBtKd2k1m3oWJm4Zqo+HfOjLRCkUNwjONnUvx
pha7PkeJydywtiUqm8qslxsXMQ2Wf9Dp3uA2LEYAXyQKY+VdIdCmcjChZg9PFx2bTKTXlZWkKM+S
q+sZRo1yNq0dtXDqqqdpB/0UdmSr3ShRVOw6YzzPo45L/D4yOuamcQKI4jjxWSUfU2IsF2NkVeDj
Vl5VXRVOgZaNdka5JRATbrY4fWczTLN6qEK4fuTtk1pFtPhRRxUZHakYL13CrPdzGV3DwYHJcma+
OcxQKkHBsUWuNYkv8ioZ4Aj0U9jpxZNmOqT4/Tij4p8jvcufzGHqWEORSJs8Pq8WiNT1DlTk0FpX
iysIlV1D6xt6fc58lKvJNKyhuepGzybkZmUzMEsljHPOAgT4R35X2Jg6Cg4MPivXTFHoUTuzr0d+
kisMYp0r/At0XMpNVUy3YZ/pjDBxhpjwVDsACsbzPjGIDopRZC9Ydt+xoFTT0vc/ZfYbymHBHLPS
A9ktvHgyGQOPdizUd+od4ZLjSM0YNQkk9aFqgN1zpD5ke2htLMfJc1Nk+v2gnYkPc5AYzvWEdEiN
w/qM0NAeDBxky21QtRW+kIWtUyzTGPP5ZxE03EYWZ9D3EKK+HpyxgjAWnuQtUTXcxkk2CuN0QOii
rVcUdOJNA9o82iK1HzWfo2bi49OKw3/eqnn0eWMf/CmjVBWJz8ZGepV0eh+kw7OU+cuyLtJR/93s
VIKFu6STTpy9ytDhvoPWsDzA6zcZY+G3YQvXdYYkyP404pSd6wQR5b3VCGekvsK4r8RbJMzb3oBT
bs3ed6igsv1sFpO8A1oVZqyhFk2gM6+sVY4ErRrqnzUeSsZ5GxeGcxnxpgK2X50ikkLMXXY5UgTy
ycnk0n4qKq9oH5F3kuM1tsQSTWTccqtzFMJGvNGg3YdI1jeOcDpMF0Y3UFdtk0QTyliFWVgXQnKs
bqOgV9a6YY4wMcLmptFFqBLhXzw8p1zplB7kIhR9x5+lHa7q1pj7bzSnB+ezJ/vZiddZ4+SToa2p
56ha1SHfH7FOoxjOZsJJJsFxyBEhhzCVi9nuIhuH2/OJzTGsvD5HPdS06p0K/VhsXBK05S7O7KTi
4PN6/6ybZ8zfBELEFp0wIty8QrG/CzdGZfsoKdCGAQHtyngPZrrfNJWJpnuETSIKSiPM8F1UT1bZ
U/GSEKuTSLjGTZ1XhXM/dA04xBOz9uca/4MKGPwd1DfRX6JfVBqfHMQVloceQTm5cjGYau8XH9J+
pd3G/BbHx8mN4QCa0MM97C0XmZ9EaZ9NuwV9GwSHw7wSNiCWduma4IdVZEH5lACyVRMU7H5ufoW4
gqAaO/h15a9s0bm9iWZG2bjBZshNF1OsqDBydEYs38ghSns1aW3yK0FCGdlhBJ9zDN82ltvPi7f1
RA8R+Kq1+Zjs5k/2jfJg5FmfUBCqKsR+q1QfqHWB0bB7P85uXTubOhrbSJFPmTE5yqxghX7qIhNo
6K5FKIv1XxptxjZsxaTdcFxY5Xpzo/Cnz1oOcLZD4ng6wtED1hkmEl2RFeHzJ8dY6g+DdnK+NLFB
SuomDWLfl2jpZJwyfYmC8HIy+1B4ot3gVjr7o7Stbw5+Zi287ewAfg5PhqZIva8ufRpexaoNH9+7
2OipNdRD4xIm3a4js8cinFE6cVAc876OJrkbPiHzWBPLsiDVhwbA/whHEYF3u7lV+KYtYh86Noz6
fQmolJiCiJTJh5KXAGtcu24BhPWUtpDNGY2JrENqMmKLxgDVpa9PzqAZJ960jROfZw/+4lfLZ+W4
2BqsK4RA+WVmVkXspc6tWt6/w5CUiJI7vuRH7MwKeaMyqjsLG8QWy430JIwU0cbuh9b7AZOwrHYe
DqblRVxlimOxr2udS5W1r1OWBE04xqivSq+3fg9GN+O+MEoLUKNu21A3WKFcg5jEKjSxaCkuieGz
TpGeyz1eV+hT6s8J5lgV45hXpq5YeMgN8/aWiAwGso6dLIQdnRZcOuSAChE+jpwrvMHQoS4BguPP
SCwNW2g11GIhI/VL8MV3VdF7hbPJLaQ/0MMwEA5GwMskD/jkFsg8fJWtRe3pZRo5MC3rgevf0N8F
TTTxxZjeWszR0Cnfaq/KOFdjcoMQjBmF31Tuu1hjJbUXF+Mp9AkPdz6NY01WFn0Vik8tWkZpcgrq
XCcVZp8h6Q0+dtYX+cDDwf1rQb3OmtbpaNKP3iDnR5aC16/O5lWFjqG7N+u4U8ENJiV2lV54EHJ5
n3lx9D4QojX5VJWTZNJjdvQWQdlcF7zKrOEHIuXoRM2SXI3TxtILTERD2tgnje2jvrKJX07XRKmY
Q3OoRhLVtRA1WaAnWp1v9p5ej3DTtIi0yQjgErX42Jxo+K3+abISZD1GGfgcl1bCe9mIDPg6Ncy9
Acb6xhK1ftuX7YGqOvNCW6BiUtuOwFdciAm1jO8KOZMU2UfLzwHLI7qml2k6kxNkO6d19NqVpR2W
l8VoxarfxBJC9nDGLygESe1YzcwtLpAFzyqXlk8wa5XqYgUAIAwAVcWVL0bMv31UcPZFseryoe4J
LvPoiAtntHqETSLXZp0V+P4wslntcmMzrUlPSOeEpJdcPJnnfnaX+VyMNvcn/AHQnTyZbDCNjyqB
LEbW9ZL5dLGpyDW6Kmj52nQKcxKDPzfiYClxOdxNqO5x+yrjRvCnmDsLxqEGTNef6LPgU2niS2mu
BVKQXEdU0sadsccyRgx33iLFYOC6aTH+RhLqSzc9Rp2FtYjMsu/8sNWJfIzpgbqLAPUza31BQRe7
6cCgD5m2yi3JUUIX4y9GXUfcxWq47p02PhTcTt8fWE6ey+Mp7UWLDpU1Mdnb1z7Cucm29CeW/p7W
OlZwoMTJo162XqkQp0dBxkAbgBZaU8kOoIxSnV4Y5ajrR0YkZr0k4TWN5bXpTFPZMCCQEBMiPlIm
mnnr6y3ObTmuLz0vd0he5zGLT6KknIZbb/KX7hT5F0vug87mTsHBZjjkB2LqFaHTk3nFrwmdHuPS
k6wpdSZq4yRKnBlfbo0wGREePG1Q4iVIkfAPHp6NI9GZrqfSt8CXi4WMFv3S6MuNc7xml+H+tOqD
hRuvozCpn9FJgpxjrwFqlkxpag361QdYvchX0luM+n5rTKWTX/o1xRF+ECDZcjPbuQ5YPdOIu+aU
Q6AtUXZJacruykSU+aOoJn1Dn18iB57WOtEtrFyvyuNVo3dqRrTEAa/Q0PGBNB7UjIKpAuaPWMKP
Ker1PVMlhoQxZzhzI8NVN7R87wePPKyqUabCbtF9piUCiD+ss851WQZm7/U/XG/U3ZuXpSEDQ1d2
j3/d20fR5ybH1fxniueHZkM2CpCLojrxI3UiHZ8qULeYxqKOZBC7jj/ruRr4d5kS7BZlauFCDRHe
265UZ1qdHGUufkyiGLjIDKA1WIlu7yRsw6TF+KfAULUiaAyl43YUUZRsIDHXvc29myqE7mzQldUV
nu4lMv/pfZSIhekUyUecIr3wER7mT8df/81QabwbiS36QVzH7UO+x9RGBdL7vvvYp9bEe3BA6Wsh
hytXqOOPerPmBIVhJLE9OkHviDGQRqU2neL6Ef9LgVcTcpzZ+GAtvt4iXgTP8KMld9hCsZgY37Np
gVM1hdVyUGFvm04EMfX7R6TudIzqJzbbzZAS2T/FcFfZylFIvk8yMfPnX9L2zfZaexC7Lw3p/090
N50FyAsA4nVXle2Gx+HrGu1YIkE8hrH4Tk2Cq+OcQGj4GZTI1X8E9jgcZRtWN18LkJSnURw76Lnl
JIYA8TLrO/bVPtaTtdRX8zTjprZXia2zxuPT+hpmoz+NNlgAngO4Mlv8cAVhwLYQTOb2e4u6ISuo
FZEOcwTFmXmN2kZOiCKnMWJcaz93E07G4y/wDGX4eweSakHTgCACPM7n0+3Xg8stMZFWjRQ+Ys0z
umf0spZ8S9UjCbOTl7RFtYlOjVGF1/H7T1HccME9iW3h9SXnwvgyOEXm6hIPpf+ZXVw5oeC2gJxv
yZEApb0Kuk0gegOtqNTKe6K1P7r6sFTzUOFWm0QmGx/IKD30bNP7A8Uja2wnNLFUTokOfeA8tfvT
lNZysGyq3NC5Vac6nXYZre1r6du00ce5V6fkNn4n9BFf123Na/kvBfqO1J6omee2TpqyoH/O+GxA
w/jRZAVinysE7kfGP4AOR2XSVpPSRZYypyx7fPjfLDgUEzQuHmULGwr44dIeuFkkhrnM36qkEeSs
cd3rK1C49DoD+FOyPv5IvVteTTihFmInPZoALIB/yN6iUTb3TReM38LY0zXGAQBffgkMxs6NK7Mz
eYOVI8OBS9RkRTopNCRybB81ig6/XAhQpkROD/Aue+4Q0lbC/h6Zy+Rbji9ScZYWbV/c2/lotxd2
13+AWzwM1Gj7u76gAOqBa9Wy+68XOcyoOE3qrvuuGvD4D27m62WRZbXOrI4Pr32wpfntGqIVmB7C
7FxKzYPsIMZXR8pS2fdl1yPwhuQ48ke7mDIqN900GzkdEGBeCv7lU7BhXU6o1TxwWXPbYFVT1qUE
w5VH9+/rEXVf6gjoBZBhA6wGXu0TBH4mVZbostZk6DIAhqUVm1AFni4T5wXdkTtlWIKPM3KXsyiO
Dd0pslSh4zUXgnxqTg2DOCp3ZYWG5QdemwfjzRhAu4YhBZoJJvybjqnrxn1YeMN0PxSZPpnhv+st
B7Gfm/Px8RYH61nPKcELjgJ8D+2achCzx6qmpmo50V3gVM/PGlxKpznKiPpoItQTgl567xKQDqNQ
TqWukv75U6uQRcS6bDQZXNfxdT2Tu2BNpLOLDqWHUyPPBmO56NiqWHWlSKqMJ7MYuDBtMUXnepwu
BDW1+9P4o1ukm0gGQiXsnSUwF/5OVYWe8MXNeAqCkKTD/suFXFlUQPuN4SZ6JjPrWeLUVwT+atO3
qS4s/2mhsSNZuxk9D869KKLKgaqhVYyUQI4PafB6+rRbBJ18SIkm5E6A5ObBEm74ArhudfRTKuF/
zdrStXc27dG9lwe1Q40fY8nYmcLzOUhltKkdDLkLO5cPCsl0pD4BcNM0jQWmrjO8MS/pm3skiER3
I6dOJWuMme19Gma3Ba22n6p2uhrgvpFgjuzH3jUwuOo8MdPukhMpWbitJ0iLGngafVnoI6uzCNlB
d1VL6Osbqob5g7EYqCr2ckrGdRe2Nw6nUr5zpCEu/blVm76emy09cfmQ0MPHIdymS5DVPeW8Kh9p
4fWW/A5qwj1HSgO95WFpTAtL1da/szmfH+ukslxty5VQwoi77sTOyvJu9MXwkAqRgIMyDTRIDep2
3/Ih7J7wZ2g/I2bckRZFA2TzIdvRJpi1USnN5fWE3rKxQvhKncmy2qJFD3A5SLLsyxB4HlXzCM1N
ROyquyUbKIk5YByp9hnOGpLsrdPP5g977rvvlr8498ngDutk8gp8p7t062hj6+Mr4nWwZkHQViaY
IaRgQ5r3D+E0FeUfv3Hj8on5mm5COyrzrSerHgO/1vTujz/s9YZ+eRh8XwBZYKvfEliixSG1wzj9
yTP9AozQZN5ZJfXVFRyfS+WIgfsfvmO3tAj9/IN87M3Kf/5MsDq0bAjih7CJQWus505bPDVlycUV
hGU+7QphAXw7/pHPv+m/j+Hnr3Qg3pP3hRYH8uElcrKL3FZgZZ6ssWLPCJvjYoVHiZVuIDP6n0rE
4z+lXQQhyUTFtd4IVafyRKW4PkyyB/YFWM+7br02PCuNxr/nvO3Ik5BBfigKkhe7L4Hx2r3l3Joq
K38XgwguSsqzt8qe7S9hxj11ZVWWWa/jPL4WBYzPlYGaINWbnF6cNYYU1tpwfsqquKeVMLQ7K4ZK
ZE69WC/M3we50IGuGUOi0wDSIMZFcEYfpgQWNsSTE8zLE7o7DH6SiuREVPDM0VF8LK1QfhNGOG0G
HALkqmkNb++UiGFsjs+Mq6Pbq5lBpkDf6gADAhxD/u51smDlUUH7AL1RNCVlTjmtRcgWDYsQDVd8
kDfKKaY9PpVQ3lOjLuj2VMUeTdTwUtUeVs4obxvXixU7e7HgX+ViOPW9SKmnI0llXMLF9i9mTMxL
UYg7aqDyujK0drVHYwwNt36i7QLIPoKyFvqfSBtVtRud9PfsZemV8Ov0JKdSvE/jqr4usC7sN1XU
DT9mdITv4Q7kt0YZcEB4k6XFrvtxQI4yje80ozdbJ43JBySTFa5Uj74t/esG0zyfM/Gz4xrBRZog
e25R1Y5WNB3cj8h6euwOx9bRghMcUuBkD+U3BkrCzLsfPTWp415pkdGHOhXzvMkbLaM1cpf4YKMd
GHGzqnyuWaBuwSOhVgdc7WA6TVu2BUfnr6zOnDPKZkaBRetsnFOozHY0InoivRu3T7Uw5UOKoNgF
tgfmraFCsTu+tJ4JDK8/n1ST8Anl1geJe8i5bcfC7QI0UX/FUBUl9/Yq+l61C1q0TTG7q8a0NUe+
gBi46l1qhZss8dx9Ahx2Q50kDNc0PFGVbyvP/5r2UnMwZ0ropdEll7mHp1QjkJ/3hiQ+jV1UG1cV
9I4R4raF43JcmwW0Ac3XDGDW1CcGw7LL8t64xO8NSwBKGcaF1yXzzTyNHGeZm9Y7VNf6Bm5Pml8U
tHnJKEWBajM6CSWQkhFTHEXT8wHNqnlLLtJ97qGvo4YrRQt9DLgMK5F20dqj6neDZDoyrz6IuomO
Jn2l3pMyRlHYry/HGnvSVZXWHrjawK6sU8ApIxpXXmx/6dsq/TqUY49Fh51S6kEo8qPC19v4w0oJ
Ac0BXYPE+KauJ2w6ocgk57+0iJS/CjGI+QHKY6ZryJRxp/Kflm6ITr3S+DGrbCxBj6q6+B8sWMyy
SJsFyFXN9Xi9YEFKdWiB+fIXcnrzsHmeEGRAE3mRSg/m6KLCO0yLh93sJdG2DqPpWxK0qmadLNbd
8RV7UKB73j2Bo2vLhA6wloeI3aUYRlUhL/cr9k3vc+NZ3SdbGsbGp7CLzHMxXA2ygULrlMWpnIR1
2SPBT4ld9tNN6icBgORyVBepMYjfIOcbTAdQlv78wVu+SRm0NpJw2eKam//mGq2KaC7Cxhl+UfVu
4nsyC7dbU0mcV0NnqiucN3N6St3iYVTfutXvBAuYfLVEdj2eCL/qHtxQxhemP+b3dusMdEg4BXZo
EkmGO878tdPQ7n2Z6P/lWdzN9a///I/HJzgrm7TjkvKzf82a0B6V/8+xcfPYP/7hVFw9FvyH8Cx+
PBYHRAv9n/whWgTOPyC62RiUJzTj3uSQ+WOTGQT/OIjKUbkEt2TxTxbKH6aFcP9BQJRTmtI91DIf
M8z/y7QQ5j+2rYsi0P7R2gXt+2+YFq9TSHCk1EuBQ1MOtqkOv2HOZVZtO51wjH1Iup5RPESReABT
/8HOfJ2SvzyG7BjTQl2jf1OeXayundWiDGhpjkVTuJg3YjCD62IEYfdBSHp9aj8/iyoN/CTkx6ht
PIsl/gWSZS4y6Jsi2uNxE16bXqsuAd6LMwd9QqCmxYeHNjDEV4mCfiTlbjY1iRhKy7iBvg6CNHjc
xsLrYI+ZAPLjUVP1F1VLp3TFCVi564Do/ABkW9g7E4kg4CkSF4oTrxrt8oSryoCKonLQpJ/K9KSG
JQ6Va+JmN4et+aOc0vaiARV20kRxeDIubYqGwmyDTZvKs7m1iluZ0wmTRtvfW71XnoUKxqURFelV
NPfplRNT6IR8WSagV83iNI27eQugtLi1DWcBPUJHNeEe8eDX8SVUuHQ7+rJcD7U0UceEUoKspRes
E3h8t3Y3FL8XsVTX9O+ye9tM8VY3I7lz8YNZWykK7kNVjnuzisBKL7SlA4W2fAtab2tBSgPzIrpz
3+qrK/BXI7fgXDyaMjb20oN1v7TGuG+A5ccrbuwwGAPDrn52QVFc4FYN/KxaEuTHmzHA2CFwdvTm
2m9pboRjzkWk9Wm5+PNIOfQbctXu3F0kZZ3tfK5omCJHrPO1mVRYQ5iiKH/Ahqm/QegJvmRhbn8K
YzNEfd3swqcs6HBUsdCihc1rzzCIDBQRdi11Bm2SJJIfeSIDd50iwXRtShVgcOfE1YU/jMM5klrj
AxcDuc6jtN3YtmTtZaAiEebM3OtU4FAzpSa+ndn8KWlCb9vRxv9W+BWYssnsd4HyDPhEwLKe2qJI
TpIy0YbX9SZGo/c8DgNME6wF5Mu2Y3CSMpKXDQypL5BHjFtRpsuFuYBuXv0Xe2e6GzeSpe1bmRtg
gRHcgcEAQzIzlVIqtVqy/CcgWzb3fefVfw9Vrm/K6ukq9PxuNFDtLZVMZjDinPe8SzeLjON/1LUw
g/ZFumGlPZh2Yh0VTt4XOOPDN1golfQ0Gt5Qd/RfM7Gk+W6NVrvcaX3iXXILOpBu+1vT50xuJxgT
CHTwrs/fdIOQBsa3MGF6Mu2y6JPXaXh5qTo/aLULH1or5qCbCWGogJXJzEts6CP9VaqhVPLnHhd4
pmzpq+USsbFqzheIDEYYV/ZCcIjd3CtC+E523N1a8zQJuHmOydLm6ZnhG1wbmSl3qRi/z4UDebTV
+utMluvXfiaChm/W+lqTIHKTeKUMs7Xv7xurh2/au/dN4yG5ttbP2tAaZ7nGcieXtTtrzrruJs+e
HsrSG4JIeON+Kcy7ciqeieisQIGwTBtNH4N4JuOlDRfWV+MA5GGDUaY53MRakpzQpWOYRUVm7WyJ
sjRY8sZeTy601fkIDAThMYijRtdJUdUipvTdZFKkznLopogbgWHCsDAmeDTbFK+53BfpjFT80VkY
znuic6KQ4ElsWzWFBsi3Gt32vd4tyTgbV2rtWTMjd+8smbSOhTt1ekiK1OLuO7gAjUm2em/vo2xa
o/sxs/iXRp2M0dluWuTIVdGW021ka/CcyQhpuvjKU9pIuEynJutF1nCBU18nxIoBIu6h8ikdJo34
ANS4zpsDpMUEqI977RIj4WhoH8B3S1J+hddlL5pVZw/eWMAB07feqSoc62KEuvvkqEVrIbZKhdvc
YBuX1jxWEBHXkY7QgglxsHrDuJykasjSm60LWWgUvTPi0yVEfi0eIfpFqd812x87ylYP0P2mb7Ys
EamS51bvzcwwjlU+874DnXiYDTmGWJ1eXibgW7seYXYJRUVRqTPyqa4a0+yawIEltBd2BxulTcqd
VXt9gJEUgaJ4NBR8A7TLc8uvml4rH9aOnHufqdJQhzgIFnezYdbfTbCbExeSRHtiXiBWLsSBhoNN
AsiuhcV8dMm6u8mtxH5FCcb1Gfko9rBpiztIrKBGGR1QGTBP5e8srS9+SLfNnwydqjXPUnsNUXRU
D1ERg0N0CDYFmwdEHZ7bn3HH/64C/6YKBObZGrB/XgY+EOAT/0fw2lZ5Uv5SDf586c9y0HF/Q9aq
O9RuOvQxSSXxRzVooKCloMOf1cHVZvub/ykGMcID5kN0bUOpcqgTf8puDfmbTgdo4YNG+QEQ9S/J
bpl7fCxkkBdZDK63iZCBh+EHLJ3sOnI00mQzcHHEBFUhM6YAcJEUkJL22y6lOQRllLp3XmKso4+k
LjlPpDyGYx67m0hiEI+pSozn90aw4vl7GDtbfaF1pPiiZqgvnGm1LurWAKUEBmHKxPYSOllZzQH0
R6KIem1OOz+mmjRObq7F50xU9DPI2YxLsO682bGBR/i9LASlBdlgx9htbKAh/iw8AXC3zH2mdeYN
ctP5NouVGWjQS7UdUb3GZasWyEt8BbCqYSVJJlEziP5YYRoh0X9AO5fKOA7Ftt8wKzl6HNblbs6b
8UUvuCjQD9V/511IGG3NEgIt7t4EC7r19uw6dr7svMUyjrMqAQdg6FbZLtEmQDA0/M7OWPXiB5MS
i+Bja75FdTRFO7LO1Ntqb7qbTEzdc81xyM/lyp7N2uqey0nP7r2MAlaxgd1Mgyof686tbvquHZer
uZkjiyhT5i/E0jAV8vMiJx5WF9CY0XbU7t2ccV2NTXoiYxulCkoglH4+HifO3Upk5RcRue6tyivs
rOe1ZaCgMBQqQ5hD1d5xi863Vuc410V9k4nGu0UVksQnJCnWRcf9Y2bUkKBnJ81hjePpFA+e3M/x
WBQBMtXqQYjGvWPqkJzTjN3Sw+zooiAzEweVVjxu4XBHwCFEPXmC4ergVDdZ24zaw2oWy86Gwntp
dtMUNHk2mCESTqvDi7KAX4mkAc1dQizoWjQv7VDJ51pfTCOAZGjBzYms7g1ajrsjXatn+Ajj9m6u
I7S0i+k9SMBGNul1jnbQa7EpsEbji1Qz2A4rz5LIULTp1V0zl7w34Z1giznRfkBpd2nOaZlcKMZh
63EYIHIdEjVoJ+IexymYJHldhj67Zex3BkznY0yG0ARoVQ/3JN1a2Sk2Zu+2dhl8+gJS+KdSLESJ
dZo+wXTLTU3fKLEVztM2LDLjEMGh9hR1KPlEi69xI+CMootwX5oRt32t96YmgLhqKL4fbRp96AxD
M+2gUbj7CAsUOVyoiirpsrfrQT/mTbMkz7LuvP4SXwkLXTjL57OjIu1hmdoukJm6dopivErGvnuO
m+KsPCM65QOpPt9SlNqjhJJdVKZ2GRW6U4aOzPVPTOiSPWkRiFVw2CAvccn2us1ve/DKY7NG01PS
yyTUvLi67tKY8IC6v08HEVOk4HkE3AbPC5F4PD3ZMIXsCx5v7bGMDHWo2nZtkarAOg+QedXI9GUT
Emoa7TUIVtEbcdIyv1j0BLB7HOQQLgTQXGmunh6rQbfCxSvvCcU+9WmnjnADu8Bzq/lys4zfOXOS
78yeqUJTzQfyaTTCJNlpctUGjVoPs0ue8pJI4S9175w7wrl6YqVCJ5oObp9aT6LFKTcdhgEh5lDd
TK5+T5Mq/bEl60nrPMRMZhOhoVQMzCAY71XZBR2d2ZVe1t13HPPP+irVS9Nm0wV6xfyhtEf3Jh3R
KS0Z3s1m3o23YsDMhdDJ3J8Avw+mvZ4TknMPualvQWBdvl9Exvmv8SqRUXsmLfFOYeauLxUZ0JSi
zs1at9f9lKmglvEYZEbVUrSXJHHZmn5NaNt0Y3dE5SZd9dVjtz2UiXB3CYnX+6rtU9pO4KpKyAZ7
IzJH8nHULhGviaslXwhZc6IvFcGNeK3HCf7rKLWkR4o6ipL2GbyL1pCx/qdtnsPCmLRD1M4/IKfn
hyUGnu3bSTyOQqovRmYBDcwqNo92ahYpVZnUjwM9M96whYlxTAPgi68BfXKN5fWhHjLz0lUbRUFj
bjTUVI3JytGUbjz4njQPVoW9OucFvhBoMOIrODpN0t97JC8+eXjO74zNd56zNz6vwH9fywpVnL/O
Sfa5dvJiLwYc1FQi3T0cE+9QrWP9Uk9Kfybrk1iQcaDVwTTvXIIIXy0N4T1IJNw7aL/lNYNU7QY8
/cmJmgJtsdcM+wiQD6WFEjOtf58Jyt40OnkZadZ+VFpNkPfJ4ASZNCjAG9JB4KOS7QfhsApGKYyz
obC1WIt4i1arwQ6cSrkHXCuyS62N8hCJ1OA3RG4/9bXePbPiyiZMhqm+0o32HrVcdYdyWT8bpKyE
m9W1PeQsA5P0WRItg1mQHyclgp6xM7Vjq5z0u9GZxXd0nyQ8xkaxBmg6J4tz0F4uSzwijAAtnBWi
2BKfELSN95CY3bfZHSKw38Y9NUp+0bzhB4TY6DPC7K2OLvWgM61PMCa1a54p0kaMbEQlxz63Lo36
FLXmYTbSL8oevrmysQ7oYnrwUIyBoKl8XsbFw7u/kqHjtK9NgRPGaOhHrD6yXStk/T1SzojhhIYQ
mOjpi1HClwvkuphwNZW4zTu73dGDZXelgKQZ9eWpWNthh0WRvvgyGhN4xXFLLFxHFvo5Wnpw7KJ7
G9L4calCSinqi2Q1EGzhM3nhiHQNLaXjDwJm019mFnGbsdG4QW+2nT9zyu3o2ZNXmWWPmrSZl0+N
/iWWTsJcznW+t6K9H0bxg2x1ghEI2fY056XMhR7SwSaHOdOdS29R66nWB9N3jOalilYctrzhcioz
mNhxXe/GssnwPRoNpvlLcWQce7QWXfqpLT4l05KdoG4rtJE23U0LtCQREwe1nh7aEcu5qp8fzJU0
TbHGJUmzVjCg0nzrqT+D3hiqB4XGEUdNJo6+KowlRJA57iybgPel7Io9cS4FIn73m4rkZ9FE6kXH
XOEGvA7LNNe6a0TPurK+FbIQx2SF3V/Tu1zVJdTdoZHfnWKCTijeOjdr4hASLTE0ZTdduDXtVWeS
iZo0xAlAISJZtJqce9R0URjnU4okQ5tvZOmo21ZVly1fOv78B8xAz5AUzcByapaocKNwIWg2bKFP
ntEyfJqz2r5XMLoP9ZRYAxLgsrof4qEK0o4Z0Gjz6YDzTI70k9Z0dogXxhPqj8NWbDaivKmcniyw
ybtCmPXDSqKLRhaYR2v6jZq6mzVPfHgoXdB2zBjq4gvUdVLdu/lxIhCyFv0N7SNpxuyn/GDS1Xs1
B3SwGTXgQOjgliNquTmjN8tILFRTOLGcytR1T3bRlEFst0gI4Q7DoCrWW/TT2e+cin83fn/T+MEg
Mf6y8bvB0PLP84KfL/gD/dd/e3cR1hkTYyJjbUZHf/R7DAYA/QXtHNMz5nfg2D8bPlPgzcQEyyOa
hT2Ql/1Pw+f+xlOiQw40/pgZ/Nd//sJN7j78/j9IKrwl8aHvsID6CFw78Dlc+Mqw2iHQQzb8FbhW
kwaUVVoWPRAMKjwa1uw+zmt1iV0NuyvZoM+egVa5bpN1Lwh8uERHXr94nT5/skq3fkEE3z3rRtk9
R7Mud39qoW9/HzX/+fJ+HZRBXyM/Dcol1TytLd7SW7f6JyQfqxSkx5NnUquZ1asVm/Nto8fliVBO
Dv0myZeDV+tjQPYZOdR//d7MMD/0wlhZbcwaenGG4MgGtqv707urWOa1jbLqqCL1GWDICEB3E+86
85hohzY6ohNuAyXiqsV2rmbTSz6JtE2+zCu2uc7QNeTZrQu2OTlpJMAx+aHHJIEzqals8uDcmqTk
wQGMnYr+JGoDiEqvTZ+jR/npXNBXmmNX3MRygfTiCNS1ukvRTkiv44TDsFIIYH+nNThmcIyOxJi+
RO4Wr01ZzdbiVldOZ64oK/PhPubk31eLWW6dgkEySNR4gN3Ec6ecoab+rLUt+WSZ8zjQ/OWBuaIw
p5etyzMK3min0QbR7SI6ukDvp4JMWw0/XfuBI9qZiG3HwZPzA6SaQea8fGZrKqyt6hUna0pVaLdL
/4wOxSGJSs8n3dcZBsAjIk7yAveDZT/FqFSBE+E2mpK8Kox7G5zZtRR/3CQRYQpe+pJXuh1WsLra
0I1nbzcNkEX2ozG7CxRtx76fyeaYGb80+PavZtw/iqFCz9Q703D0XKamYSnL/n5OBjcOhDF1Co8P
Eu0R3mwwoeozo/YtuxbazoxW46qcW52mLUrkxLHqDT4ewSZfa6qZF9aIuR2gBFvvZBFsmi7uLrbs
8hYEZd6T1Sq3XgVCoEnRXOIiNqMXTNN23/aTdYsGWjuspAi/NYga9xldE9IxtneawyPz/uJ+laTH
klU4pJdr6pLsbvXOa+z09cVa6OvOy+v+Yknaat33sgcNoXFabMRd5oxfS1N2W1ciwObd+RKrXvVk
pHSA7hRPzGAcK/5uTvp4A6NqtrYg+uI7LJis8mGZE+VmJUAknohIcmFsZxk+OmXooTx7D3GkpcZ5
yBKIqz4uQaDloi0SJjsNmvIRDFc1SLkBP0Ds6z57K9NYJRgFtulB6tX0lmVjIai+4wISR41iXb/u
Gq9NXscEq9ILrxxNedN1rbpch9U45rqRjp9xToy804KQ7xVOTD8Eyhvmlqei0fpvpRpSal2UtHEA
2mImO9SupbajFl6uxwWhaNDpTi92w6ityQNqoWW5WMZGDuC35C77VdkWUQj8HRG97E1ERGZkwpY+
ME65pWJlzMGaKOYooDZssaypw0Y3qleYIMaRvLOcpT7r1XHJuuxecAyzGcZ8fjqM8iZdB+csB+CR
QJMe74aiTV0usbIeEN8BsjVWh1tFPJrdM7bzqem3ycjVE4eyXtCLrhdJNZHxq6zqZRql1/meRZBT
GE88yLsOTwiomfo8fMXAetCvGR5a+tlTkzHQ39XVa9vlnhWiKMBxYtvKPT55HCA2lTsEHeyjGWYG
5zmR61PeGdqWbD8hqugOs5Ik/IWcBGJ5tYah1etLd0x0/i+LPM9kHS3wxlK/Eus0fi6jOU8oQDSr
fB2WvmDptGt3BWHIPjed4IrBKSptj20JM0NTQ/jeuDK/Wcp4nPFGoGdEY5zOd2QvyxuzqniwEuXm
Ny3mzgWgo11ZobuM43Gm1pLI5RHvnAqt3YITuQLWblGbx5Ix/Hg2m3ZmEGNYagjLrnW+aGM50Z4n
beYFOU4wIqxceyGXOV5c7EMaZ3qphFadYxtwPsTMpcIgSDePkZzlLsN+7Wsn+k9MvOzjSMSYdUCA
Md2R3GjkoZaZajy4sctwRbiMQAmmJ9PQtFJFx6hn17ExqoY7s5QnatT2UWaEG/sOTNhv1ljaFLKG
iPc0trtUVhqZ1sKaT+SKV1cqHuMTQnAah75x8yNq+dpCWNKKK7LJ+yP8tNXxWUDaY8Y5g4+L4SFa
pG2vfNEUDmorhNCuDyzGYGrpnRIq32Qs7H6jnbYh+3i0YWTmflZs+F1hdL8bhv67cPybwlF4JsXW
Px8Y/DcVU/XrpOD3l/xh0Kl7QPu6ZcBuZ4TwTmP4WTkKsZWOpg3sL8hU4Cj8/5Wj4cAb4VX4lCDS
4W+4hj9GBTh0SlyZ+XGb2Zpw/xXaCOTmX6sjHXUf14XNs9S5HvSQv1ZHReN0HWj9dBJJjY/Lhqzi
HYBdCF2gfkUQrUseeNo4/TocMlqhQn/uKYQFKgSa50dZmD1g3ibplLsc7lI9pQzbGDK4Dwk+Jgyj
gwGAVbCLTbNZ7k2DeHhGEd5ykeKcjKwWnr8sxmM7IPgZO59ipOzra8Lg0pLhWwII7rl1ebJUOl9C
wxj1Y5rYy/ViKvWIFVkNEdn+rHXVeJiq0YkCffZCz0rr0zteVMCCF75lZfIxBnghhDZm0OljPsRz
AoGN6gORysRYcKUvtHN7vl+z0XrVa8kEkWp8vE70GOW3jDdWazsOCa4J5Bvnh3Ie8wMeGLkbWl6V
HO0iapyzx/mPOxfo5aHRtIqfWS/9oW+zcUCeAaoVF2T51KgJ9unaOhz42MAMfmmmtIrFqMYbaany
BcMgfDpsrFcOMN77MO46ZstRvUhm8RFhOV1W4MNkNePnvjWXJ7WSzYHlRFPPbKxI1hAOWHxQU+mD
/IxJQHOaLJEfOglKYops3NlR3Qi26vY04TVYh/AUpx3jpLj2k2yyjjaTyycvXeYTfF6vOyBIbPp9
3LV6vm10JlMXAPS7xs52OAOXxcHocwVX1JqR1qW9A/CYphpIfDE6eCqYbRUCdKCgsMeCA1HFIY6t
g7uX0zTtpj6tgiKSIxZuste50VFdW8Em1P3hqER/XS3B2NXa+peNjrHTS3N5LQSdx95rC+swVHP9
IMo2vmJSk3/GDs72lY7OJai1qL/IxzjSQ9k6N0WxtLC5ITG2uF81FLu5YNGIWYw7uMnNftkyD2Kn
9W5mq+FwUy2WLI0ZXcaQHh2/MooMpxuDssmKB+gTAFLHXqXy2BcOaJrlqC88DS2KFHw8vuJ3KDhC
u37MDlHfyEeVJ8NxagtnL3Oo+L5Xqu7BNcdvOq5S4bggMVS47xQ+T0ByhKNqFMESYY4WRLYrToWN
lCQjp/VloyEdcJkjGtaCgylCKlm2fibqRtip5tEy8/bcoAT6mveFCocmWp6YqxUXaqVaCjRN91K/
pgHYjbXW3SzVXJ4bi7kExWqaJj7maSqwumyzjlDVJztqehyFvPJYMrV77qGqzGjAVH6fmbUMcISq
D2NfYDrisg4dAtZ9y8z0OwxehgAA3/D2VUlPwM6CGcxVXbspdXVf37SF8vadreffS5DuIwypKpjj
htN0XrytmP+W4tMVGgtzI8tNsEfL4SRXpnydp+XZylsrKClkZmwkpNNmIbmefI+TXzdxPdi3U6eB
XlH3W/bwRyjdv0/FvzkVaehMIJB/fiw+vzI3BGOtyj+DKj9f9sfRKOzf8DiF/0iKloEiEHLkH0ej
NH9Dw8dBJ/40QDc5SnVpkqfBi7ajlEv4eSqaFvN42H9ALTQ40DT/JTblr3AKptjwG2H0guWgEiWZ
7wNksBmyYZoz2HfFCCErKBlE3eH9ytyRgU735U835m/Rkfc3A70BDMJ2G2zko0w0smYT+9revIu1
pX4pzUo+Lv3oPWVJ32I2JvX6JSJ659Ub8Xv8P7w17ADdhVxuc1N/PfxxRRZzXwnzbvVm3poZjPdu
jjbvnMEWj4Y7C0nqayuNoFMrPcZfv/2vDM/tk6PFQPAHsRZfC2gUv769NLBE89LcuMvhOSdwBEdI
/3o/rPVlUm1vNxcgo3/9nh8i536+KUuFaBbEEI7xAYwqa9rMqPbknSVL+Vii3jjKwl6bPXoO72lT
553MhP4JB8CBrAX8wvs3Qq8SeJk296GhwznUTpTOFx2zGbVbMc1/RWMEyUhZWDFdjbVaREjVyHCv
qwXKiZkIKCP468/xUfC73Tvb2PgiJJ9DLv7A8HAxnhpI25Z3RH6zVjYS1JzDXtu70AUfsUrZHNWY
mf/1u/5aLf5+8wDyPBs5CW/sffjGGCw66Wy14g7CnngsacMPwAXxDz2dm7tFrPO9ZdbiDCEawGSJ
h+Tw1+//jw8mxSre2o69qbjdj88KLVuZYbkp7myNQg1fsfplAUG4jcZG/I16+4OE5/2zUhjzZMHd
RrH+MYxELQ5uhPog7szEm+81QLFsj7UrKhllGN3bnJnm66jb29OpQ4+onYmHRUud+RZqxN95xf9v
HxwnCnZLcAdMuj+sWmlqFRaPSr8b+oaHxHRgeFCXFfoI6pN5/4eHBCnK9lzyPyDsD3gyFr16ohmj
vGs7THZKPJPXwMSc6GpwdHTibWoyiuog1zUJq9zLV3EuRm/eJhyQFnxGZ9WVZo/zfdRYwI4Z2qQT
MeDeDl7zfBvHIxV3uaQ8ZZaLCQ8JFzoTy79eKx9UJO9fIIJiZ5PVoWVnxf66vRAsoAZ38cSdUqne
7FenbS/e183cF/VL2xZakLtAMiXuaCcIlphIJgx4qN295gKPXRqEJCPf8bBOa96GQundm9vq8/1f
X+f/sgs6DNxcuLpc7D/onjGgHkZbmeIOYg435P02C7wjXoSuxGODDdrfrOztBP2THs50t44TUx+s
hKC6/6P9NPYxMtWzpbubaqO6svrCesWVbvuPkUaAUMZ82xp2RwGdKDofhJxMDycYNw8JgCECVey9
3wx8C29TbKAPOozGl8SAHAnQXV2936KOU8P2RRJ7JwzaGKIzuDhpGqQgarTNKGr4uyxRPsHHjyV0
ZBQOOgzsLZB1fli0q5t5TpMs0V3FyCLw6mWlQXK09KYxcJ+4KMcYRk/q0JuE0tJyO0iQ8MR7L44A
snJ+th4sc+3hvyfHnV70zn5cMaMigKYbRFCShrT5YllqDXVj9SCQx5P2qdagQYTo/bEsnXBMsQKA
gLgLmSTxZKTdNOw4AhBXZylYjkkne0d/G1+5XZGeyBWqzojKnCbE9JSup0bm9FksTgaiu+Tf9KwT
YU4dEDMWXFfsZOcxflssOG6XPVbXYdJzfl+iqC9Ae4203uYqVUH57NEVmBWUYYsJBT50jqPVT0OZ
p1NoKMd58DycV/wmjTLbb+XYjH6BGpHO1vaWFvRVul/xnWndoIQhgckX9ALpN8NgtkcJ4Ug7KpCN
k4wGusV6VJeMfzz4RiN9vgMJuoXxSovop9amQG06SXhrASxb3zpRkbfB7JmxCjET8p4iKGZPZEgw
5mBOGoEgLt4O8T1sOkoDzFpED0ER9YX12nkmZULpsttQArIRjzWnQJcsvGxxsMJEl48toYuBgunP
ZEU7J0Yh2cDJLGIBuX8tB92pL+ne0+XaNqrmhJOrK/bRggksNrjJ7B5NTDvOY+b1mP3gO+lHMtYP
yCPa0DOKzU/TBPr3Er9qqvoFq9L1s+jc5FKO7gze6MqvS19VgZU03QEZpNrL1ai+FF6HA76BHADq
XvzGQpm/R4NKoT/EUUlfzNeDF2lfHuh7rbAQzhiwsArdQIVSzrPrYzzHnKjq30xo4ph3JFH9qNEO
ZVcjVsEwZsoy94pHZ1SV7rEA8qVyQhpSF6IgrqxMxjIfAw38jDNfyEliBZuZiSbwllhIxQArzYRX
f9bi0Ta43Izs8HBplsLda0xuDvlqzfdVhjoAQwCm+3oEy5XdXjNfG3dyjB2NOjyPgmSwT7PW8Y0t
qudQWPCsCEbHY19B85EcEqx0AcldsTkllA0/wxOoN7yWmPLAFitfapLid6jrLQ6/WMeS9xt1fPXZ
yJadmNHd4LhrH6yLbb4qizg3zB8czJtzl92omKzXWa3eE+5/3Vu3bpyjwWbjMdmHHLPwdkUbQ+No
eELdAHNCfjw0Fy6OjgNCN7EKTzhNuWG2FNVVVgIaNbq1/aMq9059P7I/s50pxbzIY9QgRM+fYPrK
ZxoTCh+p6/zB6kA32ruYRL+22AMhq80N/kULj/U8AI15wSbnOkVN4Z08fL/vpWVzqEOgnW/f90hq
OPekLA5RlNItfD+3e2u87VZ6Lbqrrhu2qcB2tcUwQJc3GkaqFWWnpKVOlltgcH6Z5YAuN2UBwzCK
RnEmsUycR5PKcJHv7KzV2wEnL/dDQrthYB0C5VdyPPdzPYXLVj0uknsvioUPxSPJO2Xx2L3hqz3f
p9uvxnapSf1KqT71DTXDRsbbITHt3uqc07bxouYlzaDgBvh4LffvhQKxL+VyiczCfpUz9X1KOOJL
S9DcbpZu+kbAFKhMglPWsUIFcGZYpYEqKf3cYSFfnVhGfHdyu9qyajh4uqolfZ4r0lOdIrxiQrOz
RFa/qIGIMDh3sIF3CtOYV7tbmdtgNol5SdO1XPnIa/C6rSZQLhz0gUXeC5xhK1WyNe3ffm9+jK30
WVIvLcLcWkzmqloGQOEwVzavJ2txT/iPmUz1SAg5cOxwgbWc09V3wfZSWEZCfYUAzZuX748Q4cDY
Ao+4l1MGcfL0YTvdueaEhYfX8R3VCqFBz2+9aDOdhFHF3lZtrQrjNuxuF0FhAFR3JBptOkNado58
nOrKGDX7HpfEBWZpnHO1oJWbsz8nbr8tTwv60VmPcLL1M3PLQUpHylUTu9Dhup4iLb4oYkUPKGzE
SMxUoE3vCEfjYphaMbowM+5ZL1zvaR4T5zHN3Cbf9Q1QJ25frJE8zq3XuGAi6cMw5vO/bwJZbsz3
S1JyV/Is8U72Aqua5FIeOHt7+2Lq3QCOLOVYL1Byiaq6wumtvaDcby4Y2POtMlVyw5yDnPswUYJ6
ZaKe8G6Zb2csyV9bomevMj0vip1MVs0OI4snvm07ruR9JcLyFd3VlLAFWIIafSfanM3HjJqou/UY
kU1Ht9q+oLQx2ZpkpZqLohUeLNd19kDEVq2DZoaNii/djZ0ucY58WPTUejWITX+UGtq2wEtpQ0wo
po+TgRGwb8iNXM4+T7jTknj1C5grD3ojJvxMtk/ISUSN3NnsQHieQwrbGt510uqXVRgQKCNa1ISt
GwkNLe3j0PCHqOv5WvqtSlsZxePEva3O92NzWZHUhTUONMjYYz47gnvvVEpXg9EqC0ajA53Mdtfa
egQmTyfBZLDdLie2+RQZbkKv9YBEB0N/BrV5VvJYQX5QoWOsxn7oiNwEbYzYjpKMhwsqCrsjmDCz
ZaJO4evCXJvv8e23jd00Og2jbSsvdpY35Nb93E7MYcuJqBKM03Tr1YRFl2C5obwnDFdoW/PBPGbQ
YqsdcU5TflmMNq/OB4zeHgTGrywRlXGj1+1wge677X2zTLVDFYnNkr8eo60lN3v6lbhgTbzfgN/3
oq1xH1PJvrBtrG3kcOK8r10V4TOKjq0mJcNJlq+QrNXd+/o05aAOkJqHAxONzRx0cFkiuBC3F6aV
jZeYYuGe9fuCKKbC/VGTGzEGRTu2Fxp+67t8qa3XCErM4/uqsNG0r34GUfRsw6E/iKYUZ0y/uQlZ
t41s7RKNk99bJTvRsmaY5UM/6A54NDN1SLYPpBHaB0DPMDVozYm/WyiE2pD9XpyFyUdgyYlHi8CU
KRQ5FqmBg8XHvcQM3dgTETDfDmnFbm8k4sZy5HpHp86i1onNGYJ+YtN+3wHNrM8KPD5gjge90rbj
u0+5S4Yz8dhsBxA+BBGYbFCPPZtCFbWj2jea67FdDdvVpkPPY2Y0C+/L2GK+J0qn3WJBsB3zQHaf
Iuvd9GhBjInzstlrRGy2GA+21ELrw8gEdr7oh7GMb0SXMpVn3iTOrY4pHk1jzztEScVq14Va28fe
GihCIi1DnzvhVlLW8/Z5HW+6NQfpPAzuXNxIw/oWa0oLMi/tLhhH677T8uwwCkp/REZXQReETWnY
tNTBWBk8wJu2M01qTqQlmdagB/L0NnW1/ZSlC/c5wR3Lr6xpnQ8a1kB7nWyY0Y8QDsMEmNHo1nV6
jeO+EAGnZnGks58vSlHDZcjrurxWlVH98OacesGWM5shReZGLZC9u5vnrtcvm23zvySGEyASsxxq
qsGs6GDyMj9ieQ8KA1I0oKiABPYQpZKvpy1q/tt4gptkWOt8CwII7m7AYzbabfNvRmoc3Djm+4bM
o/ssgo/K8A+b6QbF3HujnOXsshPpN9u7bsYsesvlqdUBbJIV9YEJ3wkC4/thomL27RUVQ/a9osbk
dPFqb5duZ7jQUvWkXMUKem8MIz0q/x97Z7YcN3J13Vf5H+BHR2IGbqtQE8niTFHUDYISKcxjAsgE
nv5bYLfdatluhe99YYeHJolCAZl5ztl77RYWVk7qQz+wpjWAguNL+mn90U+b8Coj+vUElsO8JgQ1
JF9hkG+IfIPIwyl6ogbjeyWbif0TgxNPa5WwWi1eZj1O/OXtx7pJRheLI7BZezd3Ne9EuZ432zgM
rqqeyX4Ut7SvmEcCzipxv5JIxVGt4xUaSh6eLDYQXjfu3kvWlXlZGnYgarv0aLlp9u5MnpCXbjvy
xg0GYly3wDODKGQ9YXT0SAx25qogJ+Dk+4vwTxRsejhK6huUXmPPQI8EhhIgUUCtMjBrLEBoEKVI
y84lbmhLn4db4ucG20YcW1QSlcfG4k2z95jSsY6WDsFK62rehyVZl4OPIzNpzN/BlugNXbJKYA2t
/GDnzYOFh3RMH9MeNJ5OcbCmzpw9tWNSRChfQlZnqp1lz4Y44rn0AGwD2W+NW1hHeLk4TtfBzu5t
fbQS1/i2cmbf8nBc3ktOld9xYkqO26pMNpyrrEsTKyazZNkcSporn/HQeYzb4rjEkNGBPt8hheku
XFtn1wQZAXDOvey5aofkAcz/pLdjVeLplK44YC2ar0O7jZ9S6P7fmm7mN7k1hDZOynWY3C61QcVa
igT3mD8I/Kx9OHkvH92Z/014fjHhMckPplP1nyc8x1f1mmU/Tnf++JF/THdc1A0gbWlWunQt6VP/
Od3xYF/glqUHD7SRf4Q5zh+SWcv6DRYXrXaXXpgDLZQO9B8jHjP4LaSTAccIfOIqmPjvRjw/dYs4
IwUr8AFdLtMP2m9rk+wHWSgNi3LJSZt4kLJt6bwslZwxK3Cd26WkMGsduhhpVvbfsGEgHkgL494K
O3Q3Dm3nbZnBDSil9shygNcYGZ65HUKj3bmaSlUKwe/Bfc1EdnVd3+Y9OZl4Ozj5Nhga9iNv/64l
aO7KMnADpmGtsEEV86Gx5uJ+ye3lGCaoLFPTGN/rxUBjkTrKuTFW26CuywxNuhzUK1FL8yuhUnMW
JSm3bZsma5HaF/2y90vBmzYb7VfG3fkr0Oj51iiYTVBmzS+ounqaZDD2EL4uw/vUJ+bGaqnkEqQi
d0nq3a3VLY2OUlpPo62XIvrhefk3g6+PpvWfYCpYZ6RpES3Nt8rsKzADHoMfv4IKwGhuxNJ7WHo7
PLn2SKK1pTkkhFAzCk7P3aoisKrwljG4dVUrghaRDwSQODJijHAo4jQCI9icwmWczkvspij0nOYN
bpTxTG6KvE9XUpWb5fmZWTPNjo/s7rLEXZOkwDVGaTc3QdA/UaFj5GzVFT4wCxO6dfBT+BGd1339
+w+9El9+bL7CkBH++gAj4RHMMH+eLbb0iJJYtJDPmip+MddvP0F/8RlZN9U/mtgT54j+BBF42Dlp
XVmbiliTvUTzd9ajFl9bfIEZ4kGlbxKI9Reqsd2HeOY/dbZlvaMVNC8Tw1I3KTO8Kzvp9K0bxJ9A
Z1qHMMvKTyD+p63HBn/MakUUt9Ebh2KyvWjGF7bD1sozbQ9iuhSL/VZ745XqLZOjWOweEdnBWXJi
onX1XOy0q6ydaMN072YvZRuC23ca9S1LG3sFhKhvLTlsJ38u+2M/UAnFdP45MI57QvH0PS9lce1P
dL5Kuj/Hwn4TFX02mHS9JyNOyuRNOVhLUQ/qMcoyoCCNn4cHsfSABtH+Rn5NfUIygQeGs87yc4U/
54o4Eet5Hur2PUBwiB+SU7KHAohaUi9QAGqkNEfmndklyGZxjtdyKKjN6cw2zoezbIRIuy5d8uPc
p3m4XZzEuifhU9/IweSGEuSEM5JUevQavJtGsTAmVvLZSWX3NYRqeOU4fbgVida/aNy7f12zGA0E
8GaZ9mHp/gBVrlL3H9YsPExxnEy+cZ8OYrkbQoinBhKZT5DT8Gz7I/Hc4frsoCb+pqxg2cpBIk93
1Jy+5W2jr1vPii+6QXTPfue0EfW6OCBF/Ew/FuHE6FVPVcdvKSbqi00+2fWh5Lu/alZ7mkCdvJMu
4hiaY9a9Fj1ifUCn4XYejflMQ5c4JQw8+wnM4rqgNsVF77bodQF2WLtMjB2/U0/6ui+a5e7jsW1z
5LTZKufqO9dEPd/EnCgC8TkwKiwL1OzPDBm760xmbO9VmzJNtbEJf61FceiwwdKw0SG8C3scvYND
yeTvChScN4Egq3D396+utQ6M/lyv1tuPuiAAS+Yx+wS4vL7aP9x+1ZkSzkcf31t96xnRwIQZcWxn
PORLyCcwc4vouk4aj/mcIYp2GSa0Z/JyUn0IOLbMpFYx7NlYZYf/gobmazEhqN+EnWoTwoD7+AUl
Fx8GeKB56rLR+MVE7N99AHww6+DbYl+2fkYq1ciBezNN/PvSW4YdLRF93bVJsu8IUew3smadiTua
AXhaWGLq1DV2Hhj1Vw6k7qWpvPg77569tjWaV1v75pWH0/+CDKuR2q8M4kdadxQFaZ3gO/37m/+x
H/908+EZYLSxwK1ZHzrKv9z8qs8Q7Sv3vhldNN1Kyvg7T3McHBFil4QSZMs511LflMgPDwONbyRM
de2dArAoF00VZFsVWv2pdFWPrKozHskfCg+hcgaimrqxvlkCSWSDxedXVVham0Eq+Z1cF/raYeZ8
BZwynsSyBHhtO4qq0VFFffAnv9+2ubtstNWzDI1j/GzR6D0agRFcAGqxiFTzvT2a7GTflql+6b16
OfRqinHKp/1uqf0aT6Fl6Xcgv6xXSCqN1QtjmbvFbkmibQrCwuhxEjiCSaRo21PpTPFL7fOqcyag
aFxfvTg0krcengvKvoL/caQTc7Ho3ron/BaiX5Xb0za0uvRNtHLZ54gaX3jypncHxgAryHprcj++
GLN6OTtilV84CPLu26wXmxlw7COSyAWeE/7Vz36Vf7ObijZqkupToTCZ9oyRMH2A+iGlVTJ3KvU1
CEb2kr9/EDgk/vwaEvzMmcEMWLPX4+BPxwbWanKEiqnD4WQO/nYWvGCbj7WZ0PbuMMfo4n36mHSW
mK7sOYq1r541LHeLyZq0Syp5wm7j4zPMywvcR1Jt5kpklPzQoSpsIvV+6Ir1dTV98XUG1vm0Bjx/
tZQzvY+Z7xhR6BHJHMk0oKcExbQ8T4Sf7uBOzjwHTk3nAEE5NC3gDYAbQoCGxyAxdDQvLfAFp3rS
qjFtrlLOJXYC7IedB/OJF0tFchTjG3GHLJFFvWI3u+aozUUeHN7ao18iq92I9XvF4Tg8I949ukYx
zZGm80nvfX42aSxEdgP4h+tJyVLKeSGoqnlYcwvvpAeB6RvMUvqB5PldNGaOLyIkAGzj2Qvchw4G
z9nSsRNu8WKnn9gHsk/SyEvMOK2yA3CZVf4sAyek+io6LzlSoAnEqzarwUaSh/RmhL55D0BhPeDQ
YbkAtMNWRQhv1C9rA8dOx2E36LQSfNyCJa8kklMQ24t5YxMP+JJRj1hLvA086TgR+oL6MUkGeYqF
w66zmLn9NSUaeYbu5LXFpTEM6/EnnO9oZTQG5KtOfK3KhnV16KogmlnZxdaoF/MqcVVxMfMgBFAc
6DQToJMyr8Pj/9lkQhXwPI3LHc070ghN1C73PWfLIwJXJr6SxNXvTNACco0Wg75kxfg0wHzMAKlf
1M6ZkGkG0iOE18NlvVE945wNo0AbGEfSRwPACGPjtjEoJ3spv/u+uh+ajkaqy7E13kAJqrelKqpr
36/SW6vy1ZbNIOTOhPNy9/Ei/a+y/UVly6pBUfmfC9vta5l9b/o6e/2xuP39p/5R26LcR7CAWOMj
qgYh25+1LcpFhPtCgIgMVj8oq9Mfta0D5Mdk0IrfZNUlUwH8s7aF/wPmnEzRgGJ0lfz/V7XtT9Il
VyDMot9LMgGVBvzE1cHw4145MHJuGdbrazwiKPoUOd7olvMVQYXLD/GUO19wEoOnLkQxvOC1mp4K
R+qO56zunn+4e/+mzDP/WvF8XA2hGxDckeKAYfZ+Wq+BdBEeDEPg2lrb3Umx0E2EDIPRUE9DAxNa
OeOLjwiZurUK1vlI3rNGxIv0HZCLfv0WclC/4XekI33P0nwi6iUwD7Pnxu9ky5v6V+ekVSny41mD
++cgiCQeBdoZh+6flEPOypBFCDFc2zC5k8gjy/NpWuvZ/eDPjUtyDOqCKPMxGy4rk3YzF8I+VExD
TdZUhvSplpKOL/V+JFmQps1QreMYv3eLZEdkY3oLsP+igiYio1UY+kmm3WVRKlfvCKX0zlkPcufw
99/Dv34NvkPhyReBpBVp7U/yGH82EgZLpbyuB+YtTRIwIibWkEejrZHQEewYPrSxWX7++z/7V7ER
bRxsrCS+2DDDxfpv62X9cGh2hU6cViY1MA10G2aRjgws+20WxOmnv/9LP1dH618KV4c2Cif0tD+3
E1ocAUuHqP86aAWyBNUwjI2HYGYS3qY70Y0MhWwxQ6LOicStfvXQ/Fwd8CktgXzXsSG9rj7sv35Q
37cztBzAOv2ucF8rEqNfi3K9BpfW0s7rsYLMgq/+oMpOIaYpGv99YN57UrAHrrRn94QJAmEv0CjV
1ZPd08SP0mCe31tjaiNhLJW/xWjiEMRoe8v4q3PVv35RnENZNnCxI58ijeOv1y+80cVBHhtn2DTV
a9YPMtmYRjHUzgZWep1cKPKBvyZB2F7ppUvJJ3Y0E0Bz8r8PEBeb7UxlsXXII33Pett/m0gm9H9B
63f+pQRGKofF20dOxNq68lr/epUe7XvRp4N9xo2yNvTZU1OoPh/+AsAt47bXnbibAJuPm5Swy21v
1phecCmWq02hoCVw35YkjEKLVgkkGw6xuDMGBlNd+0QPmvAcxh3QT1cPRDbY+CHiXNbXajVJdKtd
IklMnBPGh4vCmtLqiHqjvLfy5DaZa1tvytHvrgccGMOHF8NbbRlmNlusDc64EGmtgvyK7L7gBW+O
c5Guto7lw+GhROpUW1aq7GR8eEDUagcxaTRES66/kTkzPIzCwDWC19wHLdiNJye2UKmkpiJt2Dfw
mhABH39F+4cDJas748u42lLaVlqngujok9mF5VuGcor3frWyZB+ulmk1uPSr1WXmPhxQ2IU3nar0
jhljtzc/3DGl6+OUmVQSdFBrMNBU0qa334Y3HLZx15hmMxzZaixQc6v9JiBi+bOuRHpp9WH74NoD
Np0wN6y99KrlNfCaficFMon9VASwn7QWrwQaq+/yw/uzWKsPqP7wBOnVHmSvRqH5wzPUr/YhOkzV
scYmhGptdRfhK8JplH+4jvxYMcv48CIxDI635H/hUOrxKiXO6lpa1WlgpFcvU86TNOztD4+Ttn19
5RXLUsZ3o+rIL2VuDxSlf0vhCFjLi1SG5mi2CXuW8uabReb5YGMQp+5rxfVQDFWBTzvrlsMUjkNM
KyZjPpNbZfMgfMbyOfOr1U4UljHKIxFqvi5m/oT9rsZ7KLqqo3xTidj2iCHimxSZh98ci9lXaTTr
Mhxg5Q82T5SKG1Oq7cheuPeMNI9vJl4dj/jLoIWqa9oFABcaxX0INp/NK96h2fBwSofwLRBmYKDa
EvjAfBdDvIr3qoSMtJMxp4K9W6/TxmBxWTFrC6kI4r1VzzDJOZG3MjPQWTRJFnw3xsnPRCQaazhk
TjAG1y5um/iitv2BCN5tTSDmMh8lWpU+3YFrA6cWywm1PYqvOtvPpVfNRyElKDCX8PRs62t3Lg/g
cjKCmj3HeibsYiErwfaYR/MvYdyUuTAkt7yun/OqCqHi4BkvdwVcuPtlFS/ssWRZ5mWqUgn4F5F8
OhzifqLnymZsX+TJYtGBb7mCXTPgtt0FpiZyla54q85VgKd7Z/Cq9FFskmLbY10poyS2k5GGIzKv
TeZLzif12qV/h3scelHABVRYlAhrP5m4lY5J5hce7DXyf6OsyeJoGeMCe7nq2/A2j1XuwGvomB1X
DJCNS0YIzt5s48TlckO/3ZnEOTWnNDORQRaIJbEz8c+BMoaDy+OT2N2WgDrjIyDRIMdvbijfSPMO
rGtzAR2cbYLJMezHuVTWeO21IYSjOuyGszvWbEmJ9At+IESZZe/jLDVrBCdlnV6g+CuhHih3yS7N
IRkendxyX10dr7oHc53lE5q6yv08+i2baiSXNSpJ15VbpCjkqmbdS6kUJ4s8yacH6Xrqa9un9nHy
FcKMoHAZl9YBAvq9WzbMcOseYdqiW9u5YxJqPv4+UFUeqZ/bASGs3k1WlWfHXltIdGo/kdZNZjCE
rkW3Ppx5vuosS5lKhEAOagfRrcbOVNVcWCNZdC/ZwdA7wGatdhWrJMwJM9RY9iRiSOYyY1HcW0EN
nUQ75KSdUdSuh8+1K0yx5uldoyr+dNMsiBoJ0BmWgyj89cOvl65Yn7iuVZrguDWfYgQ/RgcMASCD
82Li1WlLQmzv6t7nlUeAgx6E/481laic9KYjnmnN2W1TFA6p6vV4rgxC48BrjJ3e63XAtvudccB/
ZwzNJ2IB0aG5npMJ2/kUW3a4+vlhMwTACXkuVkGUIuiF6XyPfMEeNOPqhGNujp+3LvKHgN3iIGth
Xn8I9Bxh0UBPnTSzLpogCUfs6k0yRXNPWhgH3Nk+tBa3dSv8bv5WlIV7q0cpmmMn5ql4Vvhe5bGK
jer7TBuBNYQwxDSiDmD8nlkz+Clo7eGzIeJqX9Hq7Da+wzI39yq9z5iFX4ZVkbuRa/VWwrKHT2xD
7GX4CanClOxKq+Y1WQgkDk9O3ZjdOxNiBISBySO1U+uKvQNjyB3V0zLt2GRUd2n2o0XUc1gOEzut
Pa1Cjy7/wnw4fDRmjukXSzgAphpkPRPxZKK3PWXAHvVOV2aK10ElXnKC5UK0F5oSjzCOaRrOevbL
h3xiEBH48uhUenKPi/KQXxTClMuhRaDYnGtPO1fGIJxmh3IC8mJC4Hy6DVxZpY+cROSbQL4GqtTP
JECzlDYjsR9T0LELzN1DmXRmtvYi7AABFyew+akdbFR5KFeR7KW+USQXRtyqr1ha6RSWvvSKE+Ex
5p3G60hvcewI5ALHxUNK2GFu3wINXdzrymtp4XSQOryzAxIOMhWnG7lDZMu3poI6Q5Kx+BVrh5RE
MWlb9/BgraA/LEHH009bMfGjOZ6F3MZYu7tntI9wYknMJfS4z9Bxl3TXbusQJ+d+tBgI7QPE72qj
xxdUUiqApVFM/hPWK5Q7isA+5+zEZTDdd7FEOTQDbat2ZPPwbVI4IMrM7AHNp9+3qX1raVF6p1g3
9J0yrY3kXPQGShQC81hV8LSOw5nRHtffk+a9pztXpJHSQpxmxFvImQlooKkJWPX34MH/dVJ+0Ukx
acdz/v7PrZTT22v6F6rWHz/xzzaKCRuBUwlKACJwEQT82UYxfYQAeAI5aDIiplb5RxNl9YCuA2PL
o//r0Kv8ZxNlxW2t3jQEAmtnmJXxv0Ej0HyhlPhLF4DfQB+HgBgOgxR0P3UBCjPuRtzc3jXEKuOU
oMPvLmt/nq0d3YfZJdtgzVOz6wstQq98WLLWDb9iT31Pwb0+OH5hY2Bv7EeqRf1c4O25xNmlieqy
AraCtvYC4DwL2W846Zd5uDdKi7UxTZTqnkTdxcaG00ZpE7AXZvIwTWWeX/tWGnYbqKLBPpNpfSKD
hjZyjsWhAuIS1VXpcA4P3D1HBxQG6HTuCljn/SYXKr4q7ba9kiOHNTKEugsr7NUb+/4XpxqCNwca
GJt34x9Em7Vf+qoQsE8q7+TZ8hXdGE1OHaQzsmcLlz1oWH0UbePs+aKM65pBvgbcOO1THEd9vO1D
ppWQfVBJVdPeleXA4CtT+Y2RptYzDZQrZ7TbyMx0S3puKu5nCalvGDugD4N4hqIePmlXz4gd9Lr/
hM+4ILzdJGbQRFN1h3KgOzpjb12TrcDMPLDBJOdZdlVNjTq5XpqdQ6N8BSZEIQieaOe2XnHZVUUI
adCYvsrCj09z7Nr7ojZL9hSYAvCZzPd1BNjRxO2bIxir93G0+l2oMv3ZNQPCl/AKJayhAefsqgy+
WBYkMNeH1KWD5rnKqueOgNMzIn/qvFRNL/FguDtGls0O7wr1e+tXHElVDemirCbX3NhZWD34i3ZW
XkHantYn8qmbpLeH9gSIGhV7cUThB8Mp9f2Bq5/8CA/GZB8EQ/sZua+GH+EVZnLvFGZxO89yAVaY
im26OB18YovTcia0y1+xEdZS+h8Iz2LwCCkge1BAYq/cqp2v0tmzz4Qx5XsintQthV+/r6GDfBsC
ByIIc2lYHoXRficyKx/pnjvmofJzdQUZNztqt5ZXQ0y09EZ7KnkDu4Zal+rsmJrIJjfz2Pqow+AF
U1X7gpMT2B6vD5dy09eWqHHWTtBSAzl+svU8KvxMs7Uv7KKDryb8LLKSlEjT1HKhllUGuKLKCi8B
UwMIGloHZOvEQHgfKjaNjovycdpcyGWWcEfpp0CqstLvzbg0KNrL8OhnhXfVu8abt7iCeQQpmJi7
Em+DcJvujF4QHtgrzM3PRficTTM00t6/bOM6u6VgS/clqYRfJ88s91Zmet8K4MKM24Bhbb0p9Q60
/sGpmoP6TMfGRncT+7jEgng/0vJMIBao+bIBTzxsgwDAJRpv1UYcotLdPFrLre9yelg6Dvuep+uI
9oZ1wkXV35fCdQ/YLMZPbuo2d/BXU3hIMWMFP0yyS6O14cpWYVDROeUj0aRBXssIgWQqX3WbBcw4
lPIpp2USz7uMBPenSXdw55hu71PsglEaznwlgxOf06Dubz2vw/oY9I9oarx7YNTHvrYX0OVCbRvt
X7gjr/UmLy19yuIKtqfyGpw4lrEzlSlBRLTB/FDIsj2Dd0FaQ1b9l0yYHYopIKej6lHez1kan2qQ
Nw8676xtCPTY1q04kwgC6KNRd4nT9VczWXpbFk+cIONK6HWh1NFvg18hupBQFSVOS2e+0S7xrlun
q0/0pqxTJUcPqpzEFUeeJxqsODmA6sUrlrWPht/OFOKWPTwsYTq/V6LFJWb4cMVyEkP8uVtPEya8
TmZzwJYytzj4owZZHbOQC2sZLuHJ6CdMHOBD2zphuDZ5Z6EJnGuwlZzCJFVRXITBi92I9EiBybyP
Mn7XO8OM4pkK6YVNcDk6YWi8m3lnbLRKcVZ5zvg9jyFZOchq72WHvKx1KowInXhNlirZdWZZRhbH
0kMw4UTftow9XxjQDld9Vd7LphkBlnj11u779tJCCY5e0iXUUQfLrTCz8EYSPbIOrOMFSJ7XHyoH
aqkFhC+iCTZFo5867zS0JlKE9LcRZum2YM1EkVqodNt7rnGVGk63aVpXPbc6zLaO2S73Hj7aaLAb
7wU2H++G7bXRAvL0hCZLn+t0NFiwEnLR3Mz5UpQTpCFMm9dmTOzJIhrzVVWJE+lheSJEJt5aaraO
7uQReCfwXj7AENRRK5bgxIj+fhHmidMDE9beNj1sxjNfcI1vPfKzCXdrkTwb2oVfNMK9n706vc1L
STqm0cEvF4nXXYR2518kmBgCVtA4PLJuGqhmxJWkW3O/LOPtSOLppitFeTmuWS0uzx76Dqu6iGE5
80owAA7NmlijJIVNaNwXgMeozfsm2Nh2DEu2ToJjpj0o0QFdCmmP1VYE8VVetMWhwVrKTDMHWriI
LFJt5Zx4odI9cYwZvJgx31iaoAQdxBWTy57lW8XqNc0EQYqc4y+XSfrfTL8sv/ayNa5d2d9Ju3If
lsB5Ap8vr4uQqBWlcAj1g7EcgtEfd53rT08UI+OF61WvOT6nU5rDw++KrDlMJN0cySD1gV0YibzI
iBLeOVni3NPEb26h8QMkZueaaJzdmUlrvRiqVlchuzIyHDOens0sIwZqmdyrqs3yCytz9wyfIDtY
DHE855M2lLMRQVXustqON34ylY9hkLSHcQi6mzYYzK2WLVr6Ln4PioQlMEnTQyDDdkNHpzxK8rzR
MDvqsmWc8nkKSaD1JeET7VJ2ESDQ5bvblY9pVdd0YHL/AWCQux/MYthyffPGy+3zxKoKrNj8EkvH
wF3qpDcIpK5KhZJJe/pqjk3nqeyK+qIj+3oH5m46MJQJ95ku4i/9OOsD3e/+izZqb0PJHO6ayZpO
vspRdnvyizJZV0JR4S0FuFkgY1tdLK/G6M5RP9vUo0G+XIThvPEBvl3q4ZKBmMNApqmg3pVNQly1
aLZIOsun3PDqBw5VBaj0gK3eNRktZ6oI8pumGcxD6CftdZk4+8qz20OAMOusbCIfau0ahxTm+l6k
VnLlr4aU3srHYxLn5A0Ro+nddi68qNQpzT1sb0qkPHe3ylFfAP3l24Z5VXugnbPctMrPt+CXzItm
6eu9Gyj9OgZg/YjqWTikFNJzMRwmXb3xqLYit1n0txqE9RdvnraCY+5rlYRxxIWQCVx1+7yqQ0YG
SLhpvwvMmHlhHBFX0TVjfgIm3nSK+txqq9ii+/d2aqqQdZCI9BYPvRU59aLY0jzShN0QD1VR5Dec
e7cDWNK9srxlL+KWHVTFlPqsA/CCOG2miDKPsW2I78QpuPhiS9xZg4It7Q2Ed2TIDjh60JUuizvX
Xwp7I8WsL+NYim1XW/lJ8FV/oe+aHNFHxDu/HmnVJLNE6SZHuU1SQ0adwsWExTT2P+Ox7kPYgT5s
zkXc+S0b0kbNSX5tqsH8poHR3yxasyBMVrm148IiTWApa/Mh0MAw4yiegrT5lo34oJxN9bvDV6cF
dt/4w/s76CBsHtU8cdcYOwLMR6v04RfOe9y0uIdLWhtYrtb+SpgVVO/MqCIDXtWwITxVvzMHwI8M
xnjDGcH9zM80XxgUxmC4YI0TFgCS3ly9zWJ1OY90Kc5dyz/dSK95sXnzoL72e87mBkDdkMSrZLYO
me+2OKdbXaNIEuaZnOIAGiq5w+i2mvHaH71H4kVgjfau9+aULQDXxV/ay9gN1c5dwv6e9FzItF7V
XxhVW90JlaY4QJoZm0GqxqNTDsG6GswRpz4rahyOMJaSq3onK45eXzo7v3QtMhmkc9GvLILMpZMG
eltHrjdXaGMM/p4o2uZJZ5PzLM2C3GGZtZUPE81gPieIYRbcuXskLwiOy2F+UW58Q2gOt5WkJ/2g
VZhEU57AyQJaI85zm1jbfJAy6m3sNBsJFnfcxEmLHpFdeCVaMbDJJTKkjWzr6kJXef6YgGJ+GTh6
UjPJ6Xqul+Shche5D9abHVdpfjDCgerLtar02ogn1UM61ci8GDmc5lx2D+TA4CHNGv7RcQndEzK/
+n5Iwh4nktl96tMefXEbdJ/rJvkUI1O6cizUQ5ulFsbRtlb9ex0SpzdO4hJDSPtAWLOsozhua/88
6pTstLR7BV8JJ74lZIXI7lQwIFCCbT9bEiIPRRl7N2TTlM+5gMOOtT8+oGZlYDSPpnWgFBqein5U
b5OB8Km1nORSVkkbcUX1Pu9zXkKUkoQBeYM7byg9OOt0qOeiOHXVVwi7ghO/ARm9b/RqcF57O3VY
Zvd9EnIS6xbEd9MKQ5VEsewsfwlPCoP7KV2W/MpNp+xUwY64Lgk82fja42ESxtcyaJanNHFid+OZ
Hh/Onlk0hFvMzwVLhcWTr8R2yf3lxpibJSrHNj4M1lTeM+cLInvhuUKUSKJ5R5JMbOHdaTn5omgN
m2Odx+Y2pyxrqD/Xg6zp9leuzeE6qwkxYQUjrIZwCaZ5Msur7nMzqKC6MYtc2hgHPYqxzmQXwLBM
KwtyvydxcdESWd7WrAV1a4ZGfvTgPfALJ2N+Hmrd6sdFGTn7qzFQ8A63o8AcbO3G0bf8Fm5hr9Ul
t6QnTKZJuhTotTSbsdj8/wp2R4oJT18zijzEht/hxqz0L0b00Cn/2lMJVmmMC3OSUxndnZ+RT22n
FVQHU10nhnQjIyQh2rQQRmCVMxiDxckXq7JXm+aFXbh7A9aCm5qE38TndkR93Aw7PuohXHKyu/87
uBClzYdsB3PDqv1AoPOTQKIywS0LnMDXbdtf+y1nRYJAp19puP/NDYCzuSp9EDH6P98ANx80Re+k
rjNL0J2lBDbKfe03v6sR/teS/EVL0kbZzDP3n1uSz+9y+H+fsj4h0ez1R4HXHz/5R2vS93+Dr0Xv
zzbNNY9tpcb/A/hv/ea5Fj4ORCams2Kw/mxOit88oDrU8STkYm7xrX82JyG6Qln1SAP2QrE2NcP/
pjlJr/Ovz5EDYxXBCe4pFNGI+j/gRz/IapLZUWWdU3PIyh8vm6DGgV1brbxkCIlg0hnw6xejbd6z
mSFvTcoNcUpZVApTHQuGufkujkd/3w9h/4A3h1mgXYafMkqUQ4qSmLbUGDaXjXa7PbaAodhqoJMn
KHB+vx9zisatazgKq07ggs12oCtGUzgXkdtWGs8+PJKgGEHNzwmbUBUkTwR/kHs1ufQGQy//HCr1
CetC7NGQl/PTMkzr1IXY82wyRDTAtb5DnmleQBikCaZJDdnhQy4nqvO4u3fnLrviR8CW9sKfDm1j
3GVxm5NxqnN17O2uOS+KSk9LWzwvfT9d5kh/HuN2tvdzL9FWhswvaL+un7ysC7kDApdFGdCYvedD
c2aEOFcPSeq61LD0KHNUnZEvOvMSW+0TeUIuvaphOgfOzEZdDlujE02UwMZGJpo5w0PR5v4tM3r7
Lqb5TfK8B7pj38x0I5wyMJYoHOOQ4ndydlY7meuxuYy45iKy5eCgown/j7sza27b2LbwX3HlnSzM
w0NO1eUgiaIkW7IdDy8sWqIBEPMM8NefrwlKIWkryQn8gLqoPIVyE93sYe/Va68VTpSRaU5WjfqJ
S8rkCjUlREwIr+TSfetYu4oq4FbSgpkJKgZUy64fcZut3RRkKyvo/EYBOXVXYO1SXNl1VHzUcgJ8
ZG528nxUKRnq4a2KwUse6fweenmzs5SrYit9wZBLn5X0Ze6vij9WIHXXyKl/bP1Wm9rwrb9m9ba9
lt3EnISt5c44MOeOXOizYOs4DzkEaFBcMw5uLc61O+6VscDhZtA1J0kYG2+dMjfe+epoNRu5JhBp
tlLu2zTeznVHpF67ZFMoqtNOonZnzFepR6lnvc2vG8phs62hTuFeNXjUAR8FsoGyaTRa3ctq8dnJ
42iqF6a/wEhl5SzrQgqq+walhXSdOU7+VapTLItwDLs3wkRfYkagvicjxUBQj8obPQdmmRZVyJCR
iWe3pSJ9pUi4vBslwFlKLW20KPxq1jX4VKhH6aLaonIaeKr0Fj8uOZ+FWYsuK4pGH3YjYTlTrYK5
ka6CcgoDvAyvJK3UtxcrI46CaRDV9VfX2cUQZ1oUJeb5KAUu87eZPNnxK4MqFyEZcl5BZ4qFC7Hk
SjdJigDWtCG7vK8S5R2Svl+4QfgiZSjmQr+bZ6YUIr5veIjMaKabZijEMmMkRzE+6Svrg7NKNhKq
BmCGZpCAQpEQ6Vh/WW9d+FFEgZRJbF1DuXLYcx5oAfcINXfv8tRbQomsF42MIhSTWXOp1XXyWrnN
7XznXFokCs60zJIvIbTH8iErWpNXyuFilKt3FVZNBHV+cosZQjXLSb8vSsm+xODPXfj+rkrvFWK8
8KpcySFMjLLdLn1V2uK4SKAcTBop1m9zXSXlUmN34YYreZ4mBb7F5mg0k6kJ/KRlcL4mxW4ZQbS5
givuXvoWVckrQ8FWeEVVvi219QU6yyj2NIH/uSEWoyoirZeWZyJGVIQTodxIjXau+RM/2+r3xFb+
nHuDamLUuB1ala+hhR2m11tf3c1iOD+XlZZ700oOndu6wgESsevdDtE2SV/ohZXd4gM9+qPG06gE
P5J8ZxYGeUIE6MTU94/U8GKbLI22+YxXIZYYGSStBkOsuc5fLQNdim9l2BWo5Gkj8rA0ThUUvXDO
Mxe+UVnsVFl6rwJ+fbB0nDAMg4JqV5e5tG6TXUsUt4rNqR34/pcdN0ETrTHrpY6v+oQN4msAgDBx
q5LiCfQaswtEiDCc21V3wc5pvyP+UvGpaQIKO1owMb2kxEogf9RWAMIGLBV/4hpCf1+RgLBC6hji
eJXdeEH5lYPFuKiLoLqKdmnNKl2hhg9IX9cGokte8ahEnDZzqn3yG02o/1aO/N6Bj3uljkJp6Ulm
Ms0ia3sZmFjHubvsKk+Ig2UO2DmhUouJ1Ki6wh1JWkgtNa8r23cXRq01c6FbuTSKWppwnWhd5Imk
3JSmbC+byPTQFwoeVga2TGbumJdoDKCov8q87yWSOZAzTYscO2HvreUqQO1LSVGpwSoMLoufzqRG
fZfJsbAgVdqpzhK9dROHKnaspKAVJiMh2GHDYvDk67ZIIVSV6bIJw3Qu7Zr8SY+zZuqESY2qWZDc
wFJCWKDU3EW2s79BHwoXwHuIPDnlvPTrb2GolWQMLWYXJceNnLkLSi+dq7IOVK4JrLtKXj3AXsA6
LlTAUMtKv681L7zIRjnWZtsHAv/Rfe1u3zWM6/Wq0RVWY3DnmOHuojF8XKuw4uDmwxA3TWSb2Uzz
bSea6FVZoCzStB81HxmhumRcH9LScwzsSwp0gkBrnHiucHJSquQ1GK0gRdOSEmp13EpzA5qvNHdX
drJ7H3qSPfpc5zjJQJZGtwvHz1wB7PAjdM8bHwSbNJ2iyvYq0b33uinMSXZ7o5LcDzRU2FDpAefH
WlPZIhA0kbAo2bR7rxOKNNK3SqyMXGxcst0nNSmbT2EsNdem8EvhHjG/TNtRjYlKSL43lVv0WiRu
Wdj6g4gxqFx8V4QDixyyY1oguetW+LOAT2yvK8kuVRJuM3yw4FFch1KYcwWgU21s10Ajwu9FKUeX
lGDr7/LWSi9qi/sTdW8RE0LjmED8YoBwbmy4EXWcP7R2hcT6NiwmWeJjRQb1SrsSFW3VTNpxRVlj
98w1ChU4yFFoibrMkjJ054WSJXKO+l9p4+S4rSSuUjnbJpDULFTmzZIk3kcfpM3lyJlRwVZRo+a2
5TKgXn0xSoWDDtV7ZHgUCthvZX2EIH9c7FIPMXWEsmLLRiXRVUsDp/NU+pLrW1eeNVtpe2+5WfqA
5pVgp8BxxyrS1i9zLj4uMsRhr3Z75x/EWCHXSFCFcig2mAOhzW3PIHPIN+FWeAdxL9R+3uFNdGHk
+qVarMoULKzAcMiiOAEWNOBJHuNH5OCti6uRlztztRmFd1ortDeIgFK85hAKWGjC34hC1O3USaSV
O3VKYYCU7M2Qcr+QsMgsis9s3ru5yiAtY1v+xiW8z8LWJa4PiLdS6pUA9Lgu8LE9B10HaSh1ZVoU
BuKKmuGGb6M0t2Sqo91yXujuLZcbmFMKZ6daeDwZe7snRIP1+3xvApUjqXWpYRA8x0hFvbbKHLuo
ACb6Ex5G7lebmPsjfj7mckUtN4qTbWXe5BKhGamu7Ni3oaSrU6U1PxfCsqMV5h2Gg41HIAw9lEaX
FhnKjxkGo1vji5poKFjmFio/nmqyDwSKfRtsYYgr3GpR6eTJa/ZT79qrwUCAYY3PFHjl7dRHbn51
McLXGL60tFMmThFmF21UqA8lDIU5NL1oEiM7OQcyoSayCUuhY1AhBUOm2uZO/ZCbPiSCqG6mW7wU
JjGU+jXgBSiXEkMCkCFyIe4jJ9k8VapiGsYN0OCqSOcjwzUulEoyn5RIaW6S3NvdwSZK3ie1jJEp
+/n2Oyh2/sGOpOCzI0u4O+lorV2D9a2uPUQMrrE0Q56Z+bqUUse4V3cFzrxwDxYKelfzEQxYKrW0
ZN5GpkzsL2Hyh2EM8HXhUvEShNFFbST65TYYRQvoQM0ksYP6A9R8FXHDbF4k6fat5yCyud2Cvm9N
U1mySXAFFrosFrNSCFjY+VQ/o8J5lCZz8Glj3mpyiMlO1XIHFuas9UzbLuEureaYZKQEUEXw6Prc
RlCz59Y4HZbGd+pd6icjbMBzEhDE24qyT/WizrT/b/n/AciYrYs1vl1e0d6Xm6x92ORlULw434lP
95Z3H+J/90fPFno/b+jNZv/NHaLwGCO7Kt4A1ajoGBdQNHCgEzxh/0r79/2rFoI13SqfNr//ptpj
sGWd6htKecQDZyqII+4N9x+PbChNcCEN1eaSVzzdFx4N0WuD8Nf960bzr//mpAfrp9BDMzYvMu+x
OBkD1ZDhZv2TUThr42gUUOhHtcDEObrrJXSr41Ew7TG8JEATA5BEPMb+C4c0ClSv8dL9RgERG8IG
VVQMnvTeGJuSrNgvc6Dj1Q2o9ypFRf9wJbw+B0xsNFHuAbvq5gCo2skoWGPYdhI3dofPBzcKxDi9
FwK6SKgXCvj7p4NgK2NNtcHGqW3fP0B/zLkBTQUKSkURZ6+FoKlj9NcoUaXcrHtOp4KsYLmKb6cE
3Xtw/ZeZxT37r2IAC5AoaoG7X5kGj5eCmAWUDJoU5HXDM7hZQKpzjrS/cjK+uh/A2NVNtMHInLpB
YFYdD4Kp4AJjKVSiDq73ghLcu/uUinOyChC/+43PjkRmBiRo7onkw847pD2Aat7uR+lci19CrB8D
o1d/fgIjtTPyOYQEZ8eBLBtctRATmFy2iqfbdIY0CsyCvjuBZoxJvWHAcyY89/J4EdhoDUBBl1Sl
+6YBdR+LEKtv95kEVBzaCPAdun8WHVvGmA2ABaIini6ewW0FCneEfeNCTUJQAlEbPK26Xp4dB6Y2
BrvUuZw+nJaDyxFkg6Oq/6GoUYehwEHvRuHsPLA5NC1yJbaelw1zWKER6h29B0FUuFiINDx38jxV
0MeUvRiais76/hneglC4Cuo5FURooFBeZJqHdPBsQZA0ExyaCqPUTZXBpYu2rFIx1CtIJkiELICS
hcpyPz4ToCdIsgGLQD3MgeFtB7Ziddlbj/hAGkM9EAUvz7ve6SjYMpkUqhuQv7qVMLhRIHoTAqC9
JgGZEvQPhuB5pp8dkKYIotkuOD1ejo5hbYoq5r+9Y0V9bEGbsdFHeunl8YogTIClQ1Exll/7Z3ix
Iqls3xWBhBQdBEfkx94/ZxEzcwFzLwRCD0DVgGJFnB7tvt1XwRAtvNKMw54vEoLjSWCDLyHSCcnq
kFB1p9CARkFF8Ljbpf79tqgRC6pUuqqYIHbP6ShYNlkzylU6Ii/7pxv2AY0CEbMQg+61Laokz2gd
mLA1X3p5PBdkyRjLTAZ2jMFtBXitduHKv58EIjSAW6fDJey6f7YUAM5wxDXFtcJ+oIf068u61PvX
BxmC6UlKdFgCZ0EyawD9eoXROQzP4MJD9ScWyv8zfmaONRlPUME33T/nANIeRDUgcR1QxsGtBJmq
4b5zQbHGlPvrJKCvzAWgVAToNALSl51iWAESDN7eN0tCXdLkZMQ24aWXx/uhrXI2EkvL0uHz4a0I
MNXeYaJMcoyQpsXE2j9n2yJpI5JGAmAglhRPh+EOaHcE6xVKE/3ORuIgHJ0swVN/7uXxXLB0MDX0
ODmGu1EaHIQg2/2ngjYm4iQ5ZHXtn/PNUSZYNvC85KB4nirD2hYQklR6xwlMeBIG8sNDzHyGo8hi
FExyaKodhhYoAC//UMzxPx+RAKsKVzVcXnez4MdAga8xOI2fI4mhjQLBcv/bVoXbViqa2Pq6BU9Q
eLwhmPqYYEkCZTiM0uDmAqq1vekHYIoQBcmMDqCZ2PxPRgEkBVVmpJsPc2F4oTP2DX0PB64aNNgF
KOT+HEOwCK0liDqq9iddaVj7Ikd798v0SJ/oJBOKbe/sVABHwqFHrJPD0Tk4CEGB5973VABCsKDX
C5Hkblc8WwkECKaALhHZ7T4f3H4AP0TqC6Sguk6wpWBU8PNg0VLHVGrihEBp6P4Z3n5Ajtt3KbAf
WDaVjoc+7m/ZT3ZFc4xRFzrrR/vFsPYDkK5ulfbYD5Cbo3Qawf4DiH6WN7DmxgJbBm46rIh/Hib8
g+TihfI6xVHuaU929Tb5zzixr/3BM83zx88PFM/F0++/CS7ryR8K7mv33X9yYf9zwtfY886OPnzm
oe2/5/DPDx388atPvuu5V8//88rbZOvs0W33H7SH17xbh1Bm/y9Yf1uH62MOarfp//kmv/928p5H
GdPfNJz7Z+1qnKi92828XRydNrxPYfo37K+jfJ0/v6L4GTsSYt+W/9Ln4ogZ/W+GGY3yOFs/nWg/
dqBn77eOo2jzWHiPZXE8JB0ZrW/js02Aq2W2OW65u9Hv3fKBVf0m/v6GwSnDb6fV591lcd9vuWDU
vafTWdgBbH1bvtzElMyfttydwH1bft1HtOccfFV8tG+7QeBFsXe6IrtMte9YLKInb322i3QUq94t
x/Xpj9chjn2bXf64N3U0oN4N00D56LfHK/GAjPVt+iYusQs8H+aOrtC37du1F53sHjD3fsXxcrvO
2mAdPR0PB5cbAjTu/8p5vn50y3xTFCdzWunuq3u37z26nrM+ranpUpj+TXMWoPlyMrOVjpLZv+08
9/gvSbznMd5HUN3d1a9oPS6z86YFl7R303FUnE1uBdcpAuS+Ld9tvmXrs+gJeFVQvfo3Xa1Pzy1w
DsEv7t9w/eZqHSa5650e6wdmzq9o/3qT5Zv2+V33s6RjhP6Kxm83jfd4EkcdLs9/ReNf4sw/e28B
NfZuGp9g9810ncWclKeLsysk+zVfMFv752sfER9Agb7Nv3W90xHvULfezfoBcuinWc2BFdO76Wzj
nJct7mt0+jb8bhNFeFBW6zO1JMQgBPDQt/kHN37avFnkP5xtHdrbt/n3cfnKRBTlG78g7eu+4MeJ
eKgO6fv+Hxj9TZ5vTkKKA5uuf9vNaVaJ2r64c+vb7sdi7T63IvbCwyVW32b/2GQhJ9tJy9BIfsGB
+VMxsK7Yse9Lf1pz7kQOGlWn720Jp4Pejf+dklnPPOeTlz/GUe6dvnvHX+v97m1MqbHzPAj7eYLt
3N+Gsz9Dml5KI3/En54roH/2z07BNfEXj8Fmnf3nvwAAAP//</cx:binary>
              </cx:geoCache>
            </cx:geography>
          </cx:layoutPr>
          <cx:valueColors>
            <cx:minColor>
              <a:srgbClr val="C00000"/>
            </cx:minColor>
            <cx:midColor>
              <a:schemeClr val="accent2"/>
            </cx:midColor>
            <cx:maxColor>
              <a:schemeClr val="accent4"/>
            </cx:maxColor>
          </cx:valueColors>
          <cx:valueColorPositions count="3">
            <cx:midPosition>
              <cx:number val="0"/>
            </cx:midPosition>
          </cx:valueColorPositions>
        </cx:series>
      </cx:plotAreaRegion>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_xlchart.v5.11</cx:f>
        <cx:nf>_xlchart.v5.10</cx:nf>
      </cx:numDim>
    </cx:data>
  </cx:chartData>
  <cx:chart>
    <cx:title pos="t" align="ctr" overlay="0">
      <cx:tx>
        <cx:txData>
          <cx:v>Orders By State</cx:v>
        </cx:txData>
      </cx:tx>
      <cx:txPr>
        <a:bodyPr spcFirstLastPara="1" vertOverflow="ellipsis" horzOverflow="overflow" wrap="square" lIns="0" tIns="0" rIns="0" bIns="0" anchor="ctr" anchorCtr="1"/>
        <a:lstStyle/>
        <a:p>
          <a:pPr algn="ctr" rtl="0">
            <a:defRPr sz="1800" b="1"/>
          </a:pPr>
          <a:r>
            <a:rPr lang="en-US" sz="1800" b="1" i="0" u="none" strike="noStrike" baseline="0">
              <a:solidFill>
                <a:sysClr val="windowText" lastClr="000000">
                  <a:lumMod val="65000"/>
                  <a:lumOff val="35000"/>
                </a:sysClr>
              </a:solidFill>
              <a:latin typeface="Aptos Narrow" panose="02110004020202020204"/>
            </a:rPr>
            <a:t>Orders By State</a:t>
          </a:r>
        </a:p>
      </cx:txPr>
    </cx:title>
    <cx:plotArea>
      <cx:plotAreaRegion>
        <cx:series layoutId="regionMap" uniqueId="{995CC08D-F4B1-46F5-B6EE-C2519DAA9CB2}">
          <cx:tx>
            <cx:txData>
              <cx:f>_xlchart.v5.10</cx:f>
              <cx:v>Total Orders</cx:v>
            </cx:txData>
          </cx:tx>
          <cx:dataId val="0"/>
          <cx:layoutPr>
            <cx:geography cultureLanguage="en-US" cultureRegion="IN" attribution="Powered by Bing">
              <cx:geoCache provider="{E9337A44-BEBE-4D9F-B70C-5C5E7DAFC167}">
                <cx:binary>7H1nb9zIsvZfMfz5pbZzODh7gSU5SVmyHL8QY0kmm6mZ06+/NQq2xJ3d1cERXkDAFYy1R5wmi/10
VT0Vuvff18O/rtPbbfVuyNK8/tf18Pv7qGmKf/32W30d3Wbb+iAz15Wt7Y/m4Npmv9kfP8z17W83
1bY3efgbQZj9dh1tq+Z2eP8//4a7hbf22F5vG2Pzi/a2Gi9v6zZt6r+5tvfSu+1NZnLf1E1lrhv8
+/vVra1Cs33/7jZvTDNejcXt7++ffen9u9/mt/rTY9+lIFnT3sBYSg4EU0QxjdHdD37/LrV5+HDZ
UfSAMUYlQ+r+On189uk2g/EvEOhOnO3NTXVb1/BCd38/GfhMevj9H+/fXds2b3aTFsL8/f7+Y26a
25t3H5ptc1u/f2dq691/wbO7V/j44e6df3s+7f/z79kvYBZmv3mCzHzK/unSn4Dxtqn5Yav8VbGR
B4QzITTWe7HBWB8ILInEDOu7n+fYvEym/fA8HTtDyHubCJ1Fxj7Oz3+vNwwdMMw51hLdT72a6Q05
gCtUUib36s0/SbMflftRMzzO1m9SY05vu+3Na1oyfUC5YIzT/YhgLA4E51RJdW/KwNLdW9F7S/bP
8uzH5HHcDJXTT28SlUdf887+eOfZtM2+v6pFUwcaMakwZc/VRcoDhAXRgqp7dYLrT8H5T8XaD9X+
u8yA8703CdwnA8Tgtd0Px0RpKuReEyfVgdAKcY0ers+owUsk2o/Tr5EzbD69Tddzetu/+2qr5HFN
v4L7IQeaasIoJT/dy1PaJvmBgCtcYHaPnXh89qOx+2eJ9mPz611m2Jx+fZN6c3U7bIFUvhqfxgcM
jBhTeD+f1uClADQtJfmpVE8N3T+Ksx+Vh2EzSK6+vElIdktsvc2KOjLV7etBw+iBUKARmvL9OoMP
uJTghNAD3SaPz/6lMy8Saz9Es7eaQXX6NkncJk1Nbs0rKhAQa0wYVlQ8WC79nCkofYCZEpQrfq9A
cP2pAr1Eov0A/Ro5w2Zz/EbV6Hu1rZNXpNgMNASiTQpacq9BoCFPvQ4YN4WRJORRw/7kdf5Zov3Y
nN4+jpxhc7p4k9ic3+Z5Pabd9lUZG+iO0pAveEjVIAQhzlN8gGUrqhQ4n18h0lPdealU+zF6PnqG
0/nbZG4npq53f4rCPJqZ/568Qc5NEgRx6KMF+7OJExzoGyMP5G6mRi8Uaj9KzwbPQDr58CaV6fMW
mEIeNjZ/PYyYhPwOplyqh+BGPlclTNABh3SDQuye6IGqPVWll8m0H6KnY2cIfX6barTjPie3g7l+
xQwcZQeMgC/C7MEZQfj51NhhJA4wUlQjNcPmZdLsx+bp2Bk2pydvUnt2b3R4W9W34+MK/u8t3I7E
wcRrTh+ioBlRkOxAgPmDuskDh5ule14m018j9Pg+c4QO3yRCJybPb2vbbF8RIHFAoeTD6CNXABV5
qjyaHWCtKKJkFgS9SJb9wDwZOsPl5PRN4nJqqyZ6520rC0HQK4JD+QGnUDv4mcme+R4JIZCCRLYQ
D5Zvxg9eLtd+oObjZ2idem8SrWVqK/OaBQeiDriGEhBkFH5Gok91SJEDpqAARECP7n7AQT2lCC8Q
aD8+PwfOgFm+zTj1ZFuN6Ta/eZyd/979UCgzQKBK+YxYSwFFOUwgc/qQW5gh8hJJ9kPya+QMkxP/
TSoLlH5stb15TboGmGjFOUQ199ow8zgYgdWD0hAVM1BeIsp+UH6NnIHinb1JUP6okm1ev2q2mkHC
ACgAxQ+h6KyKrcGEUQ11bv6QUuCPSnqfEn2JRPux+TVyhs0fl28Sm7PqNnzV+JNCgUcJSHSKvc7l
Pv6EbBvozHNM/lmS/Yg8jpvhcfY28fBv022/fc3yAdUHCJI2ApKbexGBkhsDvBjFDyXsma68RKL9
yPwaOcPGf5vJzz8qM9lXJczsAJw6Ieqx2jkjzBjjAyEY15BWu3M+4HueMrEXCLQfmZ8DZ8D88e1N
GrFj25rabF8VGnSgwUoh8ZMlzwJNDB4IK8DuISU9ywS8SKT94DwZOoPn+I83Cc+JuY5MuH3NLCf4
f8mkho6ce5s28/+KH0hop4IU6MP1WaT5Eon2g/Nr5Aybk83bxGZb19vrqK1vm6Z+tC7/fSTDyAE0
eFKo1/yq2DyNMSUYNsQRha62x4feM7OTl8rzF/A8Hz7H6G3qzya/eWXjpg92isHUIz2G0OUpOkoc
gE8C7Xns0plRghcItB+enwNnwGzeZiLNs5DgvG7Mdds8ruJXUJ1dOwfHnD4Wo2cBp4QqHIXOd0xm
qLxQmv3IPBs8Q8e7epOm7Qpq1dC6f3v7ethAhlMxaIBCD624aFYfAMWhjJJdc/vPZMFTwvYikfYD
9GToDJ6rt6k8n019bfPavC4tEFRD9UY8eJ1ZHg16cCT0sHGu92c2XyTSfnieDJ3B8/mNEgNoH7Bt
ZV5RedQBtOSCy3moPM+VZ5e0kRIKo+SBtM3s264D4J8k2g/Or5EzbE7eZkLtCGxKe52Mr4iN3HVI
ESX4r/bOZ4yAAyOQgA5+0JwZNi+RaD82v0bOsDn6+ia9zgfbQnHN3yavW/eEpgEKTdHQ6Hkf8Mwz
BQgdEIqgNCpmgehL5dmPzvPRM4Q++G8SoY3tt6+nORDpIMkEl4zdu/wZl9b0YNe2KzB6uD4LRf9J
mv243I+a4bF5m+HNH+n2+zZ7RUh2fWqQNiOEzLQE6JliEHQS9GDl9OM6eCgL/LMk++H4+QozRP54
m5XNywg2qL7b1K9b3YQuXEEU0K+HPLOeJW0gJ8AxEOtdwvPuZ1ZQe6lU+yF6PnqG0+XmTVqyj802
elzB/33gCYUCCikbqBQ87DOYBTd32WgJKU8iZjbsn+TYj8j9qBkSH99mrHmWpNvIvqoRg7Kyogw8
y71bmfdEa2Bs0CWI0CMjmNmyl0i0H5dfI2fYnB29SS05eu3is4L+GAb7oKAd/e5nlqDREOcohKE6
/WDHZinOf5ZnPy6P42aoHH14E6hc/+3ZCPdJknsb9uyb/+mxEBq0Arqf4eSHe2zmbAyKobs9Oj87
aWZseXZkw1+LtR+i2fBnb/L/6TyIvz4r4udxGv622S7uzuF4clzE31+9e104HGQ29KEaudf33M/d
5gbO6oBzHtATIHc3eVbHvI8y5g2JT4bebuvm9/cO7NzlcCsgdwJh2GkAQWh/e3cFjvuATfQcCTi3
YLcHAa7kuy5HeDhErgjSqYpQ2JpFoDH+/bt6F6PdnSGCoBEesq2wu44TMLY/D0E5t+kIfRE/J+Xh
87u8zc6tyZv69/dcg38s7r+3E5UzLTnUNJiEe4q7QBmuX28vocUfvo7/X2tIklexseuhk7hf6Cih
vZfnRq+ivCyWIies9fIwVhfa0KlzCeyLPu3FYP0ujZTyK9riqzgw9LOoo/HcCpJ/6GoRfNMMD+fF
RPtiLfuJr4uKZoGrYY6OjNNZXya5Hbx+SETmN84Q125EpabHKnWi0wRbJ3FTOH/gsJ3KtFyU2oST
W41jj72kFdHgT12c/6iz1hSu1CNbJk7NziIcD+dJFDDPsUPnLFDp0MMqGPPMBQjy2HdoRKJNN9SF
29lRnBCnCgqvIQHdtBmlh/2k6EYPBuWLIS27rygDofwyC5pbeAru3IrlGntBm9fUVUVpIrhxOi70
yOlmCHJReYlobLIwTs/XBsH+oAWdUPbDAOBrHvDhXOS8Dxd4MsHNJHhZugnu68/F5Ei4L0j2mRW8
/pz3KLnUCRrOg8FEZ30b5FdFrexZU1fdeDSUQ8h91hIUuUEkVe2mWYoDD+HSIneKCnUxJCBXKQqY
yBgHQeYiaoLBZfEgLyYzFd9wqNR5kNreusNUIewHWrLc12lvl1JltcsnuRmKrDhLcKnPOWwMiY5j
pvm6hvlbdrbUx6kw5WqKov44ajVZDlGXZZ7huf2AcakuHAarJU6izNOj4usMh5mXBRW+CmzCNmYE
dJzUsM3QSnuWVGXnfJhYNi6EjPEhq/veK9OkZb7hhNfryckaeGdMlzQ35fd+ysqvVWvJ5wKNjHp6
KrnweMjrG+xkagGq1ghX9aO+GIowcseR6Q+kMuHFQKchXOihcrTHO/qNBENdu7DyOPGbyOm3akqU
l9RYHxcFleGyHVF4yIY4N+tAls20aduRjCsTtM4xCZyu93oiswVFg8ojt6Y6bjYRT3jvhn3RXkqs
eXIc0UGfF8rB1MWVEB9zPLKTqHZQH3o0ZQ5yVRzbiXsCVxNdhcOIdOA6cdwXo+vARFTrkRurvpad
7Vyn0X3pRYWgAeDj9J3LNG3LfrE7k2MZVngi7TqwldMcNqJo0SYty9F8JkWtm0NoQuOVm8Py+SKD
0Pkw9lXtkSQ4kVnWHZmuqT9HZXYaaBoew7kVRl/H3Ik74hKaWeYchhmSuS9Jij5CY7VZmmmMXDQ1
0yKoxmSJBHxsKEo35RT2n0xDjO/oyJ7UcVQu6qK5jFsc+SYtiHBlTLByE1hDn4QIQrEG9Xau8pAG
K1tVU+W2nGaFBztPCt/EpPRFMoRLpyF1eMNzkGE9IjO0bteS1h+bYThyFIo3tkXcH3V+aSd13MR1
sIk7XHta2eGwN3G7kINJF6yJIre0w6p3mHPDJ7A0aVB5ZTCtBoXj1WgIdseikaf1OHxopjr0Zdiv
VBPzT7iqRjdu29adxtae9QpdYojj3a6aALZaR37IytDt0qAAUyHCZZDXXh3z/AjlRX0bj/IUTST4
WlZJvx76Mv2Qi06dxZ2tvTFhk8vSujvHbUCXpXVStzfRuGJiOjWlGlcpQ40XRXW6HHGC3cGBUTgZ
E89UlS38RE1fbSC5N6bybCqqk6ZPAq8gUecl1FarMsirZSwcdFJVQX8m6lS5cBjUdw3WdpUbrBYm
GIMl+KvYywNeexaTcj1Za7y065zDODP4aEzHzm1l+M0aUvshjoyXyDH3iW6tmza2+tzHZb9GWdh8
jNuqgYXRO6uwGn60lUhXYxSPi6bq8VWHSfCNJtzJ3CGI2EbELItdRxG0aYXtkzXNGD/KS1Msta4c
4xahNauiTdihCpzUGxxHXrRFpFdmAtcUZ7VZNZxlsCrEJE/Husxzt0smEy9UaZpLXZfBJ11yUFme
BQvwvdHppFX5PbeJTdxpMMmXQqbZErdd5QaGqGVWN3plp674WvQB+qyr0Fk0XZt7ts+n01wRezSW
fbXOaKYuKFw4qcXgnNUq/CTDMkMe1mW7DOtJnFYkwIPbDk2CD/kQh8c6yZR2w5yXXtqYVnoJoda4
pTCTz/psdHnDrNfBDq1TGgSRO2XRULlOkZuVtIFayUImh04Vpn5VhK1bOq3zqSlQ/RlWXF76pu2L
I0SrSxHE9mKYGnRK4yT3VQMz3aawDFi/RAOpvQFHbE1IFbhdzZxNFcj4ltYsu22zKvNFRLPJ65qg
5+AHxXiYQ5xHvXgsuS+4wR9t1HaXkU7UzaDacFHoUh2XAfnm6PaHAcrxRRAxuM6YI69m/GPOuHMC
OpV4hCad22Gwc9NYBh/Diq0GGn8LRHutSMlXk2WNOwVT51Ezfhm7UftNaokvZbUtszRxO4o2STQk
iwqT4jYMZOcmsWN92C8QrzvS5tYj08gWkwjweVqLapHUfXKRY3EKmx3z42yq2kXWEDS6JOxM4/VR
1ReLGmfTaTg2waLI6ps2jq5G6+/2KXqOmSh2e9qla4njyecBIqWrd8Y14eWOzJTKa1hVuwN4uUWU
B2ZLkuTKIcL6tC/Rt4hIs7ZGydsKV5dth38EWemqypSeduTXPMXIL3ljVkOC5KEeg+m4QC1zJS2/
2nAqlpNuD/s8CcB2FsWiy8vEV2FH1/EwZhvaFRs+IuLGAn80/Zgcp7Dm3dwIvMRVrVckbiKvQPGq
6tLi0DbDBzZF9RJPUe6mHffaKJ5uGuCfXkNb+yFQQ+eZeoK5DjI6+umYdwsubOOOeZ0th9ZmbuWo
6yAkX3AZBl9RyekZ1TL1MsUvStzAuuLXGcnwxkxtvSgiUxwVeWeP2pLcyqz3gBfc1CopI78FkTyc
1/1aFUHs1qxgC1NGsdspEa2AschL7IyhH6V9vETAHs9ILoPzKrCHFYBu02plInQajTXzuCxgiWIV
+mM0EL/CMT6lRfxxSApxGQxRuyp6w1tXktxetlFrvbh2XNkJeLvQugxc+rFT1sKvxfSpic1qRzZL
nJ9Z2YQe6/URKewPbsJ1SbLUjRx0FvT12ZQaN42a2qtq6cZF9q1Kde5O9XDV1+15gZuzxslPgK0Z
D248gt4HgzeObQIcsA29MQY15yqNOp9TwwN3kIwf57FSxyIrcy8SlUtGyWvXSbLpnFR5AokQOK3w
IdR6Fitc22IE2gPS3IVMPz/+z5XN4M/dmF+/3B25+OsT9Jbdn9X4t9+Ckwt32ep6/qWdND/vBU9/
kG4XbD378KfI7y9iu/ujH//i4ssCP8KgJvV3gd/T0+R2MdTDgIdwT8FWZeiMRYggaIjZbcr8Fe9B
AyCWGEM4B43mmCHISD4EfJBmhkCMCE0xpDIFDPsV8EFmBg6+w+q+RwOSzf9JwIchqHwW7+3aCxXh
HE6WgG4cyAk9j/eC3gm7KOccYiBUBD6Jp+QySovgkDMG1nWE0EPTeFoW0Fe8xP0QHKq0Kb7qGg0f
ea6Kr0zE9WdE8/pzOCCyeDKTe+JRiGvn0hEErw8CEgptrLto9Uk0qltVBbjXDLgas1seseG8RFF+
nPMBnH5p0nGlC9R5dQHxg/v3z4a88ezpCtqXoK1517gsd83lO+mePD2ISFqI1pSbIAy+ZGVAvbZv
jT5JdGWFLwouj+GogVzANAl5NDBtPuK4Mt+GKZ9uZFuXnV9MIz0M07BeJOBZV01ateCTSisuZKSK
0YNAh2+CPmuOcUGLJUMFc8H1BG48ZBBXsq7OziIyosKTuMNAeoG0uz2W0m/bCYiAaiOndGkDbrSL
BfkaqjxxLdBqMC3KHsmaTQvYQtleRuD5l3Zk+S5SoCpZhqXWkaeDKAYfytBnp6qchUrkVQvBX+qx
qUxCiGWL/LRiEBw5EAZBtGtptx6dLPASZ6JuPDUtuGjZd6UbBgL8R5RHXkaG8QuYpozvWC8+5n0c
+KIam8+qD2TtGpT2yEU4GjoXABBrRZNx2UepWA2aGM9hpK9dJEh5qVsnvkC1MdiPwxJ9TS0Svs0l
qnwVDXrRt7Qyy44OanQNqNLlEKhwcIOyFKk7sai5wq2NwJrIvt1opdPQz0neXA6mVZGHaV8HLnhA
tMxwEig3D5qEFi4XBXYWLJzoUT5UCIK20JAe3Kpu3biaGMAaO2zNO0IcSEqA6e05/yLjUS0iLvJz
yKAMyzosyS5WiYC3A2nO3RANeIniuFpWTc/Px5Q4q4mo8KaMSLdMIGrSTQfmHYLDjYDo8XIiY0fd
xrbx4RSr2Fe8kdtINsV6ytC00GnRrEdT2WnZkAayIRA4jcIrOzY0Xlfm9S4qwUeBo4ZDaBMPPtEY
IkDVR33hppJHt6xH3Rm2eOCuyWV2SyRLrEumkrolN5Ai0TgsjTt2E6eukJWIfdC9D1HoxPS0TUzL
CzcOMtF/wFVmhsItZW47L6BBGXoxJD8whDlNcpPHUWCU21TxiiDb3yRJl2Fg31HWRW6RFx06qUtd
mW1n0rRY67xj5Kyuq+Bwaie6SRGNuy9iMKE+Hjmx28mhTesFuh0q0IrSaa7zoI2B6+qmjDzItjCz
aNoqdxbAhceTbsT56NVINnjRds5kPozUjuN67ErSek6QQxrK5lUW+lUbhcU3pvsqdRMn57kLaZy8
8sI+QeupDCNwBcANq6g3hV8iare1lXSDYYslLPUB2c2Y1MklBjcMxjCC94cIIz+Lp1aekhbSI55D
NDyt2r3bGAX8QxVMkGQreR0AQ+xY/bkxEOq4lelA+iGU0xpi0WltbF98rQNuv/Yd0bWreVd0ftSD
Ii9q1A6O26Kh/Y7iqkUnsak4OtVBT1uI7wq7repUc79w0ml5Z8o1vHnksbgliyZWYEcTp+lOB0Om
T2lNHWO9pKdTUq+GgAQpUFnG8LjlbVuh4lB1BsFfSQitubCORhyy2LV46rsveTikBgiIw/NtOzYZ
LJ1qqo9sBSFOWWOQGPIU1ln2bWNilzlVsSoVSc/GPOoGV+xiRreGhN1Fa0JyxqwFxTKBSs8qnpYZ
JB2F5b4au24zANciLuqaKDvOnErGYBInSFuRrGCbHGPVnbKyGmJ3ojxo/byu5Deny3sIz02VaC8N
pxz7VokRuW00qsqNStl/tdixp5EYdeYrEVs3AGK/CclAFkkPoXCNm4906MWm0zrmKwwJl4tWpDT1
nYQF3UpFqmQuViaDtKjVgcd4HEDEiJKTiHZBCTMz5sfAUasrkrQDZDqill/zLhdAZCmOlhDYLmJi
nclLMR+OWRrboyDqouNWThA4NKVKN0OpCr5QQ4WPqJM2G03IJF1YQM5VAn5mglfWo88gbLcuLjNJ
PMHrWrmQFiOxOzYyH1d5T0ewfp2IKx/seLjLkbHlEIDBrzNaf/4/4vjXB4D/qhhArAuE4eeB4H8q
GDzrVp4PeywW4AOpIAcuYB+CoLt+6Z/sUVI4yIhDhYhKxaDPXUDt9JE9QjsP3x0sDpwFhIB//GSP
cDgIuDkBVdkd5YMDRvF/wh7hNPI5RZIUjsJEQBzBqu1I7nOKxMHjaNDcbg3HmmOfRJBCi6YcsqhN
82UUyXeFutgt7NQs8nbQXhILCICHMTlUOIEcXqOuVKcgV5E2ycnQpsedYrUrHXFKyoq6KXJycGud
9saWDUB28mnJaAZxcFhQF9RNLwvtGE+LVntSk4si6BA4qSB3Y6aSBS7l4IYYnumEwBJjnMMzUYn8
OKm/dKm+aiF/6paF3WlJ/F04BfLTDL6eYEgt2E5Wm6KrvmAVFd4EiWEgPNxZZIH85PToMqb4ewfJ
JxhbfEktHFEeNtQF22Q8IPUXOIIsPMnhfUQxNAtUlV8EjjX4QZm7vQOvBzUX4g1ZjvzOkZuqUpsw
b5pFUMPUdDpYhE1G3SlOfpDEAQMpYCqtqmoflXDTtIMpYEn4EV4BpgGpTQa9p35Qwbc6BDJ0BXMW
UQBGtY2IXcesKpY2hZyQgDyS1yXsoldts9iNjBmQH6NbMJhEAFMZYQqKlDYL3uDpIrTphYbz1BZp
DY8EG8OPOAOSAGaELNoSBKKFSHw0hR+TWgP7kq3ytc1/jHlp1yWtiMeDMfH7ZCShCxzsOkgdDPOg
ryBuahY0h+i+BmbkRRlEGqxRyrWoI14V6/oqUEFyXGoBycqdBysmNK17BbNHa3hoz+VGYefqbpGY
clT+yMraLySsAzzSi6xTxquQvuoV7iCjDf/JEL/oDAgVxlBzoE6llzhua9+G2XAodUMW4FxhFTXw
XdiedWpqnPilrclCdkCWRQBceyKwsNoU0tAZ56ewnn8MOqEu7LRTbtqb71DhA+wn+BRDiQcyWU7u
942qPdlZGJPBLIFDVD6RxXSCylpDWqD6cod3BhQecsSwrJoe3jeMYMlIXQH0ZRm5rVDpIcLhD1By
WNUCvqsiWJ1KwlKxO10Iy2b8mEbwUaj4O8SXgP+gldsViTltYbpgT9rVOAHyPeR8XSn74LBX2XQS
SdAOLesvEvJHnpCAsGphMSnQxrvJyAtQit6BrxZJ9j2zPVkESJaHKan5ggWwaNOkBmIDBbHLrI4L
jxQ9eOZqhDiyKSA/lRGyqBKL/KxiMKXgvxd9GNVHqnaGVSgIPqZlYDyop4DHlaCUY0+PTQ/cOW8t
rDLImXkDZLhOFAFFpQgMgeqidJGMYbpAoCco7cxFF/HTO/WCsHVaIww0Z2Cp8lurBhfItHVRBnAz
yEsehhHKVwOiyaLDOzVMlPXusHUyeH3ghseigxpZiGEJ5AUQONrD3Nyt8kkm09IWlV7VIUsWY5bq
paBR6vcOLOe7BbBb4aDiF4ZN+YqOYMZ0B/rNJj2t72Bu2h4IfgXLaEhIs+igLrctDHfWHBizNznw
rLzFzhrqLmC9uPluRvhHj5MfYQLywQ4BsCsOaHNGG+2RHAeHqGrzY2nQcMoHvlJ9/N0JDZSLZJ8f
BwlJFqkEjWgn5KxDDnoK9SV8PMpIL6WARZZnND+GqA2enoP5knEGjSlgHPCUu2ZgKx2lEJo5A9wM
953Haio82SDqVxXknkpSV5te1MqXeaf8wWRojSynCycNwSiGGIxbD9A5MtGroCUXEZyRtJqAn6+K
BoxJwbrO4yW8dtCBCH2LQYtkYdcZpNPXmUzpvW0iGjjZndJ2RnSeEzpXcO/onFewJCrOLsgYjysB
oQ9kyu3O7fSwmMqhWNbCAH42RX5Uovx4EGw4bWXyQzMOUzOCBtzNNaQkEj/J4JYtBlxZLpIFhFW1
78DZQLs6dOnK1AnOCZ4gDW7LdKWC8kcp4ddZGy9A6Qs3NGBPGJQzIb9aXSvk8EXu4NCzpfwERTO7
SJzo3OnbU2mb2KW9Cg9HM4RQ5kjrFPsCaowLkvRQvs0HR7T+lE7fEp4CuRTACMQCYjpITE5TFX8n
sR18XMSaewaRKx4mqV+rvohPxrBuD02PAEKKII3hBiFm7SJGZexG1jTnUcigyOYKnIZyWdVDF0Ot
qUGLYdRVvYAQusCeKEvnsAjardNYe1Pr7poZZFs3pEPyQ5XUmaCs6kwTVLP00K+bvLJLnSWDLiAF
XFKviCvQ+Zh1jh+CK/Khvhec6N5OzjKleV+fJiRScpNrVmfrZpwa58sYQvYpasMuPQ4iTRu3qlIM
we2YlOaUd4KMi5DkgXOZt0AfIimgJe8nFXtB4ml3dhAcJQ05J4kEHMM+Szyl2iETs1W7lmYcV9UU
/TAJOBeaq6sWkiCwrEDrmIGV/vfPhZTfs4TX3XPhBF5EhEKw/XfGpyCXTEbdFO0a93fGDnSQGgih
e6jaD0Xy4++fNk/+3T1NCjj8H/4nJgjOInnO3qY+dJiZ8nadjrBAdkxAJ4GzCJ0a3b/X/2WP97Z7
/WLzZMeYfy68P8UAs16r2biHIEAISAZD48/TPPF9yxBs0YPsMhyaDSuUw/+tBnLBjzEANCJTOJ7k
IWoA4B/6hf6Xsm9tjlPnmv1FVCEkbl9hZnx3HDv2m+QLFSfZCITQBQkBv/40dp7zxt6nkvPs2pUp
j8cDCGlprV7dDYEVEE2ARJcEbsIlHmDz3xQA9C1Euh8RZihlRmiSA6x+qTR+h0gH4J0jCSL9CYDJ
+fKYaIY0rY713G1Paeq1+IZCP51Oo1mnlR1csqR8ARuniZ/bEeSZqFbJItDP4unqD6KMRnMeSjlM
N0MqdbRWSiypfk6F69HIjbJs6Gnd5jkjP/NFrf5+4Es+fCuKVDffqaQmu23BQUGiKkk34VTAnrHA
UEnswnhoh9QKXamQSnlN8tXglFspyXqVYOPr/4kmABRD/dst/X/EElAlf1vTLMPKSsCCgaf2/jgh
WMu+XWU5kZ3nGS9+NkGNvTl3kg3sfAC2a/NzMAhcF+qt03jG0RCjtdyc/nz4F5D8fyldOH4OQRrF
8wrgxwks84Xy9RuMvfW0mLI46370RFCBvFLRlPKqLJPI9Ce7hNa6g+WuZbwC62HT411gdEVtQtiW
BQq+CNBjwMoKuTy5BTfe4Hd/Psm3cQ/P6YExP5zF8bwLNEv2afl2jBbeRQm3NPqRRXaOk0O75W1u
TkPBQBupRuuyDJtf3DiQ4P/vcvv7vdmPy0rwYJMUcoqCvj+u9qvKVUSLHy0SuClD5aSH6TNnTTK2
Veg7330YGzyuzFWcA0HJ/tJjQI3++9TA4UG0g6V6gvwCpPR8H5bfbk2bzl0UL5z+iPIBCXedhjhL
v2EhRe5CbV0+3HYRENobKszqH8QUxxvoRKiyMSh/Hoi3WwFuALpN0NIDbgfzMEnfb3jYzuJ+FWPz
vSm3MbVnymjZrMeokVO5ngEiQ3PnL3vdvy8e1KMM7RXYj8Qgs77bfXjOm6FfY/uDZQGrHLyVbCPi
lNrgJ/R3i4ZlX3c6F/roUwbK/1cVr7Mtj3OnYh3+MhHIu0iGAcDTcbBKsFDxHByQn9/dinLr01K7
6BkPRshldL44pEa8kovieCaaDz3bWN3JaU10hTYFxVmlXcz9g9RZv9ZI7ez4UEou7Yg2vbLJvZy7
cXr+823aW06/rWV0CyGQYzFLAbfgYQq7UO73CeNDU9jYbMvzYp3FJIi9iDFY8RJoGlWLpWDM6QTF
ARaNC2p/6UAB+W8HC89zgl6MojWHNiRDaHt7GgUSfbdOmXoehzRCDO8RvbZQzWvs1vSKIv0V36bW
w1NNgt+EiGq1tCQ9L6I+mkVlUJ6+RP6V46/GbhvmK4YGvJJ/CSvk/RzDY9qg102QESe4w1m2j+dv
C2yhYdTluNHnqUmySB57N+nB35nNdXqsg1kNTi7K5YzfqdVItR4Ksa3RQ9C6uZhKO/RtLbctXq8k
N6MDY6KMs8bVPo2j4T6TZbtJ0FXKBSExiXr0Gi7jrRzwraJrAticf77/BO3iNxMAunyU9iW4wztX
GJP17QVhZo5mHmf9NU9V2qdgbMDq11RN40GEqsmWg9FaNetr9Bw8w+/8SzjRpCnwqwVNg8ycUHj+
fUGz91E8AUZZYiERksA/7V/TQixikg1X+qu2WEXmSCdRsJuEcLpe0cmvGI6ymYftCXyldc0BTNmA
VgQCfsjuW7M10bmVrN+ebOSn7Lbosj1BWNiM4vpM+HS/PWqiJabQOufpfK9tL7anbchEEFU8DPum
1WH0cYPUWHK8ScF02J4KuSy4dzTtwd2ppi1uXXEArZZOpyz3+70Dh7BDgmFeDl8WbbSGCtTAHl+h
kDzgzLto3HMDp1Mpvi1TttOhy9mS+YFRAJzX1orGVsMgbSJRkjZyOW8ZNtcvYzE27GmOgQLJY160
yDPQnlNIUf48N96HcIx+DiUNpAE7f5ySd1ODgtbcklIPXzciJ9tWCygJeqqC6tVwsVNBESj+fMT3
0QgdQRajWtvZCztX4d0RJxtPPEgavtDN75MxeLaHv2TKBTbvbAb/9mvT0w2TMCTeTe1NjsCCefrn
09iZ8W8WBQWbPsl3yvwLFE3fnccGep2Jykw+STZKYLDomabRT2W4QTTiYhrJEdQ11d3NoN8h4mie
qvbYFi6ZVQXJeBjmyiWtuRqaIntYqB3QT54CyeZ7V0QxIKkUNMIrTCLQq/uYNSCZsyYj+2LnMeah
mjmyi4umF25f+TOI6h92aScIbFRYusxnf77i93ENzASUiNCwJS+mneCOvA0DImv4GMyUP4JYGCOJ
Ta1NkMTO2z5vGZIsds7B1sC0XURJ8dK6l8w2yvQ+pakHItI8NEu2T+nEdJu0551O6B4izTbF5GQA
MIM1uaWrwKoDRWHPqckKpPDJouuKZfTnS0reRbYCGRD0DQmiGisonuD0LlQbOspN9WPyWDiQ5fTJ
6XY/ARdRvy/dl3UMx5IV59bwZV/iiJV7SLEajNlvESdI49HM3t9SBo3Yb0PZ5+y8C8M+DmYNKrtt
zIJPdZzul7i2wPohFMgtPenCzhQ8W+wXuNy/XNq7CgCXVhJ4EcMUokBjBvne27vlFkHywav1kbbz
HqmcNZhaAHQ69d3FhUhGdOaU2Z5AOtv3RxkpghuyZHJo1+MmM+Ja9G4jHx6RpVoMR8jRfRgv6bwh
moxdVGKKsQBGAKKbR9g87wC+Iqw5ZCQ4YOeaGD+hxiIYCtkyDIVzOY9cnQ6+x5LgZdLjp9fx2UPh
/mybP2Xa79YoEClwnZFppwXKzvhfqS4JGxiimYk+zTJXiA6v6S2An2UWNSpL3o5/CwvvtqP9kAwG
RGAQQS2dIWt6O+xxr5BC6iX/NHmCGeJW2Id1Z9j7MT6s10ylgCMhDEGHZqArBnyYmxEpC4IeRinY
ZXB3OdDMpj81jhUIBliQ872F6QR2ABlh4btlxEb167a1BtTfUC1DMWKtYBXtt6MVy34jor4jeCnX
vpzvYyUVziQVAnsT9CF7nfrn0QaX/21MxMXvmwCCBIFy6d8VFdLBCU2vZf3E+ZoNTeU8qC11Ayiw
v80AblmIQbjNdFGhhVyCMGSt6cxlPHgKQohGthNd2VZG7KaRPKe1CWppv8fdEJ+HxrPsIMD2GH6w
ftjsvVSZxPOaNzKED2wm8bIdin4sU10b5I+TP4WQoilvDW8WVWUylsD6Y0vKwzha8Jz6xXmQjNVS
mA3A5DiDc1S3i5ixGObNhnUAoT3tWX8qE+LZQza4lbU1GDVgZJ3pMnDSIH9rWnfheI7MrM63IWwb
ylpMRX2xiLUBD3rSfXaay7ylh1RGy/YpZCrpnjwb2uZAmUtIvaI+VWuVtW4qDyVoP6Ju06E9R4PW
oQsUh+2qKcc4PiOB8OQEqKzg8VELJdnjms6tiB5LFS/Lp8Ut1N1Ekxuje+wYuf+RQuRhH7d8bkeF
nqgifPpYLmDQnjUd0I0TSM2FVFUpFE14nYM7YYpnIvti/MHB45iXA6bKan6W3oUQ12IIYEucu2Y0
KbobIk5BoGpkJLLbkuSREGdzppNp4D95MVKHUV7AAbTsZqNqxpTeiJ00/wgfIpfFx3FkWucXvmw6
Puz8OmHaYz+3LszXIW3arjs1TAaf3jdjQs3OyOdtccJcyaio9LzF2NaHqegCiOsRy4w78MZu/XoR
2ini3VkAHJ6BWlIGhgA7a9CHPqvIg51wgckRoqYOFGkLufUaWRfapCstluzDkOQ5Xtzrm1HXDfgd
Hv7LcLhNTcw8b96UyXzZZ+C6J+dkp/7n4Mumwudny9gTkHBTQM/YF+M06nA5LU2xqXxbmhUWTGir
8DJtP6xBB53f9U3Uh+GUCxol+kL4tSzmD1lP066sQJjbMYncupQLkPibJtquGEQZGKloNQjZN4ja
hqdXEW1sPlyTznRkuINgpy+aY+gRCNqj6gjFuSNk7ae0ztEA1mTc8rUzh1iL3haH0aFZMH5OgHDj
eLIfyvLRt4UxtUUdjJFNCrAS0fggUMbgS3D+SFkqY8o9p2d8wtWDikdGmp16HvYRo2iw40VN3EUP
o8z3kM9m1xZ5XQanMAG2EfnGmSutxOf066Vyl24YPtPDVSfHXjI1ONrACYrMkXT77SGa8ST9HzIs
+ziPrOyBJUFuYHErolEUnP00BgWNOdkO1Pa8Rh92zU3dFTz1Ee4g88aDRj36bsR4RXxTZ9xvjCw3
RZ/vp9zhTuvtIcPMwhEofmWem2jZJ1gGvRbufLpGeG8o5T4080zwUWyxhQk4hxnmXbjGX9djLaXm
GYAb2g11umiVPYiUoeOz87YBAFU65wRj8Wv2NNtU4ivzPtovrkFnAi/GY9bY+leOW6Zbuv9Ep1Tc
QPlko4dfQx29fvw/g/z6OSAFibjJEy1xAmSM+Pwsukx34KePdMVFm2RbcJA2oW0XP6AAb1VZpa83
CmITh6mGytvbFjQnSADSigg+r9mHUnqFUZoTOeAjiQbGZmvAHOijVSJe96S3lfBNwhrN29g8l68j
qDRWEOLa6zXxpEONVms1ZoGcr6BI4s/i11v7Oj2yRgwYn4x1+Itjmg/7xS9Qd2GetsTuh+GMZ3hz
VSbO+eMWdcy7S1wp3Yf3dSJtfvU4S1zk/i2ksxP+DoJoitk1Ob6f+uuARlvY8IMaqGL5MYrTUfQX
G1gxiz5rd0QrPobOK6zpsm935GMKuL/dnCfmmWTtiOkzpchYcfEWfdzswwQse//CZN5f2NwWeBnG
eF8Ockv38x991vLw6MGUaLvT2Bb4Xm4oaem5mNacuCv6Ole6HuKO/OzXkJf9bHE6S0cFvgQ7gMLB
e90J7PMzMVsWPyJz6wtwR8FYHLs6ntoGB097jifbQ72igW0OAAwA2eA2cX+Rq51QffDYX/GeWH3W
FyeBZHFZL2k5DYs6hwoohr5yKNneFmymFrAhKYnH57kzE16QNKbDrTQe/64yAERL40AAFYF5Vwy3
s3ANQIFgexyd8FbNT9nYLKgCmnXb5z641xlA4oWCzDpAjMIHXxwHiS1WHpdobMrpIi2xVS1f4mzp
EW/aQSkhzn/Byb0buO1Png+od7+vbMJDdc91zzEcZ/RlzRhVDBiwqYEcbXuivFDBPRq02UN27l4v
fSnbCUNE9bIJXJFoA/gG2RYTRDln0aUbD2TR+6wBXrVP8Vf8tJhAY4wr9P/363Vdl+DFYoLj86YD
FBpV3bABVy4ZNM9lBchizeQN1WjXjocMKjpM6jn1E+bVK8iykXSwzcmPxjbJRdsYsIGgDXuB3hqU
5UANTcoE8NKGCJS+UqJ2Gms3AJhIr6TI9vXkWOgAwreicAiVNGtW7HnTikjTn9CP3AfPd3SHChK0
NoHF98PY4s9BMsVVfgHjeWmiy9BM1na34HPuICVYDQg/uWho5j4ywFhrc1yaPlr5KQs6HaYDoAu4
blU5QKDsK2spxHsVNsMSN3+L2Iaryka5bxsybfbpZhNLMPleR7J3Ckg07eKOzlBEQyGXfxSbD9GD
RTINVGEDNSL7iniL+RUFvWEEehbv19DoMULwR3m5o1QDutM7FlCCPKK/ZuXKDXlmy5ANt1lmNPSF
LFGTi/4JHXigzRE7GgW1dhqAf0d1MZDcPgGRDMJ9ilvTt23dpCvly33IkduYH+XcgdQLpmwBaOLM
Cj/LnXMLRdnTBm00U5XH7gDauSNEIafM87T0xGOWy75M6hlvRlCKgSuB/PPw60pe76XRPQDiOk0p
6O/H5iXcDNBFYbqVa7tHE2T/++LtJrl/YnxB75s+2d9LSRzhEyuIVXhpKNAJeUTlvvc2OshBsZRb
ZIvN7eZWoo89Fuq+Kku5/+bXlEVOiUhUwlwNv3rFw/dwGrW1XVZL84okNi7uPIceVVUhHoGes3Vr
yuQimHFf5W207XDghD4RXhjSMgc9boz5zWL0HyA+LfczFx06jV9/HSi1kFc+GEyV6OG1Yhu7HtSX
qh+1Zx/Fa8ASr0CjgRk5ZkM0mB2EnGxmGTvIVhrVgGCb+ejBd6nGNYPZ1GMqdUm7p3FQdeAY+Tzs
p+VfFlykBPaRqkn9vsh1srcZD2NY9jmZN1siuirl0yjlkfcDViN4HXuDADjwHvQEnuyA72UTifor
nlBQXv4CfL0r6IHlID5gBicIbmifv4eVoSNHcip08sDBUsZZ5227YDUEhTBrIravoGEG8MKruTP7
uf+luntb2+2HhzcYrCJeH4H0Hn63flFRmHJAVa+hsQcGjLNAHYCV9OdDvQPQsZpicExxLEBW+Dfb
y/rfAPQA/V3RIJX8zxyJxaJUbXTD2Ad4m++zu8z4flM9RNSYJMwy3LJfwfHP5/IWQkhjSLrx//7w
LbTDMc+Tt+fSzDQBfNu3D/AlQBjrUrLn42A35/S4KaTOfxvnfx8QHmsADsAASQAulu9wRcFtTAYZ
N/dmGbFRtCB+uYt8FZhqv1b2ny+Q7LDd/7Z39isEdgszDzBzE5jtvQcyl6FnoIAO2f2viBE4/Cfg
VJBBiJWeFjYV86nXzWY/+kDX/iD9uMdzahEaommDfvYvqBx5O9NxRiil9ocEgEgMnj9adW/HfC3j
KOQrNffD66IKyOuwxhcvGsT1DnIA3ALOQFZKDiXF5oDUIuL7ifSaGg95sEFlf0olVWlcLQgtK/hE
2uDjWB8NuQWlDfVkHV77Wfo1zP55WN/fRtw4FtM4RccE/l94jMjba8C+a1yyRPMtn8QembaXREhP
6eg/rlHhGRzw/v+hrhQNENi/wUMl3v/bfV7eHi9fkI3gmQv+9te2t7QcdKtYIbIqiD/wmIH/7niA
/CEDxPXtVlrsxT3z9zVKQwMkeu7629dtCUnyfjdyMWBdjJPZN4w/H3AHzn6bppgQaD/tPrfQLbKd
av72AsMKQbzdUnGej5EVaZ1LmdOvmcWC+dsS/PehcOsKdPDgWY0i832ok00iV99m7flrKjKnQEcw
jxIj8fLnq3rXW8O3g6EBQ/kEo4g6AA+Xe3tZY+x40y+6/B73gKl/LaskE3uqaKncy8lQzKOsY8ls
kle5HdDpqAakohNU0eOSP/YhRhD8y3m9UkR+G3BgmBiCFyv7nTCARxO9PbM4Rr8o7/gEJhocXqZj
ki47S8LjgV9e/TNtIxrttZpaYL5lJZsNVWzl0tYReYUsAtQg0A6FBiJ1nTBgIvGdbNK2VedwKECv
+haWMoIsa90kaIV9mYyRKM9sn7DRHOXgt8TVMZR3E3QxNgUEeE0Xomh2V772GUWGIol+gJKKmOVG
tHwuQeXxc9YRYDU9KCTnKIDyTh6GqNeYIr8SpzzCn/FKvKY7qByg7a+yl/D6WgKJl9EMXCbYUlCy
7ulJmJMIibYC1Xq4HROP4Ubql0FiRadhTzKj15xLo2mL+xbrAtY6lZicJFsFJVA5docMXg69r/4D
xRhs57AreU2wXjI7dPwCxnczxZ5c5GYG4oWaR2TgqBYKhwS7cc9gYnRRurYeFonnWJ+hzzD0wyNF
Ol7S22x1kEhd9Fkc7SDFNFvgv+trfViGdaLmwIWXgIOBDOXoflQ9d4Vq6sirNsSyMniceJrclabU
eTi2BkHHfErXct7UJ/RB9k4bclMwCW+Vm9Dc+NRpoOAwJMkZaA4nbg0hfS0JkuF/VpTEU3GZZktI
vkJctLriFnBeoz+OEDOJ5NiPMJ5BhY6ABvmgdRBXJMdRrbi3h7AkG6xNQPsFClkjZSRpUa9sbcK1
KCc3wYhp6EOHKr8sLPq10NpPZyweXHjOYilWfmgYCoGxkvko7ecRiFDkq+K1FfgrRhr06dvsupDY
T/rTCDEoxHm/8j8A8nv+uo5u3wxfp8bwkqWO+SBQStoSTB04ONk4g7LQTq3KcRqwV0iqIKK5/ITN
RRUPeiyj4SQ7yJ0q3rbhIV27tD+sXWjOOganhC6m24W0y3wOhEXdQ/IIfUaZ8tu8c0MMLHu2nxpM
6nPWpgo8aJbw597q4XMbd+qwlKRBjQzdxBmKcEBdyZheFTr+qgSW4xh0dp3tysGccY67G0cwXMkX
duxV5z9s/QDWLaoFdyzWmEKAOGXyO9f+ISFMX1kWtVdyniDJmACNgyDTns/KlwdehuJjrrkB30B3
PzqYOhwGrtsKUt8RLhSluSy2RJ7WZkR3etQpw1cX6wj935ifAr7yokCd+GwX5c8SiBJ/mFIMZ2Ih
w1atZZ+eeB+rB83QM4D2A1qFKqKqfQzLVnwbIJIExOAl5BVJd4wTF1+yuORdpaKIXjPAhyfrJjzh
oM+bjwA1O/CoHC1/ELSgUGcRTe7npOfdSa8QPJJJuvtpZgBCEAoOcNjxl3SCgVCVylDUTQ61cvG5
gwRyvQAzwn+fEtaTo/LaofzqJF+ho0uLn4VLc3mImsheyhI0iQMjrv+4zFSgfpPqKp0cMXVTcPUt
7id9DS+F+GrKyD5Dm3Tv7bZzuFyQZt/EuZgvgMpHl52AVdihQPT7QUKg8G7YCgJXI/AdvwRtwk8T
RUuddGT7Nk29SsB00KA1ghWNmQtF/VCByWU9FOFBLJeZb2EFFBPd3a4kRyBGqVfPgQ70EnYiMOCw
i7GnRPvkCpTvpQIC/ZSG9Xvsm+aWESyfefLuAMgz7qp2kXN+SFdFjyx3463mzH5Z9YJcMUbbvYUC
RICbIeq8a0FMjzxl39AxVxVNhvFMAcCokli6jwsZxUe4tjlRC+faR8NX89nC8SupzOKXuiFW91WP
80MnuAAWiIW38K1mSxHuymTiQz3Chu1bL/W2K67k06g6U2k9k48lmhsXOrFFDRlpc8m6kX2bimy5
7tGHmNEOga0cwChXNT4yqJR9e50VEUxvBiLKbzZCsnUokDf2VdpP5i4LmTgh0GdZXXZbfu6I4nfg
D4FzAqeWx0SN+mz2Cznr9Zx9s7R5DKjfHzcjt+LMaAYlqJHtzxUDcsZd7v0R6en6AMUGvDUsM+gk
i9ZVMYfaNCsFlKrIj0nV5lP5WI6ufKaLpp96OIw8z9u8/fSY4IcZmpUbBsLDWYyd4mAW4x6Q90ZV
Gsb5OrKT+LrFClIQOLOBMQaYG5YkMcNeBvM2bJRdAZwqFdl5joZRraexPxOpt4/gnFGc/5xcknik
sOeh0xfgheauHLk9J+tQPkhpt6t26s1xyRFyUZ7L7nZksbu0noU7aDjsJ1sU7DuMdRAcErNCIrtK
LB5gbR8IBNVXi83DRRcWqoAnFeNZk0kGlUQG5ifgmPJigzXeNdyG7Eeo1vljAUjni9kKB90pb8+x
2PKbjUQO3KqsOw1lk0K6MxBaO1kOh2JbR4r5bsfT1kbqTqA1cNcuSsPcRg/xycIY6ot2nrUo+rft
2pbMX4FAJYBaSPWppVspEbPlcqS5KM4JepEQuG3sQzG3FB0DG/2ImgTcOEjE2dZBMCgX5OCH3ANq
L65FSuccWhllxeCqodTNdYh0ewf0Z7iN2Do+Dc5+w99AAes68jRJZDC9z/vbpexBC0016S5LpZOv
Pmp8qAce4htQkPxjl8yzOYNTBGV1yUl+xeCxVpzKWI7lpeSFPqC/DO+uGX34Q1FuEu4vmyvnStJm
vFUReAhXa2RyjHUWB2chdZvRgCIQ+IaLkRn5gS4s+piPJYQr2WK5OvJS2/u+7WZ5RCt65VeyEwqG
anZMwdRsGhKd5fM0bfdrMVrPz/bUIz6UZsFzZwVGTYVWXApgBbB5IDkylzqVvplvgOL0U009aT+F
fFNrreIhuwaNsCGHQJAiXjkABO4p7VCVWsQRq12aIXFqR9CdzmeX5ZdpssRj/2mja5PM1bqYGKZE
CYJdfFEwdCrODEQ29sDnKfUPZdQKCMSSdigtlCJNOwiYP5TLQ0fB5qkSzoaPaiXRdhZQAPc1xGZJ
fB3KfhnrxKK/cJMPCKcHEPc2uEJs3WWfOMgxCdyvXLQuU/9hWKOs3CiGf4wXeQB+JMXOHtNJKj84
x/rCHdasz4YEwP+ksB4KtF1rT9ZEHhnxA7+GGq7PKjkCfq43t5ixonJFQyr3vTgfO5aqYxvScCM6
wLeHfumWc9pC4nGAwoPngOp6Sy5EazXapNDfwVAqoCufucTdRmm55LXsG+g5Yb5AARECS3wiOrI/
5hKpCbV6Tc6Uagg9wqcl8ZBSZguPVA3OAChyARry7H6NmMqRmPli7YYakdThAyqOuqX7jiBkiuzI
9QBfi9YQmGYImZOcH3WyqDS9IdGc+Uc0mWVz3puCfWvn+eu28fax5fprW+oUsnET5EMA5+QINaY9
i7F5xAgSmUVbLt+uhjUZbi3t/Gnmtqy10RtMOEEf1ZWUqXyw45BBIJatlS86hvg6O/ndtc12ytWA
jlq7NJAUYl+pyTIFc9iw2bC7cuL0IQexyR66GRgU5gMmTAWeXvhBlBYfNTwu4H+Q5+31pOAw6c3k
2qNf2rm5AJrd5lUkl/JCqt4cktEMJ2FguTCKmBxLx9WVaGA3loiFwbEJzVTVTmiqlyiLDknSzN9G
n/uzbUmSoYK1zyAPcTkb+FSRTN2C1xjchbYBDqZTiJcaZil9zbJp1nDNkA1UDSBq+ospw8UdV4Dv
D1uDJ6RDjQs7vR59v4PFogywNxP2Frs8Nv8ug2qr65Ff4BSae+w63clD9137UfOnvmvJVyCCywlk
IhjPxaU8weatv4v62NazzPjneJSPQw+GWovC7ZQnTf8FGk2nqpQq9QXyL3vpEwo5YwNrhKLuANpe
NjrBRbcxkPcOhl4owumHHmXJ5RxI911wmn8VkIx9FvBKuYZGEsQJbdQFBZT9hKZAAouxcoP1B4Wi
7CZrGoq8FcFxn4TsOxN7kb6Oct+1l2R6VjPsJo7wCEWDFiC3yi5gsgG/icl2i0MPbFMAMfPQE/hf
Io5UWdT16c2gp+SZc+5ElQw4h6ofYJ5TC3xvDVgOc4KvOr2QmU9y2HWCYAovPGzfl1Ir9z/wO4Ux
jdCUxl+x8QZblVER5vPIiezgYORy3pk0edz5DDA7m4WvYEOqP6Qw4nv2c6GxPaDyPCnfgKWlmpRe
o6Vor/QKsktlW6Q018vk9TMEnAu8uwB/zlU3D8t351asFSxK1GleA139MaObNlfoFM7HsZ9hLmtg
jIbNddmQzIPO+pOB2tqcZM7dFVtRv1UR0hF3GBoD8WBkJLjI8TanT24ahi+5nhdIUel0gEzexLc+
5OQBXb+iBFsJOVyVOXjqnAUkVZeIfmM4LobDM80sJVJPsEtgdkF5IFENR0nwnVYIo/XR6hnKBzBl
MIlqxiXvmZhP7ZyhxSNF3Qskafa4l7FwelkN7ILrFMLc7fM4+VF8SBQJ0wFVRSMQ0mANsOnaEt/C
qCmKk35kHzJPoTUTxHT02wA6azTWMyxq4JSBRp5Y4hvBVQbNJqrtBQ4jfuNy8nWODTddDxx9tWKo
PFjmbD2M89pIcbUWDSCdeoLMmei7YQZqBRk+6OelP1kPT97PbSuYag8BSwXtHaiE6GireYENkzu1
yNXGCxi9RfKfyUAAmR45eFlyPKYGPcAH+PihJ3SmQeBy48GuLIr7u95rgfvAYLLZQTXvPXoTM+j3
uPyfMirzGOM49eN6KDVf0s+pTRP+8AoiR3pvhLih3CHbhDSLvsKDJHZKAXgMe38G63DLf7SsiZfs
DHzvDevNEEhyv3gdeMSrERa2W4TKtulDhi0C4dg9eQ5AAcamSCiX27gv4YBbe4g/jTjb0HXD3cKW
1ysowuGiMMtDOji/jlfU4/K2qlNgf0wwMphgyvxAXaq77AhdK+/oZey9WRX4UZ1DjoPaoTUnrYse
8Rh60AMkqe1NApIZUnddImKuZYckqmBnncvlumqgwzMQ3u7/sHcmzXErVxb+Kx29xwsgMW9rLpLF
oUhx0AZBihTmKTEkEr++P0h6tiS73wvvvXG02yJZQyLz5r3nfAeKtBwK5WzjanLgRDQKJVBI76Cq
g6uZ0i/Ygu70IqZzYxQ2w8py2tDZ+nq2nT3zyPKxCYbik4Hqp1/4KmawcgaenS0qmPLdrBZCKqr8
RObb2ltoq6NEP7N49VuGojN+2m/q/wvI0eMtTdzxQH86vapNuF658IZTZmldbhu7REQ2hgyoG6O4
z3C0+seWEs5f2VWjndVUqbzay95EXTkFjcKtb475O2CCCBaidAD8eJyjw6a3Z33uAD9PFAhGsaUC
5YYYZY3r7qXn9OUmKoPpzZijSTcrK1atdQ7yNHc3Kq2qLxL4gFx12cjVoJqNkduIzKxkSzkhu8MA
Tnh8j41p6bhQUYtqPedJvMM/NkbGrhysANGQaMNqHZmwdLaONruDBbDopRgLh4alH4m4XtNQTF1u
qL7ursvAM4cNYOqhf0aSgZxjJRvUf2u0Ju1IgWQJ9E40t65jbt7lymmpw08Tg8AJ8mXub/3cKy6M
uKuR2A8upg80f02JpERoHPdB5YaMyow+2eOn4Ivxp9hYwe5qD21TtNl6oGH2NiOkYG1E4d1gmDXv
E7KlZzXTrebLBmwTBeE2Q/PxYSCqonmYNfGVwTbcfeZyqZI7LOtyqbpskR6oYLwL6fg459kibb23
Ryc718qOTsg343eoyHzygZonZHTRQGdkntNp1aSm+hRM7nALCSrhLWCvY2rtlzW7qV9iosjd8GzR
PvQ3YVaro0XTIt0oNDtPynbwN7p55xwqB6RFq6R730ZxDaSrMp892Vmr0EcfmchixjnQzXqFL0tf
4/WEiiyGDkTAqgAIvArTMRyPsSdRzXXVjEw1jhQUFBUWi2SD2/C6qXwtdkyumP+aNobHDcDPka0X
RBtdmL7xkT3acQc5Iq50d7KHZriKhYU533Tjxt8h0Gge1AQba6f7ineJSsH/7MgkiFclBfhNaywV
bxc4kCaoqXW68vIoRCaDETvZcKBnKMJol9zOJR2A1ew1jbfNR4R/G9ss0+3cTvxM7CLzQ85SNpvR
br6qLqm2IurgvfeufvHZLcbLCd94swGyHpw7V/YDf84FgItDmS5QKeqTXUTiMkiK3Ee+FGn4olYU
XhpGIt50keYXk9F0t2gIszXaNPGKW2eomH/AaYdA3mXAwpST6s2gdAY+RQZQXIckDQr2X2kXl5kl
tLvrPeU+GlHSTNd0rmB6IDCBs1c0pfWShigxViUCkesa5Yu59ZWruRSEArdFG5ngg0sLJmzuTlKt
OTep6qjPN4kt22D53LwbZUOqou9SR9dBUdrPLeoPkNBD8WJ3Zf0sMdivkhTyqI/SEwFXPLLkC/kS
A5yJqa0mY21QeZzkgO2oo+/yuYoHwLwZD/VGprl/0w99fdG7ALO4kedX9AX8gxGZwSMd49RnGcTe
WyNmGyiG2Z1HqcUx7+perLMxUEu1ZpZIeipaPH7XBYfOTipvM4cGhRPc72lfuWIszrh4042kubWR
LHVn3drusKV8sS4rXSdoFpX1nER6eg6j3lo13WBi6QSxUAZF9BW5s7lxXKf/FFDu7y0nst5qlPHP
kHv0QlLjg8OK8IwXKDhNiA/2DaivFQzhV4TT/W0zmDpaBX1tWjwH820YG6CrpOWUe84DWXHN6OxN
4COa4aevVCvkU0azYxNMXFRArFbzakqs+tEICuc+S2ynXDt09Y9NU1mM6FCA5rb9RQ90/wEDN/SD
5BsHVF6OG2bzuKueudHWZXOWTlc77k0PxpxdvguCRTMlW3zZiBcmnZXQyRsGofWNo5H46L0SeEjE
xq7NqU+O5rAQb44IzHX/KUonBQ6scur8kNVB2TvryJFmbwA5cR0l2bxyVDbM2tBtZKGVegBL+taa
KRsDU4O5yT1pTsdBT3QxV56Y3J3jVCr47FVghfpV2+TFBDYc9h8odOo89BMbQ3txjNDGQfuFTHoB
Q+wmjUebhwZ5veMiUU2a+sNsDe13GwatCAhBtkMQhpQ+p3GOiqmJo0XczhpsGYPEWTyb7d1oBz1X
mNSePCkfa9iPY7ZhQBxw78PKlE7ZNXj7bqg3nfICz9qajT107duQz6OlV/yWJtVrVTuUZKu5SdgZ
DhH2zSxc07Fe3onjxWZY7JOYrIr2aTDiWYAyjIKc/w2Nvu+Bfu87LsyXme6iwltPMBD8cffX47lf
J+RMDVGAmIwOFycvA9hviKyfFBK0yoLexL3wUdbN4m0av2tcbMiBDMo7P3EGJGmjORkYMNKMEd3f
vIBfx9vLC0AogHkXSixTQoZCvw4HU1fjjYpT/z3//gLK78qTMg8LVpxRMxf7Pin9L83hb0JgLCAM
DIX/oQX4F57D4VW9pumfcWYLDfjHj/xAOVguzF8ENRQMqBEs1xP/+2f6C7riP4Tj4Q6y8AvxT/BH
/eC5CUEuJud/6LLOGLQEiHSY2S7xLwvOARVQYHLD+c95bu6yVP45Z3a+6ZoWBzTKWZrB1B2/LiX0
kwUqt1jcd11DBd7M+J2hV/E613NRkn7hxPIO+7n80vi5wFqSG2cRtiAFHUPDf0JWiQlggiFmRoUC
12ChGjeaLeNqAJYm/dc193UoYCS+pLcZs4UcbD1RKTWs9h1uVearMNKuBK742ySsFA2RXO9rofMz
HIP5gAIfUibzjw9KYrIgEkc5N8aSiDJVRQpuu+vVaxg3+pUtWKfwZvjY1gni4HQlc0nHqTDbRTHe
vA0iyV77WOlbI9ew64JMvwCsRM/XxLkP03fuP0YZWyvRFAsG0rTu4sS7s3pMCKu66MQnpJhz/jfS
rm8ipt++AvRkPt8qIgR2lMUm99N2Us6OkxlR590j+w2PLlrBpVMnvVVYT0Bg0Mj1/ioVZXhb+424
qpTgrTVeUMP+yc2R8JVMbxE21sdwHsbTHDG+FINTv1tpbjzhFenOiTamrZtm2WkA8JZAEOuLxwLv
4z5OgMQNHedVEMhPfWGTUdOoKySF4kEkYg8n6j1rvfbtp4fk9vu7+zl2KPx1D2XdoTJbFvASSc6Z
8rugpEHxEEdmg8qsLqMXa/n2YwwyzxCrp1tmP/I4ZLY8UlaAz0oqBlIcgvOuA/EFNnAy3xoiT1KM
EGq6iSsnv8D67t5Hmv+rtYX4wD5jXcaGUDfJ4FlXdtxOtxxEjxh0xT7EVPKYV+Cs6MCZh7RS1T4x
pLHPRxq6msiL7WyWrGm7N8dLc7bfK2+4UlJYh36I3ANwBG6kjKg3KSS47eQCRjObMNm5KWOaMLtw
nFp9SROwQUVvqy+NJF3I14U8yJ4EoSghg6MZhx0ckOnMQ5lf+6PBw9Tl6SG336miM7nyIul1mxwA
4WXgkJrDMTcNm5R576r2s3BvzhDt0O8v6K1qOk8V39IKnXl2KhO7vdJBIZ6o8JuPAJYqg2ACXhhr
cCE7TLNvMXDvukM4Nell0ffmKUr0dBtU1nhyc7qqxLwMRYlfbM4OWkKkW89OLM5G2k83zFL5QEXK
1XMOQPO5y7Np5DPoPdU9YUZp38I4j68ch9awGU/T3wgUf9uzFs2cWLAmto1vhu/ymxHupweGeIYo
ikffOCe9Od/14VDtDasrHvWkiKPyIUNinmPtAEr+okQwr1EsQN52lE7es6aerhtPRBdtb7ZPfutw
A0kKcw9l9XkKF0rd4JWf0M8DERvh0K7o21X7gu/+ql6SN8w+nreduzR5y1qcJ1PCIfc1b1UPhj45
C8eN7UrvRscVy4Za5xfSbUAR40ES29QcWn4nBe81YLz57tuybTJAc2nq6ZNsgbNZTR19rYvAfA6M
snsKM4s0KLpCgAlTiG1lQ5NuQ0crfavMfN+S8FOuaYUNycoeBm+PBpibOeO24CYw21pv//rRFf9G
ssggzTdRpArwIf7yaP/08dO0wGeIgPwsZOMZm97yCciRrXGfISc+SSujwey1nfGQ6RTeM66bsDlN
skqmPcN0jhebZ3Cgs9uClmc4+ZqPHmKTsFVNvOaqFb1IR/NmTFFYxzYdjL+pnv7dG6CrzcvyBOey
WFD7P7+BCtKxxPrgnwsPTOmUWdN128TxrvUiGsldxT4TUd3fugAk0lWVQAAFu9i8mlz4Li3lRV95
9sBRCl2/2pNvIfKYQJIxu48wUQfRA2QXekJJFROp89cf/rfz+J+HxbL2keE5UEGEAG+KRPfX165K
iQ7PUe4Zwzu4atV10VdWcxQcZCeLR5RP8ymbuumm8Mdq35cL7VlUlXcMmnS8qEtQgIrb67FwlTzi
yjUeepAWezx6zNFkO1Q3c9ClVz4jq1vFHFesUBp1Xxnz4GwPUweshhqOJlIIYoTaebpl2ExzzIec
CvXN5ZrFnA7r6RA9CbLYDkZgBBddirQoQqa5Azcd7xoITi/Sq+a9VExuUhrfmNH8irgUIaYPK+7Y
r0TpGAvmX1jb2W7CnV3nWCPlgRlRBf8+b5ojQKXopfJ51KkJpttvj17ExOhdRsxbtl7O/5MWNVRx
+rRnoJXwpkpEXOtQtMm72XQzcokkemHl0YknPo0dZPlomOxf4E6bT46Jm2nloAM849jiqizK/MHk
Lh3TCfPSZ7/MvthcUI+QwqdjrmioSinAEzqFuEow/20wTE3XmTVzlvz1QqBI5Jv+ZSWEWB5NhLrs
2Us5+FvZwF4N1DIfW8IbrB7/o8kDRhuWvbkAA8BYGM4GwB3eQMJsb0cp1rx6op/vZos9CQhWdyRJ
wCdCJSsuCFbo8CaWZsq8mMZ3CQG/2vWY6nlcLd9808qkE5v2/ZtQzvgxpL5jbJBUlv6mw8KT7ivK
sdNY9e629E3NOnAqNE2wsqNih/oBqCGj8OEAZ2Pa6Bnj6eSUnyZVoxfw8S/CZBEkq7SecYerXKsN
DYThvXU5VlhfyUbWkGUna0ZmxlN78It0KTmX75Xwlv6pm/KDa+Sj3kwihZRv6yeLuz3X7oC2hqmR
X9FXrfZh7LBYM0EsDKQz/wviy5LB3Jhf1FYG8j1kfLzy7JlIu1YQVyYmLqBrYqaYx412+tgZGfPL
uVE2xNq0zJ7ok9HRLvIWwWpC3TKtoWNMOcimJnlnLmCdyYZbChzkVhdmMHFUdSWzUeZO8cpOgLL2
UwLDshtytryi7vigOsUQH/fhwGOgEzFH68Cj5bIpZqt6iPEpH2nwcurMVma/JXbEpTm2vCbn7tsv
5U+o73A81sZ2Zgr/VhY1+2rflpBywTCYa6OaravYVfmFZiEEBNTV9SWSiKReu5ZtP1vYPlD7mcN8
h6ObdqLlZ9NZUlseSKwJEUx08/wVlWxwDIbZ2BIPl4ODJFcJfZOc1dYZAZ9CIEth80PhoGNjsApT
7GnkDMZy08PaRCLTROaGRMniKziOMzCEIl27lK3MxzCarwuVl9c+vddbUfpqzWEQ8smEer779iD9
92b7Nzdbdg0ulf//xXb9Cn6OAVz6+vPl9vtP/Xm3tZw/LJu7q7kAxNzA5Rf+SDalTP/DMTmuaA99
g8WwO/242zqwyi3UyaD0YRIKbgD/uNvawA1tfqEfcBmFcv6fscp/U3cz0KFKFNi7MI+YwDic3+62
Pbb3ph2G6RpuNRAxRY93VduYjMmoU+OdZ7j6gkqsyremmfcvxEiMn3Knm3BMhVX79NOn929uPP/i
q/jmSQgXSTtcikB4v+3XTqWbPEyGEdB5ZV3H+VxFJOfVjKqnEWTtalTO8OKPDY+KLIO+XWMjYo/A
kuw79IX96j2kUL/hdySMbIrC+oT1IrD22nOjDwtH9PR3ddJvSvxvrgaYElhh8H5RdP/manBShu5Y
9vprPP9xvPEgF3wal5bCrvd17QL/mqxsk/pMd2ffo+mvc9Pel3SYLfbUun9Ppq6z1in3/Q0iKyIr
+zIxUYFKN8cMXGfJbT6gmWJ0122Q+4WPXdJeQjlwp23aGd4plaSJ7v/6e/j14rksCppnJrUTRHaL
mdDypn+qXn1tMJpriu4atFf4WMeBJYCqC5ZGA7D+Vk0yvG8iq3j+6z/7a8uONg4JPRhRQOezFvmP
34pmZByx03RxRU7gbF3j4R6ukabjio+Sx7/+S792dL7/pRAEyuKIggLyezuhqaj/W1Rj1wiRnVcg
HrLYR32gxSpvkq3ZYi9e26aGe43EVJV/t2h+vx3wLoUpXOCTDvFNREz99vn6dkprFC2i3+bua5kN
7mteLK8BsEC3ZbRVr7TJV79XRauQmea1/8FsHCYEKFzwzEy317bK0K1laMc/oYcS9iYJtP5ojLHZ
mAaCurWLuFQeXNubh7+rq/71i6IOZdvA6AK8hi7vr6/f9AaXcKzIOBG7Wb6mjITilWXkfeWsbA1v
60Ilaf6GjRwV8dxit6Vdna4ZsPlfe3+e67XmZsFwIRs/Ukya76PbJP7FX3/FuLB+K/58ODcsIg+h
AHgS1//tGuDJIDVxXNunzMGZFwacqQmBpfg9wl0/DgMW0da8G0vtDnAsEx9JRrXvuLCRGtrAPqMl
cG7grU5QrVVMSCdFrO4YGTRu23xCARpsIjyk66HOMo7u3mboF2Vdda0ao2NEyDQpjq0QdPWMCWQt
xqQ8oBQsziKLb2OUn9OqGPz2uo/ah16Uhr3xRpqAVqoFe4MzzPPKVEF2VSRu8BKZ6JISL7CuZhr7
4VqZCfMZauH0aASSsZ/SwbyxaDRs5mz60nSobAfT8JmJlr2/i7p2OMLvFA9tYinYKr5hpSQg59Fb
CHIGcU7VGp+HEoV403QMv5AKH602LN7TsfF47u0yv0/DaPJXI1MR0qLlsNZ8DsypRHiDEm7aMo1p
d5Y1WWQiYOZDiqrAc6xHkUTbsrMlep/whmI7JoTAqvsDR40gRRsrDFMrv3ieSjO5FDJs7l20Fvsh
zAyBhbWcXwOvlluy1chBGPOAWFvGRa+IxtRXzD2NC5y+NweCI8QY76Y+q3k4lNrqeByCnayjZEOH
qTxU/FNsmY6s+aDRhq+yLssMJv4K01LtTkRS9UW0tingSqQIlP+Lge9O2RbRyp3EB5Kxkvqd3auQ
GCDbn648RuNFhO2w7ctyhc4QGed7QkSamF86ZUzLWDyUbOX1F6HLrLfJvuLe15jXfd7jlkF20c57
jEF9RCsmRWSfiaK+N+EVHjNtk1U08B1ESA1NwhEQ/ZAlXkVLplhf5Krl+qZicy2L3opuktb00Mzn
2lfJRk9F2F95Hfx4iK1RbXUKvL1r7DwjyaKbkUfHi9f0c5hoW3ZONiWNYhmuGCchJthO6O4IgQqJ
7lvpCNc0NqoIpgJZXyraqcKn79VFVAU7t4pJOw1mlx2zEjl69TKRRoEQH8j6LToP3Mh1nAZfjWEE
wL8xa9FjKwmG4NpF2xpdVLbf+y7xuVPXzvrQmexuyDDjhKToqBvndgdyvUp3uvBKfTC7jlwAVzDa
XvuTq4u9BCdjkHXiiCejKWeLpo+Xg5/PS9O4QfhnoPPvq+opI1+CwE/isIhGwKp8JuzBRjaOSMS6
TFTSkT/iE3ve7wkLoefKYWxfMLMTdOAbXsG27gn52AbWNFO4Z7pRpzLAGbI1eFQkniNruJDwqItN
HNnxsLD++TpTv6M+qZYu/Qfj09BDGdijmgSslbRHy0ydAzOq3COEAzzpJq3TaDMPUc68V8kmhLyj
Mocoujab6Wlls3HJCMHZWU2ENp6+s99sLXCh9TFJLfLS89BJAPnx71ZWyGCe5RNjI51UipwJJZ7x
WTKJ5vqW8hyJa/ILUmxgwegY9oMulBiuvSYkvLViYntyh4ojKcbMxw+EyMPsHRgkq3pB41clFy1o
GALdlDunl5DY+gcnE+6rO0W0dQJSRmyQEDi4tgR3prx4POs43Wxuy2uGntsUDNBLoRSVRRZn4z0D
SfXWyMRG86fiaBvANUZ9HET8HreoAUFVcrSuUVXazl3Xu9YDIwf+hfJgTa178DnTFuhIlh4k4lRE
4j5qnJvU8MPHymyXxZllbbf3iy7pbidNnMrabBXfTaIqXliNm8C65AQLHxkbs7pLdkni9Kxwqo99
F0aCuQx+kbMIAPJzL8/UcOqnfik+l64wlzVv2taq5E/X9TwjexNlP2N58Jc3v7x0xf7E60Iyce24
Fe9iaGFGrBKilOd1mI88Ok0R5+ldBSUJOfBAVRDzv7Gnir5KblrL0Uzx7SYhUi2BwzacSrIwluTA
oUUAuwzYtoSY4RDjvyPX5h2xgSD/W+rkviofEQSGF3iTiZ0DNJSzLtBVv6oKddtqkpk+2/1kdpcx
ZW52WTc4Zu8DTot9V5nWdRvG7QvcSxroQAhScVEHcTiQxIVGYaOl3yLbxRK9bwQf6xpRuv6SF7l7
Ow0dgqUWSHH+pLwy7g4IgcuvgFSWPSRti2TDPSCwt6nQJOs2dNqeDDMqdyWtToRRDtuclio5p/j5
LlFbZu7GFVJAeChch+MoEeGjBKAbbwtR8ZjMRsSIyKlqq/0o2ZA1qUosqS0eDtZI5tIk3iEmHLcc
Mqq9tOQgPPItin7kpLVHk9K7zT7LEIOcoSnTL+awJ3MXw5buwKdb/ogfhKSb7VRai81H4cM9ElOJ
vtdAigCwbBz706R9ZHIjg4jA7w5Oybj+MKvFvofSupv3TZHX9anyJufK6JGibZO2IlQ+hriVrAO3
K5MHKpHu3cSZiYfPTzuymhPajKtQjUHLKaDb+yJurXTpRdjBSKeDid2npsclwC/D2rJN4J3FF0bU
qLckNukUFj7pQMcUH/Pd1Bmkt0vU4emWpGEWaSr6zL6d8mJ2r0uvWSTozWh6J4e0a0J3qW66rUIx
j9k0qNJFK+uX7B1dV2ytyZ7kZiywmuznoGX101aM/Y2OkNetowbB9xOiIOshSyRrjZMufGStl91t
FVbArQfBQGgXlAnS/Wl4AeSlAmIC89H/5KJRVxuFa9fBRFSAG2wjAMQc7qzobUNvpN1xcdDTVWr3
eX3lyyaxb/FbFN4Rqh59p3SajPiUS6NRm7JDuLqiGhv6E6M9Xr+EnLOjO5cnGDpN86hbh+dek4BB
UzNK/NO3qvS/nZS/6aQwSlhmuv9/K+X6Q/3P6QPrRf1zK+XHj/3ZSzHtP5iEAnCkJkXbsUQD/9lL
MUPS3aDyOd/pI4sg4Ucvxfb5IcgYIfAIGguoc/7ZS7H+AM1M98PmEkh3mAnrn6nIP7oV37Oe44/6
33Qv3N97AQiSHUy+ruO6Flk4v+Nn28wB2gTI+EqKIdWvDiKoDvqb34Mix6UBTclWWLr0IbXrrjSO
NTdql8m661eHWqXmnrNMv0uqB2RqJnXtlBEzegllw/9oZeFvUjoRcm4PVR97OGFXtAG0A+IC59Gw
6OWEYMcofI7tFXQzpF5b6tMsCW/M1Oj9O6yxI5aZxusZVNyj9oYW66mxJ0HWVgV5SLNjsEFxL8Y0
cYHvTq2nwDdWYixR9GE6Q6s2JYQ/VW0T3JPMPtcK/xHyH3KHSqef5QLAKbuHDs+PtQ0yxy7Mp7T1
+3nYk2gagIDusICZl5z++cD8uP2SGJ3ESt5oJklF5a9njdFhG3jamD83FYlt/30Av+ej/N0DaLnW
Xz6AJ3Lw6kGmvzx+33/ox+MX8IiF7pILgd5noU3/ePZC9w9SHRk3s6D+8dQRqeiBFfEAiQJOQrfD
H/+hzrG95Smm+cI/YHEgc/iPnrpvbaGfhzwkefDomjRXg0VB9DsiWVpe1lLnJhczBwE4rSL2kIU7
WSQ0EhBnfDHj0sdV5tbnFEf19azChfRWmta6It1va3Evuc96APdbKab8JiEhGJ+IUWVokiXpy1wE
emTeK6ILmnbjBhPzEqSuC4opV/5OJ25yORaqvjJjHO6rWhRXDYL7W7+2g31phgnX7cjfO3nh9Gvg
sdEyyfBwICTymHMROw2dpuzHE21gNNQ9mlKc45ckuajPeQn6YTP5UbxmEjLikhL9YaywQtWt4yj4
6wpxo/mW53P9CtwkOM25jeFITgGiEIqTrRq9aZcvnD8VTUGMMSDEtZ8wbTpaOnIOuRTGFzpg7Ve/
ScMbO6uCYx2V8iOeRNSSPthYt2nSDHuuS/LsdI66yHJqTTqZyEfX5Cd/4IU3QYZSfGGoszHoUFde
x2YVX3bNbHypvFj2Kyb24priqzoC9Xwew6k9Zwq4Zp4E46ek6fv7MOynclWgYHoDDRs/S3CtIZkC
+JI9LwZNMVec50gLj8VSV2PPTuUxcUN0SUJY8rVF3DCshaOekHLhlB+q4q1gHHcI57TfWU6afpnN
obiiLXRDwKt7gUoTT3k0z5dNVIzryvW7nT8FndhIj4krm+ggJN9nnD9zm0Iuzqc08NtKo9uJDnU0
LvVoLevS443iiV11VjQA7CSrLsNzsZ/aqHioKyd5yqFr5msFAVng/8R4UBKtaeHGd7EDJoIbOPXX
lB9b+j6ngXFZR1uJBL6VtvA+JcuIFeg1xZTqGPQVM+TFFTZJ9TXNBELKZkLpsKqKpbDMkuo29chX
xK/tX8UIPDburNESyKA8Nb2RoSOzLb3OS+UYq9rRmC9dxl+PkT8LBFVD7Ly1k8JllDcuXptC8q8a
szzMzUxNN/rANGomq3B83PAujgjNVYGxRXBBNpke4Y+61ylGni9MnfOjKbmJqAw9+gZvvt47TGAv
Z2DT3S4L+woscBY9G6UXGxdRK9psG1a+9d4qs6MpZ6rhPM6qjrajzq2XnlZItY6rdrizwA1+lhq3
Sdgo6zWXwJ7Wo+71uVN+ERwcO6dUlkFYw/ymbuf6OjmMCxP0/wO+0UcK/eSypYn2Nnhk3q0spHrx
GmZjcWjiKvicESpwQrKuzSMhluEDs8jaWGvG3jg8kkVX3uDo2AXIrl7dOAk/Seb+hqkapM3SpjHq
6Q+3kZo5Cc2uarGIVs9ZPNDrL2SGWK0qKvnS+w5XOu1nDXLnGnKBMQ7lqmfCdJUIzH8gHO6sLgid
FWzGfitNpP8Iq5xtgMWXSHnfW80jJhI8YemS3ciZqvr2Iq8tTMdmx3FqJ1nA5+Bk+xo/VraStvbX
RtiYe/wu6VmMhruvU/hlGyPsI2fr+NJ8EXkSknLHZjoKE1VQSK862/t9UxxjqFfXubPYQsLa7s80
WR0+WKb8T3matXrVWqi52Myi4RjFE3oFyojm8+jrRh4cI+i4Cob4++AKdDdOJ40vNVgKFCVWNt7q
VhtsLnMCk9fIsD+HjjPujCBpP3tKA5PARPkCwsM62V0aldtedUQS2K6W0TrErneT6DDCfCkaGkCJ
io6JMMg4tMzmHkpZQ4hJqC4B8BENyTR641X+hdNo8LhVRZhr0hWbMU6jY0ZXbVtjtNrjzXiIK3fY
d4upNbUdlGnYMrHScNeq1kTTe9sWrvf7bI8T8ELLazc15A889ckoSOoNspsJWto4XDpF61X92pGq
SZ9mIy6qg/YdfLfPATgZmCyJtK2+fx4GjUM7Ame5AkDu3VgZHTc6LvIM9948Y+OO4QRgOfCJZDmO
sXp0YZqcWxKPz4NFoMvKTLPoUaEdebYNGdAX9St1keg4fwwqT7BJKR6rgKSXW3OYylsqY3BxcHDX
fZo71yHXMkJ+CRvNXAnsweK0I45XE5MqsA62ASSaDbaM8ho7HS/Xy40dwrKED6ZAn6dARhL3jY7u
qrV4+fPUixMqnAjX1NxH904gvWOW5uoBh0ZAL2GMkg+bgIYb7PJDSbBBW19pnAzXgAWae9JR/WPM
G//S0Ck9Ki1dOvjtQC53S/Cjk01Ek9JqP8RWoXeZwwRnsvphSxLDsM2x0YybAfjIJZoOnx4Z4/tS
ZbdtMciV2+LqjZCsOmyyeXRWc3SsvUycUCFgAatmB8FIMNS3pG4B6ubzfJD1ZAHVncFLOIa/z1pp
3HBLHe0tLSf3rgjn5B0mfnpIJ0NBx2qnhr9D+g8qAl/fiVyqfajD8DhaQ/cIJqO8HS0sdzxP2MCJ
c5W0d/wQHYaKR9rzWpsbKNB0FgY7bOlEo3pEo2HTgEQ1sU2IWsKdXjg3Q15Gp9kPp2PHwYjyVajr
Kgy+mHUafrE6nDWEobvtc4p1/7OpovzY1Uazr+yEMFDQMRMEGplwSDuIW5l8mf4uHbP8NgopQRq0
B5u8t7wXUafBjcC6vO3pNqOsQvtEGIaiB7hF1CPq+0qHzykpYezYCfnQly1zB2ttViQZYMdW4Utq
RPk9IU5de4vrK+0OXNxaeLEeQDE8/1ZrXgmvTznHQrJn8d/2CYgHDn4++VrM+l62MUwhO9A7O/H8
XRN6/jpBvBWts1ih2xF1dtmDICsPQ28kz24DpfxVcGepaIjlpruVapYxdydvgslxYl7BaHlf03gz
hwuWrJD5BbIwrmKvbTS/UPZOT3luVF+ycRKPYT/4DxZB2xdtmz60GM22pd2WRx9v8NofxnLt19PZ
K+YXNsCvTpq8Zr334sPjf+PORwXhSBdxiMsUOzSyAwlNxW1rFVvllMYVX45YBSARjlXe/x9757Ed
t5Jl0S+CFgIeUyTS0huRoiZYlCE8AjZgvr43KFWVRL2S+nVP36C8VMhEAhE37j1nn+bFXGyFvaxu
clgjjekxYxrS4tDKub9hKpnPm2GwEkgyLfb8e88Z2m25GMtNQpIuLrc1zu87+PCf9sWfTk/g/Bgf
/vf2xQX4oufPydB9JS3jpyPUt7/5/Qjl+O98g5GzcEHiukL3aSF8P0WRXI9GhAGB4RERhWjxJzUI
OiuIk/w1ZBE/JdcLTBAejYc18YYxJy2Rv9PB+Hliyv81MjVSNfFgcLFfMhFRhDlaXmv1wUuLFxq7
/l4DvRakHkyGH+7OX/VK/uJKxNKsKgP0Ba+9oR8VBkVlVdYyCa5kLEDGdcKxKolfNkqGzd+/Eteg
Y8TB9VfzRtzT5+SVqg/9mMNOG/SrTpUZZuTlD5qCN0Px9eZBoDU4iK4QD67181BcuYXwZbvUh7nL
X2h9vyArfMn417/9fbiM7VnC5Rf/5TcidZJzInph2EKjT9wxjIIucYhXmtL/w61b5REWvgsbjcRb
8mNM0W9JnMYHxXHwfCJVL4ik4Z23pOv8/kvRnat/OMK/3jv0UWg+fPKyLDoCPwtOFBrc3h/rQzIC
N8KUfjvH0wMK8Yda4cr9/cXe6AK+XQxvGIurgTjgbVichpmRd1PWBx8sROgipD1kXkPOipY+697q
IgBVHHA27v/+o0iyIx4nOhYIP95GjqLrGIwiqeoD9AXALC1h5bav5Q9axr/7/Xdcb9gvN9R2DVYF
REG81T/f0GXIhjnFi3nQhqY9lEONzd/Qo7vfX+WvHnkCeP99lTc6FoydltKGgqv4k83ofnpgj69O
r43F/9+V6Cb9uF6gc0ykqrgSqP0ZlVX2vKwZXf+L10v/9UvRkYIm6vsujHuOUD9fitaHDdquLg+1
IpW71hX+ohlK6PVilfPWj3QZQtUnCgwM9UGnWAyzAumc2VjVSTU27LVRMh3ypphWqqzGz26SUhZk
kXmk1BbQa/KX2bPMY7zgJKndjllfvdDNNXxAL5y0MZ0nHG50tNKbgR3j4E5NeTO3vvGYu4Y82lEW
fUTAMIeoLuwDx3bS+ObK348Zz3NOMEy8QcatlUFeTV6omtg69j3e8iEvqm1vuNUdXQDrpPvL+BkT
vr8XvcNndwRXySx5NnodgeeJCwpwO1uF/inL6UylHZ9HM3zruWSwEuaqr3cSU9lVbCwy7OmKOxtl
RlEWAIhCrdCYvU/aPNapRo8YvDW4cIBjaRvQ0eV2KVm4ysztN7D5DCiGLC5JnFZbx2ELgFAhdj0O
236jCBE7WbTe9lm7yDMSi2XolU269/wS8QY5MY+gVe2zKRbZx9iTxYMz5uRZdWb91Dil8Rjx3QEv
jaJ+qktUNXwmBZEycWu/35gmlPiAwHsaLBDKi4du9PASoT++QY/bf4y4NWdJ1tQQWrIXXfCbDplj
POIReIHKFN31DsN3gKx8evqrZ3NhyHzX0p9a+zMgCa6z1Jlu4V9ZR1Z0osRUSfRFjJGcMiBFzWwM
1SmNgRjD7YjTy9hEJJOR0vHiaD4iOImLyRkKm/xAbfQQEa6PfdHF1gmyhneeONwySle+5pBkGJCS
eUMmHeXgYvCVYjfNP4IiYotF5BbieluH8ITeLRu5tE5BwAoHfLoVqvY5MUcKe3rN/BCpFlP1Cjbz
Ejh61Z7DHFwePcCW91OVly+Gm6DUzolhq3pWThwZDdlhAq0gs9x7s5I8PzbdCuwSlg1ZDD2mkjtO
m/457kZzTVnmJ+gjkBEMyutYAkbMtQ1SIPSNDQKderUVbJTFFgc6xaP3WKshsAumow9kR8VqTxsw
e/bx+e0YIaoLpC+0xFJfFfuOUJPbkQHuh6Vd8r1dD32xG7XWSKGEmxxVlgx+ewAQdRwCB3DUp8Vn
bmIsvFsWCAURoq7s3gMmqZ/izLLPXl1pRN7yYdtBM09MoSAmWIgqNgCVrJOdxPnHhlyi0xTF1bad
cH3nbfYCENA/jxBYnvggYificg61uWOemUCmQt7qT1sgQD5NXX6hwWTrG0x+3sQj7ogApogBMqKD
EOxC8hUSrH2ocgd+nJM4yzkYtg91N6u9WUr6Jz5mDJo/XnUC5/DSRRAmGwbLm04Ue7+Nv5Ikho2h
m+6qxjj0Un0aMIJCQILdO0S1w0HNc2+SgZdScNbarj2LCwX4cRvnvOcWWAgcn27+6Il6OUOMtCsX
t9jE6DF6jtTkCga0f9LA7AsealZFjKpFDYwILsqVSVG5awhN3uZDQcqVqkku7DBkLghmDuXYq71Y
993a4nuj4XhG2Iova8zs52LqvBtT9eIS+i/zY/yEp2ngicpZUD+Sy0WqeoFgRVV8fbuDCx+UXuNf
0a8fP3dai1cp7lhzEiv3boSD7Qar/jPcDUxwLesHUVHuDXQTIFptS6Cji6APMtjg3UQyb8/FOLCS
vVZag982+0IvISDOqMZKENMhTSmJ60KSEtl5JC8KMX5O7OpY09wLYlgYPMHMxtq0uDLrXu6S0fT4
Ecr6qlvTH1JpyLMC2ikreZMMKeoCC9k1dycFJhKC7hJofFl1kVM+9bknvuojq5VanxFbRyKbR316
mdlTvFMzDCt3pJIINK23L7PY3nVkxm4Umcsb21xYEXsJeWNx5Pt04g4tblSFiEZIhNBWcRi/cEbD
qm0PMbvBPTzM1VJRVadoGcqbbmDt0WJWDySo2ypXJffcl8POzGxiNNE6XZqRoX8iZqc/o6dIPSqH
Kw/s2YGUdcYWifT3xAJrF32bXplEpnzQsqy7mqekv4iy5THVzfHRy2cv9GacMtZCLvICxHRbJdAe
ayib10X+5DZtiR8ieZExAxHsWO95nx9apccHw8PMAQuz2fS6WUOW6EDUyTnes7h/0mxJA9xl0wNl
Zx010twemoqVt61YcfTSE/cp2Fl6Sfyk9bdF1rG6egcgSew4e41rv2DtB1mAucAsDIfSsK12X9Gq
JMm3JsGm8zNauUyfQGVwyGt4RDK/3AhQWkdSSXU/8GqGFlXelggMVMO0lGEJLiJ8tz1pKOQilwFU
2fddaZRQ0MzyJN1erzfSG5qTWXRDOIgSqCCq00m6ztk8GlNJT0wvWtY/DCAkMhhjOoZ6niXa3gKF
mZzox9GaxCkWKe9kqUFWQeQMzNFgifjtQP/Yb92Xbs4SREEqL7/S8181qDHmI8+txWac0d9R3dj6
duWAZdwDBGHppm/7/prJNEKQzAIqtiFENtv2DL6scDEHQSukE91HL8c2sJFTcTdmJgQKQIExFQKD
J7pU7qxOVZHlIYzuT2gCCUHKkMvOJj12W0t2hsP7xcKhbmw7Q21MPHYWwhqa2KuNec97ajCJy/Bf
DYXXH4wGqxAzl+ccdRMYGiPfGrr0Qix84kNJ2MHlwB4tVn+NHlaWQdSaX5jLJa9r/DkuXDFAYOu0
oHAnEvAKTTumE+PGnUtLNIerwfJtxVQnnJaYvI0gaACG8IUP+TAijvRIOvyDEH+dkv5cx+N35+yP
rt9Gy/zN4PaDEh8TESLUTi8ODRto6BijuujjQXfXNhGrHKXl5WxqMEeMhboi91t5xgtvn6F3jVM0
gH86qL1xBoDT4PPQIRAuHQoOu28PalAKeAf4PG0pHgbyv9ucNXV00+eqGG6JxxK73xf+v5wMESOt
1hnLQqJBn2M9zP14Ayxll/FYFwfVUIRV0RCxQWESrypYlRiy5PH31xO/lP/rBUk4wnTvmxht3pyc
qpYCx8LyzoLS0MNllZCof8kWD7O2fIYhCioU49qVY3vj9eu2M8pFOMBuR7FLRKFtSIOzn+XSqD0e
0z81Tsy/+nyM8k3bcV2dTtKb40k9YVqDo5YfkrK0ToPqyhdpNrxTI9MQ+Pgg8qYt2Vq8SEkm+ktF
iuuah1df1YJCO+VLUMpUJ1IFMLuBVg86RgHEpc2DfWYZqX9etVl7njudv+1Vg/js1c4fR6zK5sTB
lRHRSsPDwPNsOhZaL59/2nuacG/mNe+LnPWpeNDTNPv4uitWFUSHzbjgH/nDIfdtMMz6NAqbihIL
lbMaPN88HDFi5IzdKz/0Tka9rYFY6ydwkKNpfWhSVztolI2BlxFJasOw3jCG/pPL4Jf3E82uZ9h8
EMPkMX3zCfoZ5HaNmuXgc97e21osz2pr/NMy8EvHwjcxMfBNsVpijnr7mw/poCIHavjBsSieHSYn
mwoVz6YxUK+B0IKhMIM+vkxyit7fvw/GG68K95gShZhBpK5C4Kt+87wxGrFUW4zJwWIoER0K6ITn
WhT5H8uB0rijyzxf+SB7H/DUPJDy1rxgZRq3/axsHJWyYuDKestogaELKs+4rykn0dgdqL/980xW
3ZcmEgTtrXiP+FvH5Z9+9Z/61XTRaMb89371Krd7guv9U6v621/63qp2xTuPdcZz107jd23Pv1rV
/jsXYY/l0BzBWU3I/X9kPzbGRSRwvJGuMHEVsqF9l/2gCLIIa1lDv3VskCZiof9Pq5oEXRCFJnof
1upf0oSEchql67E8As8lODCvYvvKZLZ6uRQALn64NX/RrP5lD+Ja+Cx17oVviVcz5o97kOowVDWe
qI6uOSJ7ULO4zBjIPczcgfOmWfzt76/3y+vOAACBlIHEAPPML1tQq5mGW3s61ys5XwajXiOazSYK
/n6ib4QpzzG35kTROjqpcf/7i/+yw5NmRlMeiyK/nrdKIn/acBtN7yZJsuRxocD7UhYlnalCKO98
FgsElWjx0ZHrf/rKf3GL8U3DbaBTj45sfWx+vMV912ft6Lnlkbpius6LpP9CpBDdBz9tod7o89++
oCN4SLkcT6/O1OXNsoYvZKqNrvUxpEfyzMUIE85J74PiM7WPBMQ6T7+/rW+trTTRbd183SrwojAE
elM5zZ3QlzhaQ1Tk1HDQdyL8CcvS6GxQo8UGDMlTgD+sLCg4ubhtlF09YFnC151gM+I86XbubT8b
YEFaZQ+kQ9RJdy4mf/owG94fngL7lVDyUwfZtQFo8O6j1MMq+bbSq0qfer7shwPGuti61zjvRGdd
DChqF0tKB8KQxHgiYGIuGGiuhgzewflW8ynODD1xnBO7v3ks5xobg9m1TsCUgmcJhYI8I29CXMKn
4oCicK0TDLk6JEoD3SnQcBsXz2B01DRam2LxmI3F29X2JC6BN2rtdnB1tllQ9rd056brCF8avAHc
tPYnT5l0HRDJTgoLSYOPgRbDdO2wSjghuWy5f8jo6D5mBe2V26Y1Wh65iP475p8O26ukkE6E+MpT
OqFxF1Qx00Vv+cq6map5PK/0BOcR2q0xUIhTMK+sCwH+O97TSXVgmUY6xX7eEOmBRKF+GjKjflpa
3Tw6xMpiuaD78eSVprrGyiTLjd8sLF8TbOJtJlr7mbCG6RYrKL6YUkX1k5n0063WaOLe7mmgYtfB
Y0OpUB0ZtU9PDozKYeNYguCdLrKn28Fq+aZ1zgGlLDouiH8gejAgVOO/80Y6KgP30VsU9621xP3g
86Oh2fcfRoJbnx1sLLdpTO1HAoZt7jiL45TxJ4wmwWtf7duzmmQx1pLETHHBpPmE6DhjesKhjS9r
zKru9t2oMN1oLUDEk+9GaXnMG1jdfeAYvjdse0KCHhM1+g9ezXoa9vlAz7ycLZ4Thu/Ws+y8+imJ
IdzGDV1Dn/Y3lgFY34GF+SADNktXxyIr46xFLEIENsyia7QziPyVQxImYOeufpqmjIPZNxeNGlar
OGkUJlzrjLqW6CG+63qMC7yYHs7r/bemHgHE4Fnwrl1Atp6WdJum8vXL1z8DELfalLOesW4syUHj
u94kbq/CMfb9HW4KHuBkfT0cksXrA5k3UXQGCJdjvOpG8r+ayfNvGR8KGjkEN2Fb7IEYZZc9kSLY
E70yN6a72ql04KmRnCK1w8M2BxFSHhPNWCr04wjKhCM9QlJcWB0+NW0PiCIbwybW5ugWpAdEpoQU
gxouD87CcwPm0BPjqPGLIlRDodHplvR6nCF/PXbc/gSHT6WwviYVJh49pxvrKWD9OoGimq1s7nN3
X5tRQpAzqsio8ucdEbSbJmmm48jgYwf42ry0yQDbKDUeIn+ezvpYTvcOAdybpI7g4xLsju8Jpxvs
R/Gh040mrJOZQDYM8leak/S3I66VmKawsj/25AVbPF/daG5iP53OIFmpg+XJuAwG3ZDo2+Vy6bVD
/AUDi7h0gLieqjRxLmsdHAd8dGs+F9VY8oNP67FgoTzeV/XSf/FTqKQhORFxGvJw+ycr6qcqZJJF
SBwGgujBrDqY5kKz3vdJzNyjbZ4rQehJVjDrPzSocBR/0OShAzLOIzXndvclEfyHgHV5umWb41k2
Ikrfg6NF7NJLm+5xDtdPtuj9h3JOoKO7sVfaga3UdLtMSfQwJdQWtcWUgvkxjRKVj88THquHzHZY
MKWR32dA1h+ZgvBi+TN4wEiHK5q6pgm4yCfhwPdp6bGNynuYM9slzaqQsFcr3gmz9OwTFk3df1y6
WnwsoY0sxwUIp3c0geGa40bU3bQzW4H8xTFM89MSK9vZtlV++k8wTNtlyTH2/Hs3SZr/SzhM7Y/u
neF4OV4GNR5p4GgqNMdGbHgv/50SUxnV1TQY07BbLOPhbVyMxaEV/V3BYOFbXEzlatYnMnX48zU7
Vvue1rmBr9kb0zagaxDJ3QJ9pwjQ8Q40WIm7PC+LdODWlRHNPiIBP8yuh1LUqrwrNzH1MOOt2rui
bnNEQ1H3JCePWqTube/cXNv+uVD8rA2I5C1QIIvFwiri9rL1uvmIU8q7JJWPbYGQDViyhYONq4Df
aEc2y1vuLDw0K3PjtsNqF5KRuz5KQ4ywN06kuMSywlraOIQ+BxlysQdFfsve6Rkm0Aw2zU1REOyO
ozLjM7ke8fBpbfFfJHnFIziZHKucoiZXMDagC9AcbA9zolgHOZF13Z6BuHdOvJC2yRB3YGpmM0HG
7XrTNUhe3iVcccX+deYB5I9Df7RYz8ucseC/LoFuMuAtI2J5ffRpPibX/VjBwR7q0Tofh0FHMmzT
Fmh7rftSmXQeAmGuXD1jaexnt2B/7IDB0t+204JOaCOxABY9qooTqad0Ur59LFHZuE+bJKOSiDSN
7ctl1nrWFHSo1QyFolfUviXc761YClx+BmLyCrPvXFrTBV1Gw9zorS+fRqOpkyvDVnzqtFxbHaNa
uGTVprN7Cxqg6NgtHFLj0Z4ncZMDA/Z05bqbeLKc05CTH7UhDWO+izRpPzmJYGGdW3TUY91OhCj+
ZUCQhScPN6PnirtCavqpHhLtpW8bf58MIzMFPjNVzqs/1ZgQF5KQ17KTN37P/Kxd2y7x2onatSTg
LHySdL2jQJrhKNkz2/pQexBAShiL1V20/qJZRn4Zrfp1wEeT81ITK1+tNxadZqfNDISIEc+O9FVV
AWuS+0RpeQdxWBvucAgUTr1JxyROvNsi93yHraomIggOfNzMuK/zVIsFgThUy7TUxx73saDcKHRp
w+uzonwTFWUakmENm8ghnofAB2oQ10j0Uw45/ZIAAQXmJJm3/KNBsWz7pyJb6gt+/uZW0qQ55irR
Pkyan540cnCwkCdsPbNXHmJ6QMjmXW1XDKPN92icsNJX0KDrkwnSRZumNG9ijyXdbONhJ/QYgsIi
gKFPU3OUqo+DuC/EbUVmogwoQ3AqqZYGaU5F0jtl/qIRWbTzlIyQ98sS+VxDv5U3cEQNUr1UuCO0
gkbHZI1HnmsKg6HRr/y+1q/sEpGp0suN083lYRps0kFJMLmbkLHsMjbRMGsSYkaIhrZ0XIxw/aob
fm325WoqTux85d4qgT1h+u83XulsY7+4GIDsBHR25yt9ruP3teYMT600zEuJegnAQaxTQIIwK/yi
AmcA4V3cUvkBkIeJ/mI7kX0yTfj7DJWQEaPVrNzRgoCnZctXu3H4QSzQ0Pj3baLhSEzWC+LRZ+gh
G40duAvmQa0rSILdHL7WwGoIV+FsaAztSOpUU190ecFDWiasNqnT8kQuTNUj+N5F0l3P+ZilG0XZ
/Yej+HpK+ulUQjOcAwfNT8A0mI3fdGcXxUyFHQ8Jjf1a9KsJP2e7Fr6/P679cgr2kHPRqMAApdPP
fhs5TaRiP2Syrw8FSlAsAzTl7hvU6uC1JyHPHGs9urwuh7+/7i9Hf65Ltx+VCCdTgnffnBI5khdm
JlF3TVnh0G1Gm1R2Ez77EUxdu5VlNd+ikGAtbtRa5f7+6vRt3t5dQEacinnB+RBv+4wIz+mekOQE
rzTiAEKemXHvratu9oox6OOaNV+vW44la+VtWEh8v/V0/+nY/aljZ1NV/fBr/QLRvv5aVSD+SNj6
mTZG5vL6F//VtbPeUcgj41xhyatSlC7g966dp79DVy3EGtqOO/XVkfcf3Bj/FbQxOr2CqccKKfuX
WY9e39pjB1kESfZVmvc3unbfXtCfXmBY3ZhxBR0FAJ3O2zYI6Q7dUtb6TFuhyomdEOSFELszmpfG
atfe+kYG7bAsmVPsxt5pGK92LfBKTwp9B7MJwykkWs3fNF3P+C2hmtECGBtD2Pqfa9VHV6PjzGfl
LAhTSDnrkmtOnxMyctdxwp4ZThJrR0yfSWm8dReUXQGAGsGUPoMOpKEff2i7uT3NrNqXQMnJs9CW
5X2EaYoDLhlb29bX62ybEKuJq4RN+qA3Pic+wTD9GdCHU1EeSsbx0jGdkdfFz1lfpygckuqQukv6
VRMi/jzi6bqAY+N+IKI0G0Kf/fI8KYtVP+V2nAvhZIGoH+COb6U22tf0Y4ozZfrZVSoZmqux0/aC
0TlJNhHxtbJXiM6Q9hOfC1BjY3NTNhOGOJooDske4E+mgIhHPVCFbb73Wm6z0HAMBiC/9RMevWFL
OIB1MAxirsGX+4GVWuI0kjF53Wums0PqVN7oSyEJevJaSD4e/Q+l59UJiWBNNQmEMR8Td4fOUyct
GbsZXq5Y386uMyaAxusFzIutP3LK6s8HaX0AEdzfia6rvL3XgmBA40S+AZWtl++JRTIfpiI3drRY
sFHWcbbKF6LogiiINJxNPd+UxBtiLlHdretQQaAdW7e9dQOEjFZtLfZEV11DaOUgNGLnsdg1rWFY
s9XWrVRo3fAk1u21xR52pbo1T5v9F6JIT/rjuiWvmzMR5sWJtlZE1ZxVN/g5rIvcMh5pHThhvm7w
87rVV+umzxANKo9ml4eRikCXot/keZbdRmu5MKyFQ7SWELEj93lmetvSGunvDWgKo9eyw18rkIyY
0B2E5fzFH8fPxLloO/lauEAkF7c85DTc1rqmWyucpfDNLQBULBqA3PA02TeSp21DU/+MFKdk1cM4
IV2MD0yIiYxYq6hkrafstbIic4ax2EC1JQbCPIu1AoP4BdBircrsoq4vqBb9k+t1TZit1VsrSMQr
Xis61fDcvJZ501rx1cgWg4FTb5i9FoQ1mDB4OezN81ovYq0ibmzvoKKkkvSiYkp3nS9GakxbLBYV
Z/at/hy/VaMzudnDncEZZryzEZFQs9pNnogHYfEsbHU7S8+cVndveg/i0uNkLdRyUGYKc1f5azeK
RL2Z6yNN8SG7Pfq0iPSgoMujNrDG4enSNdNsgNZmlR3H1YwPW3Shszdl+gICtZVaq+7ApVjjHZkd
A2V/HGs0OnI6ANkTmW/tUoUYAyt3CRJ7zTGvidXE52hMrGxDGsdPJUoKZKqJQJaRa7Lk8RzlrG8n
JuVxQn9xWkvskcT4sMB4620pZIHKHEgit54Qa4z9Zzf3Re7QOlh8mr7FGmRD5hpdzaCK8h6IGN6X
/IgF19YqLJM0fO6rHPshfBsTsonRt0bEiyWmb1OKf3bqP+3UCFl/O1u7whotq58ma9/+yvc9mm3v
HVMHrOAGSgrsDxSB3/doGu7v1mETEfYMYCjEfpisOe/YuP1VlrySfMBc/HuPtsQ7xsO8lgzcAF87
uv93Jms8BD+XgbxJa4FtG/Y6+IWa/KbIzrthyRG+EUWR+yZYe1Osvvo2zp0r4rst68ZymrbbywJl
6I5R8EoJG1diWB4pOQIKh/6A4jZnzEEfhWf0NvEKrZgebdqKOeBzJFBBDT3sEC+VPl73RaN/wQMy
YjNxYX15kPgSTw8MqgNeEpkYuaf20rfiLdSs7FRmlXgx6ZdIckYb75O2VsITYQknN7eaQMp42UwQ
5W6RaET7eMEBbeJ5x6qXSlzepjMMQUPnP2fxrFvWRNPS3ru69smbHM5CtpYFFRr+SydR6TGFoHE+
5VZ6dOnufRyzwdhabOoOEX1Octtiw0zCTk7ztRqWyA+x3pXt1qz5xgHo354s1qaoQ/pz+I3ZnTH2
MRePR+dTCnrjfaecJLu0jUkL0WG4VyC0OTbP6ZSkm8KZMWXSa6Pn6k+kI3d6n853rt3Tn+SXmD9E
M3ouTffRxs5oT+9cy4z8oJMz53FkopCKnCg5W8Zp+sBRUNisvpN+jCtTbX0IItVGh8qFwA1XSRy4
qVk/zu1EanzckHlMKFB50oA/0Q+2vRqyW7QgywR5QHpasbqDsyXFT+pOSbeEmd11begU7vzUD3Pj
XPNNDB2umSqnECH0FGKwgwam0+sotSx5cduCvlmc5ocutYbdGBMrYYOyDweZuDcN9mPAaUkeh8bc
y5vcKanJJDm5etmIGwQH45bERnpDFrjSAMae82XEMxhOFLaXnB4J201mWSZgSxAQI9evtPqcAiCb
L/QKBVV9glY3ejVqLgJzvS03wqo3pcKfcW3lTSKPwNGEFehmOscsrB6n3GAoO3pcUV4BT0wqJsWk
FwsonyFq2NS8Gbp4jX+Cc3lHo4kl39Umv36gBec2eOw7nRmj76D316keN+Y0rdlRBj7yUyajlrYd
2LsvZYNXGvmZm7tB4c34ApXNRGYTeRMRu5qXnkMQT86cqBqfDZBJ+PSZLGxnOlvzcYqhUazVDVGe
NB715DBnSNIPkGsKEfRi7lH0kTXe41wo3V0Vp+k1+Rxi2SSNWmvWNip5s+HQI9Gt55TcrkwS7V1H
GHHOyQEcSA3WLHMj2WnMsMaGsNo7tXYJspV7fc3kIoXwXoKSvJiWcrwsOlvft7k7hElsxuxKYmXW
Zy4D10Jz00tNykLtSKsgvo/DuNOGZeGNH4y0k/seSER8WhPZsBFny40/aJ+1xa94pzQHNatnZ7N9
2ZPltMBhT0pyS4dZfphgW1iBRz7CPQx+Q+6tqG4r0oHXLikcHogQrETzHUma0N04YNG9SIsCFkWh
I+M6vno14CK3LyNDAHugu2amiIvvVG6o+jBShEimhvMUerUmzsyu00mUyYwbcsVWfaXlZ+U2i1nN
7IHOSz432X6ZTO+UaXi9Qw8w5HQ+iZG5s0mEYciV8r3nRd22EHHExIHfSu5iyuXQWCzzRqtnXe3M
ISlCx8+MM+lU+E28DKG+ltbkXBCuKO7rhbRF3SwMfufcirNPbeNmz5nea+/NtlAEDU1kSLZUkrxr
1qRCWkEmnDuH4LQ2jq1NYZJ0vnWSLm7P+AMWUHONsM+A02E9IzPyFnoeVqfZYHxmtBm1HmQz+QLh
NACkNCjR0GA5bcycStXqoDWtKbdRX464yCVh6tYFpMQBmWkFFUPMsfmgxuXR4hHugxQ4Pb9NpRsH
xxvdG8fmWBj30Rz2BqBEFyqEvq2W3tgWmo30V07jdFtFnXVZoMRmENCilbgY0WJfLP3iZHuvkeaH
pp8+xPh7fXp8Ke1WkUIQY0Sl9/SJVTZB0FtxfMssulu6aoQhSvav+IYSN2qZ7VrFDJKy/E6oxBsA
r5LQ09G7JI/mu9Lxn3rqD/UUETUrdfy/a5Xuv07P3Y/l1Pe/8b2c8lfj7OocFFi9v/O9/lVO6c47
6iuENBCqX9sh/xYqASGivcb/ZGC2RWyzhi99b3kY9jsPRQguRLSuSH7+nqeW5X4Vr/zQ80BGYVvE
k2EJZf0Csr623X7QsPIGaqqR8HZGqo5HpVkurIT582vuItS+ZpsQzRNMpcxv3dG7IGVMfXBU1tzV
Urtr9LY7DWzmIItc4jYkiYxzZDrRXq1wcDgo2jPtSUohR+q4cLwI5i8u4xi4nmvP5o1lpblRBlpV
CPe4iBbuJ4pNXb4ndN1gEEkqkQTbiM2jvvBqDlQgvXgxpylATdiXwD2iPLN2KJF1YqLrsW2b94VH
iAVc5KosxCnxJwdItRH5/dZNdKvbJYVl1KfeilOyUbIqp/GEzWdGxEMcxCJOrpyNBwtALBXiIgUh
XT2qVZoAhjvbR87nth6xbKZudh/NGuRYWiK5akKG2vI5qyLvS4zg0w0XowN0uV2BZcohTWEFOU1L
m9Vhz0fo9vkkyUbVzZWm4/jJWUTKCOPv3rW7ndKzTG0Xma2WA5kdyliiF6jSnilQZfYHPDnedkTJ
9oSSkd3EjBNcHuldXJC8DqUwu2iMSh4yY3zIZGrus36kc4PF4QA9JFkYMsTJYzqloERmykjGaxfw
uCHNDsMjtA3QrEVH136i8KqUD+Ixdj73UzQyCRyfiJvrNgaBR/mET3DKH2AUYC7wRXYioe5TnEpK
zCgf7gC/gZhbtHI/cEs1nFeB7dYgO136MJ5R7Q3fB6GTPtD0Ii4p7c8WJJsBstHLJWncDSDEJ1l2
p1LJ6gCkqA6pY0I2biPoOM2e1TV2xLZZrnFWyCA38oda19JwaDW5JfjzK/Yz56J0luh69CXiHvIc
sSIh0u7MKMznId9bykJxv6grg9YY3h9STGOBbQeVbHIORqa98HqiwVxwekdXpumumhY7YDaRbJa1
uE8HQ8HLt9NPYGCm09TO87ZubO02romdrrL4a2RG8srW+ju7T/E3lUCBUczhtEjr9IBjygmGVHcC
U862FgBz2fWcvo6sC8kOaIW/A31ibexE8/fKGb9KOy+PfYLLMGLtCOgspoRFT+knaVqSESrwizhG
nOHrZRdKiVWBMKR5Yy8ayWG6AoapdWAxjele2JUetAX+3iI6LgvairKrqQN77dEGqkw+z5Sdksb2
N1qNZ8sc7PbjsLibTPQBCBqL05NqnHVSp5NYq/LhzGEIjMil9ZrQtBbtReLUwQ/EKMMm78zTY6o1
tcybuZy0A7CL4RZ8FBP3wsrra8YpZUUgb5te1p7hEBaUki0OmKzbCEaY951T9nhnxBLv00wap2qI
WzZ6s+dqPFj5EkR0I4aiYa4aKfU/7J3HjuRI2mVfZTB7FqjFALNx7R4ewj0yQ22IyIhMatKM0sin
n2NRVfir+p/pRs+6d4VKhCbNPnHvuQ/5VFjcpTwWCa47axUqNX9KjHvmNgnc+TT0WX2we7g90R7a
dabI6PXJfkFJ6WFY7ab+lyXlhElxigmzVsOQ/iKDGNYRO10JjNuUYrqDltC9dh5PC4QcN1121liZ
N2kdVfspo3pPpWHvUYTwkxVUbnMOsSptOCUUvqnGTIyt59AdObCrGMVKZxtHC2vlBEkKqWcvCnL8
U5CRa1zmxjuv1LNNMDxCmwJEl+xP4Gjcu5yk+E1bIiarjewz7sJ2k9kie6oIGG5WvvCyW7udR4bM
w+JsGMpZD+xev8uSvhVRhqMTIsvmZEWwwwNnPI9DJq6uExmPLPkCiniPSMYiYoVWRWSXDUnKazwp
Yh/jpla7uZzNW59Wb9vHPVnWpNZSVePN5fPUO5bL877Vb62myFyqZQTTLNkNG9CSWMWPD2Xqwnid
u8NkUd4CwVr0XbKEkL39+jI58yseB+/gjlX00drdJVAaIk3KM1nwYf/iz3kFY9g0trYzHilN8RgP
ZODQTYj+V0w9uc2N3rhh9JmyQR0sVrNIYtFjEXbBTnYXuxbnQTjfZVNY3C+GOd7OGbC0eh6QgdQK
ZE/HSnMM7C9dWLJPI6LTzclGeJZDfSPubI80r+UM7m/Zu2qq1UzQFtLZtYl250i5S7IvkeIrJInX
AevrqgiJb2pYq2qqTnSQSu2NWUZHRDrxumFUvyI3oPqYRTNuTb13HSzD2IiuYMpZNewxoYl236Is
jzYOrrSNdMtog5zuyJgex5MhfikZfEd11GyXaBp2ZicIDZsjJG/kGm7TWqW7YajUySjk51gstyVA
ohtL6WCkCYhXiQv73qYyOTMrbLa1Oec7MprM44JU9WB4QbSSAJjRwtUZsgum9LQO2JyKHBlLVXDe
Sf9tITAeRLYmARX9G8bj4obAIEa5c12iGJvAH865deYZQI+XuXDaiuLX4JfRTonljWWejnbHHEoZ
78W3QOKBR405Rz8muR9g/0gUKvv2IS7seJ2OVnc3ueHI5c76hFr/tbG8XyKSP7HhEV/lUTCMyn2u
yGVaV0WHPijkUy2t267EoPpf7eASp93h9gJ/XTHomdKHxivzS2Q34miG9nJGIcmvISjehorcIw7T
hlM7G5+xBHJh9M5jRqLVekzUgBw65Fz3s/KHXRPTXZEzdxzcyt/lYzCva7q8HdvM6mxbtjYjLC7e
9PlHR5Q2TDOfvCWYZqspLci1YXnzhB5teSgcJifcpuyUsIcPquYXhid1NfZF/sprX/S3WuryTQYe
H0s+yGM7xEe/VJCfyyih/S+nBw8f5WuQ+4/seCcCGpI7FxnBAUlhAkcrzYl97WJ+0cCo3O+EPMFY
pWmCcxRu3SX2bRZbAXnqwzjNm0USsp75WODRMNqfHvlhHtGb8IBsYTX3o7XQxzPRhxDghW9T0Zmv
g6k+chH394vpGPl2HNPxkIveQabgjyhlclVzsop+XHlYxSN7jBgueR5PhFldZRh512k2Ma5yahqU
GDZBGJ7blb+6lkwi/aIm/E3ZYJNQErT+XgjL45Wp/b7B0BEt2OPxyWxo7h6xtQ6Y+80zTqv8pUOG
/aNO5AkrScy0qEmJH0icT8RR3mONjP3DSnKjwsHuR6Tfsrk7Cg2lXGVFynZMebP6MMsQ7F4zdI/L
1MpjzOF5y8ICg3PtPyx+fRNjmIRQyHWgDpax5DzO/hh8xkmAKtPuAgQbXvYMls/F8p55m7aaSiJf
HbEWjViIipeEDjS901xbx4USB3+ru1OFHaI0iQnzwRE+JJulDftqM6oOZhmgnH1itfkuDiYQkwF7
RMH3te9b39jnXh5Xe0kO2zOnWfHMFTe8EDxnPhZ5Hx/MPMiOpjdR8cbSP8maUDl4nl0Mb8KfyqfE
zvIZM+1cEQuXtqfIIBuCCf9UwL0uo5Mt2WSklbIKHSQHeHBk17aYXXvpGZc8m+EyfKKzGg9h17AL
yvP+Hvti+50Q2Lbg/WvyfuOwGyoqj9UH1dXyFLU9mjXah276RnSJHa3pk4aIpHvh+Gw/xTxus5z3
4QaGBskObHH871McLv4L/v2M3UeouFnDwY14EVuwYnPrq2TrYqm789GCvUL3Z2HbBMNjudSzRTBe
bdyWtcpe4W7UuzYOKz1NU+URXCFCvDBPwpXrFnDKumqqnkFJxBd4xPVBVRyvbRU9EnBSU4TJ4Udd
1Q2rriDf+f2S3LQ1JWlZjxKNTzVW3yxiHlYa3bOf0NniPerkbq76dNMkslwLYym7ldcKbzchHb0g
MGxb0JkAH/MxK7Zjbg3nql6GlWvn9QG9cvJgo4qdr2GQt829It/Q20SJMqVfMDxF8Zp9kkMazV24
Gn5nM1NuZhrVXARych+bPzDOzKzCoO3Y+6VVtAIQDfS5VC7u9A4WcrmIuoW4l3KOqrBUlE6+c+hT
33u2www/OsxpERxYrwrrB0v+eGMaeZycs3EEAsAj3OZbO0wmJo1gHtaFgTF2lfZtcx57UE8DO7ir
kqQjVpY09ovHCHzs4TDKqRXHlmdyM/ROdia4MlvH9hD8IjPW/TBxSYL0I/sn36tKfOuKKM5eLUsH
gLjRdMsQpl6F+Fe9jc949WcTiuTgDwzXV1YPTUQCUXxi2WZuiXRd3C277mLX2d3yblJY3+DC9mBj
lHdNIMw9LMbhtJDxfBEiEy+pcqvrNFneaRHZtCYFU4BLsNikWWmFxawgm5fVJ9UBaRN7VTCibBlj
3rmuJHmD7/F7RxW57RU236W28m3CXUdxLuct2Zb9diiDoyHqcdPQuF/7JIt2bWHa7x5DsUNVtALu
LycTmYEhQ/Mm3WeJM8IB0OrQDJQpA9l0+lFGxrgvbffeUeRDsyq5H/lOkEUCLRW2PR/gvklKqSE5
F7S0SAIRzG15buROgNPZypn4QiJtS3Nl5Vm6neIq3UYl13hM5PVbR02/aqKgOhgZIcvGxE1ST37N
fK3sO/jhBmm+OekZTexWqzoKjPveWearwMo3QPm/VcVQrz12ASASJqPclnOa/hQAk2/jmOznjZDJ
IcZT7xYQEtUgcH4TArxeWuwabdGPXDrTfEl7M7obVVJs8zrzD4WfeVubMerK7BoWlab1EIYVm4sO
VxGixeSdnJV8U8Ow06NzGd4VzAnhS5rF1ipjd5Wzzn79wig7oG6rdYVJ5NUQ3at0AhgrY7h3MYKY
cHLGTxOjEqgycznOFchzi8YzQ4LdDytFrOx6ZiG+Qgzhb/wF5kPkpNuRv9YK2d0L9qqbNMHzs8jP
Oi9funzUzxuL+C1pMSjgleNsEczA8MRdcsqzjoiuTpFdkJgAfhzkJWREItICGc2dx7hUnoFH1jwt
XbC3wBOv7dbNzmWSFA/MH0xzM7hqCLcjQKG7rqfezs3R3kg9/oE4LI6RlCUAjxGUZR6aP6eaFi3v
8/EAWH3YTIa0L2BjmQiI9qNPVX8ifSFfmUipT8y1Nmk6w5AVPspQ2yhOdlCNl6Ug0zTJ5A/6NUqx
udbUkiWvjvUgxmKdjN38jGKmWzHvuXVIAXmilPqWGVICwu2Dm9RHFy7VQuHYpMd4WiQp84PRbupx
eIsseTtZs4PL2H6qDY68fGS0LIjdWuMcCZ+ZScM2kC2rKpMgXJtQ8G9kaaJ5xwp8U8/pOTPq114Q
jzF36WPrs9PjJN1NM9VRnYj6MW1s/C9WeXTG2v3sPNTCZtKydTCqJwWU4ZcQlbHswPUyQWbqQfGt
0NkCk6yu4dwzjm6SHG+JCOElgehBHD2O0IyjebpKi4RX9iukAu8ZQEw7r3NnlAtVZdHjKG9fYOy5
1hxY5H05XuPz4wEpwnef9nCAeQd8s2hPdk0puWSJotWJN/ypBNTg3BP3IzlT+IfY+aN7LjJr5duo
lLdjWFrddjBTcYfAMTzyH/xTUYe/7MS+unnD4RFmWGaESfSox+VqkY0eF2KQ+4I0jy2qUqK0A1S+
XqlOC9lBvOrWU8uVtCbjVqDm0bNAUSfrORoItrIgxvBOUOXp/Z/tUQmTjMOR4KsWrwbbnUMwSshJ
y4kVqrlG1WkeC0AdcdRR65ToWXIZnIQ19rvJITSbtKLyJDzGfzICSF1T6q+pTGE4ufLcJuMlytG7
V2Q9DfHsbSNVX6RLzCyDmeBICr2N0LVP9/QuDBBBad9PtvvMpq276WNDbCbQ22v4SKTNmyLZZk1l
IYakOWu9ocP7mJhMLvpmZRbep5ji6DIY5MuQk0SkeDO/FYnF5KyfnV1QIPDNe+dH7I3WI1inYuOr
eWrX+dBMP70uGB85++wV1vJ2HZiS+CbJMIqN6NqKDfe2bEODOUuWIQ0zi+IQ+fUtAWEs4hbHJV0y
m8AtB4lVESRmpmTKcj9aiId3RTaL985qmlcPzFeF7mNZPnC/x2ptzYXx3rDKvA/MEkg4Fx7I1yBQ
h7DAdM/62l6j68vTDe6zU4t3Y+tU8/yDOotXKxGE7eVWeN9MDrjXPh0+jMz/lbRomDA2Gd1JMoa+
LMqN114WTPVaZOb0PVTe8GDbqbvctSpsMD4FVbNnCqrDyQArAWsmtkYL8QJiszLFCjuriV1EG7fL
BK5914yNOytrPVRlXAaHLB6/zYn3nQrBewQgxq5Kzv2B92De+m1n0VyFT1Poc8Kntf2YmKVYE0l9
H4InBj5Q4zyo4hCFkm1nm1Jrn28m1kfOuawZrcp+TG+oIXq1S0DmrVsIWsPJrTl/Vn6P9G6fxJPS
QyI2hhOzMGqaCj1TTXNDeTc1wlsjB2ufWuHKGylDsnHSJiAZlzy8aD+LPF7PnAt455D+3E2ZZ35j
kWwRzSWH5XkoeshUIiDT12FAnQK3mbtbZxDDOeDpkWt0Cv1+knV2XoQg+YsLi/0S/g0qJoROK9Ka
ECK1va6EOGVeCf4N3tBLkbRWDHl/EGDVVtJQkqI1dDFOJAbseTd01KM3CEgwBNYLHzE23hBhG9ET
odzJJ4ypPNkA1k0UIvt5vs7FqApQvVW2XaQiWDToaLyVzRVNCVqJDU7IX8i7wL7V8jIblPVA5jAi
FH6/8cQw7UFdy4tKRvs5z6nAN56r5WStZz1AJ2LBTRZceO28lvuUs6x5KBdjfDYQVZ4cVBjDqlqi
8Ladjf4ZL555Z1bTvLcFHAGa1865dF4YXCN4Wqjw0bDdgIC3f8xlVpz6LhwRdjkMQxHD85Y2Ncfq
qvLCGv5tl6Ybtq0s41Csc2MNE1PBlQPkNr9jwq+lD1ELez+37NlDlDh5/KWrnE1jm+QbVXQPSwL6
aOXPwkaHgQvNXILklLsclXWZzr9Kdn6vsQVtgJuix8nKgOkujSL8nkmeyefB95rdZHDrJo3LZcYj
taHZybZm0uV7YeAOwZxR3bSkIR7Hyey3BBwVZ/Aa2E+KwDLPDcEo3wE394pTFhl9akxkabduzHHS
GxdRSHHnzVN4qFIr2RJyJ/awO9y1I0g3RK859bchStkXprcGl9gkvpnUd+e2kdNu6Kn+GWcGTGmM
9Ar3aVyHERlcil3GOhFddTv00YcxWtaWwyk++KnXgx1brNto5NVwcjvdZtI5NqkVPtTKx8IHuObk
G8Eyrfy43Lg9XcdAxbhm3tyeOrDytxhvizPMxB91qKztSK7TLg/n94QYu7XtIr+Jw5yxohXDyJHt
/GRkTrwLkPFshc2WGWJJuE/xha7HdiZdssO2um6KGlx3RGxl6ihr44NlAX3fUMuaS/uale68plVY
DkhSfIxOVjc8hEHDHNiKynJTe/ZYXpWH3HBOuWxyQhbBgiHHOxuB3Ewe6xtmrBaVRpPurCLES45n
kLB0/r8ZXzpHzfdTT2yCPRZPUWe/OAmHNSK6beY6i07RfI9qxCpRwsJjQpqIabCEGxQYzc6GinGA
2YyiNMc9K2gVCAVaR4O5oBFc7p00c5AaymfRyfwBaS20VpuNuOz34+KOb4ZiDWI7xosDjGZnLlTI
ShrZHm1nulLh8F5FObzvQV4G0kRm3I4hV7ulG8G0NO4JVZmR/drpUbIxPwPh/IRHPtx+yT5azv9V
xhqMQU/kvvSTN+AVVedRCHVsyz8ym/+ztv4Xa2vICCGL3v/32vpYf0I9ev/r4vqPj/ljcR26vwHW
xQzqorNzNQ/jTxlgGP4GZSmKfJTyev+stX5/SvWt34ATMWAL8Oe7X3r8P/fWTkAOD6QoPizCxuEF
/1aalev+Nw+M5Vh8F9orgCXzv7FtcOCn2ZIq4xg7i2JSVNJEYWdO9DqNEXCKGQcYYTcv6w4b57Qu
Ets6+yS83S5+TGScZZEaHpvZ+BkALrtfYlW/Reiv9MKogE7FR1Ub1cT9jqlK/VZ5EFJN37Lv22yi
oGd+5NwSfBAu6yKvEsICo9LfZ374GLRFeW3BAN6b43vVtC3szbR46kezfUUbjnV5Gct62RemQFlQ
9vDCIArOC6L/BC2sinT0rtMHNK00TMWP1CichBumwlc+2228bew5OxaKFMVVXHL6JYjriLM0cUJu
vBa2w7ZkYuOsW9T41ooZlbOXZAvz6qJEPpOePoZbcjYybKp16TvMXAiAFZ0Qr01vLlDIZhOif0nU
YtRNH/TH9StDdKB5Y5jMN9lUcGGLPHm3U9tekfDSgO8cduNA9Kk/IKpTWTjdLZ5qHjxnJhZ9CpVk
hFxNwR5VdXEXsle+gPJfdjrdYu6aIwh/xk4SAvZYk33gu/N+srPgwZJdRJPsVB+qY4fnqCp88D1L
HOM+7x+deeqAX+GccKfZOcSLsEpGElrx37N+z+dluAnVRGTG0lnypG2VxcpMPFYkmSeDc2hWdr1u
jbl8cioxPA5wfyAmWFRydGPWC91L/MIQSs966TNqxvbnaUFSyLHsr5pldtcTxBEij63huSxmQacR
gaKe4lbepBR2v6I2WnIUfr1RbDpmI/ejW5fshyM9ZGCNSLCLFYy3paFaC4XEULxLBHHbBOucRwEE
OnNl51P3RgVUluspxi68Iog1eahDsKIHVB7ZNRWF82wnVXaJFo+vxgSxfbSEne8Gmbo3lp2PJn1x
k4Kbov1fzY3Y2KCzDhP39zXB07H2q1y9GnXSnijYop9TOwXtzjerhKgMZwqz7SRldCXuY5nWHc55
4wXAgv/A4k7vgMIYZXfULcWHKxqKzQFB7Dbh1thEHno+WVk15rSooFns0odA5d1tRyrsKWgZ72+t
ZpLnNK7djeHPSaVHqs230MGPAA6r6TaG5N8R2rq3cnQHdldgo+/yml18t5oq3vIXxYyMgqoEceDy
61F2aIpTNLITFKemtlhIrlCnsnq9MmgmeRFKhqlqfDWd0S/wPQdysUdwtfgAWMKcUii02Oj9Bytk
GSTcgKx1h+IL+EP0qErenm2nhvIVZfG8YihE1k7AQLlj9GGTy1GxMBgGSmVUstgrencmpKrOzDtX
cMv1zC/3rsw9VLAdFMpiTmA2j8U2dBh3tbwv17jDdUPqxVh+R2/hVGd/6M38gYhNvBQbVyyD+egu
3aRnSgF+Cjp1aRymoX1yy3S6GNhjSeRqnYk04fE0JiggGhqBfdUX9qZUJdkVQzVfZBPaxyEvESSH
XnIM5668TK3TXssJJ4tb5NmOoNJyGwj+kKDeV1WMcMDCdYRGBqUplQBy3/OYn8SU8ZkcQ+6HIJbb
KLNfkfUySMlJy2HJMUiMDfi3Oj6NzuxDovaUoko9xh39k8WvZUdT2d3j032NmMFtpgVgdTONxi1q
nPiQ6NN6HsznWg8QELnxRyaHsBtv+oXfYdybN3lGT017W1CtdOl35aQ19U3zFAY09VUoPjz+YuAh
7KsJqWMT96wvnPben/L8oZf1ixszL7DnmyCjcqzMBlsFyolKQUSeTDoElhrjxq5LyK6DEuEBRoRW
MLPHpJfA7r+k/q3MrO7UOswJGG/vEPWOezbS7sbqZnC+gNPMTRCBG2mRH2T8eGJ5TVXX3RKT5e78
yVrZPEZoKIaeoDYaf9MY6ivK9mZveDW8zHnhaZqpEYkTytlYNxZoHpzqF4ly6eosLULvJOvLSwGu
996P2s8AFeypyBLrhs29xDfEXmEtmE/qY1YC4GZ1nHwLYHlsPKjzG6k8Gy5Dh7HWT+a7Ui1Ee49W
+x0iwLA2WLTdsSC4eK0heSWKdN2OY3dXtUW1biExPY5lHF88mzGpOyAU8BpzZjEw3gAlx15iOym8
3Pg97Ux5AdY7PdjAgW6ytnOuPmHQj8OE6rh3/FMXoD9CwsTJb5jPXkeICLhNwnhyjEMR7c/GLoKP
CaDNNTToA5ZBEbdCZO9uIF3rl9/FOkVvi09gOE89KY+IlpBicsYY57zPAtRgaaXtQyhWJT6/Gydo
nLXHNnEfqS79cMuSdytqum4dFMOVh7Ak7scsH3IQCSsfqihbgaXbWJb5ELidiwg0b4/V4jgPJbXv
xsC8fu9N1ps3tgQwWUbxWEUMlrw+sJ/7xiXPiH0bek/KApp5UmzXlhvUuzmzGf8RI7q3RJvdGKMf
nVh1zQf2eOro91yRqlj8o1GCV/vdufyfOvlf18ka2vlP6uSyzGAX/k3hSaGsP+jPQjlAqxnYDsIg
TDOssP7LMBNZiD89AlzDP0penDl/Vso2/8RWGX6dH/D5dH37h8IT8afWimrIv89EjAL73zHMAGf7
u8CTrBQ7cCKP2hvZM4FFupL+i8Az8zM3Z66bnpQkTHI1CXbFSNORz8mA/HkIN+7GhYT9SOcvNffc
y2JElhAcNgm7AHloadTBLTelf1qWwI23JYh2mMLco5fBcSt3b+XYHC5FlLfPsnZ9bz0KJ2ElwwIW
7aDdEV494fRblbE3cCNUONjgBw0+cVWg0Vfd1MJ7QS+gJXPYbJcycNrtaOUqXTPfiOEIofBfuYw8
f0T5HHyEJHptegYL2wQlAf4HobdKc4hraGMlk2ufI5vNaYdf8nZyuU+rcbh2JTj2oLOopnEym84G
J1X2CNR3vqjU7O/axK4QWhuq3hJuaaR4RlXiockzWfL6ubiWnhj3fHqJUqGZD7hkWHPrVxU/0J7b
hbc3bbJm59WEDdCf6Lf7601XXix3rn79S30QZCjeHy1b+dsodd+SUR8XzRxtan2EDPowGRuswKll
P8BS7zaePnKMmaJToXh/cAKjvHPq6eqZU7f2vk4roYL0w9dHmKsPs1Yfa1ZVlYTyKnmlV+HUG9Is
ue30UTilNadirw9Ic9pKu2nu8CBUv3KOnN1YuPOu8/A5JW3QXbFmf3hxTKwEHMy1rw9iXx/Jqbc8
R67BylAf16L0TqM+wAN9lOf6UHf08e7ogz7TR74o0h+5vgTYVpDAl6gbgEXzxtNXha8vjdYXBiHA
qnos9ZVSFyX3jb5m9PFKBHpxacu8h11Dm5Dxxn4v9AXlYme8m/WlJfT1ZXl8p1yACfqcOPm2hAH3
HEQO1mB53QC8rvO83Zoso28YE5qn2Rw+Kb+n+2RwywvJWqBXaKeia6Cv1tB2SS7/um9Fsix3rtZi
5WI0aN5Us1++rmibJzrQ1zaOHVdHLKyIWHRRAtrdbaOc5XVsAy/bGn2PPwGvJTVlQdml+RcbwrOm
/aALBkMioMRTfQJOd8u9qqsKXWBQp+XrMEcx6XzVHx3P4EbpomSIDQKSl/7JMModHqdrqKuXGE4R
6aWrjrJmnob8IaXQMSh4LF35sKC9WtIstzVFUScCqiPKpPmrXrK7twrXEwsCXUxVmX2DrrFc1/ov
NX8auu5qdAVGAfqM6gK78xzFBxQcxu1Eo76Nde2Gt/aVw7C7t3VdZ+gKrywSj+Byqj73q/6D1rCp
4tak32W9QZEY6Goxpmwcdf04BFW7LwNpH/PutFBiMq9GEdgvekN4h6kCnzvlqNG61aYCoLadiCzc
QfT4qlopCWKnvICfSY6jrm5JhnaOjBHUpdK1b62rYD0Y3y+FIj2eEnnWtXI7A4nZ0KFMl8ntnwZr
Bs8rse9MBMzrxOoGY4X5WOeGltpJi43Ww/xVnk+NRw0U/mgkrBnfX6JvucNqwrXpjbBlxQ8z2Wj3
Xtq9165wj56s5GrJrHdfsPci187s3zqY63uzSsWmFaV9Q/hitTNtj0faZFE8Vu7X+rt8mDl2Vylh
qiz38ZKsg3p+W3BCrvAnxetx4BnMZjW/ATijYWHHJR9li+bY9IHgh3V1j+HMjVZjVA7iIQGicXTY
t3d7AQ0Bd7FHo9gteXMUxQiHJqv7EvNPHV37PPiFO3laJzbBJxN2yWHlhRb6DYMJNSnGddXEaxe1
h8L7MnhM30XmE7y4oIgNWTgQGSMVr3gtJuD0T2kJb9I9zDjFyHgwYZaHjSE/CiNH4Ja6+YADOZ1s
/75ogbatII6EQMwZ4Z6V2/oXxYX96LQxr0gx8egd2370XjpWQKd0qYhT7RfH+9Hz9LPy0tHLa8uI
A3c1+SK4ytII7U1sme2psc3wJOfY2PXA8ZETyJ7wXye5J8WnfAzxUgewLElSTAsyFtbk0aSvInS7
7ciC8oB1On3HKgs5vwrbnOH23Ltn2gp2E4ErAtj1E/q7UYS8Hw7KcsYXC9N1jvZfqFOwX+HFQIky
dgBplC1pD/xZtfjzaoHm0RuYArlqGdAUOfJdtmb2yp2M12+qhtvOWap7UHTRL1OlAyPqMnauBgqO
Z6Mol7vKDI6sVsufVeX4CPMij3S+1JEDwAY04EmEX9RrxmPFabvuqB/mzcxCESVXzG9xlYPbfxrG
2Tujfys/jdzM41OFRqhbgZOeLrF0/SfuEWS0akl2wzzb8PgCoiFIHLHS5NhmSn0UWRa5HEZJ/BQV
9figAsnOG7yc8ZDl4ARXNmy31xwz6J1TioSEeMIpESZEpAagoy0+3V4WCELqxxLlImzwpY6PBUyk
DbxwXlbR9PJ+kY6M192EgJeGXqeuznZk3sIHmF49Fl4/Y5Rjb6EOaoXOH2E7TKIkYpyNhKjVoa6k
KpNP4uioV1eHvs4tW6yVo6NgB5yO7SHQAbHopsiKnXVsrLB6EmTzLCdNFn1L/izDzEUVruNmCQAh
edZQhND6Oo6Wdy7L98zESKmdtSWV7xxvXNCar9hRyLNlMEC2LXsUbz/owNtYR99KHYJbf+XhypBo
XI7nPMR9SGaBU9jBmTWePFlpj3IEPTthDUTsotj1V4GO3VU6gFfqKF7SQvuthxidMU4nCCXu+k2n
w3tLg2HdKtCRvirIxbH7yvmtdOQvwTA904dkIAl4wKz6Usy2IJbJBZ29ErlcfvoUULd0dGLDXPYH
kr3oe5ASM9zowGHnK3tY5TqHeP7KJJ50PHHu6aTiDOv4bbS4wdsIPO0gUnx7azvxoMfOzuz8CKY2
ZctuOeRY6iRkOKTsCpAR4iEhi+SQhLR87FCGIjzkToqyrYjhRbJUtN7HaES3VHviLYGYePGiPqrX
ubKRnH4lNGN3HHiWdG5zqCOco6805/gr2Rl/TfyS6bhnemySnx0dAj10w7wf2eynKCrREFQ6LjpH
LmMuQ/ZCtOZdAlirSYmVht66nULWm/XcRxe3h8Y5BMRQJ1EVZBsvEva9r2OqQysJ9hIJEkiJdnR/
RMGChcPV4dbQycm5zquJzGvLcMi/trrM3EcIdJDj2Mt2ssl/tfNy3C8uC7NFOCUTX3M4W0a69Ye2
+onQZWAtPvjBTz/PWFiOOoubdWr7PfGC+IfvNvFu/Ert5q+J5wid6XBLjnNxTL4SvuPYI+07Y03p
rhKyaz8Fzu16RVJRvRJGWnK0ONNtE8v0uYSj9Y3NdLo3M9LEWaAO51boiHFYEOENBvponZjUiLgr
TxgzCSSHUTaghtIx5TWkwxcCfSwm4zE+G8TGyJK3Qth0yzruvDAscZrAxp75CcuzraPRYx2SXum4
9ErIcZeAxTjKMnGYBSzP4ita3dIp64kjgwdHSuOnpfPXv1q//3TJ/6JLhrPg/lOoxPM725Y6AZj/
14XSHx/2R5+swRLQ1RGWeyGgdU93vH86IQFL/M6a+AJH/NkiR7+BfIIzZvJBf2SO/tEiu95vnuuB
fII0AbJJJ4/8G9wn9lV/cUC64N59nR9APCkOSJvu/u8NMgQGCfxmwJ4yltWyrjM10Gt0Pf3WJLu3
v4wPHn43Vv4PlFcPDQVS97//p/5k/2W3/PpiwDUivQpzWRd52o75l2488ZQLpql3L6kxi9fabexv
cz9GT0WGKptOyCTWC/L6ezTm7eH/40s7Jr7R0CcF9B+p4plRWKpHrXpZIsWXjlos2uM8gYMNBh2M
xvIcY53ZwqbsYgBQv8PTPtT/Sn42/5ef/O/gDv2T4zG1IdYxDOEP949f3maKXkcAcC5lpaH4oTHi
bDfpQsUpa/SXY70Tnv/5j2zzmP7Dr5svyqPiom734d7+w6+7FoSyJCKyGUzW9rca+u3RxhEod+BP
YDZrZqqbOXzxwRqghgDW6z99Abm2NHx+D9InWESArFIH8roIjl4WeKPsI7kSUG6Z1g1xYQjFM518
twJei99d4dB01v/85/j7tvP33x35GthrbDADxJf8/akJJxYEtPg2tziaG4LK3KMqh0Ltwk5Z38ps
bm5Iq+s+//lX1dbfvz+rgYaxMY0K9Zo3+gcMvW9gt1Vea11yTZRF7ZvhF6jTX2au2AFaEPc9V1h3
+IGwlH5xGP8Pe+e1XDeSZdFfmR/ABJDwr9ffS4pelFgvCKoowbuEx9fPSkg9I16xyOh+nugodRmJ
cGlOnrPP2u9f/8+J6VLkRVcJNIZxcz5Xet8vwLSMxu1P8LeaMMgGgW73tXH1/qWMNwaKaeBUTC6O
C/7h1hJMOD2y3Ri3VuzDNEcblu76mF5QepXM5gXGivVMqlbNTh1aLXkNJouWuCMcGhTj79/NWw9u
6harpaFSduejVlgY+eBLqd92bc0ksdwgKy85SOk9x7LU/w8micuyx7zkf64tzriORpXosWb24lY2
KI4Qv8JwXujlC8ueRkILkSv+kbiKM8p92LBXOUkGRJyJoQ0rI8H6UnNgRYe1TT8FanTvsk1Vda+F
gI+7IkzrYkqYZYioxuHkg+fIdu+/sgX/eDZYXcH3A9Fhw785t0ZKsjDoPJqQbzH5xAZgdqUEcA1E
fWzz6kkqPz3QHax7Ey9wIfOG8Qwuv5n8+lAtjPwYQE+GY/yMltcI9OZl4d2/f59vrIIu8Eza98k7
WmRlX89kDU1ZjwDBuLVnlxeyvGby/dWToQPjBiD80cgW54MJ+Bijmj0XXiiogfMr5m0oEj2dmtuh
MssLu83tZ4A96hcT4kinm+ONNB0QyEEcQPGEHkb5bKBd8D7u0rhamcS1L2YJkx/yWLzXNSZBjB84
yh7GxPKKYIyweRlxBAS6dzEaxU3jEotSGpmRWYGw6MqL918jT3C2OLFZ63xnaI0W+Yk/WI2zl/pu
Df3mFkQLvWLVNMtN4mrJdW1m6D0LessGSC49fUTChjazjvs8iHY+UB9lJaib+noaK38tEkGXZd66
u35Bz0RO0xlrCseox7XAph1MN2c0A3o0aJ8Rd4ftRndxVVwNC82G2kDUbIAJMTMShbphC1DUG9V8
a3lVcdspHo7X5MmlyL3yqk+wcaSnXwJRrESmfTUmN702yin7W08b3D2JA+gCmOa54v766GUiN+yc
2ikqNnHL/n3CjS03MbBNqpt6QfXQwQG2x1IEH9uNSLODh9aqxw7zumFjBq577xN366ua8wtgKNHX
IEnsECoO8ppJrp1WeN9qjQyAql+36WEeYZms6q6z5FEAWEZk4xnWpQg7WrGqPjjpgMDuqZdTSnQ5
4ctbbYCjQdaiLWxaBAVZW9i7VXWDOV1GA4VvRcHGSzBUCKOObTdljLj038NtIfG9rfMIEMFiVOwa
LSzpvLTtZ5qtCRMKj9WGEJCFuK+YzU08KbS325CpDbDcA6yA/Hg1gtZD0pFSsWNnNlAPVnTPLCQl
c8EqOWZZXwI8ArYUTiTCkP/Go3eEAhFdYbzR/u3RjI/4B9wkp5pEbnxM6q6ksOROkmIjvVc9Dbo+
fzUaLz4JWsk2HnHAN/BPJXrmutm7cN136AnLv3K/sb+WpmbDSa+iFwbK+D3sgqSlUhwWG73j86yj
oIXiF1b2JkcEsmZg5TqliaAYR5qfNW0ip9C+WDXlwRHEUvWg2V6cXvSF16TWqSgyP39wSdTpPo2b
uIy6m9zFqDxdteBvlLzZAkIs+H9DDMJGhmzFmhGt4olG93wDIcavvmpR75jcbpqg3ZvqKfd2OOwQ
/CDfuaOTkzddaH15QQWEYIgV3HquAeAAysqGaqLdJECloDV8MfzI2RSmCfZv7yoAPHJG8P8To5I0
KFqrnYW3q7mmhFY9+bLhyzrGzEelmx9rXR1v1cEfGF5FSDNLk/Ys2bFF16rrUfieJ0w3AnsYVmGs
E6/iSsFqlGMYslj+DKSmXhoMA45OBw5Js1iHXCvHL0dGdIXUzFAPaqvJj59qm5vjxIFHi0tqqlMU
6HTKy4u0SMUDiRP1m8rMv2zbnvWZ5Yye5czy85CCb8u/CWcae1Z9TOAj6DuPaThF27nzbF6OFOzU
eGaY/A4ZGckV6maWGFp2vctwcQpxy/HuF9NJY0Vd1khiOO8ysNlE3aSWtDV5uI756lX6ygSlaTr+
drnbnH4sJD61Nd6UhJ3UdOx4uqmXWCTNaOq4LugAO4QhfjXQ3YyrHg/CiwnzvwfacXFOFsl018Uc
N8wsEQ9JINie2xHc/WITMQnevZFPPBRTkiulUd+8ADzBI1r9HfJYJPBhQvSppz12MBl8e4i9zUul
wPe1H9ZPSZoT/Y5xM90tgcKc1uDvF2C0GInvkybj09bcDEqd5IXyvAvfysUmosTd6Uqn43LtlIF+
1QCnKC8ZRnw7oe62KGs2ngYvlMVLRk90gvCyrP2tbaTVE6k3dvMpFXjwBMoI3IHlC6e9xKbzWDeS
O4eqQgQFRWkaL2tN0sC1BDiovbBNnJP25efhZ8FHT4lPGws4e4vmbvrkIcmBDLU+DfbkQcK1reeI
ImW2Z9vhBisxIovBgnpItgi4g2+ZFnHxYplCRmAn464fpQqD2HnAlg23njVgTOM3fKMq8Aju+Ecf
9ojcFhbShE2pjipplMd7YzIIDGD3HB2+9FXRmO6RxykvaIJ27uhjpvWe/Ax3C3JBHoaBHRdWCnE5
UJ0rncZlOuktZYtA9/l4Y3nJ1H2qhlCLUHgHnAENB+YV5UH8ibdktLmZABzcCpsT3lmLChPAS+w+
JKlHE1hb67guLCYQCCjsZ3I8vNMRjTtHALUIpJkJUzUGW0fpB8NGMIHmsfaZYZWjLp8PrbdO1KzP
YDQ8JbSiXPjK4YZwvz7UgclXjQUWyLA81HsYdP67sgmC7zrejFPoPNPizHzVoQZvRQzaZBNiqnEp
ZcOdLCPRGhODNs2YJcCmNj1uDQAZJjFtHTY3/hiAUfPI3eFbVlssTYKs1iGXhv8Y05xMvwTH0WaL
/J6gSHjwMFZiCPN7jHXsZzNJjAeheZwBUEGzNY2e8TCYCr5uCiR11OUSPHtgSFRPTlgRvdfGMN4s
T8hORIzcKDtIWeK6shx450HDgwm16wNiLRrcWLr11cCR9qGr+Zf0hvBZWhWlzQAjQbwruPmybU6z
zoiqMs08ml7Es892hUGm8DRkjCLfyK7jJKPemqz60Ydga2TzRqrbiRyeIo0D67mif9ZcF4qUn6XF
eKfPE3Ac15yRlCK6JPHchCxHMUB9tPQKqR41CNUouQtAB0WKm3kUB1i+DWAEDxM60Xxr+3jC341y
oFGnABWjrJZ0+9ka1crC7/Yfi1Hn2Jp11jGtS2g9Pn4oGZwfhz+doSCs7w1dDAyRIOVFz2pcxcmy
9o0i0fZlaLDIE4qE6khO3xOEwJwxsbyAn2uROrj3iWBdUAsrqit2nGXs0qPCtja25PZHBF/fJNvQ
7TI+LboA9whAuz36KCv95HYeQ8TTO3nAG6g/ReEkvV8Dgm5v70flUnJZ5xIPEy2BepctdmIOuZRl
VDhjyqSAT4FtCb5Qe6Mu8OazVbYhbTQ4zxhYGwVdBQUrEYVKbU3ZkySEBB48r2L1QNqQM/pobsrW
0hr4bxOBkKRQKYwrSMOYmanFwY6cctgYWcjMoobKDoNehd7aikGDUQCrvRkb17Yr5ltO6gxqHZJ4
t26hZVHlYH5ZaUtdpQxcXjZ9bmr7bhPekkk3NskgNiBy9CGC2zU9ACwKZSj7YFdrHhYzmKhzt0nX
Ms3MeuK6sI/Gu59uWRVHtUdf2c2ENp0Kq27q6U8ZhNVqm8SSANAlsdB83xtonA5t1xfRtdGACz4W
in0HEIW7sL2WK4CVYrTrRjDLh9buCEJCLcUem/Iv3kmjel7XH24sWgzvO2/Mr8HH/h1pAX449Pwd
bDCuK1fZBQxpmPwIoWmsXFFT64ESleJEjiLCHNkeMd9iR5piGjZbUp4+EcrkPKbJxHuOKz5oacMf
22tdYu70wpv6VViXVHL7MT/GVZV8Mq3GMJAo2PmRk/14KOiMmNbAqgsoJmb5wx8z4gVHjCyGBJkA
NxsBX2Mcm1Y/1WrxP6EIIBHpRxExVWdRpxFZkR21UpCFIcuGv0IWDNp9mAg+j8wrfq19g5eE4fh4
QwZwAEczyIMp1eJf98Q4uQrp6sgb79IQ35yMjo51Vw/MGXVQTrFKuRhMn6nqR8plXseb5CaYXZJN
AFCGjRUM3Om4bCZBxLo923GZwqNSRhepX2EQp/Zwg+b+x8ALGEHLwTDUw6I64fdLTVO2rGklRuXB
Bfk0Kmu4rl/GyvFcoVGvwtH2sX9pmxcxQz2Dx2AdOYPxXQtHsH/SacdozUNWqxkix0PPldfLuukn
KYsjVpXmdqoL5kSm4s0q8L1LKvN0OCEeYo0ereopBYcCjJ51T9ZMoRYnon0c0JKMec7OUdy21TxD
XqCaG0UHQf/Od6t39AZ0TceMazV6ru209i+1nxFGjeuIxs6c0ySLNaI7U3nlwDa2h4bzDaiJTu7L
tul2MOcgBnlNaz/r6Ww8QMUiZWf7rErkeXglLsBMck2B4CSRO2wsTj85DxEZa0ArrnlUws0rOYdq
OVhCZlvPf+AjBDYfWIy+C9Pc9bbO1IodV44eItmNn0f0Q5cRrcOfQYOgQWeGsDpz2pl3bIiqAdfJ
afifrEq7wZ8FaGmwAExNaY4HSnPa311l2i+J383fqUX1QNrG5nEQA66KxFXiAl8u/dJQNNRMcVEV
YhAnvwWXWtdFUm9r/CRPtjnGV7GCqoaJE3/Jqza8d4jxx3WXZ9MmVRBWxFvTlW9WwecI7v/fZT3x
k2CUwWulExt267xwXDM9HAwFbkE2RGnKeVrSCv9f4fmgwiNMR2VE/1kHeYWbVvRf62cJhu9129Cv
P/qryuPa/42PopI0OuwnwlFZ/l9VHjqKTNrGLZ0MnWoNMsno/Cr1IHkk40pSCKC3Kfhj/Kl/qSHN
/+a3EmQKpWEE1m3+O6UeV3+dDbMt6jzsfb5LJp1cGLnV1/k3l8YZpPNNchgh89O1hiYbVGMTsreI
XvqcLfsKfpCnu5FzDMTE8oTjGx7hKPHQ6IvBYS2i5SiH4GWDZjloWWkM0E9whNVJEnEYwskAQ9qA
4ygaBeMKjJR1pOGW49okkvopq1gwfqaWhwTyOB5dLEqqX/XSj4Lyici5eqr0mYC9T8BurwZYzpdG
JKznn0akPt6K67IIFTuwFF61F1SU5LZJNfVHzIBNHP3+dCPq1n/sQIrgUlqpkyqtrcSfap3NY2O8
k+jxjirAUjTl0ZXXIaKl8lTasvROju9ypvZUmMaZEliAOpgZkCuwI7MIKads5FSadmr9r3x0OSsh
QnnQVSBLZhsvNbXBlaXWHcw+Mj/PtAHdFKY6vZk6pwsn5+gTCtJOq+Vomzjq+EaGmfCCBAJWcDh8
NS+JjHkDS5ksVidHM6jVccNUx7nF7GhJFU2h8iTrQB8ebIP9fTWoBAHpFHXGVTTrznQoUTj+yFOD
68FTMzWrJ8wreXZ/MYTrBt0kTIvziyJyMQRDjXTp9QEByhCPn5Ig7o9m6afHIsaXD0iAep/OqDa6
fMw5gjCu+Tc/PyiLFI5wdDD7j6JTX3ixhOOTNg3AupLT57BUjYA3cWrTgcvEt1jY8gjlkiWv4Eah
f2gy4lobMRLwtkQjyUK7mzIwmyyNJnLNxTSyJpvbH6o0j/Qv0mksc0cFE6oDiNQfUaASbHpf+I9T
NtzRLWHvpiJyYCmT6X0ET5qgeKQLc7UEA9SuOGPjQPa0mD0SvjDQ05GD4w4TEn7SHAh+xemJewMm
5D8uh5LIGfhnt+0ZDQSvfFmf5jVzu3hAUlbmyJzhqFKvK9qa7kIoUeTtesHUc4eqfXHB8YRbveW4
GtFmBJScHh3O6CBQ6Lb2OSyRSiV+OhWJ2itTmmvzLV66jDeDaXlZwrq3DgsTW0t64qBpMLnveO6I
hnJ1OjEJQTiJDzkjJkAE8zKOFpcES8q369U4waoWK9yJwpJntuzldO880a/CD1sODPjZ+ltXBfBT
T6KgUi6Ykj79x2UILyZ5Ez3DF6Wa7Et6I1C1kMFUaZtBhNPNCOb5Jp8FgXYEcHYH3ZOYfDlDtwTp
JvJZTzngqlD8p6XXz9yUik6wCeHlLcW1JQcQo7t7WmK22lZ0bTJeHDcQST+i0+q1VYULZsm5NszX
mVTZqOWoOAuPmC+yh361nIpdndz8T6x1vTjUAsFlgEHS1NZszLyfxX938Xac9JkVxBK4BC8h26Cy
Y3Pt8AkB/jMkyooK0AphHQnkzoWlcJPUPR14mmwm1tNw9jdAFtyDY0sadBavyXrUNli7aXI1lqC5
iLxlOOzmhshFmSwxw4QEFrmaKUrf5aIcorupGatPYdKB6Z1qUhATcxkUoIXKKiWJkRsZP8dyco6U
KfFu0lJZ11VNpSV24w1ivHhXEfXSUh2l9VOqc+b3jSbcB20kHlwTg1MnzYZg50W4mN43vm9bGOax
RJp0XmGykDKiNF/woRCSGw+BTor+FJYuNEsT1HB0yoMk3i81EmCCRNK9Ol9l6pDdxIKl2QgmxhTG
RAzwCeVuvZYNGRQdVgQOEYXK8nScMhKa7wmKZM6hi2YkxovR4P0NbJMMtN8zI5b4MC594wEgDPeT
4D8UbHtfmcG5RlZOCI2V6Z0Ig+YlTDkJx5HN6Pa5hKnGnoxJi1xYFSfbznCpli1jnjoLf4iKPHdJ
GMqvneuQSFT5QptKJc+5JDz7wQB21dc29WfiM9a3pW6YRaYaj4ootq5qskYaKsXg15KWoM9E0Lpk
Ku3Ak90x8Zpa42zCsXZbGZpxYznMrizjtLbuBl6vibHcMuPy3rMeB3gFBt1jtoygBrGyliACnP1A
vePRiM2ieBzCcEq/2GBgMKew1CoFXjbeWxExt68ylUlX57dG1AmYlcULKi+ko5ViyHu1rjbnQAXX
S9JymFUCLCN+UNpUDwrOGEWFgVHnFE0Hlh8z57wddoQQK9xWSoOU5exf5HjzUrtxA8whZBP72e2c
ZN8prmYuybBWQ+il0rNFa+d8okJX2YGOsL5kTtI7zxKDmQXJ+mQNmch5KYv8kUwHbL1g7DjSTd4w
EoeY8oFEzFHRtegDQyT+QBWsumCP8W6MwtUD5i6YVVljCVaTs76ydep+TZeFSNXC6HPs1lgwT0Xw
Vw2xXhPURRpqSmsJZY2CP3OADg0j14ZD207HJuoqDie+zIMbPQIy7PvtF3B2u6oCUKc5rn9ToZJP
cvcuENQ7v0zYu8KFcMvcCY6GUeasqgkz3HI4yWApjf4aAPJGgBwq1i4HIopAtZUAORSoag30uqvY
qjxQpam5SwsBH9+N553eUTi2E5iYaxhxnLpFgUPzbnKmzD347MYYgzSd6uNzI/+iNa352sNm5dSQ
x71147E+xKOGnVo+GJ8toy8/abpTXMdz6p1cEZBthPGzciKv3IZeUtHdWIF+TVK3u5Bjr39yyd2Z
K+wFxufMKpPPk5t/thK3zi4zpO23dQrKhLPr4K2tWfo7rzf7Hxi1+d8iD2JLM9DHPDPItrWNJtCT
k9xN6FEPel/3m4kK9ZY2RbpdLCuhx9Bskk8wRzAD4X05L0nrFbu5GwL28Rh+cTx89v2kQqnvyr0b
DH/1wHvsOHG/hfU43UX2hEE0+PQdQKRkJVpb3jY6r9WBRLm1xxwGZyce0C4AYx2a5hNIpxk0L3Yu
kA/zXTlp1j7we/ey8mNrG9bNQ423Becth8ho2+R1CUAP84M0JUlhU7TZhsQNp44M6glkkHawaZ47
pn5nXZbmDIrMpqWmT2v7fnRK4GV17W01f07xD4a2yAhJb+iJ3bhEndqcGtdsAoBOrb7YhZ7mHDNp
TrchXS1mYcJspqlg76kdwpxUK0Todwc75YNRGNSemmAE+FlJ/xOQ8tsuzsWmLQr9Dl2rd0mNtf0s
RqFdTnlFb4Dmufy5gdj1W9tnPnGJEPMJZm+9T+K2/JoQvhPedXkPqikX6QPd9zR/DqZ2pTs1TfII
jjapZ+0611ZmqqC5B8gIz1qafx01ZdVruBnGxlI2O81l2FC2HHRaEtpurwfUSG0vrdcs/pCs7IyN
KIzaY19AjopCaytaELdGpWdqtTKOUyLNZ9omqnoTlM34FeHYluhaEgnGekH9BkZdizD7gfwflakw
kDl4KsToWizcg96M5j6nTLhpIN3z0TJjuISW5hqrCmMNv2Mh8STvrrX1u35IM/AsEM0Q07v1PCZ3
cWCQ7VUuNNnBnZse5E86hjtEp/Vm9oxqE2h9Ua1D6KmS7KAZ7DHt0ViYJNg9L+2GRy1tBHVNepSc
VdwZ0UZWLSeQqN66cJQ+xcBzNrHZDo+V42XH2cHK3ZdTCtm/nbddBLPPh0hK2izTPw/h6DHEzby0
tFOMIxLYlbTLY/9vhGehqrRdRX3bfNGAw1yQAvoEw6xZs3kF98jY9a/+0DgS6qUftKe0psD9pXGq
TieL4/jtSauNWSBWNRN/hwKRJBnWjBqRU8jBLbgOWn8gmu1LjiHkwLynoM5Y1IMkUSVRDTISFu+2
IWdz71LmmG2qV5YGlKfR9CFch7bemU9elLPrYnAw4QwQg+/fuUNg5xe1Lvn32PbNxka3c/K5PVRO
uaVtzt9GEsMhItmGQMTpLfamGH/o6QQVfbxbinya62frvFYJfvA7v9xP/1HA91pxsRydlZIEEZ8p
lOpC/fffpItdFIBfa+OECiWGg5scvvz4ZbbmrvlKezKaOkquRCNlYWfoDEA+xvvfUg5vKAgNpdb7
P43PcgceQgLO8AD0uIszodIQOUY5izY82BTyVa28CcH9+6ChlV1iFBJsBtU+NuMovGirYC5AaDTB
VVi0ZNwQd13hzkhU+f5dvfFaVG7R1gnbHXzOziWGZhdgqGmFh58CuZHdn17zkph0SVG2sSDy6XL8
aTZaH1Y/M1b/+FHOdE/LO+HyjvqLEBwV6+uvUiAf6QqkKwd7ogJ8SIx6qthxai9P+CDRBNN0NtEP
PqRuoB0NFX4XVmYlFz3u4uLachDqzwDrWiwkWnWCBq1ZJD+WGutQqPz0+6/rjY9ou65h05NKfdw1
zt9X74eIzTQvOxSAHyW8w7Fr1pGTqhSx7dO4QOq/2Dp4ZzznVjrd1S25ijriLB+Xo7zLi/oDtZ2h
cj6vh5VDDGSZ2J+4psE2/PoVanatzZQNogPpcsLGRTW21D0bUjwNZV11/F1EBshMScWqfDpmSlR/
DcmWTIGkUmcw3uz7r8p868YcdBoOAmVkXMu3/23Gub1OW6aso0PlhESoYcnZq1vhuyld8IQx/kz3
VZSReUaxwIoxojtIT70l+rvO6n2UFz2SGx3oAX0GS1xswC7Zw6/2t6FFB9wuDhtibkCqxPAq11P4
OjNbQyhFaEq1pPs0kRh8+XkojXNsjbpZZQGKqaLuF8RoBPqEkoOK454XaWJBvR4EOD4fnIDefx3i
tQpWDXXHRe/tYGxLCtE/F2pHhobgq3e1vRnZrIGinAt8rjt11FkKiovEYhJer90XAC1phskjbmuK
u/l+9B3eVmgi31F2GNhe4sHC8mpRal6PbgaJY0kPmULZSA8yIUvTgaWJD6VqyEOiQLVxi/JUHuYp
5+q2APwDknCiKcXjQPBTe/v/megPMtFQE5Tc9Z8z0TuaG+OX598bDX79mV8paKyk+RHMFh3DSWG7
Hontf6WgXeW45Ngo8BGi+wvV6l8paINuAyDGKNOR/tExz97yKwVNd4JNlhuLJh3dvFJE/zsp6D+2
C5T34E0Mm9KngybzbLEJIazDZANsKkQXtmgkfPK1lkDAYHU0AK9cWxaXqYN7xsaHKLz57V29sYWe
pb/ZpNjAybTT26hS4Od7eF2TjekBsO+HDtmjO2EobMQi28CDyg//waV8D4krLRq8urNwQZoJlD8I
tXvLQOuA8xstjw2HBUgK9X/wVLxK33RwAndYyF8v4LMxpvjtWC1lzRFZhTnXG9m26bod3e5nD9A/
7revNfH28gLZ61HvmgwKqhavLzX2bZdiJ9HufZIQJHbFbSE758fYo0IpgmRN+z1ZDVyp1pXOafn9
V8oY/H2j+nVxdik1iqmFnD1nC8ErMKu23WulRQIUPsK2MKz6g23nzzFiC8YlBAqLHgfU968fsQk9
sC110O0lLSySsUlaY2VjKdJvE7bm/IOHOlvVeShbGMwtQTMPw8RSD/3bJmfXpG0jgzNRODnU0VP5
nbL5Dy+EfmVkOVaSyUeB7J+v0abIBIQONoYqSZ6FTEGUJgREZUeyDi5iERA00+xWbt//WOo1/RZV
LM9FrIx0xaXXxzbVa/7tuUicU4YGarY3436ipVS7DDUaTA0h1qOe2x+EVW+9xd+vdvbRKLshbqJY
sPdIzwHXQKjYQ3qtkgXE7sN8TdNv7z/gWXONmgu28NCS2ir+ZECeLWVTRLffQL/83qCqcG2VFlwl
XZmOlLN36Eoqzl195/aTh17Bal6cloZrFCEHvJvKfd/5/bYbxUCFxa3+HkdTOyLz9FciaOv7WU4r
qlohHcX1/MHCZLzx/emucHWDVjQ6XM5HnNeEjigxKtrHA9C3lQW+1F2No91vNc3UwfEZHPA8JDUm
bw9g/Gj9BaUVLQ2q4iuX9nJIpqF/TetK+MFcsN+8NdZnNcNt/jqbDEjHnJRkQLsf22grICNs6OVU
tlROi1Vv2HweYxMLPNAjNOdjUnEaC9DMTYADFzgEjFN65elpNcmqnjD4Mo0q2AQFmhu6LqeLsBPy
SjizdsRDGeJT37abwUUcXLeSUuEQa3AKPShLZkxyGmrnzjQFfAFTetuuHE9tKsGuaRnaocCmjTqz
LyIr/dwNXnMFNsSkkXdOd9LsYJJq7TUpyvlQxxiQo6I0V2OQBZd6NOlfNFn3eyohGk1U0490Mu9a
D+S+D/TwQOKgveYnF7v3R+ufE8RjxFJdtmkphK9zNljHJrQ7e1AfvYmutJR+3djTj3icP+CMXG3x
QzL+7SnJFelz5HChauH+2RV9Eoceaa52LwMyoQ1cRiP82y+sS2kWFqUs5+v7T/jnuu3RakXjLP2F
VL3E2bLW4HRW8G3afTJlSBbJrB85MaDpFHLavH+pP4cppXpStEror5vUDF6vbSEcgWToS3ZBr7cv
oDcYx3JAT/IfXMVCRS88dD68w9dXySF75+3AC9QcqUt03L52AOjg3bx/GeN175dax3gazzA8okXO
o+d9ZmmszYZT+bhxjEa5KRGg7ZwRwTcnBpo4AjwTKDhjREAS+CS9L1KE+5LehI+WJfOPDcOzCWEM
2Bk2Vfnzk3xdl9Yc926zt8bMBbroZ7tgSNqdNbTQeMhoW0ejGH2A7+X3rBzcOwypAGXbev8pn2fz
BGP4o8O6ePOeXLzbUZn6xKxn20poaZoWRGazL8KuOOoSZL4OMXEu2voqaLDdjlyqpZnNVM5qbbru
MFZaO7EuNr6H3Y1bZN8zDGuvUvol5nn4q0s0TKTitrqfCvwwSCfZBzuMhlMxZVea3n4UXLz9ABS2
gNWalB9M9e1/24UDQ/o5hRNeKsSAULoVlDgr/EwzD5s+HsSboMEtI3edlh1L5qcpmp891M6NdPxj
h2GZIir020gv/dtydoFTWvP32Q6KE5pbfzdU4bQZ0oRyZtJmO0lG7oMtwVDT9nUcwbD47QnOZsHQ
ZtxwOaH9pGJ9UgKtU0tGfQMdb9PGgHTMzgEekOgIFKZ+3VTYJ7w/Qc7zEMsEIY7RFcxMGO75dEfk
aIHh7pp9okUggLrMs78RVt24VgOMxtdfcMkev7jCiP5u5BoZZ7jGpBH8gCIL9WGzE3pTbiTZM8rP
xgB8QnR0wHDB/WjDTsH62vg+UQFlqXTvQS1sbT0pN47mf6k8+qCN3tYvNdvIDjPuiaRF7p2JC4XI
C9bVQLfNB+/8z9DNc5RMCTib7SBZOXvlKupJkXE3+zrJvhTBni6ybKPNJKHJ55ofxIlvLNsOkRQn
T8vlByu03O8jFPWHU0gWnX0VFj9wYKKyYfSJgr/4H1xJ/aSzkcSVkFL5luVA2zibzJghdFgH2Iwk
GT6kgNC+JJnqwUGriz3olOL/pzuadwocGoXeH0Jv7L6ObiEMM002JgLv1w+JTREWvHRsAAmdnoLW
uwEHc6dbwY/Mbb9x5HU+2KDOs4xqyJIxw1fZEBy4nfM13e+1ZoxjhizH8OKuM4l7MCbeIIDp12Y/
f9eD/KGMMxh3U0VwY3nxusdbnN6++YNHf3MwQTBgZzFpTz3fluMOPFHUM38HGro2ukID0Q4XUZgp
Q5xdkx/vv+k3tmZHJ3Kkms/Zm0P+6zeNB3saQmLiI09y3GMeFUDI9KIPzohvvl/6ky1GksIzeGcR
APX8EJRA1ew5I8u1148Yc6HRWTuBpx2HxmR2AuwF7U/PyICcGYcaAwZrr13Ms/PRGvnnodxbmvs5
lFMZgAj++pmHqbPnqMFOy+xbfRuFbrhr5Pxp6iHMhLmhrTEewLLFpauxTMFLvf/GjbdmMNEQL5u4
3UP/+PrybdgHwix0jEANK/pWuZLOv0GG7XUTG8qM0SkdZw3uEBChNvlkmHunzuyNnlTQAHPa09L1
oE0DdoEm8CHRtp2B99WH7fxv3KZHKtlhjSEBDw/h9W1GGoQ4WIL1Ht2a3HXW3G+thvYpRXz84JW8
cSmf9RPfEhwlwE2cTfeY9puqlm69p1Cc/7AgGt2SqyXbrzm0Vb//+t+8FiNRd1RK7Y9VrSqquYXL
Ve9tEctbnyw6JWwU1UhgyCL+b6Lx5udK+Tu7441FjGiXtAghoktS62zMw+AJcSTiSjGiMjDCRXWf
h7XYsrtRQRlxI7dKStfvX/TNx+N8TdrbMVQt4PVXC0O9aP3IrveTMGg2sdGKxlSjN1IXzQeXUmLa
P3YIIg0o/WBCqbSdR9xeapVdOBsMEUsVIp1paoEKRdYwb+w8KGCFy0ZsHGLybF2b/aDtODl24xab
TzO/zT2byQVCbfahO8NVF1WP3E/isd7Rp5Q5SFDhBz2Xg619SlEDN7swyqghNAW946uCRzLXuON4
3sbvIejusDE1pwvovz6tpNKdt5iURxDV08h4gDVPySOzRlvsEiOHpmn6VSQo7qI0goFEsiSkw1p3
oosxkvQ0yTiVEb7ypTEds4Ls2j6KjdzaanplnDB1HLV9Qytgc2XnRefhptRNwS24q6zY8c/asMsH
+lbHVWfBM9sUaW+FnzwXgNims80S3rpdZ/e9Ri/2SRZaeTAkznm0zUhBkSuKH/OG+tNqpJ8jOboh
tohrryvpBJmwZAq3eTUV8jLpOU7SGutDyts3yEZgefe4i27KHlPuC0hKgU7egY6PTYUxJsFVjBHE
s9sE5EvcoB3Xs2eV8h7XZ8B1dB4k080QuJhJxRbegZNW++6dXuZeuKUVJ+yOBLHjrvZGP6ZBN6Rx
3VKkSypaib8vJFsU1SGV/tNpeEhXdWN7n6nZZ+sxy1FkNBbOu6ukquxD7nW35Hl3XW9XXwI6278i
CNTv2sKBr46U9KAptL1Z+9ddNu2KutmNkVvcBXgJ9xaV23SmMoVZC6hoP813YdefTOA0a1E1z0mK
0Tgl8GDTJaO5o8GUvlFt2PaYH3EP0t07DV6NYO2cPWwrnNMG7B/pyAovGqsavyE/pYOlm3B1dvtn
pIv2oYfGt+rHaWXHGRUyZ0vRr75R/P6toRfxDayred3psXHhIe37ZA58D04LNAQjnR0BDO5tzbiN
Y4rsNNgFx4Bm9fWYpB1BReNCmrDsTdO48y3i7mPdWu0KxyqbX9LrlOwS0G95SsdRbGY9xWOvBTGZ
REG/poE9pxEHkyG+7A1awbtci+hfHLwIKYSc/4e9M1luHEmz9au03b2HYR4Wd3E5k6JEzVLEBqaY
MA+OwR3A098PisisqOiuTst9WplllVUVRYkEHP9wznfWJBoNCFUmawnDNO6juGg+YQk3zsiWSQzs
iUwdjb797glZrQVi9k3AwHoPscAlXyUkqqaKxqNtAG3vJhwjDClOlskm0G3MXe5Or6UxyFf8lgff
dSBATK/uGFVbbYQM6obotfSWsGvcJsFRDVCrlZAR8hXxmIcBoN7ITjdeXAdbI4NlVuglKj0LIRTS
N9ynrVC3Mm4JbhrGJaS4O/dT5KM/nknjFtW3TuoG4UWfHiC6loeqJETB6Yh4WuxYTLhyhUFzWg+1
hJVLa24ZC5OnBt72mNcBO0uLi+elZE8+bnxcM0QR9xwSWTzojw2f/Y3UXGUwB0n/zM2jMcTTVpDX
tsOLHlzxH+rtyA2xjQAJT905mHSsu49TAggXlCiUWp3jFbDaj8LE/EX4K3lIFr/z3kdG92X057w5
2DnOmk0ZtD4qz9r0FxCG1+Ol9gMy94pJueLEeNZAjVzL9NC2fFKrPq8KhDSlwvGTjbfvfueorPL0
qDMP+UeYyhtTW8GOwGnyKcDCj6cEru5nz4ioJ9HkNVvMR8VVw0P2Czr/2MONGNfrTJMgfMZb5j04
Ko++hwz3hzVVQEnzHSljg9dqfGLPVH5vm5ZU1Ald/qcKN8CGFs29hBUWSpi+mizcbtr3VCyPweRk
HwnRGrgYi5FIYkueFv7ROh0riB+O3b0whWMNknUAQHs1cCUkdihfybSUXyT8W3TlQr7idkwPWRv1
ZCiOfb6DX9u9uDh/6A9rTSQsiph+M8w4wUm/RPOeG04OnB6+NM51+zigQCV8YUTEmPRhu8vpm0r4
cCzmUSbH6llGOp63gZtiYw1jHaXr2nBkuC5ZDR6bKimWa1DoUxxmyQMAVjCvfjtYu46PUzwDTuRP
ZI8dJlexNfOrerl6Vthe9XVM0swlDWSwqY1mvq57XNMOqQbHxkaz7Rip96B64gxRv/ryBAQiuRDk
0XxidGdtGZy5S7yF9LZVXc5I+8Z8p2tyY/e+78eXomiUv27cxL1wE0luKr5dhvDylJehc/GTpPnc
LtQNpIbgAZABvKRZPu3nqZr2QcKHKlpnItLMArvsts1nd+kw15U3I5jDyY6onIrvgBKQHyuQvZut
I0+IuJF1q6753E9N+6oSPtfZ9+WX2ozJk52HhI9VVmV0iplG7IcQpx5CKvfizBIIkKrD+DKmWCSp
d8ty+jpnMGJGnsDadrBWatTPZ5PHMiGK8CHWAuEuWNoKQTwn1BCBaagRIDTm5F5St46eGi+Jbzx3
qD/hy8s3Pf50tLVixpKBh7T7CiHV2sZ9ICH4GtEmFoO6ajFRHCCyjE/gWzkX4ygljYxXY3+JL0Mo
iepKIDWkxNgFbCyIDTq2eYTGBVFXnm3SXEcnnMT8HyIVBqRl6aLfZHMDhnbmPmeMVXUv08TQOvAB
Ivix466jaCqOJpF6XOUAUsC6ZJb7kJaJesa6Ofjkk/JLFq6R3wd92+AgT7wH9I+w1ptKJxdwHJW5
6pyqfS0Q290GXjc8Iz/N7/GvO5dFdHh2MzO6l47ijXIx7ULfxx5BkZFcnI5PjUzG6daIxfTdmFF7
i9FxqxVD++jeKjPnCCamOnu25ifWc35PyT4+hQYbGRJdUdDNLSPxrUAr9N1vGPOtI6ReKJFds2tX
FdDmCu537ZPYRWa9wI7nRfdOQsu1aoZOTsdSKQ+KI27z25m8XI5ez+FK48xKLkWeoY4uAabfCjtj
iKumgu/a6IJEHWGyBNU67PrvdSDomZRRZgTGaPmdQEDz2Ykxnirdmd88lQ2ARaxR3nFazN9rC43n
2rNgOZHA6A7fcOnPQKSVz7XfNHwsHk/ybk9wB5RJj5L3cbYKcR/24PVS31PfiPGQd31UMfiXVnPT
K9hiY0bkoNkH8SXycBj04RCQLxTYkKgTNHgTPrVjJeL+RaZpZdy1QGI545F9usd6AutLRe1f0xNH
uwbaAoeYZ/nMTXt7YCFsB59QxvQ3EVr9vSoKdXj3Kkgem2cbTxJIZQw9t57TNbumcrqnFtDOqp2T
7yTu8F+Rz4TKUjX2ZwKM3J3TIG/BiEUYhj2SlKyW2Ag+rxUbTWeT9y33YU86571ZtuPtu8OscvCs
WEWM/0fUD33oXMM2wXhgGCm9DGniegizG0zdJ2NI1AlTQcvb5t7F0FixExJ9954N1GUEFnY9eqK5
VJMbPaDorI/hmBJP0aflvDIrlo0SFNXRTfuTmiYg9Nyb1xg323MV+9UpTipC4yybEjBk/ccI9S10
E3nMffgDea3sr6pwTpJ4Zo60gH+AhNhWntmsx965GsfMeaHeRkgLhP1zqJc9U92jRRXWUUa1z7Ys
oSBV0KRfyH+K740q0Tt/bA5eTaZ1iF+JBChZHwI9vzH/Kz9inSWxEDSL5oBByJd5dDhrf5qIs87y
HC2zQPytImFccuK8dx0JP1eJORBjOWks50Fu7OFCdA+DFB5HXRjfDx1vMriRfzsYYbViMD2h/sUK
Eqah9+x1fXFIU/95xIG2Z1wKZdaglFuVkPxWdaqT6zRgcFOb1pJvZn5OjEjvAM0a+94y502QDvZG
K27Grkl6pJaMCuOJSAeKC+clc9x9Rf7WjtuJA7jO6E5jT4b7sAjD7yofrJcRF9NNWIYzqoXSeWyS
MVuDvXd2LmfXFVk/AONR8d1Nim/JVd0IMJG6EA93iwhqHJtv2HELkLt4yW/IM4oe0qogNY3wBMSH
TYN61ymzbj02sPtZIKxCiFLrwfco6EklfENdlZ9iXR36XBZkxRDNUk/ZeDcbRKSkotxxK+5Se84o
1FwMNoQb35SOGz3BhKHMAOeccwRmqwY0wH1gtPMG7Exw1cEdIXow2SZIUFe53bqXsnEBNCU6NFla
FIRxT7W69tAMV9RoIueG86pTE4/ZpQAqTPZpNuOxa8FAQwkTwAAW1Z26RiqcvZaW4+1dkwE8ozWE
gXJuGGkMqRhvQyjd54lhNl2dr1JE/G2Wn0KdGvdoak8tEJJDpHocGF1+/c5r7Crtc+rXWDFY8Cyy
3v7M3HdaeZhTzVGEryE7U/ocPLkVaa0ELqxl4ymYZlUSrJTqzddxgtBVW/5nc/a+RW0tP1GxFp+K
rqw5tDrx5Beu2NlqQBmLtP9u8qhYiqk1WXpjAieLNUoayqHxoCxU7idh19rZKN/o/IOfL8ZR0jzq
i9CLABKlaX1hfEOcE+SeuGYNsBgUa9PNPpVlVt1ZaE7v8KshfH+3aGWJRjrYWcbnClPaV4ljqllb
2MwvEhXAySX1/mFCZqxfWyoevreUJgd6WsFTYjHVFw3mvHdWKU9LZmdzsVArYgaSx5q8gEfqYzpT
vI/OKc5HfLc5wKxuWIxLGMnK7zmGGnwBcx99MrrM/JyT/ocfaXGvdvDoP2Hlogl3olSE62bGKiVc
+G4kYqvQ3865C3mcfHG+pGTU9c6Pe1XvnFAz0RjGhY6UWHAmiIct6ofEG8gOB/ISfXJNyH5kXI8I
KfHN5O4Gpw+XUWWTKr9RHb/lNnORS20qVFo+TczIm2apU3VX6ez29I1GpUxizUnWincUr/zkWQRj
fXQ040d8QuEk9mJaSgBgHfxJNFPhOUsMp9p42MYGDJ4e3xK8Tt9bQ9wnYLxVCValAbYlEVpu+d0a
Bt4VwgzwUu3Y4acfH6ZLpCvRwqwn0/XcLaBLH3E5dujYq/cYtGOcSTj318yC+OhRI1cPLvqxal+k
GeMelAU40Kp8zA+NyRToYkmwBbvend2riTy3B1ejqOArZN+65Nnx9+W+yzykbYw8u+pQMah9iaMn
IQ62V9+Vx2x0NYAvS6496GWPqC2tfTVU1UsJY/cu90Pw7w1m0UdsKN10GBnDRxdn4I8+WMrgd6Qq
57dO0RrT5U1jJdj/4che851w7zL7T6YNcxk+RYV/B0JbBUsspXsBVrkoeqdOdd/SrMuKfTi0wBmG
cIG6G8RkjOvC4P7B9Osa86Fi/nfS2OGMFdchFZ2bOE1GZmTLEIVMSALJVjIlsJh7ioabhzDPr3VJ
bmO+qoIBWZUFd6+4JAoyoVxKyMKvrB72mJU8mZmBd6iojRM7aRhP5WDflXEwntEypc/znOgnoCrq
xxrsHw3qX2hQEd8wZf1zMrx569/+61vVp/1081Z++7//Z12jQX37Wv+qQf3xmp8SVOBEHwwAB3hE
2eezi/mXBJXh6gfWqIQgLcTVRZ76JwXBQYJqoikMkfax/Ye4+6cEdcmEojUMAw8GMMhLI/w7EtR3
JcEvi0C0n0HgE+Hqg+1j8fj7No5Wt0FbMYurgHksNhf0JME0vLYqpAs5UZP4hHtQmWKF3SPthll/
tsOi1NuYjsT1UQMSUNTEJyeMMNJfV8KyDXbQok9gLTaroKCj2A951o/RPg9oCtOzG2sF/B16fxYR
OCw5ZJ0nw1VMiEi2HthYJTz+SnfCF6aJ7aFPI3RDKC+oyhN7NU41ZnI8ORdxpTI+WhWDg3UN376Z
HggmQAGwDZxY+3cMcIYkvKRpv9VUuct+M7BEuXYH/GOrYmhn2IrkVSHRjJk2BD/Vhf/cNX9x1yCe
5oL9z3fN/2uhYP87O+THS/68abgzHMO1adB5cqCY/FO3jRjmA1JNFro+GtH3SLQ/0SE+um1eFdBc
vf8vv9w0JsARhKX8OBQ1rEP/zj2DXuvfdyMGUmZ+Ly56xLH8er+LjNnTdd2YexreTQMxwVsFuic0
gwKVh+1V3ajAYssp0QcO+9wiEdF46QOOh22OoaV7tEqnxxyHaJCjvGizttGohSGNNcFD6lVN5/Xr
IavSd0nD6FQ7x9Y8FIidnQ6Z0JpAMlLFKdOO7VCUPJVW+AirvrmuioliVjEvhr0AcfbsRtl4qkWp
jGOWetM12UYRqUSyOVXCexVdrfa6Vn68NoDChZSs56wE+kmzMPDUcpnwJR5pK+x9Bi1WYbkANdDA
hFttL4SGAgpRvfIKYKzzQoE0Gmt5hPWduk6NBJ+7lfR6IDpnQTDgxzOKfTWqYj+qtgg2eEPTo8fa
zL9haqkySjUDjoUQOEM9AoH3fZurYSXAZsB0cygkolbvspntD9SNih+89LE8OFWkLhY6nI+9nsx7
7SWVYuEB7Tfp8Cdi1pt4QHfxNK+6HHd1hs74tWcu9hzNNWVRG0uSfcc6GPNV1Lr8oU5kDNZrRDD6
WSM12XcWk1fHzNUWjp9kQmOS7VvXmB19x9dbdvA8+5kYuUcPidgzwXTjgnFENZJmjqQh7VoD9AeX
+kbYw2TcSS/H1Smqcm/3BVlqcDXZQbwHrnRZJmjiS+Wv0Le39cYYHHdFtV8eZB3BlI/VEOwsrTVn
Wlavy9hSpIxaPRRhitjGJTCk0N/p54232TUpq1zuxl0epQCdSRd5o1wKrR0ubpJm6rF5MKs2uSId
pHitjQz0s6Fwm+Lb7g+F4hDfWK1/YYoHlMJKom2b1DDRsBqZXDTmaKptHBcSd348bhO/DS+jK5u9
jNphPUgnPiU41v1VbZf5g1fYS+BJMhRfjUzUxz7KrGMPqnYDQCj6xN3QKlL/zPAzGlbsqlPXq3wf
99J6xG44HHVb+jurUD49JOlfD4GjvhjsD2m9g3kDSYBpMXdAeqz9xgajF4+K8BH8VOfSY4qQJ27w
MUAusVddAiXZ7XhSbFzFbrCzSmFvukg+uk7R3sjAmD8Tx82SScbTM9THkkzpiFtQCINok0bM9lY1
i4S7HqsbOLIZGYh1xk7IUiQmul0ebEwGZ09eLOnJRVgdqzCNX3pZkPHNk7a4z53GWhOV3OxVX+77
OuA6ZCjA7MfJjTtmIIzU+9EOdzU1Igw3MrqiK8rbjFFC31xoX8Jd5xnFt8rMJ6CaXQ37FzQpi6xw
VUX9F1gDzgZOn14DC8YMSMO/rh3rbdTTC35exO55HI5sVy1iyjfSdvke9aphYDJ4t7oTUczb5q43
TO2P3fI/T8W/eioii6f6+8+Pxau3qnvrfi0l2fMvL/n5WAxxHwUMdF0CEFAuWybPpT9yU5Yy02XL
heiEx+P7E/OnnWkp+X7al95rR8Dvi8Ni8RH+vbAUnrq/PwcxPRuLOmDR/YPq+k1mLFFvFVk8elel
1QTmGs2Xya7GJG1LrocOxoJE3kdUFhdSadfRTV1NJnQJ1xAkEM6QGcyHopaGKE8dG/F23Ip5bJ3o
EEQDXeFgK3dxnRcz0/YEcbC/A7BZOvqmp+dKRtZwvnbWTsdSLd71XVF6Z5ys3Zc81ne9k/qEkFnC
XzuJ50PdC0PCLGW8aYAKPohgns3z3CcpivfQrIgoQrWdzXvLhB17rkazYLUEBFisfPgd3aGQwSBv
M0rFh1ZG4ceumG1yjzuJQKdtVdZcsVjhfARi/ipQSde8BWSX7RgW1pIb4iPGt6eq3Np1GlwgIXsf
pe/rjQhr/SlVTnZLw+/v6gH2Ajp/ekOs7GPPyYlYh8NFNPt8LotjNhTJJ69z5avV2VYNMwGvex0G
X4pxumH8xRmk8nI68o/oWg2ezQolNQ40AOa2z2wI4bZRLjr+UN5RYyR6bUwT6lEdgzZwGqiAqxr1
K71mRBmvTZhSmJlLDA9D9zwCyj0iIdd70l+nuxCCwEnAvqV7pgcWMAtFeoA/nH7lenDvslwpDsra
EpekrAhGdT2YX/VonjWKmcdk9tP9jPLhtp6Je1NjnNRrJ+ita4dT+UXURecABLHsS+3EwyZsCp52
rMUWYtp8VfQusVvp4MDZt6qBxR/Wfy0ikGzang/Ymsea2Fk5fxIwHnZBWoi9TOV8dBJr/mKUln9M
OrN5mIEe3QxC1ueagUe5d+gJLuMwe1jWdqNy+gWc/se/kxnpqORauFaD4Dn90R3Jn71S0zHGBP3T
6QK58492iiRYoqnNANiD0kWn5y11kWl8eT8m/jlR/+JEpZdcMoz/84l6803/1+ENnleStt9+PVh/
vvLnweobHzw0/wuR8L3V/nmo+tYHd7FrkPH8s6X4V4PufqCPpZX4o0HhlP55yDrWB3yhdCDozBHw
ozD4O83GbxpOJ/B9ftByqhv8Fv/NOukIb4xlgHkmr1wikGcKF8uLn3/5UP4HNRuN0a9q4B9vwkQh
XCYK/NvvqsVaiYa+fz4MuSVXo9+h0vCXxXPu9Nv//a1+a53e38rhY0EyYoBk/F2fWZdgWbKYGxSQ
OEqYIs2vLMsGP1M3xPMSW38ozVbsx9l1aGGmv3Li/bePExEwkmNOO3NxVvwuibWKOXC1Z8lDVmn6
MP8lSLvN//4X/vZQJF+Ft3BDC8Uj35v1+0OxbcXEJM+UC3/wcXTt5y406/WAmH5lzJKr9M/L+X/4
5vBg/v7d8bjHwusuwImAhDQuxF8143YsHW8Mu+6ArV8y/S5ZjtUhj9TcjcpToZwngL2yBBYue2O1
yNPKlUT908LEgygACTZiUGvFZrhKsiA/DppnABBkFaJNKgr6u64jFHVlSZOdYpmEqzYLrSNkNvuz
tZhOFEvbikDulJWQYT1PXdis0bYO5SYXlX1DJRtu7CS3N4Mxjc9TFrXn1EP0trKpPJMNKozy0QN6
85KyVaDHbO27KEYWQYJIfr+sZ1CFsULFIR3fQIU2V0yeok3N45hdmit3apjnYx7E1xhK1M4uEZn6
xX2dOl+8ObjrW5iP2gnKU2OMJGw7mrfIvK1w+ZmlnbEuama5z6WbrtuKfqDL9Lc2CeXRz5JLM3li
k4Y13Z9VDltda+8Ge2K+Dtl8n6zYfvaFGZ2yJO0JOyE6N1Xqm41Z4XGsunQzmVl2M4cyfuw9wgOG
IF+TpBjDN0LcO+pIHea0iLYZ0a3XFdYFlu0rI0JrdOXGBi2ibgUBzLGe4vDYB9mANgtu7yP2W2b/
gUvFhT/l3Bg4Pq6qhljuXTW2rffkVL54SXJFCERt8nMC5GWPNf3rFeO44YCfuYMk3vZsOKSbXEWl
bK9rQri3ViVzxI0UAYQTZ7eyrid0Q5VJOBxiGJUWBkIGmptJyRHdRmoNH4fUkEsvOJlnMfvxY5rI
mTTTGucpBL5NsiwJFqtHeJxFG52jKGnvmrlqb9nKnyOyLT7KOegfncHOD1Ik5rU52t6hrLgWJHTn
3dBX474q7Y/Ygd1plbNd3gGYHg8OWLU7w4uzvbCb9prEnvoWQeHG6obpGjJ+A1CpKYxdqyGt1h79
zSr1IIuYsHr2+JmHqzTSdPxz4t2mfrfDT43POOp9cxWa8adsyJMjL3sZFdPNMpIbwjHumil/QtGM
2ItE0L1TVuqKaICcTF2mMCzX9J2ItLkn4c44mEZTHKayJ+q56eTVVBsMIA0GjZdy4rnBFW15AcFC
sXEHy3R660RtAAEQ1VnFmbjqY8/a2yMwKq8QLiYf9jK08dLfSEPybnFuMygJ8amua2uMdhEQtNMo
guhjkPfsPoM43CNO0ldjhq/GrweNmFQk+04ZEfd+KVYWTmFmHQMjFEjQK9sr9Gm2EvM8gpjZRZm3
oPXqbF3mEAjYv7zZkf0SmvOE2KY37lOiXFmt2J98vlcoLvEDtCISZn0+aTsFn4WCeK2inCRjR/Qb
Aj7pMwPWWd6cXYtONneZjIpNJeevaRx0wSohm2oVRLE6RpRiW1MYd+M07PqxZhEPZX1VI4Ylrpsf
G6PLeGpN4ZccT1pskJjXu8Gq7bdOse+tk8bbdshZm9h+dMlCWNMmt3ThSHVuB9HYb5zbwRGMib03
zAQRq0qsbZIMfEOu08w3UZHjELCjZnqqzaA4cyDNR3NE+dhY7se21h39AukKOojINW8ii1VdciZa
e5/wAFgxcFM9miF2SUVpVjcdGslCWU8LnRVXs1mt46A9OW0gsMIJfLm5CFCS5d8iolPXs+zIYQTy
OxhO8zmjD7o0TleGK1bZwYYjwbukrMjPbA8KBmgWdHfygMjHmPUrygUSGdJlvcmoAsBX4XEDrUQ1
Zt9DEPAvppbGY+TPzh07dW9jF6G5xlyfgfJ3C0BVRdJvvYrryxy98SuDH7F0K2CEumqdt372jBit
OkxhWqP7bvH/ms7orDPmstuCVJD9MPvOubBTLUEJz+pSdoE40JF6EH39Lz5Wo3610JA2kiyUY5AF
/mPRjSYyhbTcErI0MQmd0oOVO9bW9MLkMKTEgtTjgDuwd92Lxxb0kIg4/hS42zJOp30xJXz8qNSe
TE6ujeWEZBf1U/FoBzHuCcNEhyCo3B8cZHaeLsuXfsqdT3Aakhuv9eaXrrI3dZ5q2G5N294MZtPv
8jLjypv87ODkbKEL2LYbHp4EdnfWKpIt2H6Qmkeej5p4eZszQ44ME696QnOAaFhFN/yoK/4p8v+i
yAfytRQ9f1ZF/20Hh5/47dfa/ucL/hiaGB8WfQorNucd8vKztg+9D/iiPRPhFevhH3TyPwYm9geW
7mbAJgmTDK+jiPyjtjc+ABYJYZN7eD+wc3t/q7a3f6uGEZeydLM9i0XHApp5d1v+Yknl4dCryk/R
WclyvBJZhyQyt/L70Xbzrzxc5iOdMr0x4g0O1fw9If09Kz3ziE2P/E7cEiXNKU6Ctrp17D56zmfE
yVdyyV1PILTFhCktwehRNdhijYiBlHYzCrcRxuLnye313dA2NhlVU1kgeMyC4qtSk3tWcgiek7HO
OL3fA+F7yt5pU9XkxPe2PiZLcrxaMuSzxCZO3nuPluc57X2lz2IsSfxBjCjkJgtHhZBHOvd5JAio
Hwg5+t4vqfWxUNc5ES8ojas0+zijm3lzOP1f6HhYgU9d8l3YNk9sVG4IRNvRv2UMzh0+TnZ3m7nx
eA39GJYM2VhI7koh7uoqg87nK/LalLDATzDR8ODtBYyTdW0TXJdkOdCEbKbcHfWQvM1YLQ8FY/ut
q6LkozkR+bS2gzLYd4vHi2LRKx4mE9Xu4A5Hl9lIfEgJPdijaQhOLuOAvcEU3d7MZek9EJWFLA5/
U+GvJo4lNCEIVVCa5qQIbmCXh18nJJfk+SEKN9ZkpA9XXtj2a/Ym8jREebbFToc01apr9BpyDK9a
1O4rFzpgxYHeBDcI/XBooG8c7pVfygPxFPUBVVr3ORFR0K/DtGRO4uCse5CF7k/IzsVSIPDhQMzu
V6KpiovpR76BlGPOLqyFluep66vXggp95Q1OH1yZjPkRcs6glVGJ+OGJbjjqUYiRalWgO7hUyZIx
PqYSnokHidLRI5IpGMD9qac1ADGajPFt0DffUX5P1Jz9LNONgLXyHQkRMX24Kpg3p87cf6laSuZD
FAXFM8VIdlR2JbdzOGWLNNtTbw2ruFtPt6SsE+y+C4Xd+iu2WPbOrNkqrUaMxJe57+LsWRqAvtXd
jMGtLrbmLKA8+KZK7/XkJ7elFU5m8ZVv12JwiD4+5bNlwZaI7mzAGalTcJ6wdG/iToaE8dXWynR6
9VHTMx4DeC1PEGHRkneQRYv5weng+wHGY6bZm6aqDhEBLztRR+whssxbK5rE00R41g6pT8ntjRUS
iBpSuVyjjUGPykK+3nZAcNeg7aIdTFtW535vbdMREGcb2+SO5eaV1YfmNZpo0CS1g1c2PBTacM9z
40TrCU7kdjSq6eCNks99QJJX0jJN0aYKWq5A0vaMG7FER2JDGWCntqwO0mzuT1a5kEGzyUd0H+rz
gKRzQ6uY76U7DIwey1leeUw4T1Y2lPeTWTnVKqUk3ntZ1d+LsLubE27MvM6+z4H9ZAqOAfDlX4O2
djYoJ/FII5d5FINV3BR69Nddxd4/HV3zAZkrp1ZQUliEHaQXgyyFdZRbySrTMSw2C5uMGvJb26me
iRQo1vHMjS1q+5D18b3nVcm2rM1sHcmqWmepodzV2BXBoZ29cs1qdvm0a/0IsCLZGGoKjz5EBfgt
ntoHxHzee+iVNxxP+RbdnHtkWlGiqw+BBsdON1yTxmJs5UiNNZXu/GIXjvPql262oQkpiDhLkpM/
9P4js/rhqtFeMXJIdZwpMJ+CcpW6kfhioJbCEpTH88VAdU9cb8yQV3E25nETHJh5OoeB6elZm4Kw
ibiLx11kzQBVKoOWtUOrFKe5JPZHpXu/LYOrvLXeDKjadA6p2o0REls3lP2WFbCRcxtWyR2StHwb
zfbiz2Mvh0zezrhRAxGGX1LMZXzmtkLRkY4YxOD3V+fUTbpL1gX6qzJcgZEqn/dlbxlbgwUyyUz+
sGu7oHyVePFICIwbGlK+/tcscHeWO4gb8K/VxWTFu5mK2HhkjF7AO3b6j74ZOw++HKs7CbNxO5nS
2BWNM1yruQ+OmeHQGNLu4PAPAOus7SQdHlLHrk9B0tlvEA2ng21LfR4tWV0HZtMdRoTol65z8Vf1
cKe7Uk8PsVnSRZXCTJFuh/0Z5qo6d24RHYwEfDa5GVTGeLp3URFfzBBFJSk/6S3YFz9YgYf3Cfix
44XZYFHY9cl8glCP+BCk301qFYTQVLNOVohHu09MudFzzkKlZ0vl3aGzIkIlYY59LmGBrWcK3kdb
2Yhho8ynaCTBFfy17J5krK3znET6PLNvx/vjGRnXm0zuWbCZD1asrN1cZ82GzQkdP9k9yUsjm+6W
gR8EV2Y0oLGX054n+vgGtJ7iNnH8bjV45rjVAB3X4N5mBKFDj5qyv+uHqctwlthm378a0guxF0+e
NnPjdRJQDA81vp70BQNzVPXrvvYGnkS5EWSXuV4G6ZU9lNvB9ORmstVYbhmezF+DXnnbKJ8qNh4p
R3DCAkchkNXRKk6mYa+N8lGPI6bYnNgALtLoyFdZbBDpFXc2G31SfPzTEItmI9HC/SNR+6E0+6v6
GHYqFep/ro/33+o2Tv+9RP7xmp8lMphEkgZQ4KATfa+TEaL9LJMD9wOJ6wwY/UXVBlLvXxq1hWL2
x16RstiFxsn8GOYQt+vfqYpR5fw20sRy7PGvpQh3HMv1lnH1L1VxaNUVbTVYWBq4jzpn09d3SGXh
WLwiW3lolThUizUxKM1XFtwm1G1We7gX6deCLcYT62hrdmDdYnKsTGQZ4WJ8bCcDwcZihuSgaL9P
EaC+OsEqScoqTJHFPolcz7gX75ZKgbnSLrB+NkHK4UEDzRXt32eLGVPzoMyDnoAYnWp+2rC4mqTc
dsKyuIUxdOK7XEtVXqbOQryxmD4z3J/tYgN14elual/7a3PSw6OVhqjPFuNoslhIHbykejGVdn38
4jms6pB6YNpcrKf9YkLNFjuqsRhTTa/DD7iYVdlebJ20eB5wsQ6LnXWSGFtLHK71YDI/xZ69aRf7
a7oYYfPFEmsv5ljQ56jYF8Nsu1hn9WKi1Q5GvgJfbZ9hsHUWq226mG7R3b9ZmBwWJ+kJMXO5K1Mk
QNli1p2Jx9vyra70YuQtcfT2OHvnWlyixerLdm08NDbDk9GvzftwsQT3izkYdNSuDPXdbPblfY6w
65wWQTusGAoA9yfG9ZreJNZbOK4IYZlNvg6Ymu5gyRBD34l+bduEyK+aWLUP0hbRg8XqgQjDCdm1
KF3ib3tPIoxt0hvSrPRrFKLohaUYPo+lnVfkvw7sq2uMmQl9xbbTBM1JkDZ3vmYyWBU2cqfCUu6h
twli8uHqexyxqniu2MZcEc8X7g0i5m6c6l2UTt5GvosB9Z7xMwabJrVNPrzQQkuVDP+fvfNajhzJ
tuwXoQzu0K+BUAySQTIoUrzAUhW0cGjg62c5s2qsklk3c2qer/VLm3UnIwLC/fg5e69NodTJpjq1
Han0m7U2q5NmDauN8iuPDbnIER5BwKcExXx6vTB1R+XjZR89iQR+O0dxtQNrEL1kEpW5T7bTbi7T
+lHktThbLmmGr9jhGFPMx6bRmRcELKOqTsmY25eZQfwKXtj7xRnT89DncUUVYc87Ztvcv6mkh9Tr
TFEHQuG2VT7xzsRuvCw4MT+3A6hjjmJDRrBCz1Vta/4/yahDnQaDwe2i5V1QdJ6wM8Kh6/mTYH2W
YWtWZN7ImEfTGaIlPzrdyI9XS7xcvELnJpW1idHHJRQewLKbh9bCfWj8gj8oYFwq5HFptVvGctnO
fdl8SHj/DqkL+wFKH6asaE5JQfGSvnhpRJWeF4WXjSnveBCD1XxzZixP0VA3d6/fLAMg6TMw0PmI
hZTeQ7wmuNic1nFDK0r8B8I6cW8afflnob0ElVMNT11mT6hLF8Adqf7hvfZSgRnpn72ZYUNRaBmT
M7KIbDndLDsz6CDaTXb28fVJyxwdWblCZIOav2CpSWcCSJjk1HdTQ67jBv8ANlw8gC84CuS7qdJW
+760vYfWIdOm1slFAtvBloa9JMhl8OxjM3JTh8GuTkapsT0ympp9MZX9195L0nNl1u4dx/DlWkVC
XiIz8y+TMspdwhNJARM40cdAYuWcnDLBARnN/CFKoYfWW2gyF3FiPNYrYL7VxZihYgxDdUHwzOvd
Iu+0fkzjBVhyl+vqQQAKDOuMK7d4tnMjVGdHG9D9yYj/mz8/ML+ggzHz1BMgsAFT8MHnxB5KVQPM
ztZzVxG8rhYas93TqJg4jU79sUoxXZbuEgb+rewHrGfxfaLr3KInrThr/3Sm4Dqwagy+mDYq6V3m
ztoTMHbo3fUlbjt365izf+PiQcff7OwIWt3IZqlDX1b1hTa/M1Adg/4UqXAvCPSfO5HpsEXW8Fz4
MR3vxgqFB6AvLZczJ7LtNGeoxOqTVXnRveiN+U4QQrv36xigwOS7ycGt82zjB6O9W4ji2nj0pY/j
WDRh7+cK6nsrvlY0GEYlv6mKOHWFAOU6g5u/q2QpriBBfmlFf6xQT6CNLUIEkBbWiTj6YMTyfWf4
X5aBKcVadeW+GDnOl0sFq7K0li3eLjrfspVj2Lhu/ThYth2OSbZ+LUeSB1b6LBqNs2/6+bHKhuYU
eDletZ7wCWflBqcuegc1kIQ8LTnYYfHsLvhK8FVc5fNSXpkoyI8Ti/DW9IdmNxP4S0diwDG16kNv
/UGhVNzMVW3eEEHhnVoefAz2rrmls/LBFKUi2V5tBrH8SV7HpUl971sqsWnadKQ/evhKtyLPn3qY
e5+WxbB2vOuMqSzlh+ZQ4ZHHi61l5rbajOvKemCNxTHOVnqv9OvscMUAGUSPquy+JksfIXb0lzO8
jwnOMOKWPqw41ZAmsrbDbh1ldcNo7IwkI3/gsUIb6UaCcnuxd5McKpQmg5ExdM+bLQKjEcmnbL51
kL53aymvSInnwNU0n4ailgw1OiKVxfjejNYxNGt2+4DBGqzC4QuC5Q8qYcqwqOh5Eg3tEisfmcNi
K6xt4Cet7TxHADqJAI5mzD9V/J5Y7i4k3HvbQ9S5mXw8WxQJ/lfbc8aLhw3oOSe8nhoC6UDY2e5y
mvpowjRLes0MbCl75hyAr6uzy29d5GXfsHQWJxSf3qaKO2anI4NS9vRpn3f827gkLXXtzbMXZfUD
cHxIWImisrI0vKhp/XMzNtPHylyKj5MU1tllskNwSLlsWtTBZGChadqUfYrBOamg9kcgIYKNO2fx
zYibX5w4J4mZtOjVPcuAg5tPg8/klYhfenc27lxBXFhOQK7iJjIDi9qYg2ieDTfgwGyemIrjT03I
Gdlj68Q2OA/1ufaFd7JB0ewi5ZQ7ejLRSwBO8IIFMs12a0dnYNMHlXHuY9+5olLID8KsFa0VFLfF
5NQ2MRrzn1Up5Z0o4/55atPp2CSeeueqHnIIa+GWLh/2K2/qtobdENDqMWomMfEao7NxMmsWsEag
JqhBqYVN22fgCJYINIPw+VoFpB67+OzRmNh0bTTd5a5h3rZR1e4L4g8PSkIgG6Y8CqkZbum17mEs
HmIZ0/rz1w9Z29bNNqtGxlOTasNV5IJBY1fsS9vE8NDm9mGt19s5TZZDq8H9pFZbe6foxvs1p8bL
x7pj5xr9O46VxaPKuunoE2f4weqDs0Bn/m3S7g7FcXMfNC6d4SJqSH5TxC8QtrjFH8ErDvd1g83+
wg5a31Ue4S9NMCybDunti9XMh3ma421nrY+La3nnOZViAwMhOwDxO7i4oMJCtLt6rONvRBKhd2bL
GxXNuTHNBhpX83xKR9EheO+iq0lFN2msLnbkOFsv8rOrhQPwdZQBWMR9byS52OE8vgQ5q6u49gbD
TTWKGjky+jiak/GD5WZqyyvcTTHUicnmtM2MNGZLiJWJISsw4wUv21QsaL6pf9cbh1IlD7O4zJ0d
p2aShPxG4kQd8jmjPTUOQ70t3ZQTdBePyfIlyf1pRJlmRbU8shu+w+71gDB43JdVoF2Jw/TIgG3d
iWXtznHm1PtsdOxbvG/v1Wqlu7VxL4gKjJAmXH9JAGtsC8T3d8prnM/drGfuslo/i070t1PpGftU
jN/aeIEX4cjx1kdVt/UYX5zsmdMPiuruHi+ivJk8V11iSpWdjHAFL4b3EVlRxCx/yD5Nfbxg2G9t
i/0+OpVGSmM8M80wV0z28AzQf8MCx1bZINBHPnkw/eApMPqZmGP7erUotHGuffUkjTib5NSzK/Kw
qO0vSSE7bONpcFri1a12mdBFPwnp/WcTP+tXL3dock1VRx3f2UdStuHPZMGjCffZ3ChqGQOcS59f
rWuEcWFd7eXGBhDz0JBg+a5AOn/bJeUXDqBxuaulGvDZ9dpGWEX1Nq2SL6os2fUNVX71RlevWVHf
74eKHlkrzPYD5Yu7Q2Q0X/ooIB7eEhcrzZw7xB8xY05ZWCdaqmrrLStv2lBNLy5xD9eqsaqbtRh9
FKJLX9zllfIcoEpW8hlmEd1LMv7mfUmnPGcfbIEicDSsqQOKwP/qxyYLxxg74oJgwX/Xtx5B2VZZ
fV4TOCE4yC3bYMn3gioczKl6qjRxxtHsmUhTaDoWxp0v1qtUE2oazaqpNbUmjeHXCE2ycZWG2jhV
gm4F/XmNE7fmEYopSrJXAE6lWTj4SjUXp/8Lk0P1rKk583eGjtXB08HIOP6ZaMaOp2k7LWwL+mzV
t1yTeDrN5MH4fZO3Q8k5C14PMdHjPfFUzYVUJNQzuLY2qyb8OJr102rqT6b5P3yxZw5+0dYLknpv
ZHoC/goMem1l/O9U9DddH7wiuJh+0fV5rAdimrefcJj+0Pr56x/+PR11/7ARjLvoyi1wEEw1/2/r
R5j2HybjT1i5dIZ+nJA6f0C8QeBgWcFfY9W/B6TyD9vXqc8ujGB4qf9tQIoq88dWkImejQQCXFYY
IaXpCK1++2cryOyqPoqUcW3TanxABVfuVt2wL3Xr3tNNfJNa7mK9NvZ1i1/oZj8K+GRL2uX0tOhR
gIW/IxSq94/566SAgK4qRBmFKkYPEsg7usSNxaAfaHqkhw02U4eJ6QNGWlzleiBh6NEEzBoWST2u
CPTgonudYSi7kI+9Hmw0jfToAcfl2Z7G7qmyAiznXm9vl6HF8sJ0hEP9c8a0xHpVxkfDwxIs/SWr
GamoyWG6QrO+vDCbGU7E3iIZ8hJkJLMeyYx6OJMVFROJyfWuypimbKaHOLYe5/R6sJPltYY4cDnP
rWsw+Zn0EGh8nQd5r7OhRY+JVj0wMvXoqHGUc2O2/rEo5KXR4yUKA3FbMnGiFi23mR5CxQiyd7ke
TBHWF+17Pazigal3vh5gKT3KSpH7o0Zqme/QE1v1wMtzDO9U6iFYpMdhgw1teZbxXB3n13mZo0dn
OTM05VRs10vywmROPk+l417Ntjd+qPTwLdFjOHPR1oGmXZhJFDXSliDUOjHzeqwAYjwyPMzzYZeC
1jG+QDcRuMOIRjLW/QA+ASZDVXc0zCj3mB+RatpveqapF2VV/jmIiYvcTb6yZgbgo5oOpezao/Sc
+eCVFQVkCtnybi71uIuk+R6dO3CcfuOvnTVuQNk6N17emmEm5jTfGflq5BuaiyUIN+IEzsaSWo1B
iNI8x+uhbtq1RWiXFakBYApMGSrZDX+o86AOjHMFw9/jQO22H2oZOZd2xfYPCr+rU4MsSEzzbTZB
vcnLQ8U0BjyU5a3jOO2DKDGHFeU6Fegl6Ba5uM+TOXTmozEurh/vmDIVZUDvAG+t3GsH5ZzyBdya
E/LtlBLhpPaqQyKAEsgU74g5nR+mWa3lBj8h6ZEyFTjNciOet2BMgyg0BkShpO+OxkuSO2iP5Opx
HOjdcr7NBUrmTRWor84aq3Vbg/u9VEViNKHlYQ4jSrNJXiKnysuzkS0SJlCzmHfrOLnjviDRM8I5
ltQVDaAKvEYmkiNgBWOXrkDXQ05Dy2MbJR4aM6Od3+VpAY3QUa71USU2hVRcxncqWdQd4B5/B/Wu
Cd1EVNOBL2DermanVUOKkSkIkGO6VM09bVSGjLOisvWUoG62F7KbNzizW2SuGY1Zn/xSv/FgWzld
7+WbuJ+dLUG1PaxPcla55SuH/cyx+mUjXpVk8AYuw+hV95iK44On7E0CufouyMYYM1szXzcFQrKN
ojD98L8b4qvh/jcbohRCA1H/5zHIbfolSeNP1T+lQn/9o7/nIGxeOOs97PVOoMU96OD/lguZf9gY
pwh6pmmH0cplZvG3XMj/Q2A3lkwsLBfprIbp/r0bCm0FMNHU24KZBq/zfxmMvG52//DqE30Aux4V
E5uyaduoy3/cDNVsMPYsOlbnxh5JOhvjMp2PLR3dAysAID90j3QmbrKckMrnVwTfDH+naTdosp1P
XjpWUmwXM7NGivrMXbH2fQ8AjKXi+BhEeAI3qurgZf3jSv+LTP2NJl4yXqLM4NLSJHIIS3rzzf1u
mIqI1e8aDzDdzIRs8e9IDQAzZ4DHtDB//YHYz36sHPhIRlqChiNyf5e7yYjsn5WDkRYsvah1rl2X
bPjeM7KwwNLjHjIbKTwHQWWoo2ihgAXkKyBnJiePzmrAJDTak0Mg6qvIS2lRr6OnkTduxBIrKcvv
/Sol1b6ugJzpCegTeVY9q29U1ddZJ3A9x2lFtKTII8L2VKt0NC7HCkYDE4bla8MlEr5Ywe/Ab3I+
gQ6GH5QpLaAP4H7GO3ygxMlNOD4xNLkGfVZWqE6FJbv8sI86Ax+3m8qnVlg8BJNFcHhrgeRabAM2
GQRkcW599IwhFDFwslMaMI0V+puT2gyK5jVAUQiDtjS6Z35b16KQNoCX3sfIHNPNLFN/3hF61XyQ
I+0U/MkSgBvuL75RsDgWp3KB3LJFPM4hQRlSPMksEd21rKkkzyTKcGh1vcVt3ktrIJmvbzuevxjT
XGiwu46Xta3IHbYKOYP1F7Px0ZI9V+57Dv3S1yBu2sYHOjPCS1nDCOSL3IAG4ts2AwkSO5mN+HHn
VZls6wjgk/uILoK7qduKdM3vEYcZU5pP2RRHL8PCzGccWv45UOC23KrUfYDUw5824dbRX1ts7oJr
9333PpmqsTnaq1mWO64juAnAmVyW1CgYeM1Or+h1rKhjkKk4UlzTIyLyHa26fPL0xaELlXP/GqK2
A2VA1UkJ/KYyZKu+TeJpfYCGy0wzm3l5rZgyf6tUKgj1aYFokqEg+Jaty4CQRp0sdnbkxdvCUQzy
5DQvT24ve/Q8AXqaMouIql6dof4UZ71zuyyx+2KMnjhPY1Pc02mMP6F0IrjQKGw/hM7jfarifHzX
WGY278XKI5tM5nw/TiMBs0mGODZEB5gvJzm7wLYc7AYvTBi7/kGmK2MoB64eTvXW4/Eiqtxt70z2
QmuPWsVAc1KCERI64wcCq7XNeCLll6mcuXcUQvb055ItZITwX8vsz4bGEVxDpkaZi1IirGOekU5W
gJ0SHWi/SH3nEYjAV0BUz73NkYxR/3t184Erw8vlZRUvZd7UU7TvTKPp3r9mlWL/4UXAjcAFTmUj
3UNemPW1Qw8c0eRMhUePlFEd6NAZ0aSjjhAlsexb1cClRynPp7hzTia74G0LdozUuC40WzVgyWnr
6yrJZfuUI902XozBW9VNj9GvvV+QUUX7YoEk+rwiTgmeU9ss80s0klwxl0ZLb3S0rKt1hLi++R4e
2ZJOp9F7E2CoIIi5EI3JNC4qfELvbVaV5NQo8gTwYfAgQ0vlxpEoy3vsjvqlAGTAHUH1zRqKwJBo
1AEkbaiPQO77ufAHeZdFAQsFYui8/uJZEwQ/F2oXbJaSzzTyGCSzF8Vt9rEVLTBqOl9x/9VCTJi/
a1khUOzP0eq0dzUlMVqbOTYQkHpFbAB4yAV/yeRxOnXK4573RSvOGcFY8zt/iFT+zQFdhKnMXhhi
7Ogd0G0t2X9WDLdDFrtXUSX9Ehh/7ZrmVSItjEkcA0G/wOYzP6bzygwAe8C5wgv43hkHUHirePTg
DZCJXdbDM7xFgzNcl2Crach2HuLkClV7tLWiiPK5BJO7ERYwUTxtpXM0uglwR21nykjfxYk9dBAU
HbfCXdDoXkvR1FcNGKmXjn5zaJXmR6PCGttXGiO3VHjWkmn2jyKX8eeC7vq3mYxrVAZtddcXLkGh
rVo42bTzA4Pl+KNjjdWuZJMiDLmzLr6Kqo9EA5R7WZlxFHpr6WzM3mvvg5gmJIhZZYEdy4vbtImL
Z5l1SFApJvcoGVHxc5gLqxaS7VhOzDSLtbxx7HHYDZNXPJCL23zMgiF5HO3ifvLMOTvQ3bH3alHz
hhSV6jCmdfoYd27BScvu4n1LiX2DQxl6OuFqp8II8j0NAfzB4JE7WuAey95o1U9sOs37yimbhIl/
V2GnNet3CXBELi1p26AqYOqErjfM58adrQ0CtXIbI1D+E6FQuy0GxG5yzeI9fUp5duLOwxpkOtAf
Z8S11bZjbHWtgNUd/EItOpLVqq88wLN7WmgPWVQ3B0xSw7blN77P8hYr2ixH96paIhAUSwkUUPV2
9Aj33T0YcBX2Dvj10MiM1d+DQ3TPgIHVNQv2cjSrarmaDO1I6vOJlm9LUI20h1DBBT8mVec+jem4
fjXNIrsOyO26bquWkLVfVyhvfHvUJ55n8R/U50SRw5L5sT5RNZTCDOcI4/KmZdAUFaE5kdqLAqT1
t5nJcJA0wvb460/VVc8PJSSfShIZtkQqXQ+GwI+fauN28pLJCU4QxOCf2ikLQ9NLaoxff46W6Lz9
HBJ6XcplSY9RC5T+WX2NSe0OXRBHJzvXFYZntqzZ1dx8ACHOgvHfP8yjScTlFEj23zKsBO+wEVME
nvyC0Xpdow6B8FGEr+nGv/6onwtZ5EoM56nFTRwCb/2jKg68xphN92S5izhXWprJHLoI4bkiYfDq
34W0/svn0UOTgseEXhxzzB+vo6Cny+G3dE4rgZ8v37egCp9UCrgbRPq2g7H4u8upn7wf7x0/Ds8z
m4rNzXtbrC9lbMPQ7kFVuhXVlWdooQYLKjtwNUv2QNvlXzHMHbXJyMjYPn59kX9+SH1EX1xnVGfg
wc03PxriiTJnspBOw5BCuJsM62oWU339//EpTPnJQaHHyMnkx0tbRHKqItQjp7hP2iO4UEQrWC9/
82z+22/hQAmalHw8Xrw3n+L2FpNgg98SqM7fuikzfQlxePvr3/Ivjwk9NyIw6IBqq/qbK5bj1kyb
tHZOMiJgF34EDwVaLW/eLVEvzn0zj+tvjnQ/r1+s6awm/CwcLHzsj5eP6Uq0TMTMn9C7u+/F4Men
1RwpRRiJBztm72gH3G7lEfn1T/15ZdGpVYTi8WuB5r39qWCCU+ChjjzlA9nlEYPF654R5xYzm/+b
ZKN/+Yk8HLSyqcG1uvHNYukVU8tHlfI0twk8IfwA12vXk3Fn88Dk+gQ366fmv/8+bfcH++fAr7fe
fOhoppWV4Ow7FS7akaqENF2YfnLgoPPbN/015+fHVx2TOuJ229YpLz+/aYnf+jCRTcDfHZBzwlMc
elyeWVyYyrVnWpWoRiLwWffzRF03UWt1SHVG7Ka20dkcLmrnUxGjqhNotqk6Aesm937uMkP89WX5
+QkHQ255qMctCaVbvtlQqtSZUkB9POFkflhhGqXNh2w22C9HvIdyQ0Tb7/bKt+GwbNHoyHir2J4Z
dfyUfhwX9Esi9riTAZO8JQ9CY776ee5xOOjw+KSJ9POepeKMalB9GEeHwZwFWfWiOokXUsXDSnQO
U/BDj/Ek+c9vfYDxn24QLwP37m2cmKmw1ow+b325+hTdJvRdERvWqSusCr+TMn/Xxvnp3WOqo98G
Wjk8ovbbD1Rpp4v+ZT2NNvzqjtiLDKkpFFJ2dk7jv77j//Zh9I0wFpG3znbwZk3zV8moXgV4mtE0
3hMRG9yYnc8px8FX/Zd4/H/M8v5pmeaX+Vj6hImcgeXszVtX5oZoCNRZTuQhcLCEQ8GTxYvIKfHX
v0rjm37cXV2WS108OPw4gCNvHuQCm8PsNt5EBdEyuDc5ww0h/Pg+f46Meu2um2ykE2LHNqrUKYEX
VjSexaSl0NtgreZLkub0CYyJw1LYiZW5ste2R9NwaWXR9SKOBOEqx3MCp9fDJFFg9hVc9N9FQf58
fxxBeUfDNHCgQL0thZga0BIvu+4ET8nfThUaznJK0kNsLr9LK/zp5QeRyjNge+BwBQjHN49CH5uy
H5FynVoT4jMGHn6/qskrY8qF7rUiTvg3u4zevf6xMNpsa5qICl4GXiQarTd3qVpLS6jWsU+umu1v
rivHE2Cq4OW1IeJ6HV0dtRbOcw1Z4TcrnXz7iMDxkIjtXXxjcLqohKwft1a7QExhT2l2EoJO0ko6
nO+SaAdOasBbMs2R/xntRQ6eu+5ExxSr5g208AAcZY8oYiMlAy5zKOkirrnu16jW0weLARDgZvV4
jtqS2dhh4O/fez1xO/ylifjVwIiRL4ocHeuDg57wpdWPV2GwGRyI/xLNaWyXBuu72833zjTTGuui
nL5fTuMogqQ/xt7Wx+uS38L4yolQFHn5MNFtYCLZQ3Uhlum+XoTBMAw29IYudsUIBbU0mkEzM6uw
w1AFiMRum5s+tz2BbrRZp2296EFStaanyU9FSPqFg+Z+EImCqD/AUgZlUZvjVH/SoPiad0Zg0AuH
RhTi69T6OU1xI+N9CYA40AxdyA27HxciAXYYAtaanHJalIegZZR2dMecUxFYAv7XFZXF9+KTyBw6
L0Gh6xrV8K4lVUH4B91yLAC5DkYh87qdg/wq9o350sxrmdxbJfzgmzxWY//QWR03RBK7iRxKlE1+
qVeT/aIdeqH2wgSimZvSvyHVps4vXiO6r3Nn8ismK3PWb9i7Bvu2VUK3oqaC20z6Av+Qn+58ctBl
ro/4JO1gl8vMvhm5mgRSNAO9uTTv83kPUZOPpw9C56pfExrhfoliazeiJC/DwQVL9XmdrOoK29tg
PM4kYkKZz1d2rcCEQag2ScEg/a6aRqe/CEaY3TbncUnuOa9iahSLNwF+MVL7ahzbziPxvR+NcCWU
D429ZAlnHMgTVMEWcDeQ2yCX2GMksBLPBpz9fsameSawh56Wz2B/PcwFZ9gN/gi6jPFgzu2TqJy2
OEAR5gGDfO/Ks5Ei8P5eB9Cz5+lbY0Lej4lb0zcTrkdmHE7X2Se1Blbjn5Duo3t/Rbn+vQXnFANf
xkpm8WRn0vmURgkMtw7xWHP8/lq5krXF1O/M5FmZ/wlMAa23yVnEE/TLJD3S7aU3L3ubZbx1HZ4i
Eto5mSWFw3WVne6ZW1k3fF5S0gP2c0of/vtoRiCyjxxLFxKxTW3n154NnTPTnVjQFqQyZRx/ZmHS
gX/d/jx3oMmY0LvybiBm4ivOzXTO9jWpE911GcS8pmVjaAX3YnNh7Wi0rT20njh9wHrJFxEmvZN9
g2DrUq1CzR+H2bNQtxaek5NJUwcz3se5IFIPiYQdDm2ULt/IRuCRzXwl7YdFNHSBk4Xa2OL9m/Cl
MHx1Ery/Ce0KnhWbaU7OG9xb3jsKc8QVGwxpdWNtihRmZgYkbi3TkCXcyU5F29GtXwqakns6aKtP
SyKzUaeZ5kyrjQ5579MgWwcyxv/XLvb/ZBfD4aUTXH81J62IV3ujGvrrX/09KA1Q+YA3o23JSYwi
hg3770Gp94ekBwMf4XUW+jpD/XtQGvxhoRZCp0dPiKOb5p3/PSi1/oC/CO+cU51OPv+Pg1Ihdb32
j/3bxNsC5BIRpD4q4mp7UzHAmwoA71RgkUyikYCpArc0tjNK4mPai7nZ5cAS6g3mRqJtZoO+0s5t
euvbDBah25RriugOC+XtvEQ4NTYKreA7kPy2/SICqqvt1InPsS/j53JG9ZzGrvNutO3+Vplxf79O
gRGBagJRwETW8G4BnmstPpyu5mBg8j6iFK6uvWxej+XsPBRtb302JjtarplGzT4NFtnfjBkI9mcr
jwbvplvVaoYDFBJkeDa5Dl+z1+Gt7BAk6YCHIGv269JNbPjdsrVa0woTzxo+EEgwMWsaCIghZjMl
qEkhA2901oLzGEcgM0MLO0S+a4oofRboJrByTtUatmlGe9V2iZ71SBN5dHGCXaFmSg5yzr4W1OW7
1Evxb5gqxWFGW/+QyRS9lZXfuxkTzCP/F+sWgEpUbgHZpse+svp2g9zd2vXC+DTnNihcMysnbYtj
o6gCa6c4+uOOIBFqS6NSOYi9jO4izMK5HQPmUYIQLXE1BIHi1L8G0cta+t5j4znRU9sv0r+CBG8Z
WCEap7gGH8nKDJwoez9OLbFWFvqs3PU8rkEzbtQwVyc3qIvrvsGsWw0lABgqm4jZ8AKCqx8QjodG
3CQ7L3XXi6piOzUPBBhz+IeqxeSFbpHsp+OSTWuFIncZEzJEFIaQJYqOdl3K981qQSVeO2N9CgoP
7EEfT9ryYJjADtKWsAeQAh500N3AHjsjRuoLYG4HZiNE4F0lsVOBKcsKRP+f4m5tdUpGodHcBW6c
zg6lauzz6kQTSmqyGd2gElf0ri9+Erm7gHFvmCODy7THCdRTDVcjcQllouaAt1SshoXG05HTjvDv
MWwRPhMl5j3lyFtKR17FQ3vrLDCHV5IGvbQ+22qF7OrkB3sm/c3LyUOlMn02jORhJkN20/Ix+3iF
W1qOywdhTuueEQJsqnF5pJveXak2SXarq7IbVRrmVQPteA8pU54Cg/U+p5zFRJlkm9Ke0xPhHfWe
qOz02iiW9cpUvJrSLeRzsMiPVe/bIeQxSBBJb4R2n42wkr0e/7NlZVdUZZ9bqolTm9rxtWIyAWmp
xOjYLAfGZ9gmmmGPYorrY6htWhogmZQRGBvC75IwTpJvWLLeezNT14Dpw8ZVJh43u81xo9j+tEUC
H98QrVQRA7oAvM7WR9KKkBOj/ceI4USh3Wbinm+fXWfOYrQMHvvmCoHH8A3tz7L1E4uLw8t2RAG9
zT02yCpe+2Ot1FU1OfgZgUT76c0qIurSAY2ZXJ9Stz/UZhecSI29dEF6xUFFbn0TIlfG1Y/dhPxt
+7lT6uAv820mDcAEDty4tin63RitYMMi+0WHd21AyndbURbfCttsN7KaXPSFCRZ8A7e9EiIMepdg
I8bK+PsIwW0ISclQsm1M8sZRG1MNkA7GcGtuK4aj48Sz1XSi4n64B+qeDkBcMBz9tvgCLBaZgDSD
k8tyeRrI4N3MkZWdUfVnx4G+ypa3QjxgO3nAsL8zfH4UCQLn2bezTyjArTAfIvB6ftYZ1+gs7Usq
lYtIEvcSN4ySZm6CD55K3ptGRzkj5z+TvhTH2Os4oqTk68H7WUKHweVpQJS361jWH+DYkOm0usFV
nnmXyG0fGIObe5YJEkAzA4cumWf9O9aVYStJSBs3jdVn50wOI7yOvD+Y3Kg9npKBiZaTXKx5Dm7b
2UTdAO/MzsoPXSxlyEjubplLkm4Ric5ZQ3xR1V06t2J1wQwRDWa2z6zc4uvV9qfETs8YXNkdoPbM
uSDvOOufiip39xKv3+OUT7cN2XrhLPrsGVnLsxMH9OeN8VO3Bu/dGDbj4Lg8x0OzLwvIFImc9t1E
OpSbHWAcR1xFZZ+liNVh8tsvlbM4O6ddOxgt8qmJSHsCIcwkgxTM8dpRk3lOhHUZguam6JIXN5fg
aQpAtrW94LDQwZHBR6yLjF6JQMz1WtoY/r3fWYcOWsFl5tahHR9jFbKM+h/zKBbvC8d3t63l8aoZ
uAWlN956y7gbVX7idNzvnVHJ69bN/I0am5SxeVAnYb4U/oE8n/Uqqftj32QnaOv5oS/MNIwDQ9MX
jT2bWRGuUeARymBrmrE92F/IzuxZsGvDPy+raT8QJ2BwEm7VbUFmV7iQw7lrMofE9tm1Q9wjN5Bt
2BOm4lnYEJCjmhQiPGdI3oOdbPvHkT6oSr3yC7LNI5zS95mXY2nh9yAcqPOQaJT0elysK8QmYm8n
kS9h7DjreYYwj/0rUg1xpom4dlIHer9BJlw3xNaHqB6aC90jzMkGw9lm58MDDMfSqu7BJQHMqNvE
DXv2tSYlM22pYZIIAXWmGprhRsZVhMpDcnghsHgTWcZzYkx6e57ibe0GG8N3zpPpyRfEGtWdGaM6
3dpLYZPXtqzZcKkyw78Kunw9zaP1bM9m89nAbh8fSaAdmKl6E6goqxAT6Bq7XsYj+6zcjX3wpTTG
e5F4adhj+bh0TnWPkRXgVG48lEsy3OVz+q5rLcLmZ7c+QXZ8hxekeEI2e5IIKXc0LsetrAr1keXV
Pk5i+T/sndlu5EiapV9l0Pds0LgTmJ4Lp+8ud8kVWuOG0BLiYlyM+/L08zEycyYyG1XVBfRNAwUk
EghESHK5k8Z/Oec74RuUphrLS1jDp9GMTVpi7iRsIll5niJ4SiJhTpr+1Y8i7JO6p50j1EpPym8H
XDuN9+V0drTuFtuYHZvZG5LZ6Zs7kMsnO+/VlDZ5Z17uPrku0motdPTAcOP0oYgKHT0Fw1MMmDl2
vbFcj0Cjhy0fWLoywX9uK/bf3Ne8vIgOZpOnn6qW75Ouufe+X/TPZtPjA+7iS6aT+jX1PLLdVIk8
8JKaJEGEutZK6XV2aua53Kc4eakRiuiMGWXfSuJoNNslj7Lzy3vEEfixDC/urlplevvZdapnbfb3
ZTuND30TWVtBkmAS+LNMboq2/ayk98HpnG3xvfhrerjuMUkFfHLT3ym/ntZEXCSbkD39OaW5XreG
2QcxMnxSosvUQGlhosYx7OomFeQFZm0z3UBd9/dDKUj0jKsPRLYi6MYsEXdK9eIbB2SDYKwzMbo5
7RBnOxLE0VUQ2sHDq9EKWOe+eYqcyd5m1IJP+lCbUwDiwUPUYE0m4CxTvDNQcd4tHD2QP9vIX4Vx
tdIYm2+Ye8mtsZilZzZsFMA9+J1ZWyWdvkSn3eIWs0zu24JYahInsnVO5RHEXkKcIgFlgrnkqUYj
AdWvj77Bj2KWdabQCkCsPdX+fHCM4ZM1lrOrlDuvc/Zlmy6MFnEKKvR5tH146PqOT+1op4u7k052
nYHGBB7Vfe/BO+CvJe61UKG5trOS1EDAMJgGyn1sFWo1hapdoXODaIHQYBXXaX8s9GET1uYljVMT
mZBT7zLleKckzpERtuybSDRDZhZj863qe9z2FqTKd+jvFEzoITZpHj4ydQKaXBnrULPMtROTC9rY
9crrU4LnnanYAM/fzwXXXV6PDb5kxNalVqggsfo1+qKK4ySxVwgoMbhWPbJ2GX8fgOg4FPhb3eMt
zn31OJZFuXF1H2VQQiQ5uX64XT1EdCOlIdo2Qn0jl9g+NAWHEkCVj7hk50TmR1Z0j6hq7FvNma8t
7nHKZXvajuggg1q1a2WRDmkquz4j5catNWvGE0u3ZtVmef4IR4ABikFs5DhpFsspwJr4vYM0ZqG6
MtKSyVo+P+akt2xLdFpBAsr4U9ZiLcjfvs6INzdj5hAOauW4Ub3w0RXZTRV31qUm8zDoquKL4rdZ
ybjZiHQmGxKbBx9pj9SxIWQ96/LH2kqTdWYBna2swt9YFsWOUXk2IeVpdobkBFdnAIbh63Z1cbzw
XW/qaO3L0dnFgxyv1YQU0m8cEZBlR9UjlH+rq/RSjFN3MXR8xmU1ELBXLzMTfboYqX+EF68Hs1Oa
oDB7FvC+O9yw9f0s6Tcyob0a3vwWKQewWdPd0OZOvBnERhNpSQZXDwBF22Ww8zywfDBC9Bsc1Wpf
yfquSsxTMcYcjzGuasQL+lYp2lvEdCbOzH5nlLZgWpWePMQW1An6UZfeo+3G5kJ0fRvd7iPsovey
lFw/pXnt2rNLQHMJ0QnwWBF9J2kaS6uVHYAeECppujdg8l48Bb3A98sdcYAY1SJPXcIQi6VW6OLG
sgDBDlRnWpNiCibkO1mBc9YvMiwHyjPtrnOqHlZTPs48EjDYQsfrORoQ/MXbyfOaQ80V/H2q4x/m
AtEww2FaxSZOjhUwEzw9sZ2/ZnCvy02SiPzCIwuR/1iaGQVeWbtrI66L64Csct9reJBJwZG7NCHc
PlBGrcdBKVn6GgNBiCPDT5ocVT0OnZcx6CS6mKpaHnw3LnaWX1hbNc3RCfeFs62BR0wkJLGq8G99
r0vvikQTX3bSdKc5TpyjMj3MJtkkj10ZTlsbcMyDVRDkC7ftjR4+PcvCosGPcEfMUR/0TRndmEzs
gg4F+5mRsbUhJnrcmeWIZKinW+pdS9u2bDXWNamzoVmg+SpMax2hG1zlFfs6CH1kYHSTxnpLv8Ws
irxYpSZRTVmIE7t19m42vXs5Y/jccBHtZrxjFLXnogMbVafTwa77eVUP/QX5HWVFEyNElf53ACAJ
VngX3SeB13AG7YIyiDxW4rQpuP2BcSJNljNS7tH1by2DrKp2NAJ2KOkWV2R2oG484LtBqZ3l/XbJ
zNtwmgN9zu1ik0lwArG6pZny7mF9WztaYSYu5kgEvfQxW4WWLs88qnkKDXQLF1Dkp6IpvJWSqbU2
Qtw2nSTEh5H3wmWsTu7U6Cs4acm+kdaS46HSFUpC/UQWbXtsSvOrmrvzhAwLZ0j8QvL7BcZLuIGi
md+lNR9jKR1WzxJUbZaBxkFVtnLKpF1L9NwnGCB3iYG4UZb5OXLcp9IjEor6GrL64jBuxnFbCH0X
Dcw7yLOgl7HjaduBomUj2CGaTdofc6lQErbnifk9JqWQCbeJJriizzLMIsi1vFgNbcyvlzGuMZsA
bTGnsq2H+7jM0INLZVO04PPnTg0AHKPZ6VrOSFvUawrA995N3xPXPnhWdTeivD4kOIjWtJAnjugn
Ffbkj3XjhlaLK5kpP7yjhqhmkeiXWXTGzhsHxigzD11mvqi2xf2Uagdo5VAWILpUFTHQNDpz8VyR
ZgALfBjIr2LGzNl5b4CC4Tfq2w1xanRe3hBENe1gS3bmPKtVx0RgLcJkOMbwR2EzF+84Zf1rGml8
kN7imwOrgeJwfkRRcefO2MRHJYy12ei44mxCVesaFxqFsgZH253wN7vpQx7GPzxRXZrZOEnPeTOF
wVT8DXjvrmu9r7qfFG1uMm0KMZNLlvvrCsugSFW6nqv+S5FMRmqn/B7jRNtUy+i/UVogDYDcJAww
K5lTH94nEW74fgir59T6jvHvro45oIOmq50RmS/WMuB+xlGjplfIajP0/j1NeV9NeOk6nuQI3nP0
n4rQ62Ys6nXcuuz1nZPC/F7rdoAhkd3NCEV1yxQHBU7W2SuAPy6ASjFV3Q0b5XpnNUYGmpA0sUOS
VSxAONXAOzaitnNK44oMYcxeTvugWU7ebHMPtee21uRQByYrtvLk0CNMHB9Gl2xTyxcVgDjeIxta
QB11pJfedFhg3hs5urK9CaHsMbH4bSP73230BXa2JHM2/3v5xh8UF5xzcft//vzH5rc/Rz/KBSb8
pz9sfnqNrt2Perr/0XQZX/qbiGD5l//Vv/w9IvQfOZYQMSE5+tuT+CW95Pijbn5Mf/Is/fZlv4/i
XfPf8R45rk8MIfPzZXL+xyjetYkvgdTuGiRtcAXzN39M4olDdIRLJ73kVLiAYP7fJN70/t3n2+k6
f6Mjh0Ay9Mc7cPfbgJ0372/KKtgJ/HkQj4LGRhuAc4qwRBcd1V8G8UaFH8PkUt77vZaYiJfNdjOx
sJYnvC72adTrqv8W2U14LPUk7sj2KdprrLQ+30kuYcmh3NOFMc/HzwLVgHFJjRFCjdAxGWUlVzo9
nTO1QHPsV7DTR224RFLE5poWMnwYjcJ+gWf+lgnAlXyrhx7w+LcWr+y1qf2HUkU8bgqSTlalk4XN
Ij6Hhsy8/9wNlk2mY+oJhjWluWpVq7/4CN7xI2iJcV8Ugzw2NWdXmXsJT1G+cHBcbUPzP15yYsEX
j6C4D2dDY1ir+V+NUVMDq3JhKfT5XB/wITBVs0ap3syeLngeGj+YrSbl/uKN+qkxq934nc8/Ybe6
BG4Poq8Ptqxnb8eJ6JdBmneHmQdcwLyfL2zsoTHopJfHhZP7uf/cp3MVBUXm6S9u3s5nR/V+YBs+
ywedDUQ7NPWh1zp+uvCGAXQtd3+TtD4Gj9LsVjFiUHqEJDE4u+F8UAN4hHsYKtJeu860v3kt9gi4
waa4qb3G13eDLbInsr+pQvqoEy+wS9lmylHnu8HVGm89lWlfJBUvaVRVSDLfGH9qUOAvivZu9/P1
Ncur4squmTHx/4PB87FYFTmAHddxi2Gr112x67qpp41UM9sW3uTGm9oN3qsuXrltYsDjFyy2V+DO
5HDDJjeO8VUIOe+dpq3NbWxjY9mZ85KjkIY0O4VWyuNslYe+tsD/M1KGAZ8AXlLM650t9B6PLhC0
yr5rc64FxhDHFCvsmp9OAw6ZNNkA6bG/YQ7Knmr8Td9w300vlYqbG4/++yFFsLWlNq2dNZpNE8JY
F53Cyoqf02lZkeKuOpHFkwSek1JayJZYkp5BC6gQ4Kz2bDTFDuWstZJ2xZiDWb6zjBTn17kYpp1n
Nf4OM7f5NTjMNgHp5DkRYSbiYXzhaSK3fqq38UVmsCZmv8vU1inpfY3AMns+YYw9pZtu2kg292Hu
T+dkBlNk4iVbz60ennMHwyG2w8HbCZzi2zqLzaeMWJNd7qHFw1G8NN9jm4DPxgbcfGtL68VuM7oU
W38uvHFKg8VmDeWX9h0XAz6HPArnNmiE42wTb2Zs7hoq6HRZHKPQs6iBOq+m/M3Ku8aZ82tDuNp2
mKb8zk4sAUy08EF4VNEm5/m2DEfajeFb8zG2KsLnpTGYwZDZ5uMIrWBl5xMDB2x53Kjj0EFIktwY
BlpWJBWh3BaojDZG2dLQ6mGKfmRoCA1TZnPuTD+9RQAoT4U22HetHTH2wpy/aAMaHZc8rinAX5pP
9gGKgA5UmO6+QDZJzqEQ0ccEo4P1La62iY9+Vr5cF2iABrrakqESqGunCHS+5m3GjEjIQ1ozWIzK
vPpW8fxPNwM58Jsu7lnYaLKYH0d70jdzWsWX3lQ10ltVYtSyp51RuaTKmpNWsuaJFP72ArcexJEM
EoGBu4E5TUGXB2AYdkwHSHrdO5DihlCV1xi7zbPP728iHgDWdlB56TZrZ45q6OQsRrTJWWQHAxEj
q3zRQqz0qusClnUlWp1C1UGdGfGD40b6THwQZZJR5+mpb1M54eVLYnwoBhM8mOFNUPv9uIv1qAiG
KX9DDVNt6mQyDiUhJ5dy6rQHSVg69AAjnrc+8DUa4iJrFRCWub5D1cOwuED6Ww4c5obTcyo1The+
/jxZKtmGX/6Yy2NWcofitRSM7Ja7SDkcWuPMGVUPOZpsTedY7ZeecuVOPGHq0il2GPZr6OO0itwO
g3FPEB4/qIUYtSYWnleS9XI+DzpGu1W8JHxeeGxPF/p4EIFlOWPn64r5XCMv+023/t9dCGF3rsum
/Gr/XPr8fHj//7rof1C5ZCLA/rvl0vNU5uDRfq2Vfv+a32uln0QTFNWuozuGTvGFauB32QIzcvIz
3V+JJn/USjZR7OjwfsoPYeGav6gWdKLYiRKDZ2Dqusvj9p+plf4iQdU9KiVhmYuiEj02Yog/q/7C
jpaKvcBw6fJPnLIIiN5/KR5/L87+F2vqu5IaqfmPf/tLKfaffsCisvyFpVKPZparkR/gUcHEHveV
/5b0l8QP4vzz7/+on3rZX/UX2As9m5oTvzqe+f8k3p1gV2U2+q1zaqOYIwg+11BbkijpewZZW9+b
dIy8j7jEZKjvdGWwIA9K9HRJcUQRXEX5Z/kb4iLqrBiV5g4mnL6bvKL7kWBdSfKbrobLZ510R82H
jISysH5gXjXRq2BIeJhIXUaPYB+bli1sWpXkYhI9VoGrxGGK1soET7jCQaYNPAt6k7bRzvIqlhy3
0LjrwLGK3i3XvIgcy58zMSYsOuOIBjJ5nMasO2VhhfJj7qds2OYkY5n5yYUssrZHZ754QtrDd63U
eYRruPTJ/DVq6HGMqW8tzVUzI14fyOaAtcYqNmYfheyvglam7RiSwVMnv0u3/3Vq/KMmCyEQrIa/
3WSdy6J9+3MWPXar5Wt+PTUMovw4fjCZIXb+5dRwyKlnsAX4QeiokzlQ/jg2SLDXwRfRm+H9+Q2s
9IfYyaL7AqrkYozDFoQT7586Nsy/KMqxiQDKpp+j//PwLHh/0SorhlBGGE7xrasUYU6ZljPrQx1u
B2BR5LR38bAXTJWimJsgMdU5MjItyOibP5uQNfvKjcjvDTClV+MhnisGSmXjOh9zbSAygcNqsXFR
003JCDl7TmarugGpo3+mRKVQfIHJ61Y6bdO0ZgnYm7tEc8pHhBgugqHK7/sjG596AOUMGy5Gikre
C0NPRDaOPC+S1UB0YbtirHejd5MiRlB5EbOWYoasOdXf+87AZ8x48mD1oz4FEw3ZD/wCTDoA91tb
YGNkd4XDko9pOXFyzhAzH7qsc/da3dHalDnnDxjh8dpX2o4sC2NdGv7zUIwmUBhyvslQJ8ebwJY5
fR7tBk5NZ7KexREe+wIJ5rKHJCp8kIIIlK7MUnYpSPI5QMRylhiM2ZqAGC8GLxQ2LAwIeuwEoz/O
Hwu77F2jhtQ5DcK1P3hHppP87bwio2U+4N9ezjG3jka5SWuxwifvjGpXe1ANN8ZoDBCDrCyxsmUw
K4RebNmiE5AOqTuOWwIxkjHGFoBWQfWde5qZw7PSCjiBhUE2QCy7lHGsH9UYZg8CuJNPDODgp2hJ
WEfgvfipWHZdtVaGbb32pkG/2wCDYAekjZ9+4aolOkw0ENN16umLQVRhjgWbxdrWaZNFWo6o2X1R
AzbfVZX7/Q0RL/LosJPmjaplGLP86NJDwoDc3NSZvApRQlxN6H3DWA63zcROXE+SlMuSDcEadm4E
KEKIowfUioR5fd7OSSJ3soxvRaIg+RFTk7D2ygwA23VckJXTRkfPa10CoU3e7cBIPSIgMDC20Mwn
iGGMGrazPzdvpaGyD6OthLn1ZeMw0K8Y0bUe+TOQfdIaIQ6RnccGIPbKMqPsmObsT/dW0X2PU6tv
gZRa9h1MJVZnpaWi71Ft6acotUCij7YGqstCDcaPO2eOqXYUnuO1KFuxLIS89NYSMPXyyqP/kIZO
/ClCDOapRsNKhZyQQz/o9iVpoUqvxjazblDPz8cinBmI8nxbS0KLeI2IzHSUBV0WXZy46VBbW84N
fkrwFaMMv8dEWG7pQvsds31rIyv6qU646hFV/4UUBvu6XNm3oWj0NcMjlGOVOM8p81GAxG3gsZTb
egnrD94BpX+VAkJTacvoJVIJfujKwkJP97ZvMiaXE3meuzTt5Q4/ZUg6mmo+jQHHgnJq/1tkgWR0
ALjceNJ9mg39tjBTdHls3G/k3Ns36Du0fQqr89muyqU3lCOhH4lpvOb2kj/UAduIwCrq5r2DTXsj
MNJ/aa7HjrTl3djKOW0PXZt94FnyES6GGC21bqp8AKiO9U2ZRBOx2u/LD8ubogc2uJG+KmVtv7OS
THYFfTvfQ2kHkAs4/sHGrKquzw6DjlJBQl8LPBIUN0AcyJYuIm8/2qTwDorWY9VBud3SDQou9K5N
TsKPuwe6hIWM2cuHZqyuXNZs8Y3pxh+Ajdsy9PeaGyuPGqRyj16tYZ/3rcz7HIHR3fmZl+z7sCw+
3UT315kOBmOl0EM7m6m0dJaZ4hA66X2b194B+eq4llzd34S25OeKYTKQfphhACDzEXEltJ/RRiLn
ulVySfGzEe6tm9/LLFqiXDsUsYOw0jWGZvvV9gYff4Ca78uRAYTl1sMzm1Go0WZano1MSbx27vih
jRCne8Nsv2C/MfS2yfsss7jB3WGYL4BL89tZJP5tP3rz3VRAPxUZoliD7cop1Ab9myvqWQYNGXrV
tiybaNOQAf+G5r9eW5B974FJli2anBgNK1aElSXa6IuVi74vCEt7NY0WYOjMpQVIdciCuJ16hyyr
eCCdjJPfIzV15Xq9czaqOQq4I82tFQGXw0ymTt5gx8fSr9VdJdi6tNgqeWf9ePqRTOh6bGRKaQCx
LCbQccowPQiW0OEIg0SI3jjM9TR1AW6IH3mOjEyMJbmZtlGeGcKkAejc+gaoynDNGANClfXPFVpA
8nWnJA4PpFzJc6yLas3EIv0Op9d4SJtMnV3loY8cRIMaghHKveWP7CK9djyUY5gwmQxB0Pdxot/W
vZLPuV9Wz5FHhio7ufBJyTA5dfDLaES9+VHU1rSJ9RICLzP6TTi1rEqdAj4G9DsWzmNr6O0B+hmd
a+R2j3CUwGInVlOstYSdnWMD96v0WL+rGpddk0sWx7EYYOex5humE/S8XILCFwZ0HMvkfWyHF2tk
uWb3KP9QuiGDRbw2Hxew+gfNjk4AWUhgBUZrMkhT3X+eZhu5mTXzoPeI8oClGDXJFsauc+MmSpFP
2aNXJaOXfRFjoMRae8N401VlvW2UBWniZ8X3r+L4HxXHeKhpM/92cXz50b99/gkfSpe2fMkftbGA
Ecr6wMSIiiv3VyOAWNyhfxTDBsUwrAuX89mm7xZU178XwybtNRXskm5O+ewt9LS/7Bf+3r6BBvPP
+wYqYdTSjoHsH6sqKKm/NLlxa419USvz7IaN+0QWi80pKTSgMnOmr6c4r5Yg3/LoCL8SbIErhFpg
gDeY1MguNZrqxg71zniBbCUvJZ1YfKrQwqG0VhWqaLrO6YlZaf8ChrFew1Qm3E9hkA783gM1rdqU
BaQTF/2uGyZx35lN+Vr0YX874y0bCeIqluf+XEOprMJ62CZopPZunbLGq4H9r1xiknYONjVCC+J0
JBomwu+z1iayO6xpcp1tPHpDtPctMXdrIEX6e9plzbRCRiA/K1erbpPI7nPWrPl4G4acr0A6Q373
XOWTXKhT0j2UU21RUomOQpNtL39rLribIy7+6a6K7Wo6wHOimyX/ddSOHi8QnyUjcvSU0JbNq4Gk
4+pbaXQ/p7K/JWkQtxLr+DWOVW7qsCmXDIza3ed+VlTEw5YzuYljOzK26yQnjVUjhz6b0nhslWrd
meDLUC/bah8KO+l2eWggHtl5UCKjrVtj+dfXUJhqOPmSOfIF8mVeiICjXztYjSjB3auoQhqZOpZX
FHKTeJmWjc+NyiywOz0gf5Y6DnNQz07CfrzIqidLYJNn8ETZyCCk2iqPxmNFbILpRGhx4zSkPpq0
LU9j0QwB6EeTap/SwG1voE31zNQr3XHLvd4MIjwZNQqKNfkj/XLhuPOe+ak9b7UxJUtG5s6QEVDU
dp3SL2LK09bEDNE0/QBlUw4GhpKXiEbGmF9hc05F/dkOVctexQYzlYXXfx14/zVIpK3To//tA++c
NM3yn1LJr3NEQ/z8ut9PPQ/iI7tRi9PHhvf4J04kxEcLC8uv29blvPzjtCOMFrmW8H0DhozDYvSf
Oe0c7y/GaGZrtu8L4eEoN32AEfxuv470cOBUtlSNPOQpQQBuJLnejAY5wpzDGLHbWN+3lS3oUamh
cPZWBB+v+nIJv0C++ziHSywR4DWua5QsRBv6YgmolCHEhzqx5NqdNPzlinUj9Ps06eZTmDAkR46g
WDLAPTz7jPr3vEp0JVPMJvPSc/j9cFMPc3CVJPO2jk0fwCF31T00PBdaeTjuWDTiwXR5vcokvcAF
KHAs7ZE1oVOMBQEiy+qVnp69qF/M9DrLwqTDhTnBaEJjE1vIGPfZpKKu/ibCueOQQtgmkOUBtvns
IzNiTeS7CAr1PoySTd5FI4tjGWv2KwNFoj4hAfptfCpbE7/zakBGONxVhrvsDiNO2Mvsa7G3LeUk
ovsh0h1s9TIH5JpEuY6ApcEqsNZinpYHYS3/MhKx776MtVTFDrcIEAFN0iE609IN0GhB8RPUZ6YX
COkIMpFWuRPqxNNiLHrP5ym67d2p3JT6nGHKcadKregMvRca+pYljhho5kHQ7zpnXrf8aTE81x92
WvUXl8lnE5Coae5pOQXSR6PkPA37lzq7QrDKdiR96meYFbhn/a2qe49kRAAjpxohVmVVVMMg7bhg
FLGwLYnbLHr88No70/iIfki+6DHPDjcr4sCENhi0ibR/LJni94ALxlUFPXdd+Jq/jQuRHFpg46+p
jVp9wBi6TlyS1xO/aI9WmO3p6rP7OEvllWwQCMuuFrlBMVQ7TQwOmqviMPrTg4u+pF6RWtm826UI
73MZuyS+mMlBRk6+0QdA02BKmg3lIL6TOckQIRKyWWki3kVU5R9OREoiOtw6veshGL5FPYondFeT
fvEnb2n4U6FBqSdLlKaq0K91gzVoqKr5yTSyh1RTxivZQSoKDEt+JIYjnhweEGtrMC2yJEPrEKEm
xhc05ofaHH6EtJ1vM4aNja9KCuo+jto3XBWbdGaEJOKBna0aTr0V27eZJMTD7MkDQH0Wlvsa/+8B
5qFzDktXvI5G510IHiJX0Rjag5/K7FBYk4+wsmweGqCmtyb5JXtp5uZpgNt5oXNlmx8p+6pULC5k
LKcvVRGnr3yipDmMnXnqyjnbk8SoLnK2sg8VtQ6p0HXkHpPanO8qu+3RkrJ6BAoo4KArz0XI1eLv
1TScSpo5Jmdvqs2rPxPWSnnBbZ+NdYhjioC8Y4He97ZDB37T12byPDb62K/MadDPSvbJuSWz8qGT
JGMkiaOOgCmLjTYm/ismkvSp7p321Nqlr23Gzk2P+uzOxlbkMVte8jwPah6HXTvrESgEwt2RjNhf
dl9XOzgO0/OYGnKN/+NAWE9+aO3wDO2xWIddjFrCX1yDRXQw6P0mm/Fh6JvoAa3uk6AHnNmyyPY6
gJFVYSNSFaLpd4wK3a0R6+N6Hp3qneyo7qRXQ7LNrAmZR2EN17RE7RtLb9qXdWdeISFNLx0BDR9A
W/srb0h4S/hr94zxSQS9NeRr7pN2XeZjuh8yK90pK3WqVd6V8lEleNr52LlbtKHaksqkPk0NoxdT
PgaNY6ibm9EZl8la3d4RZlwYGEImSh2DjaXX2MbXbMQ410gwAjGvox9F5/2gRtmf4zC/U9gzLkZp
RC+Gx/0/Exm7HdkPM3GbEv1M06Wf/Vb6Fw3D4nUa+44HRTMBzS1FtvOz8TarOgUPmxsVIldkrWd8
NTTFA/1pAvngqEqUnJHnkETRmcW5g7HO8JujBpMJuFt83kZliW8OWbpGoLdaSPPvTB9xOoxIdDWv
JiOsSdN9MzXVOwZNvIypPPIsge9Ulcb3FKUyOx4boA4ihQdRp8195LbuBdwFHXMHiYMhkawem6Lz
cdi487lHj/emGHbwRBPDfZaUmCi4e9ybYhimT7bj6RTAZbD3RWEPR3Y0/S5sRH/pEYYcjcxYEIdV
9TTYdnPHrj1cTxbuepNZ65Unm3p1/K5899rC/ZrgK+AvI356Bb/zE9F3ShjjjH2hVduh9LrTNDak
2Qgye7RyiZrxtQaBpJDpsNKbjHzrHGtA0DNbJbV31rDFo14gCrtAWeSCo/TsPAkDG0XIV2GBfGj8
vnr2osJxNlYZ5e9mFHkg4cfwTLS7d+q9QltlI/vr2PcYB0kjY+LO8w0TQ5tdWkv3b1MvbyC1I5fp
vAY/Tqm157DF2p9aEotQ5iLg7Yvu2bOwkhkKkRWOSQ1rcmMO3VWRqH4za/70A0lP1q38jsHBiqlE
xGS51R7i2HZeKxK4d6PE08Y6QUuL5dBWDqrOkDwS3StvF9HWJcG2yrFE6KD0GG+jw7G9nQvqfrkm
BhRjhq+BPiZlJRgJanyTELm2emK+WV1TnrWoQH+E/2cl9NG8GVrf4hicjDt4IXoQhcV5+QCBHZpi
N7dd0JM0v/bTyjh3qJYOkYGsi+lxeVdGhvnoEnC7GV0N50xVLvFdKd4NH0YG+BXI8jIhBao0FfRj
vbm6hPN9MOkjg020ilz7ofe/CRsfdlE1QPbjWjzYSCYsJLrKupNhFZLG3I/+NYsKdwcppwwG3bzx
6AL52Il0wjyOK8VyxqPfGt4GxEb1I+4Sg8z2CfdN2FbuHr+fChr6vaAIp+ZOzZm6k5Oq9imtw340
md/MNo62YWDUvQtF7T5TCxgPI/oVskFt0/3ycq17zUvim0OpXuwqczda6l/RJDX0maXeUncMXrM3
OPKIUGrT+DioWjs46B7Q4OFUCXloV/NHomry3JokHI5GN67tksfbhHKfS9NCRZpK+y6kNt2KhId1
50grxcxbu+narGbqDwzg3cWMugqtcf1U6HV+C4bYQrWEQ2/H867Y9haDbQwm01ZLhLtn0eLdusId
eSq4ySsFmoPJJkXSU03hvlNpiHFX+mTWiVrIg51FIuDKhoVaKmZStUVDBoqypHztGyCtKFzvnbqO
V8NsDgdHn0C4SvJvVhlsJi4O38VNMseYPqSxI9JuPqO1pJgeqVTJFjP04VuvZ9GjLsvs0TKoAS08
2lbAFr+6VbL1T7N0qFYiOzzohJXkqwj2OvbykicYLp3wkHQ9AnkIsumRhbBPDGgvko4S0y/3yG2j
5oeZp27j00ACEMOdTRreDbpJicjKq48kkFZXCOHmGV/KdPErvC++TKKgjarxGBfDvIko/F9mjEWp
5TxETjKsO4OAyAQFUGZax1y64nvCZhNpeZYFVYiDfOXmzouYmXaSIEWqEYPYdUU240aZ81sdT6jF
taun8FD4MRG6GSxw3EMY4sqWmAXd1CyGwiQp0SKckkzkmyyNHvlYzG034dlGHPwzWTdcaVlyi+zM
PDfsncSSGjn2JBKxO8rWUnrYL/KMNyYfsF/lKLJBUqgVkBSkYXFlbosOKV1UTEd8XrfxZBlPZg2l
N/DGMg+YeNZbFCAGi7kRgLgkEOv/sncmzXEb6db+L3cPRyaQABKLu6m5WMV5EMUNgqIkzPOMX/89
oNxtm3bL19+6F61wREsEa0Ai87znPGcuJmzPKoPziAGTljjr82SYI1kPcuCZp/eeb9P24YTJmlkl
iBm+fq9G427RmfwH8OvOoTT86YLMkLgMkQ6wNw4UD+qax1wTRseodKHNNi2lwYCo15PqkEWKNrjK
QYczbIqna1vw4mKdUmfRZpwTqOz44Rz93an1L7weH/lVtBSY5NwZBlsupT4fGZ6hj2Mb51x0jLOG
Y50xuiTCZuQU4M6Jc69EXr2V7KWo8sZrt/n5xRenyu/MH5xKHdMRprngKNFUllqG359KgWfUzjSX
0RF5vH6b4zpnxpOG1zrxkrufX+qDaWa5lCU1/1tOv/pPcl8EfMIZw4xLlWZFUSwpbzDYGIy//fw6
CyLl42uylKuQ1UxBX5KzvOG/M8/g6poI/7vBsSuJ6sBNVEenG81tmkftDaMM6HS9FxJEnlT2WroB
J+phDsJrA02HwzVRxnz781/pzx/xAjdR6J24qmFEfDj7d6LVYcspA2ATRjOR1ZTrxQu+X+EilRsR
hPXb2PV8zrL2L96v/V/B/G8Ec/SepUjiP+tHMDtod/hj2fqv/+hX8QhXvgk2xeL+VHjiF9PYv0xo
2vrFcd3lW4ZHeMHg8JH/qqBbEHewkWA1w2sCD3jpTP+XpuT8wk8DiofvWZum6fwjBd2VHxR0lgw2
54QCaGu0MW59tJMwOCuKYgrkQespR9ftC72uhUf1XT5V52jgNJL7LxMVtey6Gbs9io5DMiDHgvBq
wCO9wN/p1T1NlK4vfeosbH0TTkF5giecPhT5gqgDMXms/PbB7/1Rr6euehUWKlNEbK0OHpvayJ/e
uzbKbCml7k2j/movBRtFGHhnxVDzNRcVgLLRpDTAKh3+0gKjfmqdwqC6zkW2sDhtfVvg2xwoo0YN
V2HhbmuwFDoY4xMnjBKree/nDxzoGfsj1xAM7Vr0CWyyhUEYxi7bFbW5/bZccPkud/mqyaJKbVzT
Gq9kPaabOgn1S5qk2jw1ba95Wwr2YdQ1B2fy3t2axRboA/bCYuujedk7WQm61Jvki8rm/BQs1H9b
z2pj1yp55mBDu6n01cagnmad+tbwZC4wv4xcZoDQ3VEDWGblDT2Gwt2PPqRrztnG57bhYUQGe3wM
BYO+JIpBzdCCXblPZRNhWXDpWWVeym6GoFHsi2rnv3cNuDNG92tyoXBKDduRD/VS/d2VKpxXTjqU
n985lIx+5MP4XjHwA/gfLgUNXoJoysliIMr1zstMia8BSLVS0HM1hoerxrLQIt22wQdiYaalT8Pu
iXHR5gkulDoEUGXv4EiJaxij9sKQ/EHuI51eo4yhVwDeDReGmm1NiXsuF4Y40QXOn4DvKENXemFh
d44+t71i8UvDAKZeQGT76Ud3B/1x3pPsDDhkte4LnDC1kg8IvnykpK+iPbk4OJlj61lHK2zt13JM
q2av2F9hRRqb+eTlE9efFvyvSYcCMDY1L8aW5U0h30KlS7tg8qDETvwCA1i1YOsGtHyts94Hn/jO
Rgx8olwbGwEl3ugREtBGu1jvr/w+XcorWl8Ex7Zc+MlBEbdf47igmJwmW9qoSD9HKyw+yARpHIMm
JMLdQznBuLys9joHvQi2gv/Wc0tpxfxenFEPi5r6zi8k1aWO4xjyscwNUVaHzNZaGSUvwu9MccP+
yTm/XxFMDqhA9DJwdylGmxXja97feKmeGOoEMh2MDyh7ajA5Dde1VK9imiDYKTS3k7NQ3iuc1sCV
aF4/BFFsq1vqzYESWlR6HSOMYM3WJypiMWOP+PmBlfKypkwDO/VT5xMYn8l4ev8tkbS6AIkXIAAx
NJtf1i4dvEYYSeWVV0NEWaGjWQB4nAGtGTEOBGI7QN/YAV1cynrE8v7oBaR01U4ebSxOU5wmIjgN
EmCEHq69oCHMU8wRziKDL4QHR3v/g64If6U+qEzIaRdVZfp9pgGDrKdjcK0cTkOxCmxDZ/uiAzt5
ciUgMPg3ybheMnDDpvXM+UDh8XAnBk3BCvGOzxbfNIt+6E7CXgrzTOL7gKrS6m5dlLaeVrZpcDBo
TLrVuiwPrPUEGuvKEa5/ir3JewJG6YQbQljyLqbjGjYDouXnlqOwv3Njc7xH6rGYu+lsRy02WgsF
pLdd1DZvsQHibJXy0HlKkXTutUN+0jUZ4q/Meqh5MbwBZ0cog1eXJRyL5wLC/Lod6hSkgQdsfs1b
1s+H0bNd8Bye+1Yx8cMCkRd6CaQOMFlNYrTHACfUEQAx7++0QOtrcmhnh9k9IQszG64Haaut6tkh
bY3WgqBFRz1Z41qVRzRGi6Z5HXJY44lxm8syv8POh0SL2SjGqZiE0J+K2d0ZQz19U25mXfg1taVx
r+XXFOXnSQfd6O4g5IOYop76m1WNw0Nn2xNZhjzbUk1Lg0hkPNaxUT+Fpmo2VJovdc+epkJJYp0E
w5We5ZgTtvfGHAxCRg4UCxoOkQD8kzWkzUnbgwtXBcOUghbnc5BI4ubUEjuu1vhIYZTNdXKJ3mVD
2xhqotjYLhyw1bN7toMKHGqdfWO4E6otx4c+pQajmi7ydtRX6WDcSezS4xZTJaWKie4beU6xSlW3
s7LCYy+8fds7427urZ7Dc1JeDrQc4jTu/Ju8xyLRTjR9R0bZ3ck8f7aCQXIk9Jo52PddZJ3LJBfm
o09B0ROsjvo+HdRNaPfVHV4jtq1BQ2aNKf49NK1wlTJ+0NcVlWQH4PXlln2leA7MYWQerB/mwHQ+
dYyQ98VoU2kNiLTwuD9AXB16aKjc+MMBNhPj7dK8aZqgIJRWhvY2xWByJreRrie/asVtE9J/O+LA
5bSICZKERY2fpW/DcktEJReb0A+HF78csxSWX2fHO5F1XXaYqjSFnywV9B2rKjj8ifbBzBNIkvCj
QZRGpNy7WHWrDF7AsXcsvtWDFb+MPN5POBa7Kw7yLzBiq8uymTkgMlopHYImPlNeZ443zInN+8nD
ozmNsbwF/dZ+79VYv0wQQqvXsRVpfxuhigSnFmPTMUiTfF1W9bM5zf5tGEp/kzgJUr6W47lv6eZJ
aRfsXYdITWMZ13XdOtvGtIJpNbnZt7TF6VItFea+PZm3cdT2n3Xk+JsgC50br/Ts67Eb8HQlOWYG
jLcE3fHSJZcCjFq+CTth3KqkQHDk9Lnl7XJX/aIplU2Wv0RdizxRlI8+Y+iLRNRPLY/EbQj7dAN9
4bM0g2M8xM3ZmGz1jMbPhMJNSCNThCS3PriqE8AZxg+66C47tz7obgDb5qJR4WvqEIaKclTnIWwZ
MxKYWJuhslJi5maHwX4yrkgSm3uCnucMMhrsA/nJj5W7ClLK62qzUEyC2oQ8d5puJGQZ1sKSmvYR
dFFgef68CRROrNzhEb5b+hDGlWmW1i2Ck3Oj6ay4L2pQHas67wteT9iuk3nc0dzZX5I4tUE6Bo+O
qCjQw3W3kdZYrtEP7J3HoP0emx7+uBhwMN08MtqMJsC6bSlGgwChY1erqQnDG2hn1i6xxPQgSKae
psYSn0AksUA5QXHJCtRjc2DEvGkzNLVWYMDMO1C5ranKk5XN1V1oZ2m/nvJm2HZFTiIqhKtz0am4
wyroiE3tO0fESX0ukmB6RCD2HYJr3VPYhc/AFBGCban9VTD2wWNfohm5zQjkomqsC6fMxsMoAnOl
PNQop3P4HFpaQ51VlglMwdrtnHo3JaHNnZC16ByjXe1UBGjolIYe7gaArvtyUBqMEi+8L8f63o8L
d4eT0Y+3PA6HAxA2QA9L7ab2gQmMtbyDNkhdUI3auWGQ2ZyY6tAzztCwO421AuJnmqO149+Ml242
hnrtst58javO+a7TcNhi/LLnAzQ4BlN4FQ8LiHmbLlurEv1ilfZwKWcFb2KdZrGzRRkttzG1TGvN
yOlyWAL//pRiGuyrhaXnkuqPs/5qbnRpPfJ8Sy7pb7LCHpVnhNzQois3iV3cddkYOHcpRCA6+mjP
WxFUY1uQD+pLghAQ7Dwnp9+zF+wFGdom1wEPWVLE4zlPmmY7dQm4yhgq/W3DNmAxSUJ3y7GlP7tZ
nxebGfIvWArvMzHY4m72hyUJE4Q70OzT2W5s+4opHaAxr6oMnOV2dwHgpj2NDOqZnkTjjbTb5iEc
sgs4B6dSz+OGfEp1nTVF84b9SezpgawvZG/7+zrQT2zUhp3b1JverdVtTDgFPG+fJHSdjRlOZgoD
IO1G3jxPqwHIdkzoJgdjlJnOfNdZ4L7GJEuZlHgmjmyY/umKUjTeEMufz0lXG9nb1I8N5udpvobp
UEdbDMF2xySkfAAqkidQCKNO+eY+Q5Y0jv4IUym03DtmSZ9KKx3DE4wv16drTby2g1dejlh8VhFI
uu6YDJHP5xxPyVYDlnbvcFGQG40y/qseVjUlSTdF2cC8ZnheG+naLodPc6gKLN+1DtybAJPWDU+/
I+y/zBgOvzvJ/4Wm9iezhSBgQa21JYlsKCIdf5SAAm/oJhMXAXYt1J/B4iRqR6H5ME9u89Wr5d82
gfxJR6Pxgp4AEw1PKLYKHxSeNKS91xZNQQtI7Z3bkK07ZAb7NTFaqMlm0b2FqVDqKuh1B3mjdix/
IklrhBmxq5j6uPcCJKfKVX2d1b28yuAwlRe1KSlDJNZN/rZgA6jmfJlmZ07zVQTC8jjQq3a+Nx0D
7HM1JvUhwrX0Gd6e/VrY/dDeN6Rkmt3cMlpr1oyhLPUCqBUmm69HDmwBVGv2+gFnkYQV4yFzrfLz
kE7N1wUD8h3+dn5veQE7+rZq+PuE9crPAuTnSGKb+cuydgoOWNLwb2cDGjexZQ4Oe72A7if+Yn2t
ihKCeQ3GfNw2tCR9fj8LZ7jYr37+of9JYFyaDRRKDc062Oc/1txAkzJ9pxHFwZ6Wbj47ilEvOmqS
g+PPL/QnOW+5kOcotgGwlUkN/fHbpWtOcBWD60MaUuiJOEH7JLXifD7ce5RtRJqzNTkVDiHvDYj/
9Ooatdajo5bpHxnED5JtSU2lK6YRK0Jcmg/OMOgN2urE/pEKsmI0uKrTuhwCjAF/wOrnF5cfEkwk
qCi0RVdlLu1Chv742oEUG9SE18WhIV5HVHkg9XfpJpX5kMcNx2YlYZuxjZmg/gZkQ1YCthIHvzxw
00OgRvnw/gv9V978G3mTQQEfzX9WNzff0tfhtUY7J6sesY5+/d//+fFvfhM3ycOx8aLdTgKlWGqS
f03Yonu6GtXqV5+wyWL3m7bJgAIeOGq27S6kkt+0Tf2LUhLznePYJneFsP6JX056H7VNaCQOdjkl
aGxeIOUfaCRJ3IexnL3qMGHLesarm5cbh4BIt6KugQmzW2ftrqymm7Qw52HNCrzG2MyBxhflLoZN
AgrZmuWzH3VZuMJnypHOE8O3sYUurvnha+1b6BLkHXI6g1Z1l7689/lZXcRgOPBo8bAEFb+jRxaW
NzGCrGnb93E75GeKhearNLaJHelOzAeXSna1pgu4xq3MkAZIGG4HN8W6FNbVCv9zfRorTG1OZi0j
HjveD/xyLBi1Ux6BWvrHAojoXe4FdLk10UvsVsZzlGbGQ1DlzkoxONh3HufwMoA9UeqmvJ5HwjPY
Tm57HXwFs8eL9HmlMjRvlTnBj/ASeP22ZaziIAeAGyTfS/w+GBm8ttjkgty7TUJoZ1aYH6qZq4e9
eetYo1hFbnvZFrRkdKZ5G0mN9ttdSp95Yzjm90M1y/M4AODi+NRzWBqWP7JzMWVnpctnP2sZ5cl2
vEim4MWjkN1BUWCGad0mU/JS2X3M4aO4H2l8/JykHBgxFqKEEivZdQKARoSMxFeQSbi/BQFFMNd3
ll+hWjk2P9qrSAO6syuurcQAocaj8T5ovPQJDoF6kqOV7608Ldd4qa2dI5k5g9okHiKy781c3oBi
mw++Mi6g8VWvhZL1AxxS0HORj7Bplel20GZ5kw72gcgl2R+7ra7hhdfPKtEPThMVHKCpbsN4E5wd
P3GpufUk5RKOJjCnH1PySZSoWsNjoPzgQmVYWeh3brJb0/O7N0PA2Vm7lbBuWzO1rlCpQwKLJl5x
CPQEdJCb7i1DAums83rZO1h3Tdp6O7auOYISxmmfO2cVR31E8NyANZeNlbevK1T5Y1BKuaJLGkqK
tDVJOUYE8IPH7hQERtvtCNzYjy6NNSeVOeIFtiKyxNSif0ZksDdsQAtCQBov3gIiE6dhwm12LGJB
ZMSO2+k7VvPZ2Ou6KPzvE7TDy9QEArYKcpVsUzey6hURIqbBsbz/70L/f/FBW5ZYFuD/vNI/fFtK
IJpvf1jqf/1X/3JBY3W2GT6+z5j5Yb+u8574BTWWqTMbGaqa+PO3hd75xdGSagie9YyyME7/ttCr
X2Av0CUIgmHZZDN1+gcxEOV+XOi1yV5mGQoTjBa0t33YTbno7AY9p/nR6IHKl3vo3UHco2AMmP5a
DLwSNKZrDufWnKZ11lTTRjbLCkBn7aHKaMD1bR+yL08txhgV3okxEcnWiQROt8Bp7PVQW9sscMZn
kOhkSiamgK9eAH7fLEW67jx7WFO0rrYkY7Ealu2xt5pgbwOw2Dg6qVBUEkDAmJL2Uy8E0wRLFavZ
G5sdRLYMJJWGXxNPxbMqK2pn6iY7dkBJ8D45u65x3Y1oe7Hu4yi4Zr6rD/kUpQ9maNFV3DeKaQd7
zOI5lF21N3tjvmj61FsoQI7zxdduCYk8K8m3ZXUQII5M7SPsAX0e41nc0WFsbvLUve076V1iWak2
OguCF0J+4cqzkh7OTsc5O6oIe8ai3tNYnx+GCN8HWN/boizcYw1WZ0febVrKW+R17noXQZ5gEhqT
G0PjGnV9go1yGvQ2DZoCMGNl39dLEnWolFiLWamzR9D6SBOQcfCNWV4ozNsXaQMUOyHZB6w1nhfR
qrisHEpttxAXl9z70D0wuFBbJjzuOeDpulelpG65smx+ajPflr3ZXLqR4a+Sjq3umI1vU9IhwQ0x
CEk3aW5nqp5Ww+SkKCjFuDHKcbpTUex+6UjwlPn0IrKo2cvSgl2Pjr23WIOfeh0Vuzj2na+odcl0
yVkxvgzsjN2ALgmg8nRn/IX0s4lCrQ8NxqNd5bA8kugkSWfb5irQGAkBBHlfcJQM34Nh8nazyBmQ
VvC3t9w36lZNQ5Oep7h8DDsZP+J1mV4NtgeElmdbXAKw6k/aYC5XZIIPOfIQUMtA021v+npDqElf
+Hhjri3ZI1cN8pH2JcachqUqxLwiuR2LCi99bvXXJqfOk6ooLFqRogHDG0kjcw+d0UXgAYGEM0vr
VJKscaiDgOSpH+dm78FLXthaqtRrU1YBMOfCRKftsHzls0clChleUNOpCa7HGrAZbeKKkVIjs2g1
mnN2Yxg0kdkVQNwury5rx3wt3iUDGhGQD6j0+uRQKr3MRPe+oaVB18O74pC2Voz+0HtD7r3NPIcR
J3x0inlRLJqO3cQb+XOEDJLcq1y33aNdjtYNgaSw7sCLug/Kb+It6EK5DdLcuxgKBhYrim/TaUOv
dHlXjkZGEVE09cGhVG5SP5po5wneN3hVMDhz0kDuBfF4CIoUaAAuu2ah5H3PehBlxHZRLrdF4AsQ
RdXQrkVpBFcQgjP3k4DtUNXbxp7kbT56nf8VWknDeRMjKSscOVRlqK3oCvoZfBvpzcswFy2zzGQ9
9imnJtF68ReU4Mk46LwXxdEuGCWsMKBioutJly1DCODHl0OQeU/4qThlEtXjmyKIOBxliFi5yity
GXnrqq8IeG2yN/2xLw+EEVw64kgqA9GXPu3vuZ1wyTkNOBiSrJcPVjDjusLXzthHDGW0Z+3jisDM
l9G8t9Q8ZcwDrVVPEgDvp57MAixnhzjUnhL2RQJqUm+sAnd0g60Ic+d6XGYctqKFTSCxAz+1eY/X
jvSnh5TdFHYCo6nfzXTQkjNv2C8Zk8vcU9UxiTzu+9H2N3aC6XVtdoTJOmmG+9zt9b4gknGTm+l5
DigSWtXSLs5jaIcnH/1uVwytYu6hQNmu0BjLatPlnSQv4JhLEm5vGxwDuFdj1i8cdds6KCxjhyNR
3DMgibeO2cySMZFtMKLN8ys3JNSsEfyvWqfqP9uxb4IwtrzTZBE8SRfTXjKqYN/W7dzgj+1SscoY
RbxVU/WFZ1R9hcBCmsX1GQnDbNYrU1Tinjm3v8MpDZ8Z2+GtUnQOUR6bHtPAba6LVhu7FDTnRZ8L
/202HfuGrvRN4zrBkaXTPwCtEc/Y/6INfFP9uWduXaxan/KA2K7GE3vh+RJVSq/wEiabcpjil5DR
6wUh/f6Kee+uNXIFokBASG2tkGhdTE5yG0/+fON4BOaxYu4b0IqP6BXtcXL6bi/p+NqTTkRNj+Ww
cK/Zag4pVAdMMcQNYVSAQLdY4j2yVxuOFsBtuf796CmbEBNqeUA2+6acAgLRc5hsVewFeziHeofV
lDmahIrB0jirZ4swNs9C2ytfeyolLqU7y299ZxY7u52tLTAPCQewsj4RaC+BxsEypnMv2MWEw7Z1
jlM6EUP11HEfXnZ1W9+gu3tn7UostmEen6EWRvsKUfmKaQvysZk6B0LVLxgoovMEm+MTZQ4C0DVq
Wxc3DjsBqICrThc4JTNLXDUY19p1xJ1/Y8fuSDeHU79qN19XjZNsrHFuyaTY41L4pJ1jhm/yFsDe
fJIwMb4MTVCtmIaJbTIV4ghF7ZNf585a5plg8+C6xDYmawu0sdYrIY1nTDtiqyDCXdpRJE6W0SwJ
pDogDmtAO1EyVODsZftoMKvRmEmChspIGqQ9YyhWTc8MZl3hu10D9KbNJQ/Mdl1lQD+dlUAaX/JM
TLqXeNPUwcTcwGK3X82RwT5EZpRAV8SsBHVNMRd3Fcdv996CJBnwyAOQFIQPjQP85b85xx/Ky98I
OSjUGm3jP+/vT/yY7i2Zfq/k/PqPftvesxknx+gh2qDO/HuDr71f2PRCKDNJMhLYXnbxvyk5Upne
f3CpKSSXBW+GWve+9/8HG3z5UZbVppCcMPDIIXNIrKZ/VEsxr4U1tMjgoofJQyjNku4tU+55Zw3I
EhF1Exc9yWhjGI9lpRScRdjbd8w620PNaGZvVbLaizYSYv27t/EvhgS2icT1B6eoZmeJLE/9HGl3
yHEfjh5kPSY7Mblj3Z5I0TWKibjWs8PTOn5/csvlGf7+NI9w0rfMNVdGSb4ie3/qE16Wtw3HbDYD
5fvOgJN/cDW97xdU2MjPGdQfthHpsqWAsG3oDU2K7DSyH9sO5bSGPgwJw1Jw6MuuRP7YoxTvG5Zw
2bsg6C77GM9Oqzv9vr1RbsOoF7Kkd6GX/U9hTvF2rL2H6sfuyBu0dTNLp8N9QRZoqCuyb15qMivq
hrj6kk2ZuFO+xSypf58rRQDdUbgSe5QEqKE3XbSMtpJd9D6TiklZ35KT2CTLwCqv/afRDwySV3N9
AaReAna1mreIEMW1l9njxsFcIYOCpJHTkA1cBmPeSGy06dqT74cgpozeIGg4M0tLvdi5qpQ1nXMm
bUaE0Y+dJOM3gzmcWAZyRtQUzOaSFKS77zOxgyU1kCUpjNv5faLnhlOzHaKeeYQ734suSK/rqWN7
OkNDWjUDy92OYh71hVMZ/WDQXVcj7k2AoRbHszuhk/IOsdCie0QTYetnFyHRIpNwiYbUWI9xQOhg
pOITsGm1VZNv0tWSDg+TYKKdh5Swjk5pQ3LN8l2JCSNZy9qBMQ5BbzvnriTo4ZdbYOeUHcxQM+np
KY5qboc1G27nlne9OpFZqXdE8sVFIC3vgnChvghp0gs2fi7S57KVzUPhFvH3auFS0a9llPdVE81X
Vm6OZ6sX7tfADZ2dIneyzSpefW1iJEynHhpXVMCd5X1Xu5kNIw+ipAxfE772nDrrcd2yNcZqFmB+
cvvhijEeRVJDwyZbRd5eVYCtWmPOSTfCUJnz1roL4dmg05EyDoCE8pWmpdDfDRzep/XM8fvZ5oes
jTE1Vr72uq3tDfLVDCCSZvE0fQMA619WGeNnPTKgU6XqhzWjXOdzgwujXvtuyMG8d+IaWKg1cfBu
3Xzak4QGw+/aDWV4ZpW55ppwHM4uhmDTJg3SABNk4xsPNnFGSPJGShiTcffJK+3CxgYrqIBw55rC
SFpqzgH0phMhZN491fkzLcXxNm56Glwm04borH31lg3QvVYRJScPMwShs5cuqY9yrmhMZmO4swrP
X5vwDbm7Qk3aOEhpcd33ToqNwmy94dbNRWQDvC6cY9LWj144zF/cfh4hoDXq6Dm4pCJn8jI2M0Zx
xUo4fO7DScOS187ExjKgD4ajO8/hdTAADSacVbsvue+SyrCrmu6AAgW9v7KyEtOgnHn4s7vC7CQx
42TnqXBbc+VNfX8sAgebCbE85IoYeNa1XRQOI3SAyddNSkrSYebIhjYP+3GF3yG9xqxZ7ge6jDhe
F31hcIqUlN+V9excOSwHpwx+MMEveimffIZfd1FHSyclLqZ16TMBP1PjBVXbtSpxzci4eHChPuMU
6QDEiIL/3+E76m1rOYUXPX69SxTQ8CaCRfUIMT9/QHWV62Di4JmVQ4JSXbD4klNO3uKA3ewqwmuY
cBaunRta/VLjueRYM6zRd7w706J6euuKLOBDKfFv7ZTIvG/1bFUXeEOHz4EOCfFNsr+TbV8dyH9u
ZsOBPBJ0RXgQZtwTra5CdQq9Pt65Q1/f21YxU4jLdOtW2qb5qeiz6M6FoCMPTd0EN3BCS+ZeU0ul
Gd1UzUtBUpn9oMxZHWqsbIuXMnkNQQbTCSnH/rKFDIeZT0I5go63SEjJ1JJCIEKO+NI3XI7hRP+d
9d27I+BO+tt1mhfH8LhE4AkOx6zNu3iiQrFO8KBVg11tWRvGY+wm/nOf9JI/+NKxznOTJxbjjom4
LRvbGbyVJzIzX3OAcM8ysDGUuJMZJivRyOrCG5nvHzEsdKdWO877x3YwdHjKRG1A6Sb9aPbS3Tah
80ZMatgMmjRYgjD/FBGxO8ZYQ248ThpcNXszq4akl2cn1jUKxpldOkuOnZ6DSftvY1McPZfAlWMb
4zrADLDRgl1+Se72arILd68Ko+QfzCON1tzoajVEeriyscNSOQQhMAsnc9XV/AFv1HiB4VHd1ti+
T8quaNVsyjD/DOOxf+st7ICJZbubOiuoYmFf8oVqiOKNb6ltrdXkRiwdMcfO7YSH7QwZhdguj9P6
ZOmKgK9thTS60LTlKpBRxqQ2A8KLtZvwKNE8NnfiyYnbNt9WToVtvIXyALAqt8YVTizTp+zUAELT
wjEcMVa7w2tOzH/el0nUG+sO68rnqAmTJ7ZwfFzhq6Hi/toQKrmbhHOfjL4Nui0Lsq2lgNKs4USR
x4oG4ICSjde1TwXNkS1W8TIVfrtrOyMDgyz4vHyBOsnNEucvll1l/Myo/2pK2CsEkamtccM6u9QV
3sWG5Yy7qJloBELv6Vfsu0xSdrr1+YK4ZvKKnRRrg3TwiMmlyCv2ygv4fYa74q6j+8mamO/TfwsR
YmtAoLkbQtFeFXE83SpHRvdj2gsKsBppYf5KTQOFlIiwN/CwtrV9GdpFuCG1Z5rniCC/vUFmbbAB
kj0jEJWpYEt1db/x48l9G+Kx+qK9qsTDTsT1wlXNsGwwbSiUUDa87SRnXFX1UM+UnCD4kHvtnDOa
8kynW5RS2zIas4stCyLeuZKzXa4G1pF4XedqMfV7cf3JxDhq3HJcpiir46F/y107M0TjO+BvqaR1
Lvq45klA3DmvDknF+wmqzQ99Hq2K/VeRWvp+HKXaFCB/OKfFk3PSAITwTHowBzVdBvElHlr8yCzt
2VUMNOepNr3qTlqD+1L5Ot4XTlBj3osS4w0mIaJf4Vb5vmpqOkUIRCMp0l3CI6NCwNhHWSlvTM5p
2YUuobsFnVt+93KhojVeCHEkIpGKdb5IOI3VYWMbf0g7zg+h579jm//T2Ibc2U/jR5+i5q3Imyj/
/bmOwNDyr/51rnN+0eCvObeZBOaWIfi/T3ae+YvWHKs8JvjMnjn2/ftkp9xfBPN3Re8X05ulMuTf
oxtl0t2NQwnTyLuH45+NbrjE705PCguK7dpMp5DqlClB4P/xYEfyCWCpHTonzLX1gfLM8caWeX2Y
p4nkRYsg8vrzA9tfXdAlrkiyj0Ob837S/H2wj1ddmmVmn7jD9Ub2Q7SfvW68cVJdHYKp+TtDEQfn
P71AQtK8XxSeEwD7cHLlcDLz4HIhvhah8xp7XIDCNfnQ2GRRfv7S/mgpen8v+aj5rG0QwVjIlkP0
715aHQ7ksRKpTkk22K+RG9cHpC90W4ccy1U7z96TS8nKVe3b493PL/0Xr5Jvko3LQgsWb6huf7j0
UCX9JIxanRqTNECucWiuDDtflPAAx9fPLyYZKX58T/kGSvrAmLwTd/3wQscibTJ3jNRpKHhmwVCr
kbKHWGDY6luXXAfE0TK8YFJHVIWeuL55VhJm5YYKS2MtzNw7//w3+vPLdwRfJoc5Iqk8PF1/fPmx
DH3IrL4CN6l4ue+xEgEOaP//eS3c+DCnlnCqqz58oQK2SmlIOvVkgSG76pRBYzt7ASrSzPLzz1/W
8j7+FuxdvlAoN8x7bdtFlRQfDYlRCwfAKTp16v3w+4+YipkZf/Np/tV7xyIEI4uLsUp9+DBFjyEc
E4MiPE9cJ8ZVQ/LboV5Lzgl5np+/Irm8Ox9fkkUgw0RD5y38OCjGriP72ZDWCacCTjOLjr0TD0Ni
Qe/ZGl0l9qtyJm7SyBvvppCKs6D3rePf/Bp//gaTrWHZW4DgWOE+fmF8E5uhDyLhNOrWBI+TSyC0
vqfPJayQtagArmyTxGTaMs0d6d73m5dMFJV4XlMffv7b/NUnsDAdcXLxSbviwzcqST2moknJzUs6
845IKnjiJZqnSpir/4+9M1uOG8m27K/0D6ANowN4jRERnAdREl9gpEhhBhyOGV/fC8q63WKQRVr1
fb0PlWZlqZQHJh/O2Xvt/3wo9KGUEXEDWO8krqNE9KHc2jpLHG4v/BQ+Wbh9TPXeYtb6fLC3Uz3T
t424EbmWzcrivn99ZdzSSKyldgyJJJgpkCv5s7RyAGd/LFrlYmT7fETj7RS8DOmSzLl4dnmbbWtZ
Uf+egiWsJTacVCP1EHUPXj1cUhztxlsxaOMttGSeq+XM43XspeZ9guKIPPUWPxl4s2FDJ7kO5prl
788M0toZmtlpNnEFhjEt8U1iVF/dJLzDbz4Jh4UfsQHeX+HrFrq8U5EcO8XUHgvgEE2uFzt9Jnyl
SoQG4KzJOrqFICEjEhpTRZ5glcpJbA3+shuFIvuPv4rfiE2BBxk6UfsC5Kp9GWlDCCoaM9+VWWvM
vLpKDXKwjYEmoRH59hMpdOMtSDIV6BzGX5SOB5HDY6bo8ZvYEc20/tkSyXDmRbZ1VCk3cIXparqm
86CpraAJ/9ByBE3XsR/WRmA04KrhqMVq2BR+TBIhqQohKWE4oMQeKCVjeNxp0cTTdV0DKF3ZPRCP
FUo9JB9xxRsibUP+XCoe814LZ18c2chXGH0j0J+TMsr4SA2xfcnSvP7pytKUx8JYRLM4fa41swWx
BDovSh6NyeeRubMlMihP3hA+UGXi3Wsz8ZTRoqFWhAPnaSI474WKyLJC973zBK/T/CXn0Az62q1v
lYAYge8MdnYS2cjj4AA5C+GKFcaYMKOCH+YjXVoudphpa2u0uaNhEj7Axkj2oWU1L6qht6NV8KFa
bKIYHnGs3WLLmh/M3mlepG/znGBVYpkdVfOSFQTYr4SFVnxuQqxLEMDoZklCjFZ0mq2DHwLoXFGD
M+7nlvtGax+R8J9VrmSlpilH5QrvbKzSAKEuzZ4J0vywsWOcQCQITbN7jJeNiUYH7DoCHn9OQNB4
C28BZXeuayCJnDI3CFuveWsw3jhPrsi4m1OaAirHnD6Rj66HrjjKZb7UemST+8bu63xv4g6vAda5
WbFVLeuiqOD98wZHE3lRs2dcxlqR8yidAmdrWHn1APDQZr35p21tlBbvcp9q/kODuwoBett5S7ts
vJbGEmlGxgF22SlnXV61pYPSbykYXcxuDnjaSArnqa9q50nEHaWKBix/vhxw1V1kzWYwz7i4NmYk
7Mey7ylOzcl0kdd9vqmbsUKLp+WGtyNmUx0TYOL4yiaGafJxxCg9V91Gb1Aw5vm8qC+FR+HKBc18
CStCPyvsuMJpQirqOnEaa4Fg21iO5uk+QyKL7yiWEvvX0sfjnSSfUm/Km1Y2HgaosCteK0e1vz17
RkQAEfHSFw7MZexv6F+gt0oatwQ0bwdd0mEFzyN/iDxTzY7Wh/g1zi5tZtB+pEToKtqhO3dRKnQS
x1VakUdbddWln/bGgB6kiR8jCz48HWJ5MYkYt0g5hWeAqdx67zWD+CkTJLlTKedHEQ3VkSMzRrlx
sOdHjCTU8BxzxvPQ8xi90OnXJL2Vj7C43XZT9viu8Li5+2Uzip9gBMy0UarQtjV7wBW9YIj9tIaX
iSlclZUe3nYZaK4yq6k2qbjZTU43vYZRNWxjLdFuMBEXP5KstymDlyR6lwlAXYrmeOTUk9vafB8J
bPLQLChW9MrYFdTlU+Vplzbua6Z/KyRqDpEU4kzh5laFQa2GxkAEAWyHiLiZZpTDOTtdL6DVPjmb
MumHlR2GDATWI9zgbosPHiaYNbHs8UK00bZmUXXfJKABue7LZtc5RG2Vsf4rd5vqB/VUSli+Me4a
jXBy8sN1MDdtccOqNGc8+Dk+FzYBBDLSeaKAS9LzyvXLa73t0Ks2LS+1JtiRPU0hjn7NTPkkGug2
47aSrZmekefLBpvKGMZ0Ztv2JVLUKNfV7Bv0MxY5MkI1Hxcw6rWt140OHesExe8KLbDeryjzg3Ew
Ha36GRo2oRNjra3dCddB2/isx17nhLj6TRv2g8qXv80YZbPPkpYpiNmYjZmsmG1HzlFNk7KFE/1s
3PfS5tPvYqcO7NFOx8AxMvlTSl7bdUUUAKHfeZn/NEGWsZ+Lac4ZVgVfCqVzI4tHJ409+XuSvU3n
223xogEx2JapPbwW3kCaopNpzndUyP5BxX4T5AAzkEqPEfAmAAbxc9O3T6l0rK1jJxE8ZEyuzY98
1jrtDthQZQUeuKjLXqUABfMk28bDAMMLew6B1otiwo8KF4iePXzrHVXcwqH8bebzj5GO41XWklTN
vOpSL/VRLtlYa19gq0cvZGQMd1RmeHJ88em27rPIX9mRu5Rr4wQxXp037lE4NMCoJ+WyWDe4fCDh
0e4fgtYfdQRf1XRRN/RkxDwmSNiLDPGL4CmkZAJ4/gPwgbHcohTIL0al7CsYBflVjSf3tki8eq0q
o/ll91q+rZBZPFe+6M9agk4gOIRmIlaNZyXrjHyK1dDNkJ2KOme6gLxEbLRnH6ehfw6lNtwNpBDe
GF2nXyiA1o/ZIMgEIXDQZ63Enrmqcdld+hAZL9ToWEcNmiupVn3UPJnJIM/wHKFSwpp2RjcarZ9N
mLzaG0x5WMdL1IsjXeWQin/ojrs4L617kUk8y6U130lg/ef61M03AHSp70F5+klSbN1t9aaxk+OY
jKOzRsehkTsQkoV3KUY0T3uyH5qAU652nrpz9U1PKLittQwr/8rUXD0LOl6ey4EV/rfR14QKStnv
ITdMZ9hcinwj/ZgAUnCn1iFmcttndkjmuGRnoRFd6vY3kdkPaJJg5Eney1z9zMYWgN2UO+RlmEyj
lj4RbE/tshw2yPe6EClIZV60LsD91USXwNt6uUtyNrPva2USlrcDrzfvwJzaB9uuYfrmAm5B5ya3
TWHU3zpjah4A89nbfiS0YQYfjt1XkAik42ymIZq6G0sOboKedY5f9KJlHWoXvX2oEYq1sblV1/3M
OYXAAVfhPQ6TK1OHz6KrQUOK0lKxTSxoXh5tF7yTsnR2deOinq3MBLtEx7v7O8zj8bv0rPbX4CCn
pTgtkp0uRQeVMDdgjaVV7pIl41nV77mdazAy8Tx1gdvK3048RtdNWqAnn8k+Py5pINWqqsp6g4Cn
ntC4KEz2rM5XWj6kW5Pqdbvxo0WwOi/xIzrcmHjl4InzzjKsBCvNdvsfsZgq0CbRnF6BZ4CaG8I3
uSr9HB4gDVTtJtYsnhqmNwMkITkVY/cwxvUY2v+cYP/Hq/SVxAWNOAfTfy9xuXhKyte/66Csmst/
8a86qBD/27fIsuBg4AjPcnzqDP9lVSILEJwSijPqKgZUsb/LoDZVU9NzCV3+x4/0Xxgm21oCBF0U
UBS8OML77n+iYH97BIcM5XIG47CKZmYRuCzQqb/PjRNqcKudtDkgbX7yt850QXLQX3fj+p8ax//6
Kw7w/RBLhW6JZvb5ychy3g4RDl2uRUsKMOUMEgk8KJOkHQtu6f+95/8foyy/4u8aZOgzV8aM4paP
jfZYja+t88Uh+6sLOTlju0ll03dgCCZsV7+ZMKfPz59fxemRmDothQNOxNTAjEXT9vYq4BGYZQ+o
Nhhsr171mh+tEwIQiqLeOzFAwc9He3dBf0bDaEwJ0RG4T9+O5o7OCAwZusJURQ69U/6BB5rjUCTz
zX8+lGFai+uCMvG7QqXeCDmao8GFxV50z8G/XuGTMC7Ys2VflNpO4icX2BlyMtBYSMeoL5xSAUlE
JFDHYqgS8+Z5lrdZIBQU3nCcAXhGIyidPpr+03eDQU0Dtg1tC6Rap4OS9WCYWpU0wZRxF02bfwhF
oB3C8X9NxP826/yd7msZCu+qi0sYu9epiTWzNDlLqamgmGIrXOWhlgZa7aWHzETVk+eqRrZqjGw8
5/ii4xj3xf1d3or/V8n8A5NDFGsxbS3ARxw2b9+aKbJlrGdREwB4Hbei5AJFPXz7/H05qWf9eYgW
GTDeQobDD22+HWQ0qnZqfZPdeVsbkJLiIUGybYWXuYljcZ7MkWOVz9lAoef5fOiP3h8LmbKp+8xZ
ZM28HZqY0dGITIs4viGbttJy8LikS6CAq+kYWawoZosTs1f/fFisEu+//sUzysWyMcGNelqRbnJN
plFPZQrlt/pVuUKHWKEP5tYdmHWcMMtvLb0Ij3rehUer0bvd2Fg8gnQ0iEPqh30ilXogxNgy1skM
ZVe17o3pFL2zQRoznPtwinb4n0lhacd+Z/RheEeHfEkiKLr0HqbuSDfZTc8a0bvsO+Vj4Ukgol6z
zSujDzq8GQiXwJ1ryLw2GfFiF5AoiFisO3g7iaLKpcjfi/XcPdPRIv7Ex1Eaq9iZ4gu91sQZWid0
VjqMV/IR2K9HRceLSrlmgyCuO+/8Yv6WtPzfWMbmOnXrX8Is3GOYFMCRYVYhK5+LvW0256By229j
Odk3Q9gZe61zOQgg9D2A0sIK0xn2rsmYQ91RGheeTmWGfLoR48fY31r0Lfb4IdtzFwjEtpo9hPI9
O6iLMCR3vkLqvY6qLr4J0374BbRluulni02gCEdegx7doJbMr0Mpwh8xcWLE1/j5/E0M4Bg3A+pv
pUA7EeRit7+1miP5ekzz9sE38dbvRlgpNz2ytzUMm8cCFuNFNTkUB4q2kGsxOQLREEygXIQWibA2
iomQID255veB9HZaF31Cql2mkf3aNmgWhqntXtJ5/GbP5qtf+g5cfwdQYqclP0jBTA/6VHNLVMyH
BHDkdQZ6jc8DI2yQ1swYaS55CA7p6A8wfcBMjfyOFLrYsYC+8JAsrz6nZfesQKJ5sYASqSQrpJPo
FW6G3ARvjYtnQ9SZgr/i6XvEbpz4WXCitc+BdEscu55SyfGio0OFMEDeyQDmLNZ1nbb7ofAyrABp
f5dVc3fXypA/rHwyyjIvcaBYo/7Q8zA7esy9iOPAKvd0lq88n9u5qi24R4WS5oaeh3sJ6iNND0R/
E7OTU8tbjXVihGQehcYtYrnoZoqwT6Ql+LmVHBLnCjRQiock0veGrcLnkP6Xz1uihZfm4FN4Jg/C
JcDdwMqThqF9RcqGuZkisPgkxXGMlKo+rzVAaQYhiAfhS3EdsiPfI9yxgOgX0TnRUA9hUXPIQ1mF
PMXp9aCLa2EeakWdsuvGfFxTqgif25GEMl8OVbuyOMHvqyn2fttp5v3WopDseq0ZzhRFm+fY17EO
dcDuyTn29K3WtGDgK3+5HyEq+Y0xjy/QBbmTCOrzbRxJnUK1MQUFbITzPIrse53mB6FtHtVxCmPG
HkPAgtWyhx+eGfYI9Zz4Ri9qPegTHAcUhMZkTQ5Mb60K2/B+GRlnnLroisvOGvHyW1Z5UXaRf4WU
z7rP/XYCYtl4BC3UhnM2mOQ9WSSZcwJU3jWUjfJpip3hRk0EgI4QlC5HWP3Q0NzpguhS5yyTOKGN
mkobQVXiTk6WRzNqmoN60Lx+7ei4xFdQK5i8cjPEwQCosqTMhKUZbpNwNgmHNBTBg/7bJoG0WMW4
P+5q1acvziyawOiZhDKtaPa8Gg5RWr6zkxMVn7bCt7RpJGglNpRIpXS7hjYPoWthI8b3s1mgJoLN
w9/phDEke99FSumW85FfG92bRjUfp2yqCbAzp3VOQYNcKlHqKQqg1D94HBZ2KIoE4KzIPziNX+1a
MVYQoBZlcpwl+BYEFrS1Z6XzjgNCu9UnpQ6a0smoj2tv2iHQ0bB5dHBTTD33133Ych/Gig2OSVvl
GphG/TzUbcs01mc3eWV7+zgllKJlFnhM4PJsq951A+pq/aurE3xjRp5zBo6q3A9VkuMbh//+1IBt
eUbAuqR++Un4G6B2/jA143CFND87/vnjZimcOwSx6kC3pjCRxrmg9zi/XzUe1P/eo8KOeWYJ4Jlo
CdgGPQ08GgxJfYqQIEEJfY2HkegeK2/15yxrm+/u2Dab3on5ozYG2y28qumilGibzCYyb+1yDH+m
lJ4f+qQo9q3flXvHmUNY14bOWq0X66HW/bU+dqTDVt0TfoH2ADTCI+WvSx0quJm+LO80SSbVX/qt
zu0rY0dD0uknFyJD4WhA8vRXk1GNQQWGCJioNIDfmGRor3SvL45pY4zUwivRdhvSd+cAyAM/WCeX
O/ABTd0ZqHl/tE0/3yR2w6MjfgGwi/RK9jOCqv4sO4ZNsiE8jjPOSUN1PUXDWruXCWQUSAs8es+C
V1C5ljp0uRW/+AZ/GkShuCuUcM5Co/L32ISbDcpk5H41+809B1F1IF00exh8ZNBlWYs7DP4aNULl
rz0kfvsoI3lTLYtd4yOd/dMUGQRZknSp/XXlN2iyQjFeW2qynwxKZ1sKJvMRvV12nHmj16hA2i1Z
AuVryhp+AFROYEwmaO9EXnQtYi26atPOvyvBY62F3fj7RJFX5ClL/Gg5i7a0v8zwPB9KtuIQ43wc
gNp43UI4BcWj9699GWrfCleGSKhJ0Nl4mvjXc8qILv896fzY0baGnW7TDgLUBGwizJhkrGw6ppg+
t5ozJj/LrvFu/Kofd5reOd+tbrK/90qzv6eOnC5Zqci5q2NtMyWJhgHXjgOXLLuLOdLUbRVjhjUV
MEctg8P75663DgbDqvG8KzPTd3oJe8snz+DMoRyJAZX0iJJqI1VpQ98BKtTP3Dout6VPcmwxtdZW
1gXhQEq3+Yhdfzp25pRfhd7ii0QJmkFP5F2mYzTfAAJExUKp4Wz2kvHSbcolRc6l32Mj+1054Kyu
9DotDmQniR8+IUx74K6417yExRCRII9/rucLxA3zhVE3iwzbtwDWQ2VjCjSAqWnJs8pI9WFSmLCT
h+WVq+Z5k8AHi6DQyelBR8zo4PilXoUcoNmRHuOfg/1O8VG7KQiLGAmkZRKi0qFsSgcazIY7aNtQ
yfGqdhuWbjfGKOMSj2At7BM325jYyMGlkmJFrS/vD75C+wy8rAEv2eaE7ZVuWd1jiCZLnAmHPVDp
4sqwzfaqRtYJSF705C/k88U0GPJIlMCws0xDo+icldp9o+skiyFPZsdsW80q75k2dAgWatU6YD+o
EWIA9HoAIUv9ct+CHnrQO16nghbo0fIT41mP7OnCLvCN2MOgP0++Z0JuSaCVanYTHuOGDzNBUnIk
L2i+UYDgjmIgDdVrJ3VAiEjiqTX1Etc7VelxBfuQma5srPlGFyPfvGZRyF/jjx7vgTFFNIbwOJx3
LU3lkD96nVrIW1fVXIdBY6T2PtGt+YBOVewHuLHLFV258QinxHfiS4MUrmbdJcWdCUNrW3lEoMwy
1vac7VtIGM5kgouePICjZX1n9Rbk+izRziAFX9NhdUkqqGOksNqrV7fuzrAheXY5sQ04LM+5DJIx
9IqZ04katfM8NZDCixmdXhE2XvYl8Dkd1RGMrbv0XeL4KGeHxGS63aYkeyRrRPHLLbVfzexc0Si1
duY4FMu+rT4gI0ZFNSf3QxXPa/pXETE59Z4b0a9JxgOBEHK88zPvh1ZCKG1Ti7ZW0tQhMa1RhDxb
tRvda+mkOTjxc1dyvUjWbXZVJrVjT5YXowwvZBlH6wxBGFyFnEC2ysIiOs8pPcGud4JsNHL6vN1I
KAsx9XfSFibI20ivMVyY8VmcCnkNg0f+0KKMxqU5FYiIZfdL4rW9cw2FaBbvfXbo+mk+Uk3O9nYe
d4EW40raVFFtX9uemq/TSKg7GdGF6YvOnXDqK7pIM+k68ICWjKw43uf+nO76OqMah6rsiEVp6sh9
qZ99NRekPmtWgJ/I8dVmqCJrkDs6XVl21pTPbO9J9OI4fmH4XauvlelUBNGnhBRDcBuuw3mqDu0U
+/tUo+MIDJhPEVqjXGXo85EzK57iBpn2sx3Tp1v3VLbJEG/Tm9Jpqx1efPVTKPZXGIpi83Ly/Bb+
TeweM8wM38PJ1UMS5jrrQV9WSGEUOMVjLw7GsuzO4sSzSbJo2u+YcJyAHt5wzJ2oPxu0KfvV2imZ
NTEaE2Kj2/C6d2XxUjQu2AkB+Zl2W4UCHwPV0chM+1y1nMCFxgF7NfUEFa2hrnfbSWvtb1bpol8K
acKRcNLHl5U2vWYAQn+YlUswkD975Jzm885p8nSd9gUdXgJYWQpjUqpXnTYOGzEpZrI0T4NU4vOV
KCx5vKy2x4lTxaaKrRn2treJGsJ4UJzfky6C6RVGT8Qsv6Jm6xFRN3EoNuR3KNwWVNac6oVuuzXO
F3bGe3pVxX2VFdV5O+cmQL2QrdQ2KqYQFDPaG6/TAkR2GjQDVD3a69TmHeJuRQJgJ7yHVqthGcnO
23OKgWusJeG33NLacxbF/JqtYvo00mX8ltZZ/UN2cnT3UkMPsIJ6SLZ9Xzmhs8oytjS21pY3sAGH
ct1UyfiIeAbVfKeG9Nib3WuEhIQsHw9gEgkeZxY721+l1LHTh26zAbpxOVc9NiYAjPm+zRCMDDyq
86yXpKujbG8vKQRGlymbIXIZF8op9DtICxGJcI1KzVu+/5e21NHCsKb5qw6JPhS6dj76VdNdZzpF
BjvK4wckIvCsJ9fYYjsObxr6sc+UwR7ttBkeofTfzZ3Z2DtXIK4n+NbYp/XMzC41C75Ql995sH7a
dQwB89bR0XCuQe3tUEvoGBvJwnV44zGIVPY+joV7bmZiYnJRnXuIC5+zaWpGz5gtm1XJTIiPQsOV
F43uPUcd1pPILx7DwgUEFfnfaQIPZzoq1D1/i7mpx7q9sxP7xc09ddVT1HqO5rDf9RkmH+7blF74
/jzse0Xrx688b48rcVwCCbkpVuh+d/vYvk968qjTLuGDVT79zJI91RQLf+dozh5LvHnNGeRhad5f
jXIWx7oWIA8HcL8yL8Onykf4k6vBo0xopfQQQyxxkPDopit2txhJa9p+Q3mLTCJih6tRby7aQ+tN
xU2YaOLarUnEE2AJLokyt34bUVkiyBpwr3dJdAzLuLsqnTE+z53MubNl6pfRGiYx8U8pCWFhnDX7
gul220sM4HM76jdh2GFiHyRA8jarINNY+V3LjLvqFo+87/f6XuXdfdShlxhdXRytqJr2QMIfIfq7
QRpB7h7YCB6ZSLWgsPz+nK2cexxQbVziWM/Y/1bl766FpUawk3y26lT+bNDVgPsgvzd7rvQ01c8M
2YVoZ8N0Q7UEtRAJpfedqY3TWkME7F8muYrMNT08Qs8tBTx9V5eUkdderPzLclL5fVkAFiucyd/H
SYOznxLWvTCbVzAsHT4LtiqqthRJg8Mv1+HU4OQmygDH4ZBU90BrSGc7FOgmcPAZgYZN8Mj37/xw
C/EACmda22EV0TDv8g3ljl+NmXQbDK/hGlPMtTkNQ9CNAkkIM3c6nztKv2EPRWSfS5lI6zzjl+3n
w5ldoRAQtUUhJaP/GEEk6H0t/B0Ly7l2dM28aUb/dz3a2gOJUM0303SBdzlNVS8JG2O4adAfr6Bn
VXvdHzt8mXW5EW1EuBSNoS9ImO+roEvcjM4CTYkb0aL1tv5qNb6oFhYXXLo0PxpF/01AgQ0iZAIo
FSjkf153/agJYtFsQbbuLbaDk0pzpEhDI1GB4ZrWua/Nes8JAD8avdYv2i0nGuB/KucY002bbTgd
l1O9KzTcfxW1xdwNv5o/Rfop7F7GliK9Rof5grqSvhferD/F4XKiHKjHfX65H1XvwV4JeueLzeJd
98C1WvRgugosN7JvyFilpBdRJ/18lI9uKo9wqWGjnzRP3RU27efOLujB/GmH9GlIPdInQ9GwiZX7
fKiPLsgG6emherVoMS4/5a/GXzYuoX74XAOULVhXh+pReNXjf2+Mk7Zc4rQmRBXeEQO+xywUCqvi
H4LEv+3qfPhy8P7hkeZVRPd+2nbwU29QZqsCyQJ2EXW6eTTJsFnPOEV+xBqtlhrazlWkqLWi/tMP
SMq/au28//QsHcE9OBgEzO8l8ZDqO0urwFZGBKUgnGrFejCy+jzXUlg30i83/+l9ZTy0PMRUO0il
T7+9mr2VN0mrDopyZJYS0w3+afeL+eT9u4jefeFHUN8xrT85SH+/IH5EerTK8jpI2ghvu6wSUjD6
cxeJyRev4gcjLSg6B9uN4Vjom9++in5DDPU0wZtnagPUrjVn1uTeS5U+fH7bPnhMhosHyuBZMXPZ
Swfrr1deyCKzfEUg/JzoUBufNA9lCmEAcNL+yd/6t2/le8iEB9Hir6FODCYcVEVYYD4EQOZTvStt
RLiD27ar0e87dF/l/A2CP3JhiqBqU9uU+HRVhz+Re2tbpL/tNqUFtEcf21Clt6iCFfacHR0vlYAa
Ru0QDfF8EeZsBu26hNkZUTJmc9VucxNs6tGFgX45VB1lrKkT+ZqzNp5uGGBfXKj91hixzM20Minu
4zJwDAsG89t7irxVIwG84542cfvdL0r90ui920mI5KmYOxJp85wmSh7+VGMW7Qgr4OA0ioMgdzEh
G2Ft1HCpze5bEbI7akWMR7G4lYN3MSM8XBVVVm+bDFUVGUjuirRoCwTBAFlU9aZ71FLyUEa7sgMa
XIS6tJ65ZpwUHJjmnmc2WoY0w6c5Ml+jGUIX60bjxqZv63O3TFyy/tzozy6+1S8WrffvtM2UpJsY
+Uz66qe+FWNkAwJnqgxmc6bw6Q63qlMbxPjii4/n/TwO7Jybb1msxMhaTuZxORPSq5NFG+SR8z0a
iW6f6/vPvxvH4iG+bV2/HeP0A9XSLLVtxqDLaawwvcpjAx3/1uwEhMF8aFZJhAnFGZTcNII0yWpA
K2Y5bGA7XK9Mhh0l4hLCa4VzYUvWjQFvdcqDxGrVEZRgfGP6EVbYqQ9/hlIv9/C12Ktn3rSmNxAe
YjK4gllHq+YYigYGRmDjdvYLKlAlroddVTRqr/c4cqhMj9EVXtecbN8E/TQohat4dOO9oZrpkDvU
rXsLAntPKkRA4uF9UmXNmjuc7Qq+HbWKqZ4GVGyLVTXMcktMtUMHJRvOKxtl5JCk3e7z2/u+cc7d
XWICeU+IYzydzUXd1O0k6jKgd/JUj+0TJPErG2SZVZBKttCdPh/vo1cTyyGSIrYzKAVOdm5OPJU1
aSZlAO1g+QYvBzM7DG35hWfqvd4CxyZyEibCxaXinwxjj1lMRoxfBnTWbiQp2hRSvV919o2d+QWn
9HXnmI8R2ZOfX5318bisWtxRpvpTe4wvixo9n1MGRTXNP+JRRzWlbO2G7r+ebykkcJSpnYKQ46yv
Nzk8H3b8pUKMYfYHh9anQ0rjwdI7bWe0drkOqZbzwsk9Qhi29X767MBmXA0j9dHMnaON34K6TwCN
bCIjvDMzmwi7GYJa1qY2YstZRtuU37Npc/lKI9y4Jl4U//+4hInjnd20xeys46ZNt67mmg+AML96
FB89cfxz+JjQZ/BAllv218KX6I1TlFlfBjoycXRAq2nQ95kB//jze//RXPTXOObJYtDLvsgr8I4B
2YOYzWOYONCQtp8P8n4VB1AFlpF9FucPcWom1WtTVrWtyoBNOG5RIlMbHTRHBrQkbqYvRHgfDkZq
I5xcH7Xf6bZfKCajEjMBRUkScEgi25OAvKMsToOp/crs+NFEINgGsVogYaSh+fYx5dNkiZTSEpB/
dWNCAkS0O32vcvXaJojZYvHFnTQ+ei9cTho47tCWuafCmbmROfc3L4N0zGOkL6Zx9GY1HEz2Jhug
iTGknrpdkw9l3RIEHgekRDb7qErKCy/yoI2TI/PNRSdBzzqMCBz+/El/+POYEIF0+S6H25MZZBjD
BsK5XwRDLV8JpCAOrL/LLQ7Xn4/z/iFbJt5c1JacLzmjn+wLQ5LpkExN7GFSrTnvwdYf2KGNQZQq
aD0jKY9fGDjfq7QIVnSXm+6DzOfa3j7ourL7fpBFFfheC8QnqYptDevhXFiy3Ycw985jeiX3wJii
LyyW72+phQRtMZ2jm30vlFTR1GtxJ4h0T6bpRy8GAx6iNO4dQ6Svn9/VDy4SRRYnB4qT/O9U74aQ
gQLRxKah6BVtTEBwiv5KR0Z7WqqDaLLEWzcoYki6wSn3xa7og+ukBsK6ozvIGd/x59wMY31RlWXQ
hBUUyKG8j8YIbVY6qS9envcjAbFm7wswAOsqRsq3z5KiLaFphFIFfNHfp2kR9ntjx47Xsr7YUr5/
TSkNMDMgYkYy+W5hk0DRuqjvcoRA3bCBWBcAd7kitFTsqBS/fP70Prosiwsz2Zog+zj99jBtytLO
ay7LKaxAkwSnsrWiCdvkVtZ8cQ8/ujIILRwycaIy5On3gJiLtaLgyjT7Pra07wTQv6SjdR8N4ot6
wQdzrA4pAhABDAvejpOhsBkkU6mhnFqY/xbNDb8iJ9fNe3I5y/5IX+GrytHHI4LsYBJbPrrTo6At
Xa9aRqyN/phBO60wY1oqq1ddLHLQd+YXO6CPHh1FMutPhYART95Ih+VQtICyA63rjlPeB7adXSVC
/2KYDxZ73dHRs+IPpFJwqoLuPX1MEv7qoNdM0nhdOERy5PT6+Xv4fhYhOJxdHERFnB3UeN5+XiM5
iyX4jSxQFqsMpdl1nna/3VLcpHWLAsab1xaxM58Par4/1TIqEwcuawcCy+keEhBs66NVzeBcw24a
ILNzLsUsfjH6yGrmEtVJM4FXZEcA9XwN6U/Spybytx0xrOUIP3YDJYx5cupbv8syEvYkB/nlCA9t
2zlDxyq++eYggqhtnC9+/YcPxiOqiO69x9K+/Pu/dntoiOKcVmQe0E4qt+nkp0dtpDHx+T368C3D
A+H6cD2AA5x+SDbhcGVU5QE0ajy7VR/omXHvue1XFQZ+7cnZU3cwsHJcEQJ8yMkL4GDDLGVdMhGN
Eiowee3AF/Vx9/nVfDQDCbYA7PMooHPvTu+Zbo6k7mao/RoQmS7L1Oh07bZp8meAF/95xYtdF5YO
lgxAsLh/3w7ntYkA0sYnOmXhy3LvVCJuChV+//yqPvp4Fs4pDlVE5+9IAWMDp2Ku+HjyBIhxNhn0
xEMHdDiQZRU53i8shukBxWnzxVL10ZyHe4UTB4vv+wIlvQ49tuw+CyJYg22pPc1ptJPpg0znO57+
F6N99MJTomSLDhTDe7dJz7lGV4CXDsjJyfYFqRg34Ai0zec38w8T5/RN5Ca6BMNzTn+3Pfc7c+zI
hs2WUE39IcF6uNNwBxGxYPU5zXR3+D/snUlX3UiXrv9LzZVLfTOowT0dhx5swM1EC4ytvg+FFPr1
9QRwb5kDF1bWuAZffstpEknR7Nix99vc5lidrcdGyMtO1cWFVwbOURoCwl5Ui0tkkrcbq4vR2ZxC
AFTjmH9WibbeHfmA0hM7EzmLwytYHw+mh6E1p83s0tcT3b0lomYNDHQ4zoLw2zjTScBegq5j7WR3
xSSH4zhqfqZAsBa/FSfthBk1HR9k7ZXRQr3mOz4eyHf2GiAUUlBkqmBEHB6IJUzjPJtJt6HJP7aL
JaAKgn6OSwBn6v7jZ70zHNYTKQCeOayWwzTGtpBsdZGR2C+x9WjSHED237wfFHceSNRowXu++CTD
eGfTWRQefJOnIeR1ePzKvlQzkvN8Xu59T7PEWNvA7Gg89svKsVV32/VTtwE+Jff//lstC+oF3SMS
xMNI6RrahS/EjlDXdDp/oqTRl9dQiJJVWiR3KsTb4eMnvjeTpGyU7NFUhu18EMbYK5MYICTvDTPB
f9qSwIhqR1xP6OHsK5+i98fPe+fM4QPJoRwONpJF/T5/nWxV3Ltp1jC0eKtCt3KRDjG7ptugOhH8
Tx4V4bUX+i4KCIeHaBu4mcCPutlbUVNfoaG6rPpA+KfZaFmfhK/31qijxZvgDGp60sFJKsGw1gtV
/P1QjTdj2vz2vO6mHJi/LOmuw7EW//pypMuNIacPR6rmzbwexkEaKm0B5ew53VoyRHFfK2PaNGN/
8/F8vbcVSHhhr5n6H8FB3cmZImDcALDQCthD3AfnNtXXfeOhHWldlk13U5XRJ8nPe0vyr0ceboJ8
cfEj98xqj7T4EcquvyO3BOHqn/SN/CSOOe9NnNbj434b0BE+jLVC658uc1BRVrPVT6yw/0xZ5K8l
uiBrroTJ2mgNTLaoQG6zTgOODUvDs3BzRxlm+IbsAR4EXTjsRxvYMtQWyAapQH5kiZpNWJcl+tRD
uJuDKbwLPaqEK78eQE0Yw7xZ8IHdL439x5xsMO0Nuiet+TNvxgs4ie0WQdDfWSinVaWcDLN6ZcOa
tzyK27b3yU55bxQizdQlbeKKc9iALct2gJzd0ulol2PY3ThxmO43r31S7PsmMjV98sD3pljTM2AM
BlzgDoe9za1EdRT/91kXGYBjxr7dLZyoGyeJy3g1aGDqx+v4nU+kjq3ZxhFEnDcnVuSrsEJoo9wX
WPVt015hY5LSkVB5M3zDDn1BtD59+PiZT3iNg3QD7I3NoLJFOS4PEt/EUCWd2bLa+9USrdNp9L+6
qSXXtaO807Qpy7vWrsJNjj0shA8qKGEqyrtqxOIPK9joCCstILOfvNQ7FyNQCWSSukoZvDlPk9lb
2liyo4clBs/mJO4OVJqzG2L8X3EqcFasFOBTXrmNEFFfK+o8wK9d65NkzHnnKNC8cOAYCN5RvLNf
xzDMKhIMsrMK3nLuUG7R4ObMKZdrAJa1d8p0BcciB5IIz2LQ/uXGFnck+qgZ0jJXkzOZO6Vi83vq
0miyxWJ+pw1UH6UTSwraRIGhNhY14HJ/KxCZlCjl1vXzdAtg0N30Ri32qd8FWwx7gk2YnNpN4Xwt
nHq+ZNvCRFFshG9pOEYnpRn8MEdVfHLYv/f9VNXgoAe6Q39YKyaFzxF/cfj+spi/pvBz97M/Z9/w
gEp3H0/6e48CfQnWADY6x4ZOv/86dSlkdR3C39U+apx003ahpvTMbXESpWXy7eNnPc3b4arXN0qH
E5Gy72FKURt+OWJhSzMMz2y8DGkYw/jAW/wobhu5qYPSOrVQAroSsz1d2LaRXCPkhegIOnFHbW32
z9fc/5Vv+Ey+wdSt/P+nJLC5F/cvprIX99Xv//yP/1NCYyIZx6fkxWiWnJ7/4kW9gV7mP9S1Qyo2
FIe4kpEaPKs3WAF6tLpkqrErEeGNpODFniSw/mHW+XEySY9wq2upA8jl9D//w+OvPDRgQ12+pgyK
vu2/sCfRrrl/FRX061hkrFQ2NX4N4Vx9xPy1pMNAqqqCofY7NZc2/1NWS+yYG7wHEbAHRQBU/S4v
k0zsBgX2Yj0MyvN+zTE10TOr8ZrO3rWGW+FQh6ldU6zqKKY7sgpLPIdue7MyQNv1bgtGHezwnKDz
LR3ZQdhyylEtzoYe8mBfkqO1qKIkuIxNt6nQrDRqW4lme6FHZ+O0PgJkOXKGJOs8aBQ58PV1Oc3Y
8+1qmUO1g9uaxojP/DWRV8+b7W/hiQNIlYuuIL0WOmv8D6rHGxRaM/jQyKEd/G6HSUa4EGE0oUEc
LiSh8wjZeB45W1ld/en8PlM3XA8iXs1Ox57vqa0pmW8/fqWnM/2/wwKvhN4GcY7+jIcaJW2/1xMW
oDmHpWqfPOLs7RXnLapNMKrcEXGvo9Tws6lAqSpLrRwJdXDgqyInQAWr3Gyb4r5B2ryD0jyiuUQ8
loOZbvGmWcbNUs5MxVYgTLjcpb0Pl2rrL0XnXyxLgdTxtopcYL4rGn5jEH1ymOq4+dc3oTqp1yDm
lxQ4dep0cISB70W/CZmr3yZofv+rV2dG86Uq42a5+nj0dJr9+kEkLzo9o+PP4B3mxIp6ZLQAX37k
AsLFkeM5LlxzZZvs8NkJcvdyGkC64kjge6Uh1q2VBPJLkXl1/ufjN3l9lLh8skMdl74CYLlAu6m/
nkYL2AFA2Nx/lEPY+xdeq3IwUSi+OYFzkgz+4vn/dpDRz9QgNuSHdUHkEJ9kWIkRID7k/CrHrm/U
plMtlqMriTnRv0xM9dcRuFzagyx4Cj+H9yobc7eizTz7ESGEIXN/w1EL0vQ4bkfWXYLSIENcKn8c
P1NpfbOStNgvOZmvAXsE3YN7uNOXQx/lxfBrNiMq4itsZUL5JYbhwOh+PIMHPWP9kaBU8IJH6IEV
FR2m+3lDPXGSdvWIhYiH3WSGxOQtwBliFOL3SZy0l3O0xCbW0LCVfXPrybRY7vIhaFs40CUBMV6R
vlXRNWRehMzXqdRWf/CM+lDtx8l1q88Ec3V0eLUB4FogIMS9UNvavkmWLJhQaE2a9a9aiZ636LHT
yP9ISxne96ap/MbZ0ARuRPzZYL2dGO1ojuiI+VSTOQxbMWSbue0942HxDAshRBoOGXoIQdimvbm2
nNIeyj3bpAigdZfJjMJg3/dRu0YixJY3WbVMPZyVEK+5B7xr82jn1L6tTr1KuRiBfzy17IuDcaKi
ogWS2CYw80Jswl5vTy+Z2r4a++YhDTOy71UOFXm5GvwZL68VVgN0j4+ioR38C8OJM3bTULsuh0Ht
K0WwjAo3Ub9YgFX+x4dPyG/IYL7CUpSWi5PRcwB2ISTJL948Jv73IYkQO4RsEhSsVLjhUFRWdS98
juEaTi0zklaxDtHGQIVSbWw1l+F1nLZi/kF3hRRi1c0Lt+SNnefkqVAHMr/Ld7bbeezvDv0TxEB9
N69++9NoZdbKEfGwXLH9I+87iDSWZr+gJYvAoCZgUCDHS/I75M8WOuCIsNBytwgnkDey73z5ZQAp
wc/iL0gEWUF7aZgzbLwnHq17i0g75lCI2egxlTg+RvMl0mSnMMysPaypcpufxBIj5kcyPxgqH7/F
ORXXYgoqDjPV4ZCOZkHv5ona5knEo6FYYKuCs/2kn2Yk1JIvnAh73x8dSg8SX3PZZeelW4fqaLKG
uT5NO0ONJ+M8zqylOYx15MOa0lKnoRxSDkszFvrM7EK0MIFOw2Ac4Gu49Ljg7Tx/AM7fKZ9a0/j2
841pxgYD6pk1y2+gV0IQK2HvGEAX0Dnl/7KgVRXCCW2BXOzL7+jaDu1fJ4u9LF2z5JoJPkgKOIrm
p5MpHj2D1MxPlNPwTcnzqGJZi47vygvbkR+YJvy1TmDmj0iDQH7VT3SMgKxNtTE2c6tWwZLFHjox
9HJpIsGp5RQNDOYtbr959aXWYk3BLgcYxXJpkRdgT8k6Qr4Sv+W+ZM6c2eQX0ui04mAnElGEzonh
zhken9UsGcNmRmYWaRICIxivsKRnmG9wWQ7L6Tj2a1lkWKfUOnfLrRkUz0b5ZIt8RI6yxXzeObGs
k21jwB1HNcaWRIEt1kSSj2lQFudN6G+6/CkJEduTJ9EguW5uGgXJVGzGnDJlzsyLgLOrtxvBKym+
nn85jbl+Fzei4eKvAcWxBVXYFawUB46ku5e0Mni9HPVHnbfF0iyyi4FLtfcdX17+sI6AW/NauRvp
Me5kxQiO8wSlcLWEgV5zJSmgu88FqNZgl5gapbTWqbW8gZbPPxEuLNnAQS6IDaSOC1kGfvPsc9Wr
RQePtCARyzun11vajfQvhc2N3yj+TuSNyI0iEyBvgqywGQUk/dpB7eVsogx4Lqkf8Au7fkDCer2Q
i+lV7WQZNNa2iBYLZmRYenO/yc2bKPWySG40/FtHJlqhqEEgMbnzKN60zk4UKDGZG9Y2esWJNNvl
ykNMg+UfDro3uI2qCcAXiQJmBRcItMkCTKgp4OmiY5M72WVjpRk6kOTqeoZRgFWmtaMWTl31OBug
n8KO7LUR1nouh8GYTot44BKPSfbA3HQuRtQeJkAWWuOYv+Qqab4iHx679UUzNBFu0r6ZuVO5JRAT
brYoMOYKplk7NhFcP/L2Wa5iWvzpPnZyOlIJNn6EWf/XMnkGzrgEW8U3RzlKJRiy9umcpslZ0aQj
HAEx41PK4slyHVICMamu3RUKAZ8Um715YA3FTtYVyWmzQKRud6Aix966WDyHUDl0tL6h1xfMR72a
TcMauwtUgG1Cbl53I7NUwzjnLGgUVmr+OupMHQXRvI1YuWaGQo/cmaKd+EmuMB1/JxASIS4Vpqzm
6whTOBZSio4u4al1ARRMpyI1iA6SUWQvWLYYWFCy6+n7HzP7HeWwUCWs9LAcFl4cx+yRR7sW6jvt
jnDJcSRVG3DKVyhzsvPAvOlDVkBrYznO6K02iNqGvSI+qDA13MsZ6ZAW5UuF0NAeDBxky23YoIW/
Wipbp1imMRXqVxV23EZe7iFEfT04UwNhLDoqeqJqtE3SfHKM4xGhix6fhNBJNh1o83jrmmPcfY27
mY/PGg5/tZUK8fB2F4A/ZZSaKg3Y2Pm4kE7vw2zUI/iyrKts0n+n3MZh4S7ZrBNnvzF0uB+gNSx3
8PpNxtgJ+qiH66ogCbI/jSRj57ooMQfWaoIz0l7YGWF3M0QFCtxwyi3l/4QKWvZfzWoub4BWRdiu
9z2aQCd+3cpi5zdybH+1FWfMaZ9Uhnse86YObL82QySFmLvsCqQIykc3L5ceH3C/6u+RdyqnSxwR
MU+eMOprTlEIm1qwuTnSS+26cx13GHegmfC267s0xuzYr8zKOnNKjtVtHApprTvmCFPOZg47XYSq
JRzydTIXUqf0IBeh6LuIE9vRqu0NJX7QnB7dr34plJus8w4rcEO7Yqq4WbUR3x+zTuMEzmbKSVaC
4ygnhByirFzMfhfbmOudzmyOceWL4nwyTavdyShInI1HgrbcJLmdNhx8vghOBoWF+spxhW3RCSPC
qZUPuCPSau4BSgq0YUBAe2WyBzMtNl1jTstpjEMTCkoTzPBd3M4WotWgKSBWp7HjGVdt0VTu7Th0
4BCPzDZQbQdeCRj8DdQ3R5yjX1QbX1zEFZY7gaBcufJ63+9vlwDSfrMqhR/0mE3NXgIH0IQe7uOs
tZTFUZyJfN4t6NtU6OcWjWMDYumXoQsfrCoP68cUkK2coWAL1f2Ocs8Zx/UYtE2wsp3BEyaaGXXn
YUNcmF7pH8WVUaAzYgVGAVHab0lr098pLvUistaIIODqvLE8oRZ/6zsCIvBFb/Mx+dVL9o3yYOxb
X1AQapB+BrivD9S2wuPQu52U17bupo2nPpbkU2ZCjqIkrNAvQ2wCDd31CGWx/mujz8mgemeW+liB
Va43Nwp/+qzlAGc7pK6vIxw9YJ1hItEV49GdQ4NLMEF3Bmgnp0uXGKSkXtpJjh60dHJOGcTjE3s5
Qhuf34mCd6OzP0rb+uYQ5BifUIpxAT9HR2NXZf53jz4Nr2K1RlDovo+g1tCOnUeY9IaBzB53Ukbp
yEVxzP8+meRuePOpqSWW5WGmDw2A//HEGY5trLmVVu0vzj5ybRj1+xpQKTEFESmTDyUvAda49rwK
COsxbSGbM3qCqkZqMiE3zAC1daBPTvTzZ960T9KAZ484iDfLV4lhHn/XIATKLzPzJmYvDV7T8/4D
XmhElMINSn7Ezq2IN6rjdrD6+6iPdL4axZJoY4ux9x9gEtbNzsc8rT5LmlxyLIq21blU3QY6ZUnR
hGOMRFP7wvozGoMqos1UWoAadduGusEK5RrEJFaR2XsMPzFc6RTpqdzjD5U+pV5OMAyCGMeiMXXF
wo9gwdQry4kNBhKx5DyCHZ1VXDrKERWiiTCT6zcYB9QlQHC8jMTSsYVWY+ssZKRBDb74pqmEX7mb
wkL6Az0Mo9RLMcMXhjtLhczD97K3qD09TyMHpmXdcf0bxU3YxTNfjN+exRyN6JJb/UWdFHJKrxCC
MePohyywACj2aesn1XQMfcKXN4vGsaYri74KxaceLaMsPQZ1rpMKU+QZKfhkK32RD33MY79X1Ous
eZ1NCOeLDXJ+ZCnYDOpsXjboGHp7s00GGV4tIrWb7MyHkMv7qMXV+8BxepNPlQVJJj1mV2+RroL4
frHUeccPxNLViZpVcjXOOksvMCces84+6uwA9ZVN8ny6plLixwvWZSJRXTtOSxboO73ON4Wv1yPc
tJzM2mQE8j/xEtT8gX+vf5qsBFmPqQwDjksr5b1sRAYCnRoW/ghjfWM5rX7b5+1RCI95oS3QMKl4
sziiOnNm1DJ+SuRMMmQfrQDN6zWia3qZZoqcIN+5vavXblnbUX1eTVaC53lSQsgeT/gFlUNSOzWK
uR0NtA4Qj196PsFsZaaLFQCA8k0kG658KE1n/b2Es48DMw4rrSC4qMl1ztzJEgibxJ7NOqtMW18C
EZXnxmZas56QwY1IL7l4Ms9CeYs6dSab+xMGL+hOHs02mMZ7mUIWI+t6znyGxJTkGkMT9nxtNkcF
icHLjThc6ojEYEZ1j9tXnXQOf0q4s/SoeMB0/YU+S7dcmYbENttBCpLriEz7ZDD2GDQ5442/lM5o
rI3JYvyNNNKXbnqMOgvrEZll3wVRrxP5BAl8eRMD6mfWREVBFz360KAPmfXSq8lRIq9Z7hh1HXEX
q+PKeNwhhD4N+v7AcvI9Hk9pL150qGyJyf6+DRDOTbd1MLP097iwpFxVipA86nnr1bLUqVVpoA1A
C63DNgygjJSDXhj1pOtHeCQovSThNU31penOc90xIJAQkQCPkDLRzNtAb3Fuy0l77uPZRPKqpjw5
itN6Hq/9OViGY+RfrHIfDjZ3Cg42wyU/wCJBEjqxymj4NZEremJV3tU6E7VrmyiOscfTrREmI8KD
xx1KvAQpEv7RXw9Urmzd9ZT6Fvh8sSjjRb80+nKTStbsMoV1jAgXbryuxB9XoZMEOcdeA9SsmdLM
GvWrj7B6ka+ktxgLsTXm2i3Og5biCD8IkGy5wnZHByzBNBqIZBYQaGuUXTKasjttT13cO82sb+jq
OXJgp6kT3coq9Kr8uGr0Ts2IljjgFRo6AZDGg5pRODfA/BFLeJhjoe+ZEgsXGHOGq7oyWg1jz/d+
8sjDqhplqpDrKdxT+r5vATOqrevQFL548PxJd2+el0YZGrqy+/HXvX0UfW5yXM1/pnhuHlRWbRQg
F0l14gEjAh2fGlC3kqSQYE3s+vhZT9XAv8uUYLcoUztYtgAEetuVGkxrKKeycB5mpxq5yIygNViJ
nnBTtmGK2SJn4eI3BI2xdr2BIoosO0jMrbC5d1OF0J0NurK6wjM8R+aX3keNWJhOkQLEKbKzAOFh
/vTx678ZKo13I7FFP4jruH3I95j7uBLJFHj3IrNm3oMDSl8LOVy5Qn38qDdrzqEwjCS2TyfoHTEG
0qjMplPc3uPB7YxqjxxnPt1ZS6C3iB/DM/xsyR22UCwmJvBh8/JMICeH/m99NzhhQv3+Hqk7HaPE
zGa7GjMi+5cE7ipbOY7I90kmFH/+XdqB2V8S7SrvuSH9/6WWHw4zXVO4mxRpaZOCSDlckVONBPEU
Jc5PahJcHVUKoeFXWCNX/xnY43CUbVjdfC1AUp5Gceyg51aQGALEy62fY90ExbloS301z3JuanuZ
apuwTxqPr2E2NE1AKVN2psnraWLf4QoSOSpiIcqSP3vUDVlBvRPrMEdQVMxr3HfljChyliDGtQ4K
L+Vk/HhdPUEZ/t6BpFrQNCCIAI8L+HT7dQGcW2JaWi1S+Ig1K3TP6GUtxZaqRxrlR89pi+xTnRqj
Cq/j90tR3PDAPTnbyhc158L0PDhVjtUI9SoPz2if4mrkcFtAzrfmSIDS3oTDJnSEgVZUZhWCaB1M
nj4spRoxX9+kscnGBzJKDz3fiGCkeGRNPSbdpG+U6NAHxptMHGe0lsNl0xSGzq0GickOMjy9HWjp
W1y5mDO/zchtgsHRR3zb9i2vFTwX6AdSe6Im3oU6acpD8ZTx2YCG23WcV4h9rhC4nxj/EDoclUlb
zrjWnAILpiz78fC/WXAoJmhcPMoWNhTww6U9crNIDXNRP5q0c8hZk1boK1C0CJ0BvJSsP36kjt+v
JpxQC7GTHk0IFiA4ZG/RKFOiG8LpR5T4usY4AuArzoHB2IVxYQ4mb6CNnUYuUTO+L0wEJnr6bT5+
jcMvx8dPK4dAcOGz3yIJa9jfE3OZ/igayp8nWdWL6tYuJrs/swfxCW7xMIKg7e8FDpUiH1yrlt1/
vchhRiVZ2g7DT9mBx7/z8kAvC+zadGb18XfZB1ua364hWrjcIszOpdQ8yA6SaTbLspb2bT0IBN6Q
HEf+aIcnasZNN8snTgcEmJeK/wso2LAuZ9Rq7riseX24ainrUoLhyqP79+2Eui91BPQCyLABVgOv
DggCv/ACTHVZazZ0GSAUfsMmlKGvy8RFRXfkRuIgyscZhcdZlCQY8RFWZKXjNReCYu6ODYM4Wu4w
GUvc848H4WC8GQNo1zCkQDPBhH/TMfVwWYwqf5xvxyrXJzP8d73lIPZzc/74Uc7BetZzSvCCowDf
Q7umHMTsqWmpqVpufBO6zdOzRo/SaYEyoj6aCPWEoOfeewlIh1Go51pXSV/+1EtkEXH4nEwG13MD
Xc/kLtgS6exqQOnh2Cjy0VjOBraqTwcLSZXpSDkjF6ZtUcdcj7OFoCZ3L40/ukW6iWQgVMLeWUJz
4e9kU+kJX7ycpyAISTocPF/IpUUFVGwML9UzmVtPEqcBXoHMu+gzXVh+aaGxI1m7OT0Pzr04psqB
qqFVTZRAPh7S8PX0abcIOvmQEjHQ5ix8oz7V8QVw3dr4Vymd4Hve4yO4s2mP7v0ibF1q/KnYJe4c
naowK+NN68ZQXu2ivJNIpiP1CYCbpmnirCJDwRvzU9HdIkHkDHipDTJdp6G091mUX1e02n5JjNGw
l+yNVK3p5fiXwOCa09TMhnNOpHThtp4iLWoMufNtoY8sT2JkB71VW0Jf31A1LO6MxUBVUZRzOq2H
qL9yOZWKnVsaznmgerkRreq29MTLu5Qe/klZ2nQJ8lZQzmuKiRaesMqfoCa8U6Q00Fsel860cJHq
gxub8/m+TRvLQ4rFTylhJMNwZOd1fTMFzniXOU4KDso00CA1qNv9KEYsM/Fn6L8iZjyQFsUjZPMx
39EmUO26pl80r2f0lo0VwlfyBDusLVr0AJfDNM+/jXg4UzWP0dxExK65WfKRkpgLxpFqn+GuIcle
u0KZD7YSw08c89zbdPTGdTr71WkRDNnWzVT2CcT8dbBmQdBWJpghpGBDmseo9nX8bCj/BJ2X1I/M
13wV2Vhsbv2yETnTZvq3nyy/VwfU88Pg+wLIAlv9lsASLy6pXR/Vj74ZVGCEZvPGqqmvruD4nEvX
Gbn/JU11TYswKD7Jx96s/KfPBKtDy4YgfoiSG7XGeuH21WNX11xcQVjiplk5FsC3jz/y6Tf99zH8
9JWYKmuaWmRxIB9eIme7KmwJVubRmhr2jGNzXKzwKLGyDWTG4EuNeLx244WQZKLi2m4c2Wblkcxw
fZhLAewLsJ5/2ft9dFIbXXDLeYvtI3VFcVdVJC+2qIHx2sJyrzGwrv9UoxOe1ZRnr6Wt7G9Rzj11
ZTWW2a6TIrl0KhifKwM1Qao3Bb04a4oorPWResybRNBKGPudlUAlMnF4Wy/M3ye50AEIjyHRaQBp
EOOC8/UblLtlBMPshmp5RHeHwU8zJz1yGnjm6Cje11ZU/nCMaN6MOASUqw7f771bI4ax+XhmPL2Y
X80MMgX6VgcYEOAY8nevF7tVxBXtA/RG0ZQs8eite4Rs0bCI0HAtF7GRbjXvgwoLhlVmtBXdnqba
o4kancvWl2KF8rZxuViJu3cW/Ku8Po5+Vhn1dCSpjHO42MGZctRR7VTODTXQ8rIxtHa1T2MMDTcx
03YBZB9DWYuCL6SNstlNbvZH+Xl24QRtdlRQKd5nSdNeVp4oxaaJh/FBoSN8C3eguDbqkAPCny0t
di2mETnKLLnRjF6MiDuTD0hnK1pJgb4t/esupxHCmfjV9YzwLEuRPbeoascrmg7eZ2Q9PXaHY+tq
wQkOKXCyh/IbIyVh5j2IH7vM9S60yOhdmzlKbYpOy2hN3CU+2WjWa+ArqyrgmgXqFjwSanXA1Q6m
07TLvuLo/I0Fq3tC2cyoVvGojFMKlfmORoQg0ntJ/9jiWn+XISh2hu2BeW3IyNl9vLSeCAyvP59U
k/AJ5TYAiXsIBuynyhtCNFF/J1AVS+7tTfyz6Re0aLtKeavOtDVHvoIYuBIetcJNnvrePgUOu6FO
EkVrGp6oyveNH3zPRKk5mIoSem0M6Xnh4ynVOcjP+2OKhaiHauMK31R7grht4SKdtGYFbUDzNUOY
Ne2RwbDs8kIY5/i9YQlAKcM4ezKfVrjZ1pvcy9odqmvYqDZWVpxVtHnJKJ0K1WZ0EmogJROmOJKm
5x2aVWpLLjJ8FdDXUcMtnR76GHAZViLtorVP1e8KyXRkXgMQdTMdTfpKwi/LBEXhoD2f2mjAajJr
fXC1od1Yx9qlF40rP7G/ib7Jvo/1JLDosDNKPQhFflb4eht/WCkRoDmga5AY39T1HJtOKDLJxW8t
IoXXKQYxD6A8FF1Dpow7VfC4DGN87NfGg5L5VIMelW31P1iwKMyRNjsgVzXX4/WCBSk1oAUWlL+R
01Pj5mlCkAFNy7Os9GGOLjK66TAs22FOHG/bKJ5/pGEvW9YJNrMfr9iDAt3T7kEuk9oyoQOs5SFi
d6nGSTbIy/1OAtP/2vnW8MUuDWMTUNhF5rkaL8ayg0Lr1tVxOTvWuUCCnxJ7KearLEhDAMn1JM8y
Y3T+gJzvMB1AWfrrJ2/5+g6g3xK1BMdji2tu/ptrtKxiVUWdO/6m6t0lt2QW3rCmkqhW42DKCxvq
OT2lYfHDTdh7zZ8UCxichmO7nY6coBnuvKhMzsxgKm7t3h3pkHAK7NAkKhnuJA/Wbke793mi/5dn
caNa6BL3j3BWNviX9tkv8Zo1YTp/ze97PIuH++qAaKH/kxeiRej+ozVcLaQzaZhQReCQebHJDMN/
XETlqFyCW7L4JwvlhWnheP8gIMopTekealmAGeb/ZVo45j+2rYsi0P7R2gXt+2+YFq9TSHCk1EuB
Q1MOtqkOv2HO5VZru4PjGvuIdD2neIgi8Qim/pOd+Tolf34M2TGmhbpG/6Y8u1hDr+QiDWhprkVT
uFIbZzTDy2oCYfdJSHp9aj89iyoN/CTkx6htPIkl/s0dca0c+qYT7/G4iS5Nv5fnAO+dExd9QqCm
1aeHNjDEV4mCfiTlbjY1iRhKy7iBvg6CNHi8zsLrYI+ZAPLjcdeIs6anU7riBGywOiY63wHZduyd
iUQQ8JQSF4ojv5ns+oiryoiKonTRpJ/r7KiFJQ6Va+Zmp6LefKjnrD/rQIUddXESHU1Ln6GhoGyw
aXN9onqrui4LOmGl0YtbS/j1SSRhXBpxlV3ESmQXbkKhE/JlnYJeNavjLBnUFkBpdW0b7gJ6hI5q
yj3iLmiTc6hw2XYKyno9tqWJOiaUEmQt/XCdwuO7toex+rM4S3NJ/y6/tc0sX9VmXO48/GDWVoaC
+9jU095sYrDSC23pUKIt34PW21qQ0sC8OMNpYInmAvzVxC24cO7NMjH2pQ/rfumNad8By09W3Nhh
MIaG3fwawqo68xcNP2uWFPnxbgoxdgjdHb25/kdWYF5dcBHpA1ougZooh/5ArtpTw1lat/ku4IpW
r6eYdb7GjRhrCNOp6gfYMO0PCD3htzwq7C9RYkaor5tD9JiHA44qFlq0sHltBYPIQBFh11Nn0CZJ
TvpQpGXorTMkmC7NUoYY3LlJcxaM03iKpNZ0x8WgXBdx1m9su2Tt5aAiEebMvcvMwaFmzkx8O3P1
Je0ifzvQxv9RBQ2YstkUu1D6WFHPwLIe+6pKj9I6/aV6pCkSNHpPkyjENMFaQL5sBwYnrePyvIMh
9Q3yiHHt1NlyZi6gm1fDbBUc/9I0NgWwL9wNG+Or62fecYyS9x5lfPAGilTJzJPxEXaHeCgslZfb
JVn8emuILDphCAYq3f6vTpR0bicQExB00K4vH00HkwbatyBhBJ52RXIbDQZaXnFbHhltCB7aqOb1
MGPC0FBWxjMP93KsTE5zA6bSahaowNNly+8hTwBkNYKfABmcTdr4CuMQv/sSY8J35qfDlTdPkwU2
L3BZ2uyeGbzBuVO49ja35O+5CgCP9oY4L+x6eRAzFjTMrPfQ4iBymUW1vSkWIb50ngBvKsIvXRdB
ufaW78bYOxf2ktpbWy3DhREsyxYX9OlrXUfjOrEiuVOVe11P1TcsOhuqQEimSXeFQDyd8doHC7uK
5UjJw6dGmZdgE1sb54Qhl5siqQpv69swS9eq7PzlLAS2Oh9TBgLwuE6TzsTz2jASuvTD5JKkzvY4
TAkDgWDCqGgT3Lh9jtZcubLyGar4TaBozkfWECQbjCeRbTViOEArrzP9VSTCGo8zuZBrz4abhLtA
FbZ3jGH6YG5wkVLhbgAL0LmrBADNLimmJfkiC4+fdNpMJhd+10NHbqq+nq4S3wDnjEdIN6SnEU7k
mMsM8eT9sFuwwPnKxMSKBiLqofZdPk4G9gGwcYPHgJIWHSCRCuMEIeFk7L9S361x+bWiofhheG3x
NZIVGDBT352aKvD2EujuXRArowfYaseozY2+c+LNsgGIuEhuhB5IiCNPOM7JZMcdXnqzt7crg6R3
hnyqNtCvrRuAfkm+Gjr9r4PYj78C95t++XYNSRX7t3bnFo5z3JQzzx25iW+KsUQQazDrk4z61lZA
zK6BqMRk6rR8mtPO/S/2zmy5aiRbw69yXkAVqVm61bAne3vCGMONwhiseUrNevrzyU2fAkND1Lnu
uqioKGO0pZ3KXOtf/2B0rW/DEtqpVgcbRaZVaDbEw2MkRaAoHg0l3wDt8iz5r7ZXqndrJyLi8Cpl
aAIcBMvbWTearwbYzSUfJI13xLxArFyIAw0GiwSQUMJiPjpk3V0XZmo9oQTj8+nFqO5g05a3kFhB
jXI6oMpnnsrPTKUvXzRHFg+6oGot8sxaAxQd9bu4TMAhOgSb5MrXEHV4b7/FHf+3CvxDFYhLzNb+
/me57V1Sf/n6P8eueKq+fF8+fvvFb8UgAtqt0toUTtskFeey/ysG+RH90zZk2oqk7yPTtb/4DQoL
61/lo0bx8U10a/DXGRQdrqmr/O9/IrgVP+JIG1djE6tv2B7KAoRy2o8lTCt5WUvXxSqGRDbsdBNI
70TRpggeXLQjmvk4leN4BipOvWxoHnGzVo5isq+0egB3KhEQBE1nlLe839UNVr4PZsQcC9ybsWVt
4P6wDgo5gypIgrEoyD1o2z2ns68aGHyeNqs32TxBW9TLszUVZ12Z9hGZqYwVTNdHcm6SeAaBd5Tp
yyCG9KrkOfobpclj/N3C92ZGxsHAsFasF7Urbuj+wPTlhLwUVYtJhNhiYE0t+/SFlKQ8KBE7bsYc
V7Y+79FCNPASqxc3r86TijiPACUO7GFnaPkZUfCNkS0XIuZPyUzx5iR9Wpq+Dup2fTb7/MQbuwUb
P7aEydVFhKF7meiYhxgHLH8sb6sqQmCyFVjcuVJ7/TEfiydbrHAI4+lOyPy8PQE2IcTFefGSNdAk
u7jPdnqxbCRTxlIDKl8wjPE+1qc7p5opjjSLXJvCfZ4iWKwqYT8kq1xsZN7jissBYyLqIYzhfcNM
T6h/NahI872VLHdTYzwmen6K5+JJttlTvZpXdgI90AOXDQ1uaAPxiPW5YSxh7xa937UuuW+K8arq
hbYLc8KDc0X4Ws2D0hJY38Slkfi2zYDSnG0S3l590TfpEjIJ5Fkm5dOgwvQUCym6Pdw+aqYuRCm8
hAqsOM6pm16b9kOyXqhOzN46igtEAWiz8+RFh8QVmmp6zvP5QuPLOTikTXkZoWnkvC0Pa8TMFz51
EaQ4AAZ5x4XG1MmCxDXWS7iqJ8ymH6TRom4x5/tSEI2KFyj6E9jDWJA+VZA2wkKbn516vRi1GEFO
ItOrvAW7msVnp9Wv3SlVfWtSd4vWH1ZzkId2hh/aAm+mDRxkqR/iku9IEVB+8h5wdRjWC4u023Ca
Nv6wThfi2qwE5IK912olR2wnHqpYfXb1iaTkjSPbx4TDQFHkOL435gLeImRNYdWojMr5Xo/UhJS7
nomgVruQjeCXqWqKRmh77rCQr4gQfqzbKtvRGl01zAh3/fZ73KeHzTpLUbceU1suhy0vyVPU+arR
iJzKIkwa7AwUTyrReKtbLLtijiN/aQ3Th6Y8Hlp7GbFHNMcjqjjnOI+Kcp0nSxG2a1NeV3iQ7kRS
jCeUB52vKYX+3Kvdp2WU5N86eROzamoKkEAiAYe8WbZwsxEfPkV2TZhb3BDHu8/wWXpgUPlQzgon
2Gp0bkoJnvpzEl0ZVf5Jktzn52T/zokFAK2nQUM4Ydgac6IGkOstmljsvU7O67zHbq8KJbmpaqMO
yZx5qNEbwwQ0zXAczCdituVzVZGBWCmbdYjVeo5NBmSzutauTMsBOWMd3ai9CeMSk0NvzbTnWq05
ZbEw95IRxdGsQSm2a763TfiAuQt83UgVwQwv6toQ9gCLlEW35PajrVhXg9YiSBvlizJJgkH+xNB4
2/tCuwNUcigo0DOhEdl+/l3vm2aWMUAJqQ/GCAKkI5/xI2e+Ss2WuAb1T4yyt23vdjUIXoza6Bcw
q38zaHONaUBZalcH5uXwztX8RK8DmE8g8h96+h8hs+10Al+EqsDFgPV+8jCabHvWMwxGDlqfP7kR
u+G2HWfqhDSQRqc+8l9i990BfvMvoPt7m4UfKWXfrrlZMMMtZLzydrIS6xXstY5h8dKbSWh2UM+h
O/gK7CoqXqRh3C/xGheyY3f7/aV18KLvJg/fro0fAKoTZpk/jQGaPCZqeHE2yzGpB1ldOjfICdFS
duIiq6Goo9J/njrC7vNpHE/Z2PHeuuSMSBqThNCHuFovQBo4dYkldN1S8ZmghZozXUzWEHmOpW2y
AdZqnZ0rS+5K6PNzGT8I2srAmo0rlJOIEWuEUqZZNx9jiHfoktgefn+nv1hCjIMFKRzMGn6eomlF
6pZ0h9Uh0bqdUYsbsgxvylX+MbjpV0/01RbSNoGIMbz+8c1wJ9WZqbtYqy51f0dSxaKmRkj0NBJB
y0Vh5UChizcwZVxu7F6Ut0nMGWqs8Uu76VW2UgXmFhIvbb6IlS4Cch/uFReprxwxkWS7N5u0JIcx
sfbtrM2Psakt+zLWmhChanoxCNndVflM6h/H/qClxqlPnTKcLMRWRpW+RExLycMoNrK3U+9nBV4+
JG4nHnYwrDi8G/2QLExYkgo1K5Yont7MTNEh5WjDemMvre4RUa/uXEf5JE1YZrZKjfX7L+wXOwx4
IcGC4NYQAt8O11eb9tRQdNzEJgJ/KSdmdjYTtzr4Mvrh99eiwv7pLUDpA0cJEjGAzfbz73YzJEip
XRiY+5v5eMe8+ETazB/GuK/zib+HXK9vGnC8ZpBqhCeO9sou+e4aaQLzphCiOtTu2Oy6lPRZI1qf
t50+XRl8on480bWBj2pX8KiT0K4K7HqjD12WfXassfI0/NOxlsn0A1MWDlmwKDTP5VlV45fVmnQC
zVMcXnULDpdJVMUg1u6ySK0Q2Og9ZKhNqOTER4NWllR16hbAzd5vyZncaZJJmO6Cog1z03tCS1/M
iiXIUOI8zvmJ9h3RhpVRoKoT1a8KY6NK4HiL/q6utCQ09PUP5ArjF2/st7kT+zAW+W8ahUprNoSl
rA5qQaMwJiXqm36ggldy7jnhCaSUW0GxOFelaUFS7KTwVrW87uEDEVAOsGQxDpoiaEc9RjbBkIjH
KWv0wBH26uWjdRUNqEWGyLxKXC0LTMlO1NQQDQnJe0DF8Uyb7aV2+m7WqQ7dlhuWyrzPE/EAf7/3
GuwH9nox7d1muotNa/Ayyfo0yET0OgvqChHUGVJTMFPNXB/cBoT49wv3Fy8JZ8b2z2vGkPrmGU1x
y0hpIs9jcirAJ9oPe+LjICn1ouZPkQE4bP78nsBFwBwGvvFmdvjmHG4NfYEKg5O/1LoqfEUrnCg7
gXceXJXvZ61ZkutCgzRqbFPYejymcUEcPAXgUEeWV1cw8cBuUS8Cs3ppwVAMedXnLlcvldG5LpCS
IQ6j2p8rCGp60z2X2Xo3F8tFyRjK25ZZrOdP0bRVqZPmZ6s4twND2bnWfMrVcIQ8vOv5Sl/by9WY
MVky+YOuzE+W0vMbzTTummiAkYAw6jg7881rExRVUMsmwjRP1TDdp3g6Bg7hAT7QMm4H63Qve+I1
F8P1XBQxWq7etEp6Qu8EgdAeAgwkUCvxH0rJ/4mQPvrYvYw71ZBduL1G3Wxe1fZ0DzecBsLMFd6n
RvGLlmoJMOc8t7kT2A1/WkKGa4lXB0MEhXLN+Vn2PfJ+HnBWpOdUp2dxsVz3jcJ4zJLxbmK04+s1
EFdVnpQxO60IuTwiHmh/+uJEU7zHMbXCRXRkYfJ2WFN/LlTzU9JN1SlXzauxGwOd5At/a4zmDfif
MMm5gNF4VfTGo4a50x/OY+sXrze1zuaqbpIU85Ogolj0rNUwjjl0NhBnh4ZTcO6NtFmRyWu91V+v
rTYWB6gHXyXP2ztfQbJbpg5Hj4xfa0vSgfF5wHHEDZxR6jZhpTjQMhjC0H9GEVConUKDlpfECxsp
EYBF/Axh3T03JMEGa8y5iOeTe4lMmSrfBqZV2GOyfnkYdcotIXUgd5ESLoYZhFc4VNYxjSHnYaIT
hJfFlNl2Ntz3Izuo1Po7Sa6zT9zoGbz2zjCHdF8X1hymMteDFqVvmUz3mN6gnVeV1TPr5dnqVqSr
TX+HT0F2yFMU7hwiNJnDvW7NN1s139v/Pl//i7D9AWFjHq6xTf5nhO3hqyQQpP8eXPv2O3+Da/B3
mcMhQyXOCkzsb3BN/wvRAzQI3CgtgWyTK32btBpMWkkqeuW4QLbWN+Tt3/Ca9hdcHGp/A19FqlPD
/icQ25tihuA3XMSwSWMwCa+HhunHYsZRx2FNawfgwmF3JXbJ8ViluvfdM/lF0/JTo0QcD/cIH4xw
O57EmzI3GsZW0+s4OgxwPlU8a13Hc+ao/lT143xD4qF+LNY2l0G99s3H3197+75+rNe4OB5XDkoz
YEwe9o+3SFoGpIrccQ8x8vp8Z8tuCsZZ5bqmyO8yVaufCJVuUJ1VqR5065J+nZW+Ir5eWjoAu7ql
1Wfpvh/ps/RWaU8DrhjXHRYE9C9FhIEVrg9hF8freejs6K4kgTz4f9wEOgfc7NgCWUhvnqCQRqOX
/eoe2nXWQrIL112pYLme2tPyvtXF6EdqbuuhUgJEqNhHfZzw9ArMOl74fKk731iVNt/UneMg6V9R
YLvJuhudvDiSLZkz3ZvU+zId2C+rFU6qUjLz/f09/LSH8z1A699SDXFRsd4a8HawTofFntxDqjcT
Ni5r4SG5X/Y2MtjfX+mnQme7EhwF6mic/zD9/fEbN0e1Kxu4l4eR5FYa5ZYvD73qSfZ6eytMTsTf
X+/NSwQIvhVUeJzCd2WR6dsK/K5a19SuqkqOiQPcbXnLjtJhwhi7f0hO+cXz2ziVEPWx44Pd+aae
ciXbRTEpDvXUlO4dnloDF+yQd87972/nVZb2Q/cBaQDmOhvTti/8tClkMT3JxBo80LYVx9XutDBx
WTPLwhe3lBjHeSTvQDQjTvxuGU3nkkSwPDAyNbpLBnr80jTbW/yOIQtYI0a6jbpx2kdVJ1i6aKJT
XVTLPmVtvh9jm9RdfRUGWFsGi8AzYi4yN4xRIaikh06zug+TtaaH39+k/lp//nCXRGjQtBA2iA03
xJVNhPLdtxZpUQGqK2cc93UVt8qaszmOuqPSSqIh804DMqpf5kIqgZkXEomenR2KkiDHUW36Xd5I
edUgjU29vuK0tirxQdUwSTLdxfhkT2X5wWytUKqT9k4FViw8iWeBj1tkca+J3N0lK9yfHiLp+yRm
GlzF6bIn61TNkKizneUHqzfN63hAMzBiX3/B6ZIcyibSQj220oNSuYtfmym2Rxo+t51eO/cyMrNj
pmQlsFebAObG0XPCweOXXU4v16zjdVPATMX1xDYusaGBDB1tzsujZoB7ExBvDVZdQOWP60Mu6/yh
7yqqzqrwqnJRruFQL1+WZenoLJM+jPNe35uRkXVeZiU4yuRYhTCvNm7NRBf3eOYwoo6T/KVRE9iK
uXCXhdoabgBmHQKFc5XMj7ZT5YFdagjyXbc4Zks2X67wD65RVDtB76SV6+k411wPfdV+rrLCfBIt
zm6zCxU3yr8queKclapQAiNO41Cx5aksLT61pbZhrrkbIoxHUtREjHNgP3qxBNdViMnFvOtye55B
XZBuAddW2eSvnaeW+kczsSYP9FYc4xyaB+5zy3ulyHuNn4r1imRS+KULesZQcL5gkzXpe6Bv5zis
hv4kI6u7yXhO1bEXg8tAqNPvcwOVdcOKGHFFHWCZPtWUzbs80RR6l9khOVSr5Ptq6Qa/hkPJVzMz
O55JpJ+WYZck+q0WlUPI3jYee0wVPHirvQO4pn3RJd+5tNTmdpHFGeO0hDELgo8xLoZgiDYvqrIf
fCnECS4AbJHYMLzMneN3VRafMcX+lOCGckB7L+4idcVCTlofFqpqrayqYJJd5iuZ5T70uCvvdCnV
S3seplOFQZNXj+vsl0KPvSFrFa8f4U3YrpKwRQ2Tr6I59BE9zheKA08ox2fOX/Ci/ag0ycKHmaNd
Qviln+R6DSNHtCOLa5zsgGMo36WxY9GvTWkaYPyn7SXOWBfmWteXvVILX87m8pQxo7kdCFJhpL6Y
xFQKLWuuV9ye2aY6tb1YMNY5ouIvDqqeioNd87pYylKL3APEWPMh1CbqcVRhYOl9Qu6vyKpnORrx
Yxapwxc8upZHfZTTqXSc8ZiPLqaDcWNcSqE0+7bPI5+p4ngcVN4vZckbbyCUEemOyOxOPVapa68t
CS5kF5ciLr1ZWef3xiiqnS605CjyuAmNojb8bAELcHW6ABVp32U642pTiRIIj9HJZVYNeROk1tye
3EbkgVUPy16xoNS0nch3UTYuL2Mvp/oKyU8REIg7Eme+CE/WGlNQjS4ijTk5VGg4uLgOTSjGSQu5
Y3myrV6DObHkuBKK5WLtRfdhdSfjWuNFvVpS0Q5BHpGz7Akcfr6qGRkabiE2L/tMPif2HGPwlNoP
CRz9y4oRwL0iqC+Kukmu8eWjOhkp+ep6gsocuxmfDpctaNpgsOEsrPyuiI32ES/GPMgFkcypQl0I
MWPZF7mqHyejzXdN7A4POAwXxzY1uy94GIhDkRnsPZKbbBvKL/Q00WlltnYgFLO5wjMwOtkdDeoy
wXf0LXROwNZVE7py5M5xY7h2RTkF5qBrcM9WLSR8Mb5esZPpvNxY+R3NLboPMZxHH1oOnwRpktiP
IyFikWKpsdfrhLn6fZ6ZoY6J3LXKxuCvm41P02vrQWTEaLv2EJ2oVUwf70FUA04hT6PFelX1ZHmh
Bh4f0lGyr9dae8JXaCw8ahttrwo4Kjg1mxdwt5W7hQskKEk5edcI6dvGtzE/TQw4IfchELsTUOW8
CBziTgqtDUgXUB8F5CwAk2yPHq7edxnuVB71on5hztgxtWwKqhx0wo1bY9ck7XxEU7OFUWTJrtYj
HNmq4V6NFDwkepJLzXwyQzsVNzKq3BHX5Hjcy2Zckj2P386fpeG0yaXsynZkNTOg6udqWLy+lAKr
Qk1Gl25Umg0769LFiNw0I7maJ20u13/p7/7bsP6hYYXzvgHS/7lhvapln/xP8JTX/Q/04G+/+K1r
da2/TEKMaDV4J+g7tuzfb/xgVRh/CQMPBcYjqN1f2SL/7lpd+MGokfmxICSRivjvrtX8i0EyDA5+
bct+pw3+B8QQNAUUZ38Xb5BBUGAzA9O2CCF4zG9LbjrNBg2grV2udMjxuk8xSeyjoNaEVy7dGUsX
N2xK8E7eNjNjggoY+FFhlssbnaqHbmyUy4iOO1xapdzFuMb42Fp15zpm6CP14eS0nEFouK2LeqiU
d23VYedZxcoF0xEVi8HSegdSPr/PQHAge9SZslebtvbKLmt9C+t3j78Pg8e2xWTFHSN9n7VEyvO5
Z2b9MchNcraQq5/Q/zK0baPbaW2vZyhdiLCFZ9DAHNqu0RmKOblvF9YJfS5KaKArWHpfBlOdMPhs
oOiPMvOlXi3nSMZxOPVMeUfxvNmbe23RKWFEEOJuEeu65xjhpYu1vVKZ1QcX/UWI72qKu4ARFrO8
lvlihApV3RPYlL4r7NLxG7ORB720uH6pEonB4B1fM7ppypT0juquBpsiyqSh1PKhT1DaNc14gCRy
LRdX+G2XryH8MdUbUB97hiCOD5muHuApaHpTOcwYUBXdKU/tc6K6EXtiebdtyiFhlHu3HA6NAZYb
FRpSEbeWvkFPF2iR2CtppvrEkj+Y/bj4Y7/dRJPDeBj0CKB/iH1pKlZYOMPnEkM9fZ7LU1Op6UUD
QOnr2hzWq71TiCzdmWtbYUpnKV6Kx4PXmtbBjdxTT43gO7nWeOkaKQ9k4tQeCd8mPksNpn3DPO80
I3Y9rKCWo1Yn2b2dkWbTqc4Y2DZB3XBdzZ3WKVgez+hssSwkzs2J9/NgGezCm22omn1q6HYuWsU5
LlVUEvulw7Ts5AThLt4n+oCKBkPcoCiUMM/ae3z2H3B2vsy0yfbi0TJ2SpWKUBVrsreb8gl99Kes
7Y09nmzSn5DYhMLNlFOLv4iBhxAth2sGrAmMvGYPejNGoDKGw5zVu2EzbtLIw/Fz5Iqjg+bI6LBe
hGtwbDU8PRZjVf1cdhezkn9eF2OG8OA0YQZD/2BWNNYrKZfotlkLKc5ggU2ZdEhwugyNZJl9UfD/
clU+4p9WBrk9RwHZRCPipQUypsM3WEMF21lZiY+inr1nQBKfMdEsd7rzOXY7cSKOt/URpyv3uLsC
/w9WYgR2kaZ35Zg7kCAt4WXQP/ZN6sp7Uc1Yhdlufofo2Qi6bj2jtSh2TpZPoRYl1o7qrwxM5HRh
hf2612uKuEktuYaCqKRQ7ZzEx4VUC5Jez1CCZdZR5RTzqUvHg6bFx94ctYtOEUD5WtK8H0ydp+hE
eqAZSF6odTilJ+BkYYL/dmYm3i/QnL1eUWnKxnbdkf9kgwCTfyTXvHqXK/pywyxAnNS+m0zPtSwG
SROB1qEFMz2Y+5IhVIF2WF866mNLDpe2wojdtRRgadStcCyvIER9Tkcr8bPKKY5jC3F9cEYURyvP
s1k780A0A5QUXbzMUUII1ES6VjOuGn1c/0446XGoRuvkrHbqGdK8w8G2xZlHr8EBZorkqbACw5h7
T2vd56Ev7tJlvqFUhmGHF6XIUhUbPeUryaXLrpCQEXr7Mp348x1t14Ttt1cZVbVD5Cn9UnZNsESU
/YmtUxIZ6VNbx5MXO+u7rtaQiWIc4hUMlL3JGTAQFs4SammtBbJqWVKxJc+LZu+GUntyWx3dd5rp
/lh25rtIS2IfRl6IVNGD45jtZ6P9OiIDxLJ0ia5Mmel7UajqKSKEY5cV2hhCEO48Op8mmNzSOdDH
XteF9smyussMg8BjZ84PztRB502t3mcwYR0HkVb3rjt+KBDVB01jf7WSafJH7DJ9LCLvcRO9sI0e
tMDRTin6ZOr5ujiT00R1L28KwjiQ4CeOH7XtC1Z+MKNdSBDmOtR7AyVVEJlLFrZTX1ziOSn3Bsbq
nqlHLuUvMfZ68sklvugeHuEBYEW9WK0NoyAzcNc7xYgDG1es1vW+HY30BvfJS/Q1M11IREs+4bSZ
q3Gxk9CPPFGa75ocdaQFZnaxtN0xlm3jwW4HnekHzaPrF0GCU9tH8oMep2gYDvZif6kHbfQgJiQQ
CHpmQtWs7OIKZNQuR/cakeUNHMXEg7y8ffDp3GD+7fcmbA8E2tioQ4Oy0t3cptDjLKM4qonyARuO
zGuV+YueNhp74TAcHcxa2WtSOJNRZB3Yf9NTgkIFq0x2uclRtiKdPtopNH3PnNzE5m7SdxqGy/5s
NOo+trMPE/Lv46o492j/qYxb6TVK/KIrjY2NQBHtFJxUmcpa6g7/bydUjVKcnEZoEPo4yVd21Z20
JNM/xBR69ZlqvOrfE/sXdTlrVmnd6jBPSmrgNd23WJc/9BFG9byKrdVBxm9ZfaVzTdHuTo1n0/tu
L1mdoWrVDy3Wi/jV2o2lRe/1Yap0K/eWRTKJh+pTs3szZV+bKSU8RovMO90obUt+xHO1WqsTPjud
7fpZDXHB9EBKUiUBuGnkKuW/Rsn/La//UF4TMeXA4fnP5fVlDdIAL/OH2vrbb/1be+f8BWeabBsD
Ix2bKhu4+Ftt7W6lNdpmIF4gZUyt+NG/tXc6hGvm6dCwEdaCMv+tvdP4CzfFLYYjSLT/qfaOTKTv
S2uG9cxqgJdVE8cKw/6J34JYbBrqVJVHs4psjFwyRb0TSbuenREtc93i9gSnyBafO8WO7u3ElUeI
F9FJkWl06qQ2Uq3a6mUtrGpPD01O2qiSoOZgXnvvNGUX2EljpmEtehdn/my+xtJ8+AoZQr2c2UMe
DK3tqd0d2ESkOJxrYSRzUGn2GEiM4H01FnLa96WyHuqWKnyohvkPVkdv5gc8AcOgjaLF3uJYfrLD
geImx3psmuMsGRNZESK3eAHG0/p+uy8+93dL5BfjsTfI/uv1XHpuoHbIXhxgPyLR2pb3gVNAc5wU
iQQpLj7HK5hJGvEMfn+lDdP+u23avluGkUQrOypzEUSe251/h3mvg6WuHROx4xS13RZ+sXjuYip7
h2COd6NWGPslyaK731/0F7e3ueGgCGcxAbpvP//uopnQuqmswG0o1mAZKJtWpxOM+4NhNuXi/fOr
bRlddIX4GhHe8uPVEKJNZExlHCJiwmW9kuW6my1g+OuhcP8wKXkjd399noSvbMmhGFn+rDPH0bNI
ylykxzaZCx331KgrgrYtCeLc5obJkszXgxzUy6nLx8Na2H0Tph0Azj+9Z1NAfCPiDE0uCvw3Xyu0
BXvBmyQ7tsN2es/d0gVWHEX3rtUgWPr9xX5eQ4g7XofTMOAQWb6ZQ8nWLfReWtmxUdf1FsfZLugV
3uAmafLkuHQphAy7cnPnD9f9eRmBKKBXxuSPYC/r7ag6ZzyUxlaTHaupHSlK+DYnzkiyRtIh+2fX
2gTIgowtZmB8vSAe2x753ZI1Usxux8RNj6naYr0/LzbsOSGXixgk8f3vn+eb/fb1Wox0eZQO1DUQ
lx+vlSF8U6TCGloX2Is4kdjlqcCe70/hlz9CJq8KZPpqgBuLTWbzXf3xOoNF3BPBM+kxEuaYUfNn
3BQ8xk0tqJvvkjQFaZ5lj6qO0IEsCkUZJ3+goL1ZO9u9wlxgoyMyaPNCeLN2xgUvWRSPfIaxi4NG
hRfgYcPLCEJfylMdO2bQWfryh/38jQPD661jl8KN417CGfqWTjnG1lgDmabHhNbsg8ys8gTNaLki
rSfB+b2pOjqyeq68aaHB9KMJpeNxsqr5i2oVrXxuRrc85VEVHWKB0V6URvxrzZTb36+EX31Oc6Mp
4NnkGiBrbx5PTlE/wWVVDgBp1me0gob0sTFz+YoQIlsHKD+N7S2ZYtuhAn3uLCjzAYuxUDtCSjAu
3N6NjnPq6FeuYnW4Eo+43AV14trj/vef9edVy4AdbZbD+BA7rbcfVbgVUSXFlB5LVyAmzWN8JWm/
uz78/XXevPWsGEewx2x+vQ7/fns2pgp4CK656RGq5Xrrpisz5SrHZQwbcvPd76/1djt/vRjWXHj2
QjXDIOHN88dozewMYuaPbS3zIHaiMRAFU9GCV4Vghyb2GzyZL9Rhtj/CkADIqc3+Dw92I5jzJn53
Sm8fA9NDG+s4igI+zpsjrMBpU+PNiA4ot+VytAuNzbR3Z705xkOz3iq6JT6bSQTHNR1K6S1NQmx0
mub0hRYioosO7t7JhW5xA9iDkKRrs0b6mHpiy6Hl5Xouki46JWmr3eHtHb2M81AgDi/W81pgFQrg
JK13dguXl6mReTFKwYbbQaG8M0HJ3llJIw49xhII2Q3sVUSTKveKPRGjG0f64BVVMl4D+fdPRbSI
zyiuo3OHEAeD/rmKXkoateaE/rZEeDY20WHtVKPbZXYywCu2mUKhCd+iBis4f0+JG6nP1VDq7yd9
408SRYRuoJsj46UYe2MKcJHSMfhzsuQc67zZhsnWosox/TwQcBvUXWy+xLXiYE1QUjZiUCCc2J9S
Fwa7SCxjP2Fp2AX4i3dfHHvQQoAr+yP4r3TuyONmvfH2x/kurzetWUNEyK2jdeydohvsj6sRIdoi
JOhsb79LBAIfYzF1Ax7nxjy0UTnfE4G7nDlniocWy4Hr18cbwasMtSoRt43eJvkJMLIg9U+N0Rlr
osSMCFbSgIopyZrQft2tEKoBpazsUI46K5+qGvmST7CHKvyiAIMd0oZnxww07bZRb3JvzKnxYZAY
3IPqiepGzzWbcarB3zMlGwDdN3HQtXb6WQoXL55IyiXeu6u7tcCYxbzLYl1/7xCYonmKxrMtdS39
XMSltlNlbTxlWwiEx0sDPSIidu7WnBhJMw2T840Y2/k6XYwxCXD5TD/hu8PWBKHkQV2EUYT6tg7L
iYGdgzgo9pfE6YGiZ5UCRi3hN+HrzlqyYT2d44mkDxynUmD1vhvX29JUEBCuQP0Qtbtm8TNuAHc7
GCSR37HAQtElzVMywf9BH8PqNXNjZmqVzPVhSOgYLLNWEB1u0gmG4cs5xmzylDtYsa8Krg3SmPEU
K4BQMls9oHupQzALJGdKLW/jPkmPwpHVBaYOBhTlIg0srRNn4o3W04Dy/QCjL7qPe5sQiiF/ghyS
n7Eayn28Lu3rcrX3eboSX4NZxh6zCv2j4/DaMVXYi3rpcRzFckCQFeMzANF81arkzp3r0jckYZEY
Vhnag5uO14TwLCfyNSAHtPpuGpL6hGKJcQJSby8vJxffR24LIoVkwJ4XwTL2g6d1oEu9aXyU0BLO
cZley41HAMozB+PiGD4Hjo51RvreiphZL12jXRDN7YshZ4LZV9M+d0vh5yuiP1yASIdpjNVL3eSu
S5bPbqM9NYR0hJkC33axDLQI66gd0R8+AoFEsPP1pvCXmUl9NDTap1LHUgy1EzTw9Cqx0inIDet+
HKOLurLjx77RVhJYlvmUkCfmMw2gRsL+4spKdf3ckz5zq0INh8rMcHddrUtsFnE8YILC9N0FKGm1
uPvairzZrFcyVHXRGLUe8/nspKLAU/E7iO3LwSz4QHUB+RgrZW19b0Lk2M1TEQ0hdF33olfV9ppC
yUiCCQcC0GtRvJfNEr8fNDG9W2qT+qHuGjxAQFKXc26veoj9lI3Gv3e+EKQmjzPk3iPmGiUXpYo+
y1jcOeY03dnTsoT6OsDu4PzZbDYaPD7Tpi1vut5ekUCabXE0FOhnnpbX/8veeWxHbmTr+lXOC0AL
3kzTZzJpi36CRbKKMAEEAj6Apz8fqNK9Uqn7aPW8ZypVMZkAAhF7//s38bqZqEUEgn8ppN+usXnM
2IoksKkbcyIESRQcVE7r07P+NiVl3i6aTXePFRXIVAMb4Lo1u0ewLpgJYzZcufUc5uukqFCndvhn
EDmT2+WFoUCZZS68myXma+fjJ/3U5cl4wfRj02XxeMrHnowoNFzRq5NrBEietFvEHuyTRwnZ5+TU
1O0rewzbw0xmhoJ3IjtahMK4LaYm2JZT8yyhoO5gOgwvuCCEn52Lh8LKl5Z9b5de8KTHOZr3ppcZ
a/wTNF64PfUYFrQHNc/RlTZq/5Y0U6Y6VaXW+JgGBzro6BBpy0Z5YfXND2WH4VbhtXaqOxxNS9e8
jIBrkX1H1hkvXkkJIwPibYrotohrcpljJ3Zo/vPUBaZoYDRkoNVWV0QnHmr0TXv9vOEQZsQo8dD+
0LPZ3gadAWrAsHATVrW9wVtnS5igVCvyorw93nDFzg+7Aawycx/E1FY3SYcevIyt/AjGbl9yBzOE
1QN5GLG1HzyPhU0SCUZnWLOUkX2T1IV38OrAOUcJ5i2NmsG58fnZlNhD7KFkoMGd2/Ct77gkNpp6
PbRj5qzDrmqylYiJhv5KTl3JcRnnkdXxKE3tXOF7VF3j0ELZj+M4gYetQZTlJIzKxX9pKCBiyODF
Y0Z2z6UlDIC8sNrEMWjtRFTOj452/Nw5Y3/buYZmOqaioV0bQnKmu9HYrGU1eFd07GovyiCgAbCq
U2FNHW9Xh3NdXhbYIHnddYgK7uBg8cEIKQoPJQKDI4IVePlWHF5UtY4v816GezcZynch68DfChXV
T27i1TuEtuIz8sosXityp44G84itygtchFr1WvLR26auXCgZ3mwXa6Tvw5up3HxkE2iNY6IWYxRY
1yidUunBaJz7CyuesrVZ5VueeLYVpf0xGniJZr3ClMOLHEJgELhfBlFfvQeWHE4zWZybMOIMrFOH
+CdvijduKLobyxza95wp6ymvC04NNoHma9DmBrXwHqCKYfz24bv0iivTlTr9TA0y/LqMXCxe7E7S
JnXGZ+2n8lKjbrvKRq9/MJJ4eHebLHxJ+gjhBjYxRrHR5hxCtPCmkjEuwzikUYbvTifbzqNkW/oD
9C4ruzLROmyMcCisFS6W1SobhbWmikquCAEJNuQXgmogFT56mJTAaHI7jWNobl4SQVJsCjFyZlT2
hHcMAL3vU10SGIg1TK0PFrqbk9WUqt90LtNRjq05+RY6xKSvsUToj16kOUYs0CHWZQGdL2ln4z7D
i2ZHuBjPjUNh75gKa7w56z+I8prpMNJiI42Su9CE2WtsEwK8IErm5ZJOJVeBDaHTN534cfJs582w
lfFp+/14jgn7u/fknK+tio/VGDk9WKQwruzea15jBP+UkyZUvTZ7oDCOGT8zSkxFfec7j1C7mT7P
bK9xEbOoShSp0lyZoXEXoHgjOVnOa+gQOwas/qqR3bR2hQnTi+KESTCmsBZRGpgTZzQvjlstipx3
UdiYUxn0yas+xbRh8pODrQ171/vjj252oj29vLuuGzvaCVzoMSX3T3ZbehhaDRBWvX4Hoy5ZQ3lj
sheznM1cWxeTV+4ZJ77Nig9Oqz7cMwki57ycir3bZRoDQmLbSCNMLnM5fBoKImY9lyTBDAPjKYBd
kgtSfcqaiZBhgluhTQ4T73PT7wnnMd9Fh/MpPT6nDoXQye0rd4sevt6VY9eezU7nZ2EhfPMTqnkK
rjVNtb/pRn09+kR1pa72Dx5ZfWuzHEJaE7UhvwezBkrBG20houugY+7Crv3RNUa1VUY1w4dj9F7W
0WtDsNeumZSPhwPYwZyYR/h/t71jvGWMwqsYA2wYl1eybE+lUb+M5Xzdi/jUVf6DauJLtlwAoyLr
LhjyfmJ0+Ig84i7A8IzId0RUefEWmdm4nwUgZdBF79irtesZH5JNZFjeQ1UwfTIr+10zTjwVRsIm
n9rHwsewAbODXd6rC50G6CkT/4PhF+7BJag2Bjl0BMnY90/YlH3oITsypLN3KPKycT1FU/JkqjaZ
V00TipMLpYqxz7TKqsyBr7clqPdZD7o99F169uoHMxz6+zokKDJts2+Bk6QHiPVi3dRD/2zYTbjV
49AdBnqYc983xqHRDN6NcDJPnpMFz37ryn3GGC/ckOvbHLPaBx5F7kg7EUSp3lejRQmNDMlFJIlL
VDd4RrNLS32HxWX03fSDyTgZeKRM1kqQiGvu7cEenYsuLNuWsV0Kfa+wm+Xz7FrkbxOg8whwYcXd
MSk7VjQCPdVgAxK6+TIxLvAzaiGTrAT10AFT8MC46vouwLTVqODvoGjGBL0daTlFhLKyt+OXMBHx
JynCvID8VkYMkFNpRMj+IaOV1GDaooRl3+NPDn0Er2dmGlPVxy+Yq0GLwd4D436b6Lxs1lekMtEC
1/F0aeBLAkkoMLakGPrmFXbz2bDtoom2ow/YlkZc1NHZL92JlenhRz7b43XuT9bZtMSMwTPqwVSM
8Qsxl4DcCUaHd1brdVvfw2IUvGsw36FC+t5llw5Lyxt12I6knmqfajlQOhSGb+4V2QNHans+Gmmq
QbgtDTqUv2TeBVZAfzX63atflPYmayj/cDJRN14zM80d5FGqJMcHuWqOtmg5SFsnPjmpByjQ0uSH
fQBGsExqvn7foFxjO1V+Qyaxw8xGFMPeDNzy+eufRGFp30HR9L9Bf4j2iPTmA/Z76q0tO3ow3dig
BKEzXo+wHjcGzSaznln6GPVwM7MmZayM/e3uCyhWhWaMoqslAhLcuCgzhWg2w0nLiPiKyN0QXs6d
3PvMQ5+qrOMCspxPZB+Zb1uAlxsvK6znsjd56hIX52NMht+xweL8RkAj3H3RQmF1zJdaTVMHl5fr
ckuwcOXR9tVDqqo18/R6T6lGb9/3RdBsBrG4N2QzqAjgJZtBb9GdmE20qdzBq4+CZPqS9W/Oxjmq
EvUG+JftTZGDKIbzRdQ0yAWsIuqAZOq4w2c+mStCg8fRPRd1Z15B1/IumHQzIZs9wKt4FqevdWdk
Eh1OzhNwZizHiqaYb9Ou9WmTtLF8v1TFn9hRc7kGbdZt0S/3pOiZsln8kWelUYoO3DZAyrVrqfnS
xllsXy1QXIsYA/f+mAjVAolqVWWEGrusgM41+exoWD6wyP1viR0ZREDhzKCKCjw/UJBCMKp/Lk1+
REi3OQZy+duq425Z/uJmh+XkhJe8ydqZGyhF9WiYz6gNUDGLTkRQ8lj3qUF5bQXgrJsv4Mky7Phz
xj/qYshZTc7Mh+baqN6AElFRcJwPD7gfW+fIGuPTkMbVW5zikDnFKa+OkfIKoyNiNjl28SlWVvUm
8Mo9RrU2SHJoh8UGsCli647mgCuUtg/8FSeJoAImQHcfycw+07c0Tx3eopi4mIU44Q05Xw6QTe5G
gfbp64W1W5F+L4kYeSMtnV+t+5acgW6Kjx2QawmfxmjfZvLZErKgbyHS5rg6ZeKCzfe99+A0pVZG
69GpD2mG0TpimLdvB2T75C/JPQGKvOyaNzDupwjEQkb7rhmQVOAzeOkAgV+qcohfmtFDvzX7s3VR
JLZ1DSEgPnmFwzfv6Hy8jWQ73KOEAvxgLIrga1kFowKa8xQGhSuP1BOc2jp6QgRhrJJgNt8TM1dv
jCINSI+p4p2uGg/uJN3pDhOr+AULFblP/MS4n2kIPoNYccF4+bEGGxN9WeCh4ckS3PWpA7BmNUg0
3xCNRNsX+umA9zN98poGQz+TG6Zf9RAyhWopyBugVJVAAESwv7JVjm9eO8grtLr9fWaO4Xc1uPFn
VunoNHhpMeGnzcnkZnDpJi+YklUkWQFDVMcvue95sF8ap4k3QQXAvSlUVv3Mdvov0eEfiA5YBAB+
/3uewx+mxP9Tff7Puir68j37C+Xh95//QwPr/xZBXECyupjJwmoA5P/JeAiC3yzG0UyHCTMixWHx
nvuD8RD+tkxBwOEdJIMMNfmrnxpYB8YDbSiDkpDcJ9vmr/4DNvGX8cFf8HZm0pjMMdME1PSB3v86
GZssKTCK1+ZB6GpdJp8Yv15r3vQ8DDdyJJclM094KG6juH+2hLHKnXbzp5v3LxgA0QLp//oVHB/S
BxbKi8zzF8i/8nzofeGCViJmuIrd5ylS53YQWwk7eWGgmh0SjAgvOIKl4kvF+b4nGgDWk/3iDkiv
0g25FBjlznBYK0wNQL5UYF3Vi+2O6w0rC3MrY6AkN9WHq3FTqHCclNiCidccfd/ynxOaIHzPHtqZ
CNESAyN2di86uFVX037CG6vNQU6r2eyqfmU0rQNGKfr15MjHKWRrYE0ctB+usLBbQa24SHoYqlk+
k7VCOE1YhKssNC7R64MO4Le7bcXZNfrbIpX9VksgIiPqbv3oxXIM1LTB24zYZ1vmFtxGZ82oHx/M
iFoi3fZVgYK3pAoUd9DY7nPq3K1oyy1IwmtPGb7Piv4maQO8mOT7jC9Dl4s1NW6xJ8s0XCFlWIZm
8qPUrrkXeYiUyhw/pJtsEr9vz3JhXhaEeii/5ZfNu0w410nJjOXrqf93c/mHzcU2GXX/6QX5m335
5RvN5a+elb//0B9bCgJ5NwhMBo/uQnla9o0/tpToN2annoO0nZb7a7P5Y0eJkM6D89E2+x45PKbz
/3eU4LeFxEFaoxcsknz+6j/YUZaR/S9vM0GEi+TcjEjx+pU+IM0+x2lRzIcgsbyZ+bpLtLVG7lpa
esCLCSXQn27Pv9g//jaNRazLpJBRIt8cEO2X7QNQEnPb2Z8OWucokI1hWPs+Wq//+7f8jUHAJS2E
KPx1sCywf53edx5BALWX6t8l1ch26ltRNRCVAhcxmTEuejsYsG6dG3ftGOh/IErAUPrbfcUowV4I
BCiDuLe/Uhh6wrKGKejgufqFBp1fNGYBOjDiyMOzxu/xpHPdtPsJEgUqDSDcBSLNDLjXFEnfQJkh
eVdgQZctAzB6Mcst6FZGsSMcl3+LqrIs105hzLhJq5wq3IvbRUEfTtNn3U3izslDxgyEjR9SttV1
HPg1eLBXP8dZPe2X2STuook1oeasl7w4yHyowGpt3XM0qqsGfO0eQEXfdA6isNFv1Rs+4hhvtxX6
vbRdVPmyGB5hUk/ItbQ8xxZWWk2M7AR9hS3PJDxWr2k2qReocPzgqLPo3FJMbiHOxHfRwMiMtDZl
VkdulcT7C8aZheOe66JRZTJMqbhIuoM5s++naqJ00/gZePUsz8RNIu6m1Cw4PdCyV6SXJashGAkv
6hCstX7KjNjR2YGGaNzAGmtOorfrW5pBlHd9oPd+jWb8S0tnkej2mIPyPNb57H/j6aC5g/i1lTbT
pN7X9cdE3Ow6CSzW0Cinh7SLqxecqHgytZLmwR8j3qGRqtnpZHT2LSM71DWaubFHj0vm5PQwmU37
5EN5Pcc6cY910ln3PQj4U96N8rxYxZ3LMuSORHnt5kyFRqz9/X42V6IocG1QiB1Goga34PXiTvlp
tOqZwa5zu2o+3Jg/JgLG5DpBOZccQLaRZLp9/aERHD2ERodfftYXxyrk4U7BIl3vc+CH1pENwgsf
1ptaPBe6melUADK+N6xY3CWjJZgEpPUVlC6PgVsy/BAmMkbZoXotsf5i07Cq10zXw2OMv/xlVA98
FHrBvSrRb1qaK45GQ13FYnnZjdq7NhIUn27Etfgk2UMYwAB6EIKlOKQS0abIJmj5tnuduDyJL0Wm
KxVO1WBTJdVzz31Fi/rGCMRb6xHd0KbD71/CH4njO9+M6w/cKeZLOabTgz1imM3YRuCQgTgToL/7
jtjRus+o1pEoFQAhixSyTXiOeb/c6mWJFhLAZGq4+llMdgLyyJNwcSPduxbrvxGDeimSID4VrXgZ
jbaHpdCU10n4CapHb5cZJSLUNi7tY9p6rybY5rMdx/1jYrM2KSFEtrdN8AXXLV7dOBgYTAQKoo/H
olz6LZ3yoPzA6HbY4KprxfTxOupG77qfYuteZq166T2/ekVBxmrFCXTX2BiVOKWHs6NjeN90uEwX
DXRf61COeIfQ98h15iAxiJpIbL4uLkx5CdqqNe40udPdRlMGXcIYb5+Yq4i7qYI9gYaY+2N1VnzS
RV7i4Wpmh64iVWetY53tPRIWPjBWMENWreiDZUJePxMiFJ1zc8Lrw7ed+qrz7SS0n0IRWcJ/GUg5
6D6ypndfMkuWIjkMziyx++1mQ24J2hz7y6lGMnoaE6d37xwBylijxnywQsCSyu9TubI83UBinP0d
69ADj4V2zGhTd2xNvbzqK4aQHSvs5BriBqWwcVuZxZ3h9Veo1spdmAbe7Qwis/Lwx7xqvIQBVXwF
Gku9iFj2kGBufyTr8KGFx7ntlwlr707vuA4iExr67yjiy6Mhkw/4T+kxRbOCV3qvzlU5jNvCG7Dv
j5PuOxk/9TbJ0CJ1dbxDGGGd9Iw8zmKouC4Cj2JOJeRMzEz3GdigEWuAX/w8PBkCPVWGrQGxtlFc
H+EfFRvb0IDtZuKtykwMoM1F8UmMN4Nxx1sGg62Ld4Er78gey7YYvUcXeUpUfOvn485PeWHrvLQu
sinW2z7COW+eFvWwNZhHk/nggSCFieG5E26rETUtsw1eS4kkJTVxbya+1bwYvSw69In1zSnjCJwm
aM+WjJxia3PvP1o1jqR61xFGUOXMM1wlBfa3tsqgeVkjbJAYsLdlDCARdx8TlB2Mb8il5QjzaxQ2
7YdTjf0+8RLOPPQd4W5IOeZSW3fbnCzZO4jQFlIv0e4SYElkisIA1Aj1awhfEIdePI6lTgYqeSFe
IiOuEDhpf9rDRADEDmhgNjCbSEIjYJAKEa8VqjNmIoiigqNifzU3E5sIOhChsEhRvFeXbtGqC0gb
87ayTftoa9VuCIPkrWq3oDYkjVasQEZV6JP8Rj/Mo4PaMWdAGrYY2RUbZzAqpkz+/EYwiHe0p3K+
V7mqkrXVRqTeedGx7OPphhJ+3gxxX59ESf6mbxcly10Mq2JMyGrGqOk2aF1BcTBZPR4RY0mnFO5q
tH1bY+HDjJ4zbUhjzp8DHwfx0JzGnRtPw6qPBmNXp0UF5o9Pp2VwloNlHLOMuM6VOwybxEiixyJM
rH2RseKxFUnRsmgayjF2L6sIZQlKHOMOJhM23PU8nRYGekHfFqXwiPym/OEm9VUaz8E50h36bHcc
mScVnu0x20/FpSK26qjSknFvlvrNRTHHzkufB5O7CrwxwA97LNqLdIIysM6t3PyhyrIsNm4gfb0x
c8wLiMyO1qo0mn1vFd7LWPR4LqCQz89ul2Cs5+Q+/JbWHeaEYRYhhi/RYJqHMRUkJpqVBPU3NIGh
QeoN71VuVeuuGJe6QNW3WnfFxq8HUjrDocwuDF1ggRHjpxKw/Mr0iHKlOUd1iwdCo4HyV+jRsoOW
Ydyu86zyric7zg4zsSnvtgJ4g8AwieXZgCotJdKXccAXBSr3WnkmXJN0G6m67yEMBbIZRxvjJ1O0
HDiKXfhTFgVY5mTEdwqaBu8A3K5zEBPXukm8BctKsUytkSlcz1lm3BmVUlwuWYq7XpC2sUlQ1a9L
irx04/pavWvVz2qLrLe++nJXmHqqwt+LrzqzrfvcmtrvKg/ycGN7xKeuCMOE0KSnCWedTPnftKgp
y5aCUW7twcWlILWLIyRQeUY/Nx9cE9OqshrZjJscw8NSMZPdpF7L4Y5VrXEnF3OEzHYS+lQqDYnH
5RV5Kcu3iOpnx1iseJCXLZsyrKlPfA/pxqOA8iSqa+uGbVB+d5RfDRsDsiynNgRCP2EjWpUNXwcO
0LRPLaPH4QHEdGUhV5UM8Jppn5Q+FvQDJLW0H8ZNknCWVxRbL8yzynU7LeVv5FcvQaeLI7Nec+Uk
pC2FpZ4+w4koRj3HFZy7LGKaMkLwmjDTgImjnOIo7Kj+J47tv+ohFvYx/dJipPSrCybTVFGR5dxh
D43bQhyxGVIOB3Jd53VzC/+F8t6pw83Ag3ltp+YLAuJm9533Tw3NF6rz1z7x928CGwy0nGiAvwJP
feVUJSBod3AzKv81CXXedbBYcSQd6DeCPibQEXcWM0l9ExDYus1bzzkw2HlN8IW4Q/hZn1pnmC7k
qOrnvnfd6yGz9cNIxb37v5s/i+b4l6YWUQWqJCjkHmDer18WLwARDIbTHgx0o6uhZcQzKV4008rT
awOV7IajiAVmDax40ZEBbXJOLTSd6i1X1M0BdIp/4JN/tZx/vYOLgdOSMhvSuP+t8U36mjVCdNSh
LB2oChFTpE0b9vV5Hg2sKZo+3bA1z9vJgWQJ34wKKlf4gQUpRTTkRAzgMBc5OYUPfTL2qu8ExAa3
oY8lS9TV8yE2GmIc6s4z/gHxQyvyt/uJFCcEvKCpdkhD/KVn9wieUMU0NgdNhOd6CjKFyLOMpl0F
N457KbFYSZ3gE4r3cIDSnewMy34Lc/U0ysTZZh7lkuGNyaZXZXU5NLb7MiglLxE+igvTLJ1X2xWp
vlSJksNFg7Uf8z1LbEyXkU7GdGwPopUfkijzrk0rVdtGl9SrRRmdKSCZjWpnunBTqvmm7sdNteww
+Lkad0MCO9gAjofJm5jeypYu7l1Oyx7ru2iLWiLKj33PBsb4hpqdZpm+JBH8oxnBmcRstGQn/qrV
ES7Wt7Kolz0lWsp2QUEfMfzDKSDzv7kMGrd4BKkrAUh8zntmtgPc3jVZR8PjohxIV1g0F6+NAzH5
1BVzMJzreEy4SRmsM0O3nd56CS68JIc5cWEcHCfvkZF5dme0LjLtXtqPVexaMBEcJY4BCGFyFJQ0
m3he/kdMQR9vzBZN35qsKLT9K+KJ7AtcMNrvQeFoxWlMTd+YaY6Ol2nVgM95VAFpenQkBSLVfQBF
l2geivwvRzq6b7bY0G2fyLiCMyMtD204zNJ1SaDqpW5o3MLUVe9T3otdk3XZvh+orkzikQ4x49Fu
k0q/f+yy4jVo6B9hzaqXcCzIHWimhcy33LtIwDI7zfOiwPNS467JbedocXDcCmfI9rFI2fRC0m8R
sYfVm4ba+uZOFrWhXdg2Ee88T6cLmxs60fBMRluxIvBk3PiFbJ+wA2uftMabhyjj6rVbejuZRsUa
n6lhxJ+80FAYirHfWXNSHjGQomuRgYP9Txbclk7TP5oWfGkGftWbt1j0II2ZLpRF94ywe+YE6Cqr
fbIXp6G6LhSupmRhrmKX3aSLZbhxwo7OKHbdLsAGbeYdaeFPETJk8ZedOdcflcQGkZAiGMp0hysv
wxdIppyJ2CmAyuGiF610tByhKb7BO28KAIBKu34epyA8WyMwS6twe00s1ZwyEgXOfsKNazhA9xJ3
lHUVyuExxItk1Y0TlnwLAkRir7oqBfhQQA7wQzjK+RNKQzJvs3BWL8IvbwYdqHfIDbTbmBEif8TD
qBxTf225fKg0lsJ5+dbaXYiiId5vDSOY5Rk4I7K25VXVy/5u4qy0gRqlXr1a9zvdlDnZIyaeTv0A
jI9maXnPEadvUnTvt6ZseDJVTinydRYriUR7wXoIZ3GY2y1FL7iOA9ECYJWrKwKcoBLmkXqx+Pta
hkxmKSQSWZsH3RvT5ZdZn9NO9e0X4iMdlk9JTt/at0BO6pIuGEV6dihcCir8cMNzj98cOWPAA0Zi
cBvcms4WwJFbvwB5cxZOWOsBCI1p+tmEEGlnXje51lNCMTJqsLAwAb0ylRZ3tVpGGRTA+CyHlGR9
BTGi7gfAOdnxiJPRxN9y5opwrbEBcWZewQrX/XsbwyTgP2HCaO5hGUU5SxDWhDUyceGNSXTpXdvC
X3RRptkAfA0txNcGRHB2Rf08Oy5AmdeN9UeSg7hApp0eJELOVWw3xdFY7K7gCrOt0dFDu1iQmoV/
sxj2S8iQc8YnlfgW72pc87aOxa//wm++DkktwG5llbqwpo0fJlaZlMuBweMrSoqlevH7+n1pwtfb
KRdoSFaYL5pWIc9qsfuq8cY8w6GqnysLDA1uDZhav9TKY+mk14NLp8XoumNzN+z2e1VE1atOKHZw
YIvOY8A+W40ptzD10D+Z0uGBCNFbDG1KoByf8rxjgH9e1nPdLNtwG1ctopwCRDLKAmpe0fDjHKLT
RYba+D5dUG/qkuUUoEF7tUKWhDv37fe+ZsqfWnFyHaBuQVmwrB/h0gCwE60Kn8uJF/Trq7wNF9/S
REhxV2Jwt1s4zxs/gCj8dTZYi5kZ1Lb0OmDLB3cCRB0Mz73GagKDZgIvQ0IrKUPqSdj3iGuGdVQy
IffRMh1d2uF16ufWvfKddpX1PEhGlhBcC1OeZ6eXZ8+miC2XZ5BSHr607UimZYOT+aYcLXYzSKmP
00iZrAT4nIlzxP2Xk2rMPvaM+ap6QXwLBwTHvfUXJEiCuHsMbebpBGGOUCEoP1t2E7WmzRG7RVW1
qytNcdLR7JS82Hsi50BBq4KXYjKH6rWw8T3oRjBjJ4tpFToKZ8fHHswGXN5y2LN4vrZZHXA3QI4Q
kVRu8kRXP0FMtsuln0BPc9KNg0QC0OZBBVTtxoydD+zhgZtpsr2lA++RiBxOLX9Q9HgOa80w4zs9
gpfZhS6zo3S9+jSqAhBx2SoXT+QtXtbieg5tDLFJeQT1Qhvg1BHnQwpkwjvZgE7LDjIJwcTWvVMH
/Y9gEUZ0fHXo+4IXN4toQqCmqPe2bCg56nbGKlLykmXEz12jankdBo+7hnrOOdphyqsyCO4BKQp0
Q8NYP1OV5O6qZ67LoWxWEXVL72VXkFbYZEcYa49VFVNBTsO0GXoeODPNmfBGIPWvP369mFOZc8QY
EMo/vJEzFSG7e8SpUN9o25h2ZYpPMEI1XuiMqjIJPDaZwWNluyqYvdXsZfOl8mc6sjGYdroVn707
Vz40PpzvvoDihafs2nSm41IFTLqmJUMB0e8BErhiPEqLfDz0ofsCKRFP8i9zWwCVbe/B5VgJCJ+n
Lu6q3wWx/x1V/sOoEjN8m67s3xMhHrq39C/u37//wM8xpWViieaZjBzNxVOXydn/G1NaFmYPyzRr
0RcjNcTH+w/mg0u4HqwIOL0QJf6gPASLtxrNgmctgvNlrPkfDCi/FK9/6pugVSIEwnHAROeK79av
RgBVXWUpo5/pMpKzMcN5H2HL7UoGLo9l6TpHobWY10OSqAtQ2va7NbED6MzXN1Mtm0NTk0Vpq4o4
hL6PtmVm6bt0mrwbbMuYtKGj0RCeyHoazeU0xpDVjcc7I5i0rNcAZkxoH9JYR6U64NuTUxWOA/2Z
WcTG9bIhowVu8gbmIhmEVfjpqGDK+gOUSVMPxyTorSw+xgFZNCSXhfXwTQ3c5G+GrAKb7LbUhmub
jxgPcS9d5zoUMUZB/FpqHEUs6dJ+LA7/89TdNaVbrvuxIJV4SbWtA3t2GAj58b0s7fSeVtvBdJdA
kIKkwPcxLbP7MHebGqwszW/Rf151uqmPvNnJLq3i/g1RebZq2pLITQSZGdIc2KIRw70Cnyc9QzU+
5eyNHp5Msxgpm8eRqeoFY8JSWothk75KEzEYR0yZRgJBhZFM3wxAydncmInIk13sKubAezvTab8f
mAZ29cEykxgZ1KoUQy30nV9A3r1U2MlJnkKJ03w5HL+W+X93hH/YESAQ+AzG//2OcPXjvXlrxduf
d4WfP/RzV4i83xwsRlzPXXwGPHf5vJ/kBZYpGwZRYkSSox1ZNoCf5AUXAxgT9CX0AYoCBtVsSz/3
Btf8T/YCXGT+ikSwGXhsKy5mJ6bjwwhc2AV/cjuAyGyYC8Hy7JQzL8kl5Hc4V7y9TPIneR6CzJ0U
Cd1DnP5IeyOsyfoT470XNv6xJVvuW1GGS4gkX/+ysXL/2m5a/6zzyCaVmGzOtY2ABaWF0xg7Kt/+
2W3L8qoJgzrfIK3rd3ALsytbh85aYGYKbRIrsq2y0hamrudcdWCaTNrNemcOYXkjBFLWbhz7u0j6
bB4ZsPYjkbUjA6km7PEw8OWzyYTksTdTw17hwhTdFWlY3jV294idIhZ9CGj30KiTG59WcKmbmzud
OPHOifj6xDbqLcFR3UmoaGYU6oj14Ft666YMZXit6+K+z3L9FgRlfcjainR1d2ZvrGvV3viBnz7V
TOxQIlTkYzvJYO+iNLC+BV6d3nnaz7eD6ZKtbOBPd25Ap89h3T6gIu3A1i07wAR9cOy16aj5Xna9
AGLT7+zITbsixK49wO/IzvhK4gYllde+QiEemarwDB9I3i2vwnFId0aXzid2N4jM6eQkG/LAA7YX
6tIVqYrZjR21+cEokutR5ISR5xrcM/XydQv0dzDZe3Djkf2ZngZVplXC6+rKcfo2wUPbCY3YAJWg
fR2C1x8mu5aXQW2OZ7eV0wGkxHnLXac65ZHVffNDasN1KQzIbMQ0QRRL7fDIEKa/nK3a3NVWYGyI
C5e3Rmc637rJ7V6cyC4+J7s17+0BAzRfaHmNo5txhXphl3hm98y9QvZbaxnd1CSxPztNRn5OqORG
dra5HaWY97TXxtZwGv29Htv22upUdc51p8m8HLKamM4pgVFqRNHHAgohkG9wTV8Z2HoVa12kYuv6
Mr3FoBCnaD/ClWiKkayXJpHoIUSNFafY22AP4YVc6nKc+9WV2xDl2GPavDYo2tZpm0BTsYxIbwcj
ys9qdt3/Ze9MdiNH0i39Khe9bhY4mZFc9KJ9nuSSawzFhlBKEZxJ42Ccnr4/RmY2Mgu4t1D7WiQQ
QGpw+WD2D+d855BHyj+Yvcx/pGWUPpiK7WqSRfN9JlKFPVKEBnmfy4IwjFq8NvWA2IUMSKHPZSI9
zq84PnG3oGHjltmkRi6+JWDJ33B5jBcZZCZ+2VbfER4rRgbpdX+jQ5vfmaLYAjijGs/UrdEzNbW4
98nebnwVwTT2yofEbLtHu4/tbSacblpxeWcF78nSWxjUmnawG8VG4knNVsQBGeTa+jI8OmkaHlE1
osueUtYbfo02fRWOjCVWsgmLV44R9TCVOQOYqDaJuSzENsF6dAeiGD8x0y219lhJbpt4qu+LqIju
m9i1WRpJ53uOJQxSidGMb20Yc2+Ovp6epMwc7MCA37dzasUHIYFy6Lkv6athEYTrHk1Ev0PgYN6n
oWNZa0OUWXE1Mj96xacH186TYOHXbl2jmikTNW8IrP7KgcL4Ky2L8c6ZvQITTiYSFjJTb7xGfUtO
akpIR7jG+zNunMRKq/WcYjLejSM2qpXy1Xizc9N6a/A6k9eusMHUu1yyxxzvgNn6I9c0qUx6tHfY
QaIiYD81SQhvo6lb8wm9kT3Jl8grVPfYOSxVFs4Vn/YTjq7WmNEipcWoNqg+s+GpScfI/2S4GuIl
i70c5tFLQeJb7W19JQyEGVp36RfKFGVle5+XqOHi4nL7Tx3wr+oA6mZWJP99HXCf5R9xVfy9Dvj9
m/6sA1wCgCj0aQwsynER/KU7MJfrXi5xqey9LTKA/n8h4CydAGU7UkVJF/BnEeA4/6DFEAI8nPsr
ZtX/d4oCIf5pPUHn4iyYORJnYCwvCuy/FwUNOFXSnK365HYGb3Q3B1Xadzun6HziHcq4wr8ZGSTM
chKKbdZIbaDfEukXXEu7alejgTcZC3KB9WFvsOxonvVU52c8i0n60IE0+E5qtvcuZlmeYhCU525I
bVx2xADVZpIUJ+b+bBSyoAdZm7LkVbVRvROhwLJjYlC0LyaIjsMyrJtjW+1QhzTBO5NPxz/4Jp67
htmT/NYPo/YfJlt42ASSGG5u1blbR3JQrANO4uSj74z4G8OetkB9XRHBoVqWCZdO4Fti6ZIXprvW
JsDmkdkmi5jhmsdsorwd+RmzuuK04c+NxxbZCROW1A0P+He4dbZFVS+4oFK4wof8aIcB+3qUPEV4
9e051IudlOezpoIp9FCvQ+RVUJ05iS0s5+T1fg6s7Yd5m8WJYHGala0gIaWEQUm2uW5mA5O8Lh08
v3hAC4CTcEPzVezPtWttuExc7GCyJyR43XAOxRzafoqeOf2aQ8IpBHd4Aatk00dVglDApibZ29kY
NlckhEuOetk8mKkfrubAcFZD7zartI3LY2ywW4swIIOrlTph9WMS4sdBfrPyQexkoKYPT6XZFhUB
pIdsijdJ1dY7irfs0rA+3Fdksh+Jj9H7rOxrgkpKLOdw7xfG57j2dIwIriiJGJdxdC+QH637OB83
koNu43bCgVNLQkk7B+GtKYbijWVox/AjRNw9G726x9P0klVFdHOiun0Y4t67wYbu3+PCHzdRgOSq
UfF4W5rg3dRXySss5BDHYjW9EQONPgen5iLutMPNYCUe8dVZ+BqrEYF7LI17kjYXmG1jBLvea5xL
SKjL3kiNZN5YHv7uV1X7YuUBbXqppVU+tdOY4dgN42hcQyN3RpghjTeuSf+ej2VjS8mgFP26xq5+
HHC874c8i14dVTnnYF7mOpYSwzOoAvbjPj7WdPHP5T+tgX0byJyZez6qiKzK7Iq0KoYHD00ye0fs
Q4jjvU2bahcpijN6F2tSFD1Yz/IF96L7ex1F9tkaR9KZ3UCvunTitdawwm5xLsvXhsAOmkw2FmRk
vFk1u7cu9/0TrzRoEOW4a7QB/t085eON1JP4VIKnfY6I+vmmnRnTXECP+5lWjXk25hIlSl073mnA
B7hzU/VjsfIc8NjW25iBA6+gl7K48vU3U6b525TNyZszdIlA+ORnbzWhN5uBhOCDNLoGkyLjxQBx
6g4NxZn5HkxlP8n3KXHc92VQonIb2wC/75SlSPbwxd9baULopJjTeEVrljyUYTqeRkONrFgwifEu
ZhoaC3/MVwkLwo1r1BOKLa3WQ0iNzfPSrTz8pesImQ+193CqQGFtHNzmry6zx/vOaF6SuXlKleF9
jaLKyCNBKYMKa6DbW9tqhhLepO65oFzHLe2qlUxbLExJdAzc1rtjI1zz0dDtE1YFDJ+NWX1KTUmi
gNA8QP2df2P4QhQxsuAR8cegzhFk4pcIPfJa1jk9F8DpCRQKTCLXtvT7srwmsTBah1kBNAc567xG
JX0CFxR9gA9OfuSDrddtX19sHQ5bIYdxgzPV+WbDmDo4WNT91TgM04WlwbKilQO8tI589lXmxiaK
JXC/TWUZDNihSNyytG2Zj2AT3+Z6tK59myyLpjBhMxoXQzoebMrIx2pwWx/qxuA89V3o/5YNZGit
dKKZ9xJ0FWzZpU6PrhH6l6ovxYcWhEwGMmzkogfjnNMm8+rIKkM2G37cstAD6vFrhjxZRnuFgUL0
RKSdYUMKFMbgNomPZFb3CLQntmls06trmzBlDwaBXMkcP0nVLB+tQU7HyEB6xA/F35eSCSVoBPcd
QsmL0RH7DsWfogvX3M/KcL8SnOh4HPu2I5aeghGUwbZuUoMPuZHdDWPs3wVOll1isyIHPp0/Y9I5
aNdQjLnj+FKZzROlI6R5q4mhU7HmSiBl7hIgjMCB5uBWA1sin9aOscG0Q4tyJb7mWR8hrUtCtqWN
9QZVD+I7ndGOz/tnOpf+Y43YZh3XefWMwJoTJG7UaUihmjfEROV3oqJTQS3V31WlibJ5GCfSugrZ
ocS1qhvvXFKkoEI9JFPVfNUjkHMce1ZO2eP6r5EM3ROPcNrYgypZwCpgE3kmiociNMQuJ6L+aNGJ
rc3WHJEPmcnFaCIPpktZ7Ts96o2rx+7dbpp4k/sE1fde9r1rrd/SWmVrtgXzpR+KiPYBof6D69cg
rBEYbMaCnKnJGdufFq3wVluTfkpNIqzAQDdbAILZzvXRETBqCJ/AJLRXvNHdfgiA6oOmbO77KHWs
bToH6Odc6GZro4mN46DPTeLGa1EOoLCQDtcjq+to8LOvwvcsHK4mr6vvf4/9/EeTJe3RMbjuTS9b
Vm38C6xTgHKJ4IA+6ZB8prm76RPL3tldYl1mZaSfQcqGsstjY9+J0li5bZjf0i6H9tWmyU51aX3U
FCRbDfDvACSi3THgHDcGWrh9Zsf9OSkqRGP5iHi1swxjY04z/mbyeLYOEuTPTgxwStz8OUFDutZT
LA8DsS7rRNzN7qAOJSpiNI2Bvass8Vmb6qa1T+nAHIGApnnPEW2sJsdAYuxOqxgSE76nmQojN0Gs
mNWVvNmbZ7b7oK3381DolVmwgDbj8hEdPHbmao52ZaP8VU0IyEomoCNcOlVWNcvMMr9zCsN4DNpx
2OdS4yub0gipVXFDO/4wNUm863Abr+bKKNcyn25Br60Ng6Z839K4b7qZ3t6NKgjisbb2JcJmDmHP
uTe6EbVCYHjPSLZRCaYhfA1h/ahDaWzpR/G6FbpY2YkSXGRZzH3g6NtA5slnUkz1luzwBdxkHOTY
lzdpAKUISHllb6OttRkofRyLJjjQqwNBT2b/VHTTLU/EIi//3eHyn17qX/RSFq/H/9RK/d8m+yjb
j/avI9Xfv+ePTsoP/iExJbHFx9pl/x5K88dEFaa2tCTsTxtt0RIH+ZdOipSbZfHv4SViN/Nr2vrn
uoX2y7L4arRZHtoBGIz/xroF5MrfR6yWxU9bljcehzbl/j+HkNagFl1la/cIZsxfa2H0VzAx/X4G
bHDKo1ocZjgXBPpxzX6JqvUuAOuWaA7LGh6pBsyVbpXxkdPh32XMla9zGTrPMk0ROUlFRlrUut41
zvv2cUr75JlhWb7PGEsdi0ha3ysV+lsolunJtyVci7b+rScq/jAaPlSoJIWhsGrpqT5NlXFvsZ62
1+GY2U9Nm2SnoMzLc+g5+V6zF3dGQESVWK7BPCw2pA3GJ6tvB4LOEBWvC4PUVBuk2qmotYJxlEPS
U36+V7kfXIh9QkvuydG+jQacFi/JkBUTMHY34aAgI7Jy6h0WiHxvVXb0zQqS4GphM7BGqe9ChIUc
xBUAghCOW+0GxDrUyvnpTFNM1TNJ7tC+tNdN0XQPwWS5kIgwSjiuGPGB5YneC2ydX8PAL3EaZ4ms
b/J9qavsBXOQBC6ZuykGmzE9BO0So+0OBZ6FyVp3lq3fKuTE952OhxuQ3PkzmIbpW9lo54asejo4
U9pcpZOON/p2TmLbTnZ1yNDOHGX9W7EA0/oy8naqh6/hWRl/RjSOKzcr80NfDsypM1d/wcFYoupB
mQXqbJekNoYGjoKEFBbO4HLTivCuyJjGG75xJBUDTGldzW9u39T7uu5BXQZgnNq0S86ddIe9NCHC
orEuHqzZmxlEkyFwiqc2XIATqT4rjuHXaEqCd6+W6EsTqeAqyIGV2lA/B6Gb3IH4M+8I2WNjrxsn
eQs7lzAMbeZPbuWqfYFZL2CDXpkHMeZU+FnuODfsD8ldxI5tN1Evw2hSvvfIkM3q8TghrwVJ0l+w
KJoP3MQe6N9OhgS0u/knsQ64mqTMD9OonTOMynxfKJm8a99LvtUqtq5lpMSt8Bknjvi2r8zDnbNN
EXdodBXdd9ydz+nsBOuxQNZRGPqoyhDDBB2Bf7VrZb+XQKbv6sjNADzn6pByXRfsztp8N7ixuM/V
cLbjweXtWDcHw+y2Oo5YBGtU/6ull9ui2PA+amf4gfSqOEaT6smdKsSxqkN351EebtCL2a+Om31C
jIaDY0Su/e755XPFxfXaLnrq2SzNWxVLlEBjHBonYbQmJTRJpte4twR2P0PWH23YpGh/2TnQwDnc
WaEfc/vxTdGc5C9+wqy5pxohzS8rzugJi+2AQuQoNSEtvpsX8IHa7jfHD/pm1eE+7KryGNmDPFVD
vS9LX8KX8OA/JXma3RhX5Y8izA9ygt4lw7k8uhk481YRdK45LN+7Ciy2J4pwNyUUVdA3xlVYjumj
ak33x4xgYe1kaYwjfQKMpUT2zYNk+eJhT7+BHazWvKAeoYQxqTo0x+qBue5uyGV9prcEQRgEO9Gl
xT5sB/MOK2++r/NbH4b9NyMcqk0mHeuWmpFzKC0fNFPO9vRamn3zybyaR+Kam8EcvX1lDczcc4I6
t7Hn+N/QlzDxVUipkhXaCxTnwDvuZ2rKPcjSOYG3JLx1048SXxc11yoKJ1zxc0vYXkWhtCHg5SWa
JzyEeQb+LW+immOuZZgbKJrbSNXqjgAnkpgs41tqLyxesGHodPPAW3ECIItqSsnYOHnL/ME85lTG
28qEbWSnWUWOSDyfQ0jNN1H4rNVagbJtRqd+ow/FOohWU5Sq/ZApHsvUFP6D2cqiYw3tmNeFrwHf
ZBEN2n4ut4VTBa8Bt8Z1pgJ7a3w3uaBq+x7MnTxwI85rxvT9tSXknrfSkF5arK7rDpDfpdBu89Cl
YX2HkrB+NcIkv/7SfKHGJJwW+M1mJuloK5DLvtGy2QcJq2zbhH61i8fU/jF7kb4bRKA+XKdeLhcS
Ub/FLLfguliYWiQGtp2TBhGUMlYs1RQNazyR8YNlJRzigbtIhOrxiWE4VkskaBswPkjORts/o2oA
Lj/m2FUdLx14o1nDOgDYBJfX1KD2MLXty2Tsjlkwq5dch/sE8AGhPuH8kPUguFTfm4ie0Iema22U
LlrecScR2VytPrJPgRVl3wecoJvBZuNFcIV5l/ARP7ehrQ4oNkYIVTVjxkzKZFOUg/mN0J/wwMkE
u7ezN5MtxcOsU+NTYTM/qc43dkXksXxKyvwo6GbRSEct5MvBf6G/CHeWWZtPcZ/Q4fdeCOByMuTO
ib3m2kzk3ZJH/mnOmuNfN8BOKf9dsNMOEFSYqQ4sV/JQEaP2UCgb3KIk0Q2iMLDokErEiZaYN98x
G+7+NI2etaAQWaV0GNO6BDt1q8FJHqqYj/RqVDQzqxkDNxS90K9/Bg3q5z6PqeLHwbgkNvMev0S+
2pfZoRP6XWDtW3HWsjPz9aABw8l3kcQfZqh/AhZ996vxsbRmVmEzJhysCuiAS2+CwJg823WkTir2
vOee5LjXjJiyTyeQ41sT8o19KaHryGTqQGmpiL9Cn1Td1n23h6CKM/GOUquM5Gq2UXBuk18jXQJI
YzzgzHn1r5Fv/Wv828rwp/41E85/zYeNaZkVGz1jY8Tpe/37JHkZKtPGM19WHKDUXgydrWX8XGfo
Tk/+MpRul/E0RV52tqKpPOlfw+tJ1N9NL2SNF45xfsb9ZDHnjuc43OdzljMAHxngMh+OltG4z5TY
eBF1OIqtFfewcCsjyaojBGYHqqE57ZugKncI7d5ajwyshiwQ2jxeSWSCb6NhDweZkBc2FZ2+8pXj
Lsg9ysmcfWDjXkBfQJ81jUqssohbxsCvcaAWeSnnON/GWNFP3CDGU2wk0WX0SKOOSmu69gQKYtNs
xGnuhhVs4+HDzYLp1AQE4rUgOvZWORLZpZdyy5ltjeTeac5JAhZrl3kSvVwVdgc/ZxiYQUvaIw81
1+Sc3YoZ/mFaG7gh3ag76jBk8FrYyakzI9zcBCczwlM42mW3mSKv/q4d4lJ9Un33Sd0nu7Rj3YYs
Ntw2SU5IFMoXFppxxkUWKsQBTPYP2lRoxXO72AszNH+6OqSMVplKRgBXvmN9Sb+U/tsiDgeuqX9H
beL9peKA1fULw/mfhVjZJd30r5o4OHb/40Ls+MU+7G8t3O/f8adWzrJgetCGkaPisPpyaQn/VMVY
3j9sB0AP6zMWK38RxfxKHCX0iNOYvkouW6o/RTEW+CCMSnR2QgRIav4toge8ob93cIsoB3800SO8
Z1yLIuzv+7DMCmsklqG8itiFFEvJU585zXDwGb5F7cBa2i4ypzyN2N3yJ2T5Anqk7f2Iq1k8uV4G
Esuq6NkQkrxlnpGcheOxRci5scOV4j2KlW9ug2pjOIswjRBFRGpxNAzwHss6NGDlJ6yLzvAPW7b1
nOhXz46DmtI793fJspgpwsmBFa3rNbuxaFMWTKGWLncXM4qyt2mgbwwyO9Y45hBeckfBGCKxbT/J
vj7ZQTN8zRa2eVZ8Xy5pi+/5UHl76P7qe1Nk5toVhTwijf4gbhyOxujHE72c3cTneYIKYqrK3fFC
GdcyJVyOmqXfxaAnyEtsAsATDcFm2ir6Hbz4BUOeDOm9Ecf2Wz+NF1c7agNOUWGejc1HotOrx04T
y9l35luOM/plFON0T7Scs1d2gPfEl8hopnXo9MXNTY364OrGvjZF0Rw1eUbQUBOqnr4ajvhwkjug
uB9BVwvNc035omR2RqQT7PPK6H9rMy88TqFwYN1Z+Q+qlQZVgW/9cHAw13iNm+oQ2MkPXE0Nrt1k
/CYsrB3MgwhTrxV5AoDW/e+2rbOt8FgujH71ViQFGwt+NVqDGXDR0L+HnUFOtIMR1iXwdC3UUnh7
A9RHnCe9sFZOElCwz6MrwQ/G6ri8I1/qvpU73wqpj0KdZwfP1nVCXCKDzbzqiUqH9+Lszd7hKIaw
ODA1JdPv0c2s7IE933zP6sJcE8NZX2KHmnWVmKPgt5DnGBAntHfTnBgmMBDJE0CS/CIKNV3iSTp3
dmCnuNvD4YGtRLMj32P87GgqcPmZTrfWmaF+BhA/cUwPrrUvKMouuOyR7ouyvTDVnytq3yH6ws5q
rHOlxCG2OlhPXLve2VIBxM+k88wr9A+iwZuACrbBv44bU/agN/xWvzojzG+8sZO9Q0leAw8Gdr6x
o7jHwI5hJoMGTDZnAaO9L2jdVx3SIhaGZHgsy6dLUvOgaG4Vk8ipfYkar8R6z0T1Z6XB+vs+41bG
EPLSCONLztjNMaCn2JmZgqyYI9OZj3iY1o5yFDopM3iDQZOt+sY7q7BMHgiFj3c5o/ff0IjlO+KF
5Sd23vk0jwUQdyJY5H5oCLttrG74htnbeTDYczFXoPrTtFPRusxIFYEL4HZr3w+rky+zQW2YpMfb
SdvzAyrWajsTLQjVZyyhcjj2saXFeMTyLvYsS/SriEV1S5IynpB3ZcbKCyKM1sqZVqIA4bn2A/4k
WZHPtbLzgNhgbyDIs+mnrTX3BGN2tDvJ4M8vPaqdFb2/tYuF6W/igICZpnPDu9hnHSxBCcDhbp4T
Vr+PZNUfmtKZ72HAYy0avZPQfKxXJGmOR0JyhoOPN+AhLWxja8EbR8Wk/OmJPlvdFW1vP9t2nX5P
TAs4rcxC/GXNcPSnJA6PrB68J6i1NtrZdo3LzrwrQLKaZTXcIrduLlOq0jWHp3ltWZuygShZnhSJ
w6FQB5sI5TGeduvLGoS8Krcuj3Qf9rFotVwlVsuyvFRYEniR9wA+4k2YqGfDU+QXT7bTPc1BPP0o
TGRJM6rlA1Nk90YHWSDtpXDbAJeKwTCLbO9ptDjJsg427bk7J2RLvJS56e4A2ERr6ffyzhwZ91cQ
X49BhMcjzAL/3anM+DAp+POY4YNt49J8bTD3yncuQUwcQWD8gKJtsHdj60OKgv6Jaq+6wqatHlv6
5jVhEXiLavMjmotoC3QHhEXV93u/b+HUKzgL7xBruktT5I8tE8RTHNDjOU3DWCmPuoe5FNVuwJv5
YFpJcN/GDbSFTkNicCPZMNUhsNZ2cKK2GXHG2ovdH5S9oOu98ZOCE6okZybjvWyI140UxiU23Bq1
mRje1Aiid0GRPkp/CDadU0mGNzGfDUeqzYwY4gjGZLwrEZNyYFHogr5wv8MyLZG51cnVCsuS8Uhl
fbADcjf05y+h5ki3h8k+iF4q4AxGKJ4SdOcbenrkhEH+OJvWkerBhMPiWMvKAqYTBFARsFztb4PK
ojdjFMU61cDtJqR9DymZAeXKqKPhlRzZmvCM2jtFfswOg7djcODcJGqmMy8tq93HedYPOoLqWedm
ftY8YezPtH5O8dCcQmKz+EjQTwcWRsE5io+BbzxmU8BbbWhYWzhOGK3dMvIPCcNMrD1dvm0dXaxN
P7ykmcr2lWw16Vzw8TBAJptBFcyLtQ11oKiSfdQRc4b/qN6OtPqXiHXoApAYPnCoqb3Rm/I89633
aTFu+61hWnzFV3lrnUI8zb77Yk5ue83AnVwYfyINgBe2BwRMwozw+pe2iPVJyOIjndPuGKdeROuT
VPseIP5BE1wnEfRE7SmxobW4SeQ+AvapHuYa27fPzdWv0vRmITJ5J4p1uATcyvHKscL+zYKgcMjn
XlwKlaQnOxG7yiEj3bTN+0y6r6PBnM30i3wLADYkuaLPn+GnqL3u/Ppe+R04nFY5O7MOf/hkNEAd
j+O93wZqNYBSOLRVPl9i1x0QNWbRtz6AR+G1fYUzMq/BM4j5p0CvGxfofews9Z6ykIfQWVm35vGx
3kqdu55Tdctg8XtIu7MqKje+ByFyyQcsjqMcL6CB3Je8zspTnTJEQIrY75MmDrBXZuH3Rk8jobxJ
8300StwFAY6ICl3o0RsI4s1l+32wOFcINbdYKfYszaOCzXj8gWl+wrDrmCvPT+dTEBAaT6IgQJuz
VxEDQHNdYObNgZnEvlmtQcXkLwsN+omiKjuXtc9VL6wQyuKQ+ek9ghprH5C5fc0jFzOHo/b+aDZ3
g+Miix3JeYxTtyD0yI4uIHk5duxUH6IwXWxZQyofaqHIJ3GBcSOxbDZTmmLZc4fvLUMUyOCNUPth
sOZ7BVJkkWpbpBY15U74w/hB6jUip5a8Is4EOkDGwFENVX4JjBfVPH6WKGu+Sxx3JmXuRxEFACzs
6Ce7uXqXAsCt1lNpQOhuTX9dpJlBhEeTSWShWZGuLMbk+BnsjJmPK7dDXwCQN9zoK+wae+MigOZK
kw3JpIE5PmZZek/dS3KCyUTXlnhlQ8UNOoQWKsoMKrlLtRn7vonf1TB/wjYQq27KGXB3zBgr2UVb
C4kOhA7dbNs8uwlvRh3SmtN4DsOWWPvSTo8mL/X3ZS52QKoWbr1SKxp9crlPTatb4ksRkNRooMh6
90LvWx0DlN5ZwLchTZs3j1m4vRqmKL1aQ2d9MoDJ72dS6tekuuVrJ8zsXVii07Ge/DHUabgJez+u
PhNd9MTHF2UeFM/eSK6PewqFD3sYfExQPQ9Tz7NWdV/wo4n3LKmUVxhXrRmSW45MATBvKjYiSDJv
M8VRuTG6EAZ7H03jDyVV/DUEPEJqBPGN74GEFQ3Meu1eYYUP2RNZPRoqs8Vbrnu/vqsVX00offXu
8MkDKNWghIXzmQUBOfbRZO8TeMHMU9VYfjWhad2BBPaP0rZmPsE0c1dPy+c5RuRUN0J+ubkiRIZd
hTqjh0ONwqoel069aL6K5mSAmLqZmIM3YHQAAlfxoA9uDqaJ04BJRE0weOVSwthDWzCBTbKDbAiW
94DlnM2ydU+NiYIkEaaz9XOSZYWcCmflGfw+MoKqlzHp3bfWypBUtYkqvFULs3pRayDD55l7HBzW
+Akk6PdBhPdRCpgB31IwPo1DEG36NCJ7pMOsc4fQyoaa17abxsmZzLVINxcWtfJRzROwuKLS0se0
taiRW1UWp7FI0+fIz7v3bvGHNgEj2qkkM6MQc7vzlyc7xHQEKr2j+xIsda5GyFBrxSCo30qtzCNj
3fopDAuzQ3HHl2oY0cesbcrHLgqaVVRb9WtDmM03S0HCKKvoNSw88+LaamDzXprgEWyl2K0FTEl1
b549LFpPPWOrBW2gSu9Oj7F7K+P6w5sbjKVqHvH+GrE5YyEzufaTOXKHxcglEYpM+VtqqvTFT4dw
z5YIxckEWX1PK9S9ZI0evnoDtp7CN3tui0ghU4rKXdqkfAhHKACrRnZiWtF6UOssO9RNGIvht5mq
j4rfwDTeVOP0UIMmgX8b5MljEwVUYvWMPqonYGHb+gbLGm8OjsjGyH+c5/QimLYeC9ww11zQOXij
5M1kGr+hQ5lfYgKUxIqNMn+cM3FomCJDFMhRAeC9H9BPpd58b0zVTGyFCved3eeP5VInOTPvq2Z2
uxWuhugU2lnCdN5mnZoE1aFMQ9xdtGUV/edSyFqiuYCUQmdWmiTN8DpvA9BsHk7qJC3wbXeDX9xb
iKmcbT5JmrHa4hZgJdUSFa9j2ZoL3lvOX8ZUmsODxWbvIBEk8wN7Y3rroB+Mz2BQAJysjI6Gt3vQ
ZuvgkNMaPI5i09SMw5mnpPH9XRWBCl47rVWx6PnfWPDaeBH+Xudo3IeGVz/neTG+/mWJ//C73fC/
iOZ7qJKya//P//pn/g2AVAFBDnILVRnTHYGl6a/GI4XKJs0da7jiCRYbI7AJSiFJ3mOlZsBeDqPv
duHs+9Q+OZnYGW6zE7G19T0AyHretmTE8KfugxniPEyX//nBMVRSf3NILo9N2qblYtiB4vpPpqjC
6uvSDO3hSuIf0hdqxfAAWuPf/yWLEwx0KxoE75+fAJF2I01vP1wTmxwE/pMkRJVetfv1a/6jK/kX
I0mH14+J4H+v0X/70Xb/9Zo0UVL+nV/+x3f+MZr0PMDBhJxCIv/l4nX4oX+MJn37H8RagzaXBBO7
vGH+Mpw0/yFxuNPHQ3ZafHuIQv4YTqLhJwdXQu2VcGIYagb/jryEWeff36wL/4jlkys89CU4exdv
4F8/SNHkDnmZ0nO0hafPcEmQSGO2as/OVLib3O3YQGTasR65zFZTEcG8Yj6+waYyHLK4MVLEltrb
NV3QPAU+XwN2MHhNaFH2cWBEjKV0UJ2rkYgtzdYxW49ZLI7EZ3nNTqc0jWthuAMqZl/kAkmDkJs+
mLKNQEtxYCV+woaqSWaYIi4hqEEvVtkGIRIrZoOBTL8Fw/BqtVwaKxf/y8vc9TNUnXzaJb1hboBN
6ls0VNaJ3TVDsBFAN/lMRt7TnYf1o5jqhIia2VLgK0i6VZVxS0KVtoBPMMs3Tl3dzQOd3tg65tvc
ND0oT3N6DtXk7KamjRczHOqPYF7+8rzMWgCP7Pcw95DX5gna0niYiqcoFoIelhll2vK/MSRa58BK
XiryaJlVdf2d705c1Hm3Nmqz2kR9hcuvTdzuKYP+9hBWlnMLGX6zxJCNa0F6Yhrh5r4xbwIdkqoE
OhFpQW8tZXO+4TFnG5b37tqtAhRshudhqnLeNFnxB7alF8+lvLJ0DB917ruNvQRr/j/uzqy3bSRr
w38lmHsJ3JcBZoBPm3cndtKd5UZQ2woXcRF3kb/+e0qUHFGxPUnTwAjDu245JVap6tRZ3vO+E5Os
GKlarH4UOI12DSK5nI+g68pHFtoqo3mYn9tVlP+hZTj4o7XXyNNBqaSAAGs1HKVZpPN76MU1KExI
PqSvnk/bQsFcpqt5/uecTB18Jukf9arWoEuQom+pkNWDlsYEA2G5Ey7MqSPn+iTwHeceqSGVLK4Z
Bzc0LiW3iMOGLHUQuuYI4irjvVNkxoeVOphPBq5JijSdK3d1gt6a7ojQq1kvc3jtqD/VjTGdJ57z
oan87HJjk5fyYYZX6eW8DkT6KAAXNCmiwfxOVvMvDs3PY51OtQuXHjTnqsqloLzb2E6cLFK0875R
3y6+e34p3xnhGhkgJ1E/EpHCk6/T+KgDYoakowxZMiLx9AaZx2/VRituB2vSWUolLbUo/GZWFfmp
UI+SC1Rc0L71VOk9vd5yNoEdz0KkyC0+NYMiHvvlPJgayTwoEC4tivBcghnTn82NmHbDIKqqby6i
MRL8pQCzp9kgIV228lMZwhmKDLqZh0TI9CLeoWUdjFeSK12vE9tUxxuiy7tyrXyodPkrFYSvUlqM
UkjTp6kp0WFvUzNEGsZ0k/SspLvsTHIU4zNiSZ+c+XopgfkmZ2jC0JuSHTzXg7K03rsBwHT4Nbyx
T90QkjBsByM4I8Ak7m2WeFd0SVcXG0hmMzazhsxX4WSVcpPZWeOcWQQK9EGm668hbX7FfZrXJq+E
yO+gmH+ARTbGqVsBmCjVcpIRfs8KyT6rNdW9WK2aMrlT8PFCGNlk2uPo9vOhKJJoKIGeN4IYSYr1
G4jwCLkElaaLfOI0WVO7hNd3MJHXlPu0NKwJ6ZqrSDKJJGlSOkPc1RnNDWUw0wVtJ7LV1SzSfOiM
NsHqy0bQe4YoCVxZtJhqUU4r35YK1BKsoKiB6Xf4VqspdYNyZMADMLbKlTb2ac279FdwiwISWZ+V
mpC+lEPnpiohfRoXftN8Il2kX+gwad1spHzwJ4xtbkH+SFo5kxD6UzxAUK1TBGzCmb++MuoNjMYo
psVppkBeREJOFySpgS7FN3KgkvnX4ZFOR0ksGFX1LbsqXT4WlipN7lSSX58sHRpWwwCFRD3aRWBs
3cBNvmVstQV5a0MliKq+WV3pmkymOy2/oRFL48OW9xUoczpTBBnspilvg8apv1PRBrtfmiZJYUEf
C1ldcbaBUlYT3LKG6dKg6aLXOYHFlRQWWnNj2FTSa3QYvnGxGLMqD8pzuN5AYQXzGArbfC3obGE+
zx+ULckttPzZNUJNtNQ48kfHNCw6D2DF9SST9qXI8s8CE+put0nPaTiRaEq1rSmuEkJEgl9XSSNg
14Jzd26v3Auj0jZTA7cL/BidU/TYWzMo0ZXrwpTtq43g8N0owf3caOqxidjEWbW2M4uOGE+gBYp4
BAUYMfYa21uBWpnYqpJcJLZM/68PFmsibdQPKSSnqMYjZ6hzRG9cwTZMZYWehmANjkNwEYOSlC9r
wU9cFcnVJgyTqdSgM63H6WbshOtq6sNCjm4mQWQj2I7Txv7LsnMgZTqgeySqp8Wq+gtKjoKIoYYt
ueC6oU/gwkpJO8BboVImsG7RxrzPs0i9VUNEEK2i1O8qKLdmKX0QTu3f4/gP7irX/7BhXS+BHyic
xuCWJtNmtqHFjqvRo4IxguXKmBFtpnR52GiN6GWRj1PBDw0xXz2qkCbU7pPCc4xL8oR1gZ6e5MRT
hZsT4TVvo65H9HDXhIQa5EHS1Iishm7kObR2HyG5twdfqkzZ1BMPbs5m4ukZDQIlwqLNCFBdIML0
nJ6Cc9qTP+pmaviTpmxwZTJ6Dm7LlZyyrWDSBDHlA3KUEJdc1rG8QWGsaJL3SqwM3MnaT5vP6rrY
fA5jaXNp5r58RR0xO0vqATT2ZUi8N5brVXkpUWXB9AcIcG1KNz+vkfeayiEW0yKTu6h9pHDx5/zL
UrILlYDbDO+tpvAuQymEpVjVpzA1VKRGLOcxUYoBOPVK/5DVVjKr6IAGYZr7NCNHmNdVAsPXCLHp
DRVRx/lTq+friemH+QiQTYbTAQ35uUfwiOB8Q4myiguZMoqhNtUIjKV6la6L0J3mSgq/ykipYZgW
qqwSpVTutpEFNTid+ya9eIBO3Ms6kyNwWlZWFheSWxdXNLMPLgZJQrcYIAkiPKhh7PeyPjAg/c6b
xJutYJaexpbdpBNXLYzJij7tr5nuu/Jk40v+neWmyb1v+7T+2AaCqNCK6WcZhY9ZCvfNOVrQwEOh
HoGlSoKAG7bPtM4/B7ZtT+YZGmChb4VklfjxvzSQI82MTD9Tc/iYyYXl9OlYUYUO5YrkSRar5bnj
DciUDrzMmaqbQXir1QaVVjygJCDPB3+A5mnSZzqEUA1dS3P6sQqV3o91rUUl2yWXxl6a518w3s1U
ZZGuYlv+iyI88uimjjInv+g8AclHQo9ywcqdokDlk2kodGWc5wba3Jrhhu8juAVkyMjcYprr7g3F
jTU1xTC/rsjiXRiuBQdBRELoDgV0Sr+ZHiGyGRnUiPnRLq0CyNIkiLT6cQNq85uNz/0Hzd3m1VyD
wBFB1NK8ziRcM0Jd2bFvQklXx0ptfslDNftcz1eAux1dm6FH4YyVjS5dpErdpGOg28ZXda3BcgWn
WHruqSZ2IFDsm8Cv66VCVWtMvkReYE+9S68iB0Iall5Y2CPq8SoNzflskHjuligRZcQ8TGd1lKv3
BQiFKf1fAJOgD5ySMrHPUGktpvqmLK8ak0gVBHd1n5lgcGCj2ox9nQ43pDPdBckLslxKDAhA9uIc
CWF4E6cJ0LRxGAPGUed5QheTa8yUUjIfoSTbXK8zr7m1kmb9cV3JtMdhz/3vZLGzT3YkBV8cWQqc
CT0c9iW5PjTHgL9fwtKczEz265WUOMYdsnnVuAJ7cKE0tBEOGh30m4kgCUTtMr4/zSu6Pi9IX+fo
r6+CMJpVBq0gfjCILjYSvvjaDqpPcRqoswFIuXyd+Airpy4VDbLvvmkqVxgJSmChy2ExSwWHBcun
CnIfd5CskQT2jWmtIVo/XpV1Qik646ynmn+19vBR6B9OcKDy4MGFTxBeyMCtpl5SGN/LPK4eIRog
n7Mmg3hTKsoGGfdU+1+L/3eJDKEDNN1Cje6KZVrfL7MiyLN934X4dJtJ+gQ4V+CRfvePXh/o3fJX
QE64PcoxyGn7UtuXeW2MYME7F4/Lf/1Dk4YW/Shwfu0egE5BHFE53H5MFDeEmNoCeoF6kHjaFMbB
Ir20DK/PsF3P1//mtRm0C3TxSCLPIBI4yqv87iqQAuHGhEyJ7Ml+loerYOlDxTJNNJmAXYmHnMcP
XorXNsPrM3y7VQCQprUv9bD5p7OMn97pN/aCKg81ckMafTztLI/2gm0PVcAE7IUfq/RfWYWHuIhy
cSYdL44OQXyKoIvqZNhe2AlHI/w4D6pNG5YKfbcK75V4OGCHO4E1kGQyXKpQAxRP+4UndB4AGB5T
gr2wCIvHEL5dL8tT7yFnmk9GgeOgkK1HAxE0o3iONgLhDH1s5OUBH7arcGrHQTHBbP7aVnhxFTR5
iPMGJ6LVzlGYvsOtYMpDgHU4lBorLp7WFp/QVlBIvvLT/cqBeHkVlKENw5XGwW/3wtGBMHVWCYNo
kOvdPqR7/ytG4WgGBxcE98Nx4v13TwTXpKxo4uDvZskRO9wL9HzCi2OooqezfU5uFQBBkvPvtRcU
awh6WWdT7SZ5vArKEDFFSDxp49g+J3ci+IEElLvXKmjmENYB7ghKKdsHdPbhXpAVaUj5kF2ntfdo
+4UnZBd4rfaX6eErKENhYhVFOZq9ZQwtTRLWYucktJfRCc1e0ZSf9IT/hj3QqBHLsFS2e+DobqAS
xydEutoPN+K0rCLwRqEC0uskqPoQaVNa1dXdKhztBROraOlUG1FG3T4ndzco0Pn0tYoqvzWlXWBZ
L1hFnCUiNUqruxv05FbB3HIu99sKQiCbthdm2f7U7K2OUZTYK0AL8JxP7WZ8jlb7d+0BYYOqoJpE
yb2dPpuqM336icjwYy6RBz81/4g21r6GQBsqVB0Ua+8EHhkCWUxf+MkchO36nNyVqBDTtL/M378T
NW1oURmCEHnnHx1fCvrQxFLiNew+P72twOHtGzZhDvF9FNqfn88iWOoQkJFqaiCuts/JGQQoLoUS
Wy97qBlDqhaCx3o3yyN7CBMMNUEVn7z9phPyjwhkBGVMr+ljD8Um1yjuPv3Ih/YQLxFjwUnYR5Un
l1AjyFF6+0cW8ZBGtozs6fY53gTWkN5NqCGgW91HEiz7Ce0FMggytrzXXhCxs2pL9GHvDMLR3WhC
ioTzBLpx5z+dXErtGUqo33YQuBtwkASytJ3l0d1gEzqr8NvCCtVulZM7EKpO8qPnVhB5dppUhcTg
s6tgWkNRiqAvYvf56d0N4gLvuQqoJ4CaJImi7pxFZnloHEViUbiSnJl2L5zcFaGqSMr1XAWCRwu0
KSycux1/ZBa4Iui/V0Se+cl4npxx7J1SU6HdhtKaTPouRD7aC7JkDGXJwn5aJ+czq4YhqMD7XQ4Y
fxVuBBXur/bpngUSqyiTknS0TzWlSAqht7eo4giA3X3KGIqcxKFFELcD1UcohHd35MndDqCLeufY
hdnTZR2w0tOBP1wEkzyLSmAh5KbEpjslN+kZHZ7f9RAoN1GDxhSYO0twvAfsoQV+X4FCpF2ek4se
LdhIepoD4gYULbj79h7xUYWBahPEKgZKBbui3OltBe601mv5+4kEkVe10GeDmujZk2DjRnEn0LGx
c5NOL8eOklTfVUB5jrufOjx+0PY5cplxkxCsotRgtQ7ZCdkD0mC7l/r7m0AI75lsAZTE201w5BnY
KpuArjBZ2n1+cvbABi3T1x6QVpZIG8sqjkbnMkB4RMZFBq/Sbo4TDBopg/advjSkw0nw6uxj4+4q
2DJRpUxa2dodkZNbBcoevU8C3hG66SZXQnf2pkGRTcbc7rE47XKfkB1QYFfueyUSLUKzyqWn0vm5
fbqr0Jab2SWUV07OLyLB2TtOpLRCNV17KjIeXQOybFBfo8po7gLJ04uTyCf3do6FPBMYGxID7Sbg
tz60hxgJWOlo3AUO+eu74BeOyhPkdex6weNU4FK9ZfYc3PWlP9hDIH/+fAfwFChOgdzr/KHopm2/
u0XyiP/+dwfjsw0ADj7cBwTb79n9890Ef/7qznftZ7X/n+feMl2kD269/aDevebtIgQw+3/B4q9F
V0iLtcfy/HiTf/2j854Hd8B/GPhIqFPc7G8wLuo6cbTYD7SFzG4rfr1f+GUi/JfRy0/JgteWYrwI
vO9xetQG3QIb+771OA7idPHY4X5s69/9R46i5UPuPRT54WK3kXHfwSfLYFEt0uXhyG281XvkHQD0
Xfz9HYtThH91u89bL67vt8xYde+xuwtbRFrfkc+WMS3z3ZHbMmbfkc9Zcc87XHEZSVrc7L4Dv0g+
2vPcXASBF8Vetn/D7Vlv0Y+9Xzl69BZHVqStE/YeOa66P14bO/Ud9mrxk0hHW9HrPTADFA+rurPI
bQ9C36Gv48LLflpmextH9B37ZuFFHetB+fktrpebRVoHi+jxcDl2Tn//V86yxYNbZMs87+xppc0u
9B7fe3A9Z9HtIGhxIP2H5i6A86Wzs3e4gv5jZyiBwfe07timHZTtLUaP4Qvv/J5tirv30HGUH9kQ
RTYte/9VzxKo/JLD8JrMeU+berssF917CzdbBDV9V+N2Wb07X4TrzPW61zrjixLjW4x/uUyzZcdS
7Qr6bzH4zXLjPXT8KAYXBbG3GPxrnK72I23jg7aVoffQcZq778aLNOam7B7OFg/7Nl8wWayOzz4k
PgRmfYd/73rdFW+xzL2HfUUeuOf5eZ8uUfvcz7wN9bZJkb7v/GEZRRk0iIujMGHXFdl3+Hs3fly+
u8h+utvazqK+w3+Mixc2omB0f4Owr/2CnzeiGJ5kRN/3/8TqL7Ns2XEpdrCA/mNvuvJqu+bGvuP+
gSrSfuZiI+6Av32H/XOZhtxsnZFBlb+BIXyWDKyF4fR96c8L7p3IgaOq+97b9pjeg/8nJrOeNuWz
lz3EEUqtnXdv0Qi9372O6Yp0uiMjy7f/Hy85Kc9lmp5q1D/nn/adv8/9s25yTfzFQ7BcpP/+fwAA
AP//</cx:binary>
              </cx:geoCache>
            </cx:geography>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6.xml"/><Relationship Id="rId3" Type="http://schemas.openxmlformats.org/officeDocument/2006/relationships/hyperlink" Target="#Profit!A1"/><Relationship Id="rId7" Type="http://schemas.microsoft.com/office/2014/relationships/chartEx" Target="../charts/chartEx1.xml"/><Relationship Id="rId12" Type="http://schemas.openxmlformats.org/officeDocument/2006/relationships/chart" Target="../charts/chart5.xml"/><Relationship Id="rId17" Type="http://schemas.openxmlformats.org/officeDocument/2006/relationships/chart" Target="../charts/chart7.xml"/><Relationship Id="rId2" Type="http://schemas.openxmlformats.org/officeDocument/2006/relationships/image" Target="../media/image2.svg"/><Relationship Id="rId16" Type="http://schemas.openxmlformats.org/officeDocument/2006/relationships/image" Target="../media/image6.emf"/><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chart" Target="../charts/chart4.xml"/><Relationship Id="rId5" Type="http://schemas.openxmlformats.org/officeDocument/2006/relationships/hyperlink" Target="#About!A1"/><Relationship Id="rId15" Type="http://schemas.openxmlformats.org/officeDocument/2006/relationships/image" Target="../media/image5.emf"/><Relationship Id="rId10" Type="http://schemas.openxmlformats.org/officeDocument/2006/relationships/image" Target="../media/image3.emf"/><Relationship Id="rId4" Type="http://schemas.openxmlformats.org/officeDocument/2006/relationships/hyperlink" Target="#Orders!A1"/><Relationship Id="rId9" Type="http://schemas.openxmlformats.org/officeDocument/2006/relationships/chart" Target="../charts/chart3.xml"/><Relationship Id="rId14" Type="http://schemas.openxmlformats.org/officeDocument/2006/relationships/image" Target="../media/image4.emf"/></Relationships>
</file>

<file path=xl/drawings/_rels/drawing2.x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4.svg"/><Relationship Id="rId18" Type="http://schemas.openxmlformats.org/officeDocument/2006/relationships/chart" Target="../charts/chart15.xml"/><Relationship Id="rId3" Type="http://schemas.openxmlformats.org/officeDocument/2006/relationships/hyperlink" Target="#About!A1"/><Relationship Id="rId7" Type="http://schemas.openxmlformats.org/officeDocument/2006/relationships/image" Target="../media/image11.emf"/><Relationship Id="rId12" Type="http://schemas.openxmlformats.org/officeDocument/2006/relationships/image" Target="../media/image13.png"/><Relationship Id="rId17" Type="http://schemas.openxmlformats.org/officeDocument/2006/relationships/chart" Target="../charts/chart14.xml"/><Relationship Id="rId2" Type="http://schemas.openxmlformats.org/officeDocument/2006/relationships/hyperlink" Target="#Orders!A1"/><Relationship Id="rId16" Type="http://schemas.openxmlformats.org/officeDocument/2006/relationships/image" Target="../media/image15.emf"/><Relationship Id="rId1" Type="http://schemas.openxmlformats.org/officeDocument/2006/relationships/hyperlink" Target="#Sales!A1"/><Relationship Id="rId6" Type="http://schemas.openxmlformats.org/officeDocument/2006/relationships/image" Target="../media/image5.emf"/><Relationship Id="rId11" Type="http://schemas.openxmlformats.org/officeDocument/2006/relationships/chart" Target="../charts/chart12.xml"/><Relationship Id="rId5" Type="http://schemas.openxmlformats.org/officeDocument/2006/relationships/chart" Target="../charts/chart9.xml"/><Relationship Id="rId15" Type="http://schemas.microsoft.com/office/2014/relationships/chartEx" Target="../charts/chartEx2.xml"/><Relationship Id="rId10" Type="http://schemas.openxmlformats.org/officeDocument/2006/relationships/chart" Target="../charts/chart11.xml"/><Relationship Id="rId4" Type="http://schemas.openxmlformats.org/officeDocument/2006/relationships/chart" Target="../charts/chart8.xml"/><Relationship Id="rId9" Type="http://schemas.openxmlformats.org/officeDocument/2006/relationships/chart" Target="../charts/chart10.xml"/><Relationship Id="rId14" Type="http://schemas.openxmlformats.org/officeDocument/2006/relationships/chart" Target="../charts/chart13.xml"/></Relationships>
</file>

<file path=xl/drawings/_rels/drawing3.xml.rels><?xml version="1.0" encoding="UTF-8" standalone="yes"?>
<Relationships xmlns="http://schemas.openxmlformats.org/package/2006/relationships"><Relationship Id="rId8" Type="http://schemas.openxmlformats.org/officeDocument/2006/relationships/image" Target="../media/image21.emf"/><Relationship Id="rId13" Type="http://schemas.openxmlformats.org/officeDocument/2006/relationships/chart" Target="../charts/chart19.xml"/><Relationship Id="rId18" Type="http://schemas.openxmlformats.org/officeDocument/2006/relationships/chart" Target="../charts/chart22.xml"/><Relationship Id="rId3" Type="http://schemas.openxmlformats.org/officeDocument/2006/relationships/hyperlink" Target="#About!A1"/><Relationship Id="rId7" Type="http://schemas.openxmlformats.org/officeDocument/2006/relationships/image" Target="../media/image20.emf"/><Relationship Id="rId12" Type="http://schemas.openxmlformats.org/officeDocument/2006/relationships/chart" Target="../charts/chart18.xml"/><Relationship Id="rId17" Type="http://schemas.openxmlformats.org/officeDocument/2006/relationships/image" Target="../media/image24.emf"/><Relationship Id="rId2" Type="http://schemas.openxmlformats.org/officeDocument/2006/relationships/hyperlink" Target="#Profit!A1"/><Relationship Id="rId16" Type="http://schemas.microsoft.com/office/2014/relationships/chartEx" Target="../charts/chartEx3.xml"/><Relationship Id="rId1" Type="http://schemas.openxmlformats.org/officeDocument/2006/relationships/hyperlink" Target="#Sales!A1"/><Relationship Id="rId6" Type="http://schemas.openxmlformats.org/officeDocument/2006/relationships/image" Target="../media/image19.emf"/><Relationship Id="rId11" Type="http://schemas.openxmlformats.org/officeDocument/2006/relationships/chart" Target="../charts/chart17.xml"/><Relationship Id="rId5" Type="http://schemas.openxmlformats.org/officeDocument/2006/relationships/image" Target="../media/image6.emf"/><Relationship Id="rId15" Type="http://schemas.openxmlformats.org/officeDocument/2006/relationships/chart" Target="../charts/chart21.xml"/><Relationship Id="rId10" Type="http://schemas.openxmlformats.org/officeDocument/2006/relationships/image" Target="../media/image23.svg"/><Relationship Id="rId19" Type="http://schemas.openxmlformats.org/officeDocument/2006/relationships/chart" Target="../charts/chart23.xml"/><Relationship Id="rId4" Type="http://schemas.openxmlformats.org/officeDocument/2006/relationships/chart" Target="../charts/chart16.xml"/><Relationship Id="rId9" Type="http://schemas.openxmlformats.org/officeDocument/2006/relationships/image" Target="../media/image22.png"/><Relationship Id="rId14" Type="http://schemas.openxmlformats.org/officeDocument/2006/relationships/chart" Target="../charts/chart20.xml"/></Relationships>
</file>

<file path=xl/drawings/_rels/drawing5.xml.rels><?xml version="1.0" encoding="UTF-8" standalone="yes"?>
<Relationships xmlns="http://schemas.openxmlformats.org/package/2006/relationships"><Relationship Id="rId8" Type="http://schemas.openxmlformats.org/officeDocument/2006/relationships/image" Target="../media/image33.png"/><Relationship Id="rId3" Type="http://schemas.openxmlformats.org/officeDocument/2006/relationships/hyperlink" Target="#Orders!A1"/><Relationship Id="rId7" Type="http://schemas.openxmlformats.org/officeDocument/2006/relationships/image" Target="../media/image32.png"/><Relationship Id="rId2" Type="http://schemas.openxmlformats.org/officeDocument/2006/relationships/hyperlink" Target="#Profit!A1"/><Relationship Id="rId1" Type="http://schemas.openxmlformats.org/officeDocument/2006/relationships/hyperlink" Target="#Sales!A1"/><Relationship Id="rId6" Type="http://schemas.openxmlformats.org/officeDocument/2006/relationships/image" Target="../media/image31.png"/><Relationship Id="rId5" Type="http://schemas.openxmlformats.org/officeDocument/2006/relationships/image" Target="../media/image30.svg"/><Relationship Id="rId4" Type="http://schemas.openxmlformats.org/officeDocument/2006/relationships/image" Target="../media/image29.png"/><Relationship Id="rId9" Type="http://schemas.openxmlformats.org/officeDocument/2006/relationships/image" Target="../media/image3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 Id="rId4" Type="http://schemas.openxmlformats.org/officeDocument/2006/relationships/image" Target="../media/image10.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9.emf"/><Relationship Id="rId4" Type="http://schemas.openxmlformats.org/officeDocument/2006/relationships/image" Target="../media/image18.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5.emf"/><Relationship Id="rId1" Type="http://schemas.openxmlformats.org/officeDocument/2006/relationships/image" Target="../media/image10.emf"/><Relationship Id="rId5" Type="http://schemas.openxmlformats.org/officeDocument/2006/relationships/image" Target="../media/image28.emf"/><Relationship Id="rId4"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xdr:from>
      <xdr:col>4</xdr:col>
      <xdr:colOff>203200</xdr:colOff>
      <xdr:row>3</xdr:row>
      <xdr:rowOff>114300</xdr:rowOff>
    </xdr:from>
    <xdr:to>
      <xdr:col>22</xdr:col>
      <xdr:colOff>596900</xdr:colOff>
      <xdr:row>8</xdr:row>
      <xdr:rowOff>203200</xdr:rowOff>
    </xdr:to>
    <xdr:sp macro="" textlink="">
      <xdr:nvSpPr>
        <xdr:cNvPr id="18" name="Rectangle: Rounded Corners 17">
          <a:extLst>
            <a:ext uri="{FF2B5EF4-FFF2-40B4-BE49-F238E27FC236}">
              <a16:creationId xmlns:a16="http://schemas.microsoft.com/office/drawing/2014/main" id="{CC2D6DE4-E4FE-03CE-46A0-1059017B1AB5}"/>
            </a:ext>
          </a:extLst>
        </xdr:cNvPr>
        <xdr:cNvSpPr/>
      </xdr:nvSpPr>
      <xdr:spPr>
        <a:xfrm>
          <a:off x="4368800" y="990600"/>
          <a:ext cx="19138900" cy="1549400"/>
        </a:xfrm>
        <a:prstGeom prst="roundRect">
          <a:avLst/>
        </a:prstGeom>
        <a:solidFill>
          <a:schemeClr val="accent1"/>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4</xdr:col>
      <xdr:colOff>0</xdr:colOff>
      <xdr:row>35</xdr:row>
      <xdr:rowOff>38100</xdr:rowOff>
    </xdr:to>
    <xdr:grpSp>
      <xdr:nvGrpSpPr>
        <xdr:cNvPr id="64" name="Panel">
          <a:extLst>
            <a:ext uri="{FF2B5EF4-FFF2-40B4-BE49-F238E27FC236}">
              <a16:creationId xmlns:a16="http://schemas.microsoft.com/office/drawing/2014/main" id="{CF654F51-6BBF-BC1B-D67A-0E6DDCC20DFB}"/>
            </a:ext>
          </a:extLst>
        </xdr:cNvPr>
        <xdr:cNvGrpSpPr/>
      </xdr:nvGrpSpPr>
      <xdr:grpSpPr>
        <a:xfrm>
          <a:off x="0" y="0"/>
          <a:ext cx="4165600" cy="10261600"/>
          <a:chOff x="0" y="0"/>
          <a:chExt cx="4140200" cy="10483850"/>
        </a:xfrm>
      </xdr:grpSpPr>
      <xdr:sp macro="" textlink="">
        <xdr:nvSpPr>
          <xdr:cNvPr id="2" name="Backgroung Rectangel">
            <a:extLst>
              <a:ext uri="{FF2B5EF4-FFF2-40B4-BE49-F238E27FC236}">
                <a16:creationId xmlns:a16="http://schemas.microsoft.com/office/drawing/2014/main" id="{D4A80ECF-24B4-5D09-3573-6D5EFF293946}"/>
              </a:ext>
            </a:extLst>
          </xdr:cNvPr>
          <xdr:cNvSpPr/>
        </xdr:nvSpPr>
        <xdr:spPr>
          <a:xfrm>
            <a:off x="0" y="0"/>
            <a:ext cx="4140200" cy="10483850"/>
          </a:xfrm>
          <a:prstGeom prst="rect">
            <a:avLst/>
          </a:prstGeom>
          <a:solidFill>
            <a:srgbClr val="112D4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 name="Heading">
            <a:extLst>
              <a:ext uri="{FF2B5EF4-FFF2-40B4-BE49-F238E27FC236}">
                <a16:creationId xmlns:a16="http://schemas.microsoft.com/office/drawing/2014/main" id="{9CBC9AB5-026B-45B1-8795-8BEE8CF03C02}"/>
              </a:ext>
            </a:extLst>
          </xdr:cNvPr>
          <xdr:cNvSpPr/>
        </xdr:nvSpPr>
        <xdr:spPr>
          <a:xfrm>
            <a:off x="165100" y="177800"/>
            <a:ext cx="3790950" cy="1327150"/>
          </a:xfrm>
          <a:prstGeom prst="roundRect">
            <a:avLst/>
          </a:prstGeom>
          <a:solidFill>
            <a:schemeClr val="accent4"/>
          </a:solidFill>
          <a:ln>
            <a:noFill/>
          </a:ln>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3200" b="1"/>
              <a:t>Sales</a:t>
            </a:r>
            <a:r>
              <a:rPr lang="en-IN" sz="3200" b="1" baseline="0"/>
              <a:t> Overview </a:t>
            </a:r>
          </a:p>
          <a:p>
            <a:pPr algn="l"/>
            <a:r>
              <a:rPr lang="en-IN" sz="3200" b="1" baseline="0"/>
              <a:t>Dashboard</a:t>
            </a:r>
            <a:endParaRPr lang="en-IN" sz="3200" b="1"/>
          </a:p>
        </xdr:txBody>
      </xdr:sp>
      <xdr:pic>
        <xdr:nvPicPr>
          <xdr:cNvPr id="4" name="Image" descr="Bar graph with upward trend with solid fill">
            <a:extLst>
              <a:ext uri="{FF2B5EF4-FFF2-40B4-BE49-F238E27FC236}">
                <a16:creationId xmlns:a16="http://schemas.microsoft.com/office/drawing/2014/main" id="{A322C282-11A2-466E-8329-D64C6F7548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82600" y="1593850"/>
            <a:ext cx="3028950" cy="3111500"/>
          </a:xfrm>
          <a:prstGeom prst="rect">
            <a:avLst/>
          </a:prstGeom>
          <a:effectLst>
            <a:innerShdw blurRad="63500" dist="50800" dir="18900000">
              <a:prstClr val="black">
                <a:alpha val="50000"/>
              </a:prstClr>
            </a:innerShdw>
          </a:effectLst>
        </xdr:spPr>
      </xdr:pic>
      <xdr:sp macro="" textlink="">
        <xdr:nvSpPr>
          <xdr:cNvPr id="5" name="Button 1">
            <a:extLst>
              <a:ext uri="{FF2B5EF4-FFF2-40B4-BE49-F238E27FC236}">
                <a16:creationId xmlns:a16="http://schemas.microsoft.com/office/drawing/2014/main" id="{B9F79D7A-86BC-46DA-8560-E65C5A64640F}"/>
              </a:ext>
            </a:extLst>
          </xdr:cNvPr>
          <xdr:cNvSpPr/>
        </xdr:nvSpPr>
        <xdr:spPr>
          <a:xfrm>
            <a:off x="381000" y="5041900"/>
            <a:ext cx="3460750" cy="806450"/>
          </a:xfrm>
          <a:prstGeom prst="roundRect">
            <a:avLst/>
          </a:prstGeom>
          <a:solidFill>
            <a:schemeClr val="accent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baseline="0">
                <a:ln>
                  <a:solidFill>
                    <a:schemeClr val="bg1"/>
                  </a:solidFill>
                </a:ln>
              </a:rPr>
              <a:t>Sales</a:t>
            </a:r>
            <a:endParaRPr lang="en-IN" sz="1200" b="1" baseline="0">
              <a:ln>
                <a:solidFill>
                  <a:schemeClr val="bg1"/>
                </a:solidFill>
              </a:ln>
            </a:endParaRPr>
          </a:p>
        </xdr:txBody>
      </xdr:sp>
      <xdr:sp macro="" textlink="" fLocksText="0">
        <xdr:nvSpPr>
          <xdr:cNvPr id="6" name="Button 2">
            <a:hlinkClick xmlns:r="http://schemas.openxmlformats.org/officeDocument/2006/relationships" r:id="rId3"/>
            <a:extLst>
              <a:ext uri="{FF2B5EF4-FFF2-40B4-BE49-F238E27FC236}">
                <a16:creationId xmlns:a16="http://schemas.microsoft.com/office/drawing/2014/main" id="{EBDAE3FD-BBA3-470E-9CD6-0A30C7E21A4E}"/>
              </a:ext>
            </a:extLst>
          </xdr:cNvPr>
          <xdr:cNvSpPr/>
        </xdr:nvSpPr>
        <xdr:spPr>
          <a:xfrm>
            <a:off x="381000" y="6045200"/>
            <a:ext cx="3460750" cy="80010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aseline="0">
                <a:ln>
                  <a:solidFill>
                    <a:schemeClr val="bg1"/>
                  </a:solidFill>
                </a:ln>
              </a:rPr>
              <a:t>Profit</a:t>
            </a:r>
            <a:endParaRPr lang="en-IN" sz="1100" baseline="0">
              <a:ln>
                <a:solidFill>
                  <a:schemeClr val="bg1"/>
                </a:solidFill>
              </a:ln>
            </a:endParaRPr>
          </a:p>
        </xdr:txBody>
      </xdr:sp>
      <xdr:sp macro="" textlink="">
        <xdr:nvSpPr>
          <xdr:cNvPr id="7" name="Button 3">
            <a:hlinkClick xmlns:r="http://schemas.openxmlformats.org/officeDocument/2006/relationships" r:id="rId4"/>
            <a:extLst>
              <a:ext uri="{FF2B5EF4-FFF2-40B4-BE49-F238E27FC236}">
                <a16:creationId xmlns:a16="http://schemas.microsoft.com/office/drawing/2014/main" id="{C78967A4-B525-48D9-84DF-52EBAEE72C03}"/>
              </a:ext>
            </a:extLst>
          </xdr:cNvPr>
          <xdr:cNvSpPr/>
        </xdr:nvSpPr>
        <xdr:spPr>
          <a:xfrm>
            <a:off x="381000" y="7092950"/>
            <a:ext cx="3460750" cy="80645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aseline="0">
                <a:ln>
                  <a:solidFill>
                    <a:schemeClr val="bg1"/>
                  </a:solidFill>
                </a:ln>
              </a:rPr>
              <a:t>Orders</a:t>
            </a:r>
            <a:endParaRPr lang="en-IN" sz="1100" baseline="0">
              <a:ln>
                <a:solidFill>
                  <a:schemeClr val="bg1"/>
                </a:solidFill>
              </a:ln>
            </a:endParaRPr>
          </a:p>
        </xdr:txBody>
      </xdr:sp>
      <xdr:sp macro="" textlink="">
        <xdr:nvSpPr>
          <xdr:cNvPr id="8" name="Button 4">
            <a:hlinkClick xmlns:r="http://schemas.openxmlformats.org/officeDocument/2006/relationships" r:id="rId5"/>
            <a:extLst>
              <a:ext uri="{FF2B5EF4-FFF2-40B4-BE49-F238E27FC236}">
                <a16:creationId xmlns:a16="http://schemas.microsoft.com/office/drawing/2014/main" id="{5BB4249A-F555-45F8-8627-0036507B313D}"/>
              </a:ext>
            </a:extLst>
          </xdr:cNvPr>
          <xdr:cNvSpPr/>
        </xdr:nvSpPr>
        <xdr:spPr>
          <a:xfrm>
            <a:off x="381000" y="8147050"/>
            <a:ext cx="3460750" cy="80645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aseline="0">
                <a:ln>
                  <a:solidFill>
                    <a:schemeClr val="bg1"/>
                  </a:solidFill>
                </a:ln>
              </a:rPr>
              <a:t>About</a:t>
            </a:r>
            <a:endParaRPr lang="en-IN" sz="1100" baseline="0">
              <a:ln>
                <a:solidFill>
                  <a:schemeClr val="bg1"/>
                </a:solidFill>
              </a:ln>
            </a:endParaRPr>
          </a:p>
        </xdr:txBody>
      </xdr:sp>
    </xdr:grpSp>
    <xdr:clientData/>
  </xdr:twoCellAnchor>
  <xdr:twoCellAnchor editAs="oneCell">
    <xdr:from>
      <xdr:col>4</xdr:col>
      <xdr:colOff>266700</xdr:colOff>
      <xdr:row>0</xdr:row>
      <xdr:rowOff>0</xdr:rowOff>
    </xdr:from>
    <xdr:to>
      <xdr:col>10</xdr:col>
      <xdr:colOff>901700</xdr:colOff>
      <xdr:row>3</xdr:row>
      <xdr:rowOff>25400</xdr:rowOff>
    </xdr:to>
    <mc:AlternateContent xmlns:mc="http://schemas.openxmlformats.org/markup-compatibility/2006" xmlns:a14="http://schemas.microsoft.com/office/drawing/2010/main">
      <mc:Choice Requires="a14">
        <xdr:graphicFrame macro="">
          <xdr:nvGraphicFramePr>
            <xdr:cNvPr id="10" name="Year 4">
              <a:extLst>
                <a:ext uri="{FF2B5EF4-FFF2-40B4-BE49-F238E27FC236}">
                  <a16:creationId xmlns:a16="http://schemas.microsoft.com/office/drawing/2014/main" id="{D9ABEA44-7B24-41FB-A866-4C18CB4C5F2B}"/>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4432300" y="0"/>
              <a:ext cx="6883400" cy="901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15</xdr:col>
      <xdr:colOff>876300</xdr:colOff>
      <xdr:row>0</xdr:row>
      <xdr:rowOff>0</xdr:rowOff>
    </xdr:from>
    <xdr:to>
      <xdr:col>20</xdr:col>
      <xdr:colOff>139699</xdr:colOff>
      <xdr:row>3</xdr:row>
      <xdr:rowOff>12700</xdr:rowOff>
    </xdr:to>
    <mc:AlternateContent xmlns:mc="http://schemas.openxmlformats.org/markup-compatibility/2006" xmlns:a14="http://schemas.microsoft.com/office/drawing/2010/main">
      <mc:Choice Requires="a14">
        <xdr:graphicFrame macro="">
          <xdr:nvGraphicFramePr>
            <xdr:cNvPr id="11" name="Segment 2">
              <a:extLst>
                <a:ext uri="{FF2B5EF4-FFF2-40B4-BE49-F238E27FC236}">
                  <a16:creationId xmlns:a16="http://schemas.microsoft.com/office/drawing/2014/main" id="{94BF09B3-36E0-49C0-A713-9AAFB7B859CB}"/>
                </a:ext>
              </a:extLst>
            </xdr:cNvPr>
            <xdr:cNvGraphicFramePr/>
          </xdr:nvGraphicFramePr>
          <xdr:xfrm>
            <a:off x="0" y="0"/>
            <a:ext cx="0" cy="0"/>
          </xdr:xfrm>
          <a:graphic>
            <a:graphicData uri="http://schemas.microsoft.com/office/drawing/2010/slicer">
              <sle:slicer xmlns:sle="http://schemas.microsoft.com/office/drawing/2010/slicer" name="Segment 2"/>
            </a:graphicData>
          </a:graphic>
        </xdr:graphicFrame>
      </mc:Choice>
      <mc:Fallback xmlns="">
        <xdr:sp macro="" textlink="">
          <xdr:nvSpPr>
            <xdr:cNvPr id="0" name=""/>
            <xdr:cNvSpPr>
              <a:spLocks noTextEdit="1"/>
            </xdr:cNvSpPr>
          </xdr:nvSpPr>
          <xdr:spPr>
            <a:xfrm>
              <a:off x="16497300" y="0"/>
              <a:ext cx="4470399" cy="889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11</xdr:col>
      <xdr:colOff>0</xdr:colOff>
      <xdr:row>0</xdr:row>
      <xdr:rowOff>0</xdr:rowOff>
    </xdr:from>
    <xdr:to>
      <xdr:col>15</xdr:col>
      <xdr:colOff>723900</xdr:colOff>
      <xdr:row>3</xdr:row>
      <xdr:rowOff>25399</xdr:rowOff>
    </xdr:to>
    <mc:AlternateContent xmlns:mc="http://schemas.openxmlformats.org/markup-compatibility/2006" xmlns:a14="http://schemas.microsoft.com/office/drawing/2010/main">
      <mc:Choice Requires="a14">
        <xdr:graphicFrame macro="">
          <xdr:nvGraphicFramePr>
            <xdr:cNvPr id="12" name="Category 2">
              <a:extLst>
                <a:ext uri="{FF2B5EF4-FFF2-40B4-BE49-F238E27FC236}">
                  <a16:creationId xmlns:a16="http://schemas.microsoft.com/office/drawing/2014/main" id="{0CDF7880-9BD2-4A52-A29E-3C2152AD5D32}"/>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1455400" y="0"/>
              <a:ext cx="4889500" cy="9016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20</xdr:col>
      <xdr:colOff>355600</xdr:colOff>
      <xdr:row>0</xdr:row>
      <xdr:rowOff>25400</xdr:rowOff>
    </xdr:from>
    <xdr:to>
      <xdr:col>22</xdr:col>
      <xdr:colOff>495300</xdr:colOff>
      <xdr:row>3</xdr:row>
      <xdr:rowOff>0</xdr:rowOff>
    </xdr:to>
    <xdr:sp macro="[0]!ClearFiltersOnActiveSheet" textlink="">
      <xdr:nvSpPr>
        <xdr:cNvPr id="13" name="Rectangle 12">
          <a:extLst>
            <a:ext uri="{FF2B5EF4-FFF2-40B4-BE49-F238E27FC236}">
              <a16:creationId xmlns:a16="http://schemas.microsoft.com/office/drawing/2014/main" id="{04EB18FD-5F13-DD1D-4D63-A80657CFC2E6}"/>
            </a:ext>
          </a:extLst>
        </xdr:cNvPr>
        <xdr:cNvSpPr/>
      </xdr:nvSpPr>
      <xdr:spPr>
        <a:xfrm>
          <a:off x="21183600" y="25400"/>
          <a:ext cx="2222500" cy="85090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t>Clear</a:t>
          </a:r>
          <a:r>
            <a:rPr lang="en-IN" sz="2000" b="1" baseline="0"/>
            <a:t> Filter</a:t>
          </a:r>
          <a:endParaRPr lang="en-IN" sz="2400" b="1"/>
        </a:p>
      </xdr:txBody>
    </xdr:sp>
    <xdr:clientData/>
  </xdr:twoCellAnchor>
  <xdr:twoCellAnchor>
    <xdr:from>
      <xdr:col>4</xdr:col>
      <xdr:colOff>609600</xdr:colOff>
      <xdr:row>3</xdr:row>
      <xdr:rowOff>215900</xdr:rowOff>
    </xdr:from>
    <xdr:to>
      <xdr:col>8</xdr:col>
      <xdr:colOff>224000</xdr:colOff>
      <xdr:row>8</xdr:row>
      <xdr:rowOff>38100</xdr:rowOff>
    </xdr:to>
    <xdr:sp macro="" textlink="">
      <xdr:nvSpPr>
        <xdr:cNvPr id="19" name="Rectangle: Rounded Corners 18">
          <a:extLst>
            <a:ext uri="{FF2B5EF4-FFF2-40B4-BE49-F238E27FC236}">
              <a16:creationId xmlns:a16="http://schemas.microsoft.com/office/drawing/2014/main" id="{E0D047EF-7B1F-A107-E0FB-FE92F0E73B9E}"/>
            </a:ext>
          </a:extLst>
        </xdr:cNvPr>
        <xdr:cNvSpPr/>
      </xdr:nvSpPr>
      <xdr:spPr>
        <a:xfrm>
          <a:off x="4751294" y="1103406"/>
          <a:ext cx="3756094" cy="1301376"/>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241300</xdr:colOff>
      <xdr:row>3</xdr:row>
      <xdr:rowOff>215900</xdr:rowOff>
    </xdr:from>
    <xdr:to>
      <xdr:col>12</xdr:col>
      <xdr:colOff>897100</xdr:colOff>
      <xdr:row>8</xdr:row>
      <xdr:rowOff>38100</xdr:rowOff>
    </xdr:to>
    <xdr:sp macro="" textlink="">
      <xdr:nvSpPr>
        <xdr:cNvPr id="22" name="Rectangle: Rounded Corners 21">
          <a:extLst>
            <a:ext uri="{FF2B5EF4-FFF2-40B4-BE49-F238E27FC236}">
              <a16:creationId xmlns:a16="http://schemas.microsoft.com/office/drawing/2014/main" id="{506EF864-A735-4792-AA9B-E0DE912CBBDC}"/>
            </a:ext>
          </a:extLst>
        </xdr:cNvPr>
        <xdr:cNvSpPr/>
      </xdr:nvSpPr>
      <xdr:spPr>
        <a:xfrm>
          <a:off x="9613900" y="1092200"/>
          <a:ext cx="3780000" cy="128270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914400</xdr:colOff>
      <xdr:row>3</xdr:row>
      <xdr:rowOff>241300</xdr:rowOff>
    </xdr:from>
    <xdr:to>
      <xdr:col>17</xdr:col>
      <xdr:colOff>528800</xdr:colOff>
      <xdr:row>8</xdr:row>
      <xdr:rowOff>63500</xdr:rowOff>
    </xdr:to>
    <xdr:sp macro="" textlink="">
      <xdr:nvSpPr>
        <xdr:cNvPr id="21" name="Rectangle: Rounded Corners 20">
          <a:extLst>
            <a:ext uri="{FF2B5EF4-FFF2-40B4-BE49-F238E27FC236}">
              <a16:creationId xmlns:a16="http://schemas.microsoft.com/office/drawing/2014/main" id="{5F492996-8F24-41A8-90E3-974174CCF584}"/>
            </a:ext>
          </a:extLst>
        </xdr:cNvPr>
        <xdr:cNvSpPr/>
      </xdr:nvSpPr>
      <xdr:spPr>
        <a:xfrm>
          <a:off x="14452600" y="1117600"/>
          <a:ext cx="3780000" cy="128270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546100</xdr:colOff>
      <xdr:row>3</xdr:row>
      <xdr:rowOff>228600</xdr:rowOff>
    </xdr:from>
    <xdr:to>
      <xdr:col>22</xdr:col>
      <xdr:colOff>160500</xdr:colOff>
      <xdr:row>8</xdr:row>
      <xdr:rowOff>50800</xdr:rowOff>
    </xdr:to>
    <xdr:sp macro="" textlink="">
      <xdr:nvSpPr>
        <xdr:cNvPr id="20" name="Rectangle: Rounded Corners 19">
          <a:extLst>
            <a:ext uri="{FF2B5EF4-FFF2-40B4-BE49-F238E27FC236}">
              <a16:creationId xmlns:a16="http://schemas.microsoft.com/office/drawing/2014/main" id="{9B380762-ABF9-49C6-824F-FFB32C570700}"/>
            </a:ext>
          </a:extLst>
        </xdr:cNvPr>
        <xdr:cNvSpPr/>
      </xdr:nvSpPr>
      <xdr:spPr>
        <a:xfrm>
          <a:off x="19291300" y="1104900"/>
          <a:ext cx="3780000" cy="128270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190500</xdr:colOff>
      <xdr:row>8</xdr:row>
      <xdr:rowOff>279400</xdr:rowOff>
    </xdr:from>
    <xdr:to>
      <xdr:col>15</xdr:col>
      <xdr:colOff>635000</xdr:colOff>
      <xdr:row>21</xdr:row>
      <xdr:rowOff>76200</xdr:rowOff>
    </xdr:to>
    <xdr:sp macro="" textlink="">
      <xdr:nvSpPr>
        <xdr:cNvPr id="23" name="Rectangle: Rounded Corners 22">
          <a:extLst>
            <a:ext uri="{FF2B5EF4-FFF2-40B4-BE49-F238E27FC236}">
              <a16:creationId xmlns:a16="http://schemas.microsoft.com/office/drawing/2014/main" id="{1BDCAF8E-92A3-388E-AB4B-26609E0F06EB}"/>
            </a:ext>
          </a:extLst>
        </xdr:cNvPr>
        <xdr:cNvSpPr/>
      </xdr:nvSpPr>
      <xdr:spPr>
        <a:xfrm>
          <a:off x="4356100" y="2616200"/>
          <a:ext cx="11899900" cy="3594100"/>
        </a:xfrm>
        <a:prstGeom prst="roundRect">
          <a:avLst>
            <a:gd name="adj" fmla="val 500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749300</xdr:colOff>
      <xdr:row>8</xdr:row>
      <xdr:rowOff>266700</xdr:rowOff>
    </xdr:from>
    <xdr:to>
      <xdr:col>22</xdr:col>
      <xdr:colOff>584200</xdr:colOff>
      <xdr:row>35</xdr:row>
      <xdr:rowOff>25400</xdr:rowOff>
    </xdr:to>
    <xdr:sp macro="" textlink="">
      <xdr:nvSpPr>
        <xdr:cNvPr id="24" name="Rectangle: Rounded Corners 23">
          <a:extLst>
            <a:ext uri="{FF2B5EF4-FFF2-40B4-BE49-F238E27FC236}">
              <a16:creationId xmlns:a16="http://schemas.microsoft.com/office/drawing/2014/main" id="{4396F1C0-E0DF-573F-5975-CC0162987829}"/>
            </a:ext>
          </a:extLst>
        </xdr:cNvPr>
        <xdr:cNvSpPr/>
      </xdr:nvSpPr>
      <xdr:spPr>
        <a:xfrm>
          <a:off x="16370300" y="2603500"/>
          <a:ext cx="7124700" cy="7645400"/>
        </a:xfrm>
        <a:prstGeom prst="roundRect">
          <a:avLst>
            <a:gd name="adj" fmla="val 380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203200</xdr:colOff>
      <xdr:row>21</xdr:row>
      <xdr:rowOff>165100</xdr:rowOff>
    </xdr:from>
    <xdr:to>
      <xdr:col>11</xdr:col>
      <xdr:colOff>317500</xdr:colOff>
      <xdr:row>35</xdr:row>
      <xdr:rowOff>50800</xdr:rowOff>
    </xdr:to>
    <xdr:sp macro="" textlink="">
      <xdr:nvSpPr>
        <xdr:cNvPr id="25" name="Rectangle: Rounded Corners 24">
          <a:extLst>
            <a:ext uri="{FF2B5EF4-FFF2-40B4-BE49-F238E27FC236}">
              <a16:creationId xmlns:a16="http://schemas.microsoft.com/office/drawing/2014/main" id="{F363D9FC-33B7-D16A-2BD2-8A8284FB4E26}"/>
            </a:ext>
          </a:extLst>
        </xdr:cNvPr>
        <xdr:cNvSpPr/>
      </xdr:nvSpPr>
      <xdr:spPr>
        <a:xfrm>
          <a:off x="4368800" y="6299200"/>
          <a:ext cx="7404100" cy="3975100"/>
        </a:xfrm>
        <a:prstGeom prst="roundRect">
          <a:avLst>
            <a:gd name="adj" fmla="val 394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444500</xdr:colOff>
      <xdr:row>21</xdr:row>
      <xdr:rowOff>177800</xdr:rowOff>
    </xdr:from>
    <xdr:to>
      <xdr:col>15</xdr:col>
      <xdr:colOff>635000</xdr:colOff>
      <xdr:row>35</xdr:row>
      <xdr:rowOff>50800</xdr:rowOff>
    </xdr:to>
    <xdr:sp macro="" textlink="">
      <xdr:nvSpPr>
        <xdr:cNvPr id="26" name="Rectangle: Rounded Corners 25">
          <a:extLst>
            <a:ext uri="{FF2B5EF4-FFF2-40B4-BE49-F238E27FC236}">
              <a16:creationId xmlns:a16="http://schemas.microsoft.com/office/drawing/2014/main" id="{C373B3CD-1F51-2B0E-8423-C82816CDBF55}"/>
            </a:ext>
          </a:extLst>
        </xdr:cNvPr>
        <xdr:cNvSpPr/>
      </xdr:nvSpPr>
      <xdr:spPr>
        <a:xfrm>
          <a:off x="11899900" y="6311900"/>
          <a:ext cx="4356100" cy="3962400"/>
        </a:xfrm>
        <a:prstGeom prst="roundRect">
          <a:avLst>
            <a:gd name="adj" fmla="val 532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190500</xdr:colOff>
      <xdr:row>8</xdr:row>
      <xdr:rowOff>279400</xdr:rowOff>
    </xdr:from>
    <xdr:to>
      <xdr:col>15</xdr:col>
      <xdr:colOff>558800</xdr:colOff>
      <xdr:row>21</xdr:row>
      <xdr:rowOff>50800</xdr:rowOff>
    </xdr:to>
    <xdr:graphicFrame macro="">
      <xdr:nvGraphicFramePr>
        <xdr:cNvPr id="27" name="Chart 26">
          <a:extLst>
            <a:ext uri="{FF2B5EF4-FFF2-40B4-BE49-F238E27FC236}">
              <a16:creationId xmlns:a16="http://schemas.microsoft.com/office/drawing/2014/main" id="{70568ECF-F9B3-4D23-8EB0-451544DC58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660400</xdr:colOff>
      <xdr:row>9</xdr:row>
      <xdr:rowOff>38100</xdr:rowOff>
    </xdr:from>
    <xdr:to>
      <xdr:col>22</xdr:col>
      <xdr:colOff>558800</xdr:colOff>
      <xdr:row>31</xdr:row>
      <xdr:rowOff>63500</xdr:rowOff>
    </xdr:to>
    <mc:AlternateContent xmlns:mc="http://schemas.openxmlformats.org/markup-compatibility/2006">
      <mc:Choice xmlns:cx4="http://schemas.microsoft.com/office/drawing/2016/5/10/chartex" Requires="cx4">
        <xdr:graphicFrame macro="">
          <xdr:nvGraphicFramePr>
            <xdr:cNvPr id="28" name="Chart 27">
              <a:extLst>
                <a:ext uri="{FF2B5EF4-FFF2-40B4-BE49-F238E27FC236}">
                  <a16:creationId xmlns:a16="http://schemas.microsoft.com/office/drawing/2014/main" id="{819B94B1-6C7F-4223-83C9-EF087835694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6205200" y="2712720"/>
              <a:ext cx="7152640" cy="65633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406400</xdr:colOff>
      <xdr:row>21</xdr:row>
      <xdr:rowOff>152400</xdr:rowOff>
    </xdr:from>
    <xdr:to>
      <xdr:col>15</xdr:col>
      <xdr:colOff>596900</xdr:colOff>
      <xdr:row>35</xdr:row>
      <xdr:rowOff>12700</xdr:rowOff>
    </xdr:to>
    <xdr:graphicFrame macro="">
      <xdr:nvGraphicFramePr>
        <xdr:cNvPr id="30" name="Chart 29">
          <a:extLst>
            <a:ext uri="{FF2B5EF4-FFF2-40B4-BE49-F238E27FC236}">
              <a16:creationId xmlns:a16="http://schemas.microsoft.com/office/drawing/2014/main" id="{A4A8A2AC-46D2-4332-8764-42F7E85D3D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165100</xdr:colOff>
      <xdr:row>21</xdr:row>
      <xdr:rowOff>127000</xdr:rowOff>
    </xdr:from>
    <xdr:to>
      <xdr:col>11</xdr:col>
      <xdr:colOff>304800</xdr:colOff>
      <xdr:row>35</xdr:row>
      <xdr:rowOff>25400</xdr:rowOff>
    </xdr:to>
    <xdr:graphicFrame macro="">
      <xdr:nvGraphicFramePr>
        <xdr:cNvPr id="31" name="Chart 30">
          <a:extLst>
            <a:ext uri="{FF2B5EF4-FFF2-40B4-BE49-F238E27FC236}">
              <a16:creationId xmlns:a16="http://schemas.microsoft.com/office/drawing/2014/main" id="{6CB57B43-C2F9-4FAA-A7D1-5F9F846876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596900</xdr:colOff>
      <xdr:row>4</xdr:row>
      <xdr:rowOff>20320</xdr:rowOff>
    </xdr:from>
    <xdr:to>
      <xdr:col>6</xdr:col>
      <xdr:colOff>139700</xdr:colOff>
      <xdr:row>5</xdr:row>
      <xdr:rowOff>261620</xdr:rowOff>
    </xdr:to>
    <xdr:sp macro="" textlink="">
      <xdr:nvSpPr>
        <xdr:cNvPr id="9" name="TextBox 8">
          <a:extLst>
            <a:ext uri="{FF2B5EF4-FFF2-40B4-BE49-F238E27FC236}">
              <a16:creationId xmlns:a16="http://schemas.microsoft.com/office/drawing/2014/main" id="{6A26E33F-2B41-4A61-A764-927D3FEB6794}"/>
            </a:ext>
          </a:extLst>
        </xdr:cNvPr>
        <xdr:cNvSpPr txBox="1"/>
      </xdr:nvSpPr>
      <xdr:spPr>
        <a:xfrm>
          <a:off x="4762500" y="1188720"/>
          <a:ext cx="162560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latin typeface="Segoe UI" panose="020B0502040204020203" pitchFamily="34" charset="0"/>
              <a:cs typeface="Segoe UI" panose="020B0502040204020203" pitchFamily="34" charset="0"/>
            </a:rPr>
            <a:t>Total Sales</a:t>
          </a:r>
        </a:p>
      </xdr:txBody>
    </xdr:sp>
    <xdr:clientData/>
  </xdr:twoCellAnchor>
  <xdr:twoCellAnchor>
    <xdr:from>
      <xdr:col>4</xdr:col>
      <xdr:colOff>495300</xdr:colOff>
      <xdr:row>5</xdr:row>
      <xdr:rowOff>58420</xdr:rowOff>
    </xdr:from>
    <xdr:to>
      <xdr:col>6</xdr:col>
      <xdr:colOff>551180</xdr:colOff>
      <xdr:row>7</xdr:row>
      <xdr:rowOff>210820</xdr:rowOff>
    </xdr:to>
    <xdr:sp macro="" textlink="Calculations!A4">
      <xdr:nvSpPr>
        <xdr:cNvPr id="14" name="TextBox 13">
          <a:extLst>
            <a:ext uri="{FF2B5EF4-FFF2-40B4-BE49-F238E27FC236}">
              <a16:creationId xmlns:a16="http://schemas.microsoft.com/office/drawing/2014/main" id="{BFAD0D59-E8C9-4B37-B5C2-1868862484AC}"/>
            </a:ext>
          </a:extLst>
        </xdr:cNvPr>
        <xdr:cNvSpPr txBox="1"/>
      </xdr:nvSpPr>
      <xdr:spPr>
        <a:xfrm>
          <a:off x="4660900" y="1518920"/>
          <a:ext cx="2138680" cy="736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CE403B2-AFC0-479F-83B0-DC170BA48FB0}" type="TxLink">
            <a:rPr lang="en-US" sz="3200" b="1" i="0" u="none" strike="noStrike">
              <a:solidFill>
                <a:srgbClr val="000000"/>
              </a:solidFill>
              <a:latin typeface="Aptos Narrow"/>
            </a:rPr>
            <a:pPr algn="ctr"/>
            <a:t>$609.2K</a:t>
          </a:fld>
          <a:endParaRPr lang="en-IN" sz="1800" b="1"/>
        </a:p>
      </xdr:txBody>
    </xdr:sp>
    <xdr:clientData/>
  </xdr:twoCellAnchor>
  <mc:AlternateContent xmlns:mc="http://schemas.openxmlformats.org/markup-compatibility/2006">
    <mc:Choice xmlns:a14="http://schemas.microsoft.com/office/drawing/2010/main" Requires="a14">
      <xdr:twoCellAnchor editAs="oneCell">
        <xdr:from>
          <xdr:col>15</xdr:col>
          <xdr:colOff>927100</xdr:colOff>
          <xdr:row>31</xdr:row>
          <xdr:rowOff>121003</xdr:rowOff>
        </xdr:from>
        <xdr:to>
          <xdr:col>22</xdr:col>
          <xdr:colOff>419100</xdr:colOff>
          <xdr:row>35</xdr:row>
          <xdr:rowOff>0</xdr:rowOff>
        </xdr:to>
        <xdr:pic>
          <xdr:nvPicPr>
            <xdr:cNvPr id="29" name="Picture 28">
              <a:extLst>
                <a:ext uri="{FF2B5EF4-FFF2-40B4-BE49-F238E27FC236}">
                  <a16:creationId xmlns:a16="http://schemas.microsoft.com/office/drawing/2014/main" id="{E8CEE4E6-AF22-E927-6FC0-20F4DAE026E9}"/>
                </a:ext>
              </a:extLst>
            </xdr:cNvPr>
            <xdr:cNvPicPr>
              <a:picLocks noChangeAspect="1" noChangeArrowheads="1"/>
              <a:extLst>
                <a:ext uri="{84589F7E-364E-4C9E-8A38-B11213B215E9}">
                  <a14:cameraTool cellRange="Calculations!$N$39:$R$41" spid="_x0000_s10887"/>
                </a:ext>
              </a:extLst>
            </xdr:cNvPicPr>
          </xdr:nvPicPr>
          <xdr:blipFill>
            <a:blip xmlns:r="http://schemas.openxmlformats.org/officeDocument/2006/relationships" r:embed="rId10"/>
            <a:srcRect/>
            <a:stretch>
              <a:fillRect/>
            </a:stretch>
          </xdr:blipFill>
          <xdr:spPr bwMode="auto">
            <a:xfrm>
              <a:off x="16452850" y="9372953"/>
              <a:ext cx="6737350" cy="1066447"/>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9</xdr:col>
      <xdr:colOff>38100</xdr:colOff>
      <xdr:row>5</xdr:row>
      <xdr:rowOff>50800</xdr:rowOff>
    </xdr:from>
    <xdr:to>
      <xdr:col>11</xdr:col>
      <xdr:colOff>177800</xdr:colOff>
      <xdr:row>7</xdr:row>
      <xdr:rowOff>203200</xdr:rowOff>
    </xdr:to>
    <xdr:sp macro="" textlink="Calculations!B4">
      <xdr:nvSpPr>
        <xdr:cNvPr id="32" name="TextBox 31">
          <a:extLst>
            <a:ext uri="{FF2B5EF4-FFF2-40B4-BE49-F238E27FC236}">
              <a16:creationId xmlns:a16="http://schemas.microsoft.com/office/drawing/2014/main" id="{0E24AE10-7A11-4FF1-A4CE-B8DD7B2B3CEC}"/>
            </a:ext>
          </a:extLst>
        </xdr:cNvPr>
        <xdr:cNvSpPr txBox="1"/>
      </xdr:nvSpPr>
      <xdr:spPr>
        <a:xfrm>
          <a:off x="9356912" y="1529976"/>
          <a:ext cx="2210547" cy="744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E47B9F9-D170-48C6-94E6-66794D1C2B65}" type="TxLink">
            <a:rPr lang="en-US" sz="3200" b="1" i="0" u="none" strike="noStrike">
              <a:solidFill>
                <a:srgbClr val="000000"/>
              </a:solidFill>
              <a:latin typeface="Aptos Narrow"/>
              <a:ea typeface="+mn-ea"/>
              <a:cs typeface="+mn-cs"/>
            </a:rPr>
            <a:pPr marL="0" indent="0" algn="ctr"/>
            <a:t>$81.8K</a:t>
          </a:fld>
          <a:endParaRPr lang="en-IN" sz="3200" b="1" i="0" u="none" strike="noStrike">
            <a:solidFill>
              <a:srgbClr val="000000"/>
            </a:solidFill>
            <a:latin typeface="Aptos Narrow"/>
            <a:ea typeface="+mn-ea"/>
            <a:cs typeface="+mn-cs"/>
          </a:endParaRPr>
        </a:p>
      </xdr:txBody>
    </xdr:sp>
    <xdr:clientData/>
  </xdr:twoCellAnchor>
  <xdr:twoCellAnchor>
    <xdr:from>
      <xdr:col>9</xdr:col>
      <xdr:colOff>228600</xdr:colOff>
      <xdr:row>4</xdr:row>
      <xdr:rowOff>12700</xdr:rowOff>
    </xdr:from>
    <xdr:to>
      <xdr:col>10</xdr:col>
      <xdr:colOff>812800</xdr:colOff>
      <xdr:row>5</xdr:row>
      <xdr:rowOff>254000</xdr:rowOff>
    </xdr:to>
    <xdr:sp macro="" textlink="">
      <xdr:nvSpPr>
        <xdr:cNvPr id="34" name="TextBox 33">
          <a:extLst>
            <a:ext uri="{FF2B5EF4-FFF2-40B4-BE49-F238E27FC236}">
              <a16:creationId xmlns:a16="http://schemas.microsoft.com/office/drawing/2014/main" id="{2B080045-DDCF-4123-ABC1-9C92DF264698}"/>
            </a:ext>
          </a:extLst>
        </xdr:cNvPr>
        <xdr:cNvSpPr txBox="1"/>
      </xdr:nvSpPr>
      <xdr:spPr>
        <a:xfrm>
          <a:off x="9547412" y="1196041"/>
          <a:ext cx="1619623" cy="5371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latin typeface="Segoe UI" panose="020B0502040204020203" pitchFamily="34" charset="0"/>
              <a:cs typeface="Segoe UI" panose="020B0502040204020203" pitchFamily="34" charset="0"/>
            </a:rPr>
            <a:t>Total Profit</a:t>
          </a:r>
        </a:p>
      </xdr:txBody>
    </xdr:sp>
    <xdr:clientData/>
  </xdr:twoCellAnchor>
  <xdr:twoCellAnchor>
    <xdr:from>
      <xdr:col>13</xdr:col>
      <xdr:colOff>622300</xdr:colOff>
      <xdr:row>5</xdr:row>
      <xdr:rowOff>63500</xdr:rowOff>
    </xdr:from>
    <xdr:to>
      <xdr:col>15</xdr:col>
      <xdr:colOff>762000</xdr:colOff>
      <xdr:row>7</xdr:row>
      <xdr:rowOff>215900</xdr:rowOff>
    </xdr:to>
    <xdr:sp macro="" textlink="Calculations!C4">
      <xdr:nvSpPr>
        <xdr:cNvPr id="35" name="TextBox 34">
          <a:extLst>
            <a:ext uri="{FF2B5EF4-FFF2-40B4-BE49-F238E27FC236}">
              <a16:creationId xmlns:a16="http://schemas.microsoft.com/office/drawing/2014/main" id="{508DB556-F279-4592-B472-3A3CD45AC5E0}"/>
            </a:ext>
          </a:extLst>
        </xdr:cNvPr>
        <xdr:cNvSpPr txBox="1"/>
      </xdr:nvSpPr>
      <xdr:spPr>
        <a:xfrm>
          <a:off x="14160500" y="1524000"/>
          <a:ext cx="2222500" cy="736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337A491-74EA-42FC-84D3-B5046FDDDE64}" type="TxLink">
            <a:rPr lang="en-US" sz="3200" b="1" i="0" u="none" strike="noStrike">
              <a:solidFill>
                <a:srgbClr val="000000"/>
              </a:solidFill>
              <a:latin typeface="Aptos Narrow"/>
              <a:ea typeface="+mn-ea"/>
              <a:cs typeface="+mn-cs"/>
            </a:rPr>
            <a:pPr marL="0" indent="0" algn="ctr"/>
            <a:t>13.4%</a:t>
          </a:fld>
          <a:endParaRPr lang="en-IN" sz="3200" b="1" i="0" u="none" strike="noStrike">
            <a:solidFill>
              <a:srgbClr val="000000"/>
            </a:solidFill>
            <a:latin typeface="Aptos Narrow"/>
            <a:ea typeface="+mn-ea"/>
            <a:cs typeface="+mn-cs"/>
          </a:endParaRPr>
        </a:p>
      </xdr:txBody>
    </xdr:sp>
    <xdr:clientData/>
  </xdr:twoCellAnchor>
  <xdr:twoCellAnchor>
    <xdr:from>
      <xdr:col>13</xdr:col>
      <xdr:colOff>1003300</xdr:colOff>
      <xdr:row>4</xdr:row>
      <xdr:rowOff>0</xdr:rowOff>
    </xdr:from>
    <xdr:to>
      <xdr:col>15</xdr:col>
      <xdr:colOff>546100</xdr:colOff>
      <xdr:row>5</xdr:row>
      <xdr:rowOff>241300</xdr:rowOff>
    </xdr:to>
    <xdr:sp macro="" textlink="">
      <xdr:nvSpPr>
        <xdr:cNvPr id="36" name="TextBox 35">
          <a:extLst>
            <a:ext uri="{FF2B5EF4-FFF2-40B4-BE49-F238E27FC236}">
              <a16:creationId xmlns:a16="http://schemas.microsoft.com/office/drawing/2014/main" id="{F3AFE34E-061A-4729-91EF-6C92602420C3}"/>
            </a:ext>
          </a:extLst>
        </xdr:cNvPr>
        <xdr:cNvSpPr txBox="1"/>
      </xdr:nvSpPr>
      <xdr:spPr>
        <a:xfrm>
          <a:off x="14541500" y="1168400"/>
          <a:ext cx="162560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latin typeface="Segoe UI" panose="020B0502040204020203" pitchFamily="34" charset="0"/>
              <a:cs typeface="Segoe UI" panose="020B0502040204020203" pitchFamily="34" charset="0"/>
            </a:rPr>
            <a:t>Profit</a:t>
          </a:r>
          <a:r>
            <a:rPr lang="en-IN" sz="1600" b="0" baseline="0">
              <a:latin typeface="Segoe UI" panose="020B0502040204020203" pitchFamily="34" charset="0"/>
              <a:cs typeface="Segoe UI" panose="020B0502040204020203" pitchFamily="34" charset="0"/>
            </a:rPr>
            <a:t> Margin</a:t>
          </a:r>
          <a:endParaRPr lang="en-IN" sz="1600" b="0">
            <a:latin typeface="Segoe UI" panose="020B0502040204020203" pitchFamily="34" charset="0"/>
            <a:cs typeface="Segoe UI" panose="020B0502040204020203" pitchFamily="34" charset="0"/>
          </a:endParaRPr>
        </a:p>
      </xdr:txBody>
    </xdr:sp>
    <xdr:clientData/>
  </xdr:twoCellAnchor>
  <xdr:twoCellAnchor>
    <xdr:from>
      <xdr:col>15</xdr:col>
      <xdr:colOff>889000</xdr:colOff>
      <xdr:row>3</xdr:row>
      <xdr:rowOff>190500</xdr:rowOff>
    </xdr:from>
    <xdr:to>
      <xdr:col>17</xdr:col>
      <xdr:colOff>466725</xdr:colOff>
      <xdr:row>8</xdr:row>
      <xdr:rowOff>50800</xdr:rowOff>
    </xdr:to>
    <xdr:graphicFrame macro="">
      <xdr:nvGraphicFramePr>
        <xdr:cNvPr id="38" name="Chart 37">
          <a:extLst>
            <a:ext uri="{FF2B5EF4-FFF2-40B4-BE49-F238E27FC236}">
              <a16:creationId xmlns:a16="http://schemas.microsoft.com/office/drawing/2014/main" id="{485F947B-7155-4465-87C2-014DA1BB85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18</xdr:col>
      <xdr:colOff>635000</xdr:colOff>
      <xdr:row>4</xdr:row>
      <xdr:rowOff>25400</xdr:rowOff>
    </xdr:from>
    <xdr:to>
      <xdr:col>20</xdr:col>
      <xdr:colOff>177800</xdr:colOff>
      <xdr:row>5</xdr:row>
      <xdr:rowOff>266700</xdr:rowOff>
    </xdr:to>
    <xdr:sp macro="" textlink="">
      <xdr:nvSpPr>
        <xdr:cNvPr id="39" name="TextBox 38">
          <a:extLst>
            <a:ext uri="{FF2B5EF4-FFF2-40B4-BE49-F238E27FC236}">
              <a16:creationId xmlns:a16="http://schemas.microsoft.com/office/drawing/2014/main" id="{0B314B41-2B15-43AD-BDAC-AF34955E5C58}"/>
            </a:ext>
          </a:extLst>
        </xdr:cNvPr>
        <xdr:cNvSpPr txBox="1"/>
      </xdr:nvSpPr>
      <xdr:spPr>
        <a:xfrm>
          <a:off x="19380200" y="1193800"/>
          <a:ext cx="162560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latin typeface="Segoe UI" panose="020B0502040204020203" pitchFamily="34" charset="0"/>
              <a:cs typeface="Segoe UI" panose="020B0502040204020203" pitchFamily="34" charset="0"/>
            </a:rPr>
            <a:t>Total</a:t>
          </a:r>
          <a:r>
            <a:rPr lang="en-IN" sz="1600" b="0" baseline="0">
              <a:latin typeface="Segoe UI" panose="020B0502040204020203" pitchFamily="34" charset="0"/>
              <a:cs typeface="Segoe UI" panose="020B0502040204020203" pitchFamily="34" charset="0"/>
            </a:rPr>
            <a:t> Orders</a:t>
          </a:r>
          <a:endParaRPr lang="en-IN" sz="1600" b="0">
            <a:latin typeface="Segoe UI" panose="020B0502040204020203" pitchFamily="34" charset="0"/>
            <a:cs typeface="Segoe UI" panose="020B0502040204020203" pitchFamily="34" charset="0"/>
          </a:endParaRPr>
        </a:p>
      </xdr:txBody>
    </xdr:sp>
    <xdr:clientData/>
  </xdr:twoCellAnchor>
  <xdr:twoCellAnchor>
    <xdr:from>
      <xdr:col>18</xdr:col>
      <xdr:colOff>215900</xdr:colOff>
      <xdr:row>5</xdr:row>
      <xdr:rowOff>88900</xdr:rowOff>
    </xdr:from>
    <xdr:to>
      <xdr:col>20</xdr:col>
      <xdr:colOff>355600</xdr:colOff>
      <xdr:row>7</xdr:row>
      <xdr:rowOff>241300</xdr:rowOff>
    </xdr:to>
    <xdr:sp macro="" textlink="Calculations!D4">
      <xdr:nvSpPr>
        <xdr:cNvPr id="40" name="TextBox 39">
          <a:extLst>
            <a:ext uri="{FF2B5EF4-FFF2-40B4-BE49-F238E27FC236}">
              <a16:creationId xmlns:a16="http://schemas.microsoft.com/office/drawing/2014/main" id="{31534820-B37E-49A0-9F56-FFDA1AA094AB}"/>
            </a:ext>
          </a:extLst>
        </xdr:cNvPr>
        <xdr:cNvSpPr txBox="1"/>
      </xdr:nvSpPr>
      <xdr:spPr>
        <a:xfrm>
          <a:off x="18961100" y="1549400"/>
          <a:ext cx="2222500" cy="736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4B81BD-4671-4561-A5CF-CE8C357E9BF1}" type="TxLink">
            <a:rPr lang="en-US" sz="3200" b="1" i="0" u="none" strike="noStrike">
              <a:solidFill>
                <a:srgbClr val="000000"/>
              </a:solidFill>
              <a:latin typeface="Aptos Narrow"/>
              <a:ea typeface="+mn-ea"/>
              <a:cs typeface="+mn-cs"/>
            </a:rPr>
            <a:pPr marL="0" indent="0" algn="ctr"/>
            <a:t>1315</a:t>
          </a:fld>
          <a:endParaRPr lang="en-IN" sz="3200" b="1" i="0" u="none" strike="noStrike">
            <a:solidFill>
              <a:srgbClr val="000000"/>
            </a:solidFill>
            <a:latin typeface="Aptos Narrow"/>
            <a:ea typeface="+mn-ea"/>
            <a:cs typeface="+mn-cs"/>
          </a:endParaRPr>
        </a:p>
      </xdr:txBody>
    </xdr:sp>
    <xdr:clientData/>
  </xdr:twoCellAnchor>
  <xdr:twoCellAnchor>
    <xdr:from>
      <xdr:col>6</xdr:col>
      <xdr:colOff>419100</xdr:colOff>
      <xdr:row>4</xdr:row>
      <xdr:rowOff>254000</xdr:rowOff>
    </xdr:from>
    <xdr:to>
      <xdr:col>7</xdr:col>
      <xdr:colOff>927100</xdr:colOff>
      <xdr:row>7</xdr:row>
      <xdr:rowOff>241300</xdr:rowOff>
    </xdr:to>
    <xdr:graphicFrame macro="">
      <xdr:nvGraphicFramePr>
        <xdr:cNvPr id="41" name="Sales Small">
          <a:extLst>
            <a:ext uri="{FF2B5EF4-FFF2-40B4-BE49-F238E27FC236}">
              <a16:creationId xmlns:a16="http://schemas.microsoft.com/office/drawing/2014/main" id="{85754B7A-E75B-4364-9798-C2F8717116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20</xdr:col>
      <xdr:colOff>330200</xdr:colOff>
      <xdr:row>4</xdr:row>
      <xdr:rowOff>279400</xdr:rowOff>
    </xdr:from>
    <xdr:to>
      <xdr:col>21</xdr:col>
      <xdr:colOff>836800</xdr:colOff>
      <xdr:row>7</xdr:row>
      <xdr:rowOff>267100</xdr:rowOff>
    </xdr:to>
    <xdr:graphicFrame macro="">
      <xdr:nvGraphicFramePr>
        <xdr:cNvPr id="43" name="Chart 42">
          <a:extLst>
            <a:ext uri="{FF2B5EF4-FFF2-40B4-BE49-F238E27FC236}">
              <a16:creationId xmlns:a16="http://schemas.microsoft.com/office/drawing/2014/main" id="{95D38400-0CD8-4B1B-8E2C-647032DA0B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241300</xdr:colOff>
          <xdr:row>4</xdr:row>
          <xdr:rowOff>0</xdr:rowOff>
        </xdr:from>
        <xdr:to>
          <xdr:col>8</xdr:col>
          <xdr:colOff>23300</xdr:colOff>
          <xdr:row>5</xdr:row>
          <xdr:rowOff>6700</xdr:rowOff>
        </xdr:to>
        <mc:AlternateContent>
          <mc:Choice Requires="a14">
            <xdr:pic>
              <xdr:nvPicPr>
                <xdr:cNvPr id="44" name="Picture 43">
                  <a:extLst>
                    <a:ext uri="{FF2B5EF4-FFF2-40B4-BE49-F238E27FC236}">
                      <a16:creationId xmlns:a16="http://schemas.microsoft.com/office/drawing/2014/main" id="{A812FCEF-A5D7-4061-A24C-F2E7E94FF84C}"/>
                    </a:ext>
                  </a:extLst>
                </xdr:cNvPr>
                <xdr:cNvPicPr>
                  <a:picLocks noChangeArrowheads="1"/>
                  <a:extLst>
                    <a:ext uri="{84589F7E-364E-4C9E-8A38-B11213B215E9}">
                      <a14:cameraTool cellRange="Calculations!$K$7" spid="_x0000_s10888"/>
                    </a:ext>
                  </a:extLst>
                </xdr:cNvPicPr>
              </xdr:nvPicPr>
              <xdr:blipFill>
                <a:blip xmlns:r="http://schemas.openxmlformats.org/officeDocument/2006/relationships" r:embed="rId14"/>
                <a:srcRect/>
                <a:stretch>
                  <a:fillRect/>
                </a:stretch>
              </xdr:blipFill>
              <xdr:spPr bwMode="auto">
                <a:xfrm>
                  <a:off x="6489700" y="1168400"/>
                  <a:ext cx="1864800" cy="298800"/>
                </a:xfrm>
                <a:prstGeom prst="rect">
                  <a:avLst/>
                </a:prstGeom>
                <a:noFill/>
                <a:extLst>
                  <a:ext uri="{909E8E84-426E-40DD-AFC4-6F175D3DCCD1}">
                    <a14:hiddenFill>
                      <a:solidFill>
                        <a:srgbClr val="FFFFFF"/>
                      </a:solidFill>
                    </a14:hiddenFill>
                  </a:ext>
                </a:extLst>
              </xdr:spPr>
            </xdr:pic>
          </mc:Choice>
          <mc:Fallback xmlns=""/>
        </mc:AlternateContent>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876300</xdr:colOff>
          <xdr:row>4</xdr:row>
          <xdr:rowOff>12700</xdr:rowOff>
        </xdr:from>
        <xdr:to>
          <xdr:col>12</xdr:col>
          <xdr:colOff>657860</xdr:colOff>
          <xdr:row>5</xdr:row>
          <xdr:rowOff>20320</xdr:rowOff>
        </xdr:to>
        <xdr:pic>
          <xdr:nvPicPr>
            <xdr:cNvPr id="45" name="Picture 44">
              <a:extLst>
                <a:ext uri="{FF2B5EF4-FFF2-40B4-BE49-F238E27FC236}">
                  <a16:creationId xmlns:a16="http://schemas.microsoft.com/office/drawing/2014/main" id="{0C7552E6-6940-4D57-8484-BF43C78BC015}"/>
                </a:ext>
              </a:extLst>
            </xdr:cNvPr>
            <xdr:cNvPicPr>
              <a:picLocks noChangeAspect="1" noChangeArrowheads="1"/>
              <a:extLst>
                <a:ext uri="{84589F7E-364E-4C9E-8A38-B11213B215E9}">
                  <a14:cameraTool cellRange="Calculations!$K$13" spid="_x0000_s10889"/>
                </a:ext>
              </a:extLst>
            </xdr:cNvPicPr>
          </xdr:nvPicPr>
          <xdr:blipFill>
            <a:blip xmlns:r="http://schemas.openxmlformats.org/officeDocument/2006/relationships" r:embed="rId15"/>
            <a:srcRect/>
            <a:stretch>
              <a:fillRect/>
            </a:stretch>
          </xdr:blipFill>
          <xdr:spPr bwMode="auto">
            <a:xfrm>
              <a:off x="11230535" y="1196041"/>
              <a:ext cx="1852407" cy="30345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152400</xdr:colOff>
          <xdr:row>4</xdr:row>
          <xdr:rowOff>25400</xdr:rowOff>
        </xdr:from>
        <xdr:to>
          <xdr:col>21</xdr:col>
          <xdr:colOff>975360</xdr:colOff>
          <xdr:row>5</xdr:row>
          <xdr:rowOff>33020</xdr:rowOff>
        </xdr:to>
        <xdr:pic>
          <xdr:nvPicPr>
            <xdr:cNvPr id="46" name="Picture 45">
              <a:extLst>
                <a:ext uri="{FF2B5EF4-FFF2-40B4-BE49-F238E27FC236}">
                  <a16:creationId xmlns:a16="http://schemas.microsoft.com/office/drawing/2014/main" id="{0C534EDD-BFCE-4164-8030-EFF2AE8419E7}"/>
                </a:ext>
              </a:extLst>
            </xdr:cNvPr>
            <xdr:cNvPicPr>
              <a:picLocks noChangeAspect="1" noChangeArrowheads="1"/>
              <a:extLst>
                <a:ext uri="{84589F7E-364E-4C9E-8A38-B11213B215E9}">
                  <a14:cameraTool cellRange="Calculations!$K$19" spid="_x0000_s10890"/>
                </a:ext>
              </a:extLst>
            </xdr:cNvPicPr>
          </xdr:nvPicPr>
          <xdr:blipFill>
            <a:blip xmlns:r="http://schemas.openxmlformats.org/officeDocument/2006/relationships" r:embed="rId16"/>
            <a:srcRect/>
            <a:stretch>
              <a:fillRect/>
            </a:stretch>
          </xdr:blipFill>
          <xdr:spPr bwMode="auto">
            <a:xfrm>
              <a:off x="20980400" y="1193800"/>
              <a:ext cx="1864360" cy="29972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16</xdr:col>
      <xdr:colOff>520700</xdr:colOff>
      <xdr:row>5</xdr:row>
      <xdr:rowOff>12700</xdr:rowOff>
    </xdr:from>
    <xdr:to>
      <xdr:col>17</xdr:col>
      <xdr:colOff>0</xdr:colOff>
      <xdr:row>6</xdr:row>
      <xdr:rowOff>228600</xdr:rowOff>
    </xdr:to>
    <xdr:sp macro="" textlink="">
      <xdr:nvSpPr>
        <xdr:cNvPr id="47" name="Oval 46">
          <a:extLst>
            <a:ext uri="{FF2B5EF4-FFF2-40B4-BE49-F238E27FC236}">
              <a16:creationId xmlns:a16="http://schemas.microsoft.com/office/drawing/2014/main" id="{DEB0A357-E0EE-41CE-90BC-9EC93AD8AF74}"/>
            </a:ext>
          </a:extLst>
        </xdr:cNvPr>
        <xdr:cNvSpPr/>
      </xdr:nvSpPr>
      <xdr:spPr>
        <a:xfrm>
          <a:off x="17183100" y="1473200"/>
          <a:ext cx="520700" cy="50800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12700</xdr:colOff>
      <xdr:row>4</xdr:row>
      <xdr:rowOff>88900</xdr:rowOff>
    </xdr:from>
    <xdr:to>
      <xdr:col>22</xdr:col>
      <xdr:colOff>977900</xdr:colOff>
      <xdr:row>4</xdr:row>
      <xdr:rowOff>101600</xdr:rowOff>
    </xdr:to>
    <xdr:cxnSp macro="">
      <xdr:nvCxnSpPr>
        <xdr:cNvPr id="16" name="Straight Connector 15" hidden="1">
          <a:extLst>
            <a:ext uri="{FF2B5EF4-FFF2-40B4-BE49-F238E27FC236}">
              <a16:creationId xmlns:a16="http://schemas.microsoft.com/office/drawing/2014/main" id="{76F2A264-EBA5-153C-2C6E-74FB2B8BB833}"/>
            </a:ext>
          </a:extLst>
        </xdr:cNvPr>
        <xdr:cNvCxnSpPr/>
      </xdr:nvCxnSpPr>
      <xdr:spPr>
        <a:xfrm>
          <a:off x="4178300" y="1257300"/>
          <a:ext cx="19710400" cy="12700"/>
        </a:xfrm>
        <a:prstGeom prst="line">
          <a:avLst/>
        </a:prstGeom>
        <a:ln>
          <a:solidFill>
            <a:srgbClr val="FFC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203200</xdr:colOff>
      <xdr:row>5</xdr:row>
      <xdr:rowOff>76200</xdr:rowOff>
    </xdr:from>
    <xdr:to>
      <xdr:col>22</xdr:col>
      <xdr:colOff>596900</xdr:colOff>
      <xdr:row>5</xdr:row>
      <xdr:rowOff>76200</xdr:rowOff>
    </xdr:to>
    <xdr:cxnSp macro="">
      <xdr:nvCxnSpPr>
        <xdr:cNvPr id="33" name="Straight Connector 32" hidden="1">
          <a:extLst>
            <a:ext uri="{FF2B5EF4-FFF2-40B4-BE49-F238E27FC236}">
              <a16:creationId xmlns:a16="http://schemas.microsoft.com/office/drawing/2014/main" id="{5938BE6C-D7FD-4C29-B7C0-6F79DDF6D695}"/>
            </a:ext>
          </a:extLst>
        </xdr:cNvPr>
        <xdr:cNvCxnSpPr/>
      </xdr:nvCxnSpPr>
      <xdr:spPr>
        <a:xfrm>
          <a:off x="4344894" y="1555376"/>
          <a:ext cx="19031324" cy="0"/>
        </a:xfrm>
        <a:prstGeom prst="line">
          <a:avLst/>
        </a:prstGeom>
        <a:ln>
          <a:solidFill>
            <a:srgbClr val="FFC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571500</xdr:colOff>
      <xdr:row>6</xdr:row>
      <xdr:rowOff>254000</xdr:rowOff>
    </xdr:from>
    <xdr:to>
      <xdr:col>22</xdr:col>
      <xdr:colOff>495300</xdr:colOff>
      <xdr:row>6</xdr:row>
      <xdr:rowOff>266700</xdr:rowOff>
    </xdr:to>
    <xdr:cxnSp macro="">
      <xdr:nvCxnSpPr>
        <xdr:cNvPr id="51" name="Straight Connector 50" hidden="1">
          <a:extLst>
            <a:ext uri="{FF2B5EF4-FFF2-40B4-BE49-F238E27FC236}">
              <a16:creationId xmlns:a16="http://schemas.microsoft.com/office/drawing/2014/main" id="{DC6FC33F-4D55-47E7-8CD2-AB640A37BA50}"/>
            </a:ext>
          </a:extLst>
        </xdr:cNvPr>
        <xdr:cNvCxnSpPr/>
      </xdr:nvCxnSpPr>
      <xdr:spPr>
        <a:xfrm>
          <a:off x="3695700" y="2006600"/>
          <a:ext cx="19710400" cy="12700"/>
        </a:xfrm>
        <a:prstGeom prst="line">
          <a:avLst/>
        </a:prstGeom>
        <a:ln>
          <a:solidFill>
            <a:srgbClr val="FFC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863600</xdr:colOff>
      <xdr:row>3</xdr:row>
      <xdr:rowOff>50800</xdr:rowOff>
    </xdr:from>
    <xdr:to>
      <xdr:col>7</xdr:col>
      <xdr:colOff>863600</xdr:colOff>
      <xdr:row>9</xdr:row>
      <xdr:rowOff>50800</xdr:rowOff>
    </xdr:to>
    <xdr:cxnSp macro="">
      <xdr:nvCxnSpPr>
        <xdr:cNvPr id="56" name="Straight Connector 55" hidden="1">
          <a:extLst>
            <a:ext uri="{FF2B5EF4-FFF2-40B4-BE49-F238E27FC236}">
              <a16:creationId xmlns:a16="http://schemas.microsoft.com/office/drawing/2014/main" id="{92E75427-5D36-502C-CC74-6F3C2FE4DD97}"/>
            </a:ext>
          </a:extLst>
        </xdr:cNvPr>
        <xdr:cNvCxnSpPr/>
      </xdr:nvCxnSpPr>
      <xdr:spPr>
        <a:xfrm>
          <a:off x="8153400" y="9271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927100</xdr:colOff>
      <xdr:row>3</xdr:row>
      <xdr:rowOff>38100</xdr:rowOff>
    </xdr:from>
    <xdr:to>
      <xdr:col>4</xdr:col>
      <xdr:colOff>927100</xdr:colOff>
      <xdr:row>9</xdr:row>
      <xdr:rowOff>38100</xdr:rowOff>
    </xdr:to>
    <xdr:cxnSp macro="">
      <xdr:nvCxnSpPr>
        <xdr:cNvPr id="57" name="Straight Connector 56" hidden="1">
          <a:extLst>
            <a:ext uri="{FF2B5EF4-FFF2-40B4-BE49-F238E27FC236}">
              <a16:creationId xmlns:a16="http://schemas.microsoft.com/office/drawing/2014/main" id="{055C2926-5D50-49AA-BC60-B80A4B20E8A7}"/>
            </a:ext>
          </a:extLst>
        </xdr:cNvPr>
        <xdr:cNvCxnSpPr/>
      </xdr:nvCxnSpPr>
      <xdr:spPr>
        <a:xfrm>
          <a:off x="5092700" y="9144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546100</xdr:colOff>
      <xdr:row>3</xdr:row>
      <xdr:rowOff>50800</xdr:rowOff>
    </xdr:from>
    <xdr:to>
      <xdr:col>9</xdr:col>
      <xdr:colOff>546100</xdr:colOff>
      <xdr:row>9</xdr:row>
      <xdr:rowOff>50800</xdr:rowOff>
    </xdr:to>
    <xdr:cxnSp macro="">
      <xdr:nvCxnSpPr>
        <xdr:cNvPr id="58" name="Straight Connector 57" hidden="1">
          <a:extLst>
            <a:ext uri="{FF2B5EF4-FFF2-40B4-BE49-F238E27FC236}">
              <a16:creationId xmlns:a16="http://schemas.microsoft.com/office/drawing/2014/main" id="{6FC0057D-9452-4862-B1B8-CB6DD0B19FB5}"/>
            </a:ext>
          </a:extLst>
        </xdr:cNvPr>
        <xdr:cNvCxnSpPr/>
      </xdr:nvCxnSpPr>
      <xdr:spPr>
        <a:xfrm>
          <a:off x="9918700" y="9271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444500</xdr:colOff>
      <xdr:row>3</xdr:row>
      <xdr:rowOff>127000</xdr:rowOff>
    </xdr:from>
    <xdr:to>
      <xdr:col>12</xdr:col>
      <xdr:colOff>444500</xdr:colOff>
      <xdr:row>9</xdr:row>
      <xdr:rowOff>127000</xdr:rowOff>
    </xdr:to>
    <xdr:cxnSp macro="">
      <xdr:nvCxnSpPr>
        <xdr:cNvPr id="59" name="Straight Connector 58" hidden="1">
          <a:extLst>
            <a:ext uri="{FF2B5EF4-FFF2-40B4-BE49-F238E27FC236}">
              <a16:creationId xmlns:a16="http://schemas.microsoft.com/office/drawing/2014/main" id="{1A0A3080-3125-4BDB-BFC2-A2035BA6D86C}"/>
            </a:ext>
          </a:extLst>
        </xdr:cNvPr>
        <xdr:cNvCxnSpPr/>
      </xdr:nvCxnSpPr>
      <xdr:spPr>
        <a:xfrm>
          <a:off x="12941300" y="10033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215900</xdr:colOff>
      <xdr:row>3</xdr:row>
      <xdr:rowOff>50800</xdr:rowOff>
    </xdr:from>
    <xdr:to>
      <xdr:col>14</xdr:col>
      <xdr:colOff>215900</xdr:colOff>
      <xdr:row>9</xdr:row>
      <xdr:rowOff>50800</xdr:rowOff>
    </xdr:to>
    <xdr:cxnSp macro="">
      <xdr:nvCxnSpPr>
        <xdr:cNvPr id="60" name="Straight Connector 59" hidden="1">
          <a:extLst>
            <a:ext uri="{FF2B5EF4-FFF2-40B4-BE49-F238E27FC236}">
              <a16:creationId xmlns:a16="http://schemas.microsoft.com/office/drawing/2014/main" id="{EED3F4F9-1AB8-4EBB-A415-EDA751ACDCCD}"/>
            </a:ext>
          </a:extLst>
        </xdr:cNvPr>
        <xdr:cNvCxnSpPr/>
      </xdr:nvCxnSpPr>
      <xdr:spPr>
        <a:xfrm>
          <a:off x="14795500" y="9271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177800</xdr:colOff>
      <xdr:row>3</xdr:row>
      <xdr:rowOff>127000</xdr:rowOff>
    </xdr:from>
    <xdr:to>
      <xdr:col>17</xdr:col>
      <xdr:colOff>177800</xdr:colOff>
      <xdr:row>9</xdr:row>
      <xdr:rowOff>127000</xdr:rowOff>
    </xdr:to>
    <xdr:cxnSp macro="">
      <xdr:nvCxnSpPr>
        <xdr:cNvPr id="61" name="Straight Connector 60" hidden="1">
          <a:extLst>
            <a:ext uri="{FF2B5EF4-FFF2-40B4-BE49-F238E27FC236}">
              <a16:creationId xmlns:a16="http://schemas.microsoft.com/office/drawing/2014/main" id="{AD4485E5-9D2D-4F68-AD29-A8F4400A3536}"/>
            </a:ext>
          </a:extLst>
        </xdr:cNvPr>
        <xdr:cNvCxnSpPr/>
      </xdr:nvCxnSpPr>
      <xdr:spPr>
        <a:xfrm>
          <a:off x="17881600" y="10033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901700</xdr:colOff>
      <xdr:row>3</xdr:row>
      <xdr:rowOff>50800</xdr:rowOff>
    </xdr:from>
    <xdr:to>
      <xdr:col>18</xdr:col>
      <xdr:colOff>901700</xdr:colOff>
      <xdr:row>9</xdr:row>
      <xdr:rowOff>50800</xdr:rowOff>
    </xdr:to>
    <xdr:cxnSp macro="">
      <xdr:nvCxnSpPr>
        <xdr:cNvPr id="62" name="Straight Connector 61" hidden="1">
          <a:extLst>
            <a:ext uri="{FF2B5EF4-FFF2-40B4-BE49-F238E27FC236}">
              <a16:creationId xmlns:a16="http://schemas.microsoft.com/office/drawing/2014/main" id="{AE1E886C-4811-4798-9D91-762ED2B0281D}"/>
            </a:ext>
          </a:extLst>
        </xdr:cNvPr>
        <xdr:cNvCxnSpPr/>
      </xdr:nvCxnSpPr>
      <xdr:spPr>
        <a:xfrm>
          <a:off x="19646900" y="9271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774700</xdr:colOff>
      <xdr:row>3</xdr:row>
      <xdr:rowOff>165100</xdr:rowOff>
    </xdr:from>
    <xdr:to>
      <xdr:col>21</xdr:col>
      <xdr:colOff>774700</xdr:colOff>
      <xdr:row>9</xdr:row>
      <xdr:rowOff>165100</xdr:rowOff>
    </xdr:to>
    <xdr:cxnSp macro="">
      <xdr:nvCxnSpPr>
        <xdr:cNvPr id="63" name="Straight Connector 62" hidden="1">
          <a:extLst>
            <a:ext uri="{FF2B5EF4-FFF2-40B4-BE49-F238E27FC236}">
              <a16:creationId xmlns:a16="http://schemas.microsoft.com/office/drawing/2014/main" id="{854CF184-9B4C-46EE-A0BA-F922FD93C2B2}"/>
            </a:ext>
          </a:extLst>
        </xdr:cNvPr>
        <xdr:cNvCxnSpPr/>
      </xdr:nvCxnSpPr>
      <xdr:spPr>
        <a:xfrm>
          <a:off x="22644100" y="10414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12700</xdr:colOff>
      <xdr:row>4</xdr:row>
      <xdr:rowOff>190500</xdr:rowOff>
    </xdr:from>
    <xdr:to>
      <xdr:col>12</xdr:col>
      <xdr:colOff>519300</xdr:colOff>
      <xdr:row>7</xdr:row>
      <xdr:rowOff>178200</xdr:rowOff>
    </xdr:to>
    <xdr:graphicFrame macro="">
      <xdr:nvGraphicFramePr>
        <xdr:cNvPr id="15" name="Chart 14">
          <a:extLst>
            <a:ext uri="{FF2B5EF4-FFF2-40B4-BE49-F238E27FC236}">
              <a16:creationId xmlns:a16="http://schemas.microsoft.com/office/drawing/2014/main" id="{8C5D59BD-0983-4868-B0FA-9496B33D6A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xdr:col>
      <xdr:colOff>571500</xdr:colOff>
      <xdr:row>25</xdr:row>
      <xdr:rowOff>50800</xdr:rowOff>
    </xdr:from>
    <xdr:to>
      <xdr:col>12</xdr:col>
      <xdr:colOff>635000</xdr:colOff>
      <xdr:row>26</xdr:row>
      <xdr:rowOff>12700</xdr:rowOff>
    </xdr:to>
    <xdr:sp macro="" textlink="">
      <xdr:nvSpPr>
        <xdr:cNvPr id="17" name="TextBox 16">
          <a:extLst>
            <a:ext uri="{FF2B5EF4-FFF2-40B4-BE49-F238E27FC236}">
              <a16:creationId xmlns:a16="http://schemas.microsoft.com/office/drawing/2014/main" id="{3D139E63-FBE7-D57E-C538-A3D3921CB458}"/>
            </a:ext>
          </a:extLst>
        </xdr:cNvPr>
        <xdr:cNvSpPr txBox="1"/>
      </xdr:nvSpPr>
      <xdr:spPr>
        <a:xfrm>
          <a:off x="12026900" y="7353300"/>
          <a:ext cx="11049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tx1">
                  <a:lumMod val="65000"/>
                  <a:lumOff val="35000"/>
                </a:schemeClr>
              </a:solidFill>
            </a:rPr>
            <a:t>Target 60K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203200</xdr:colOff>
      <xdr:row>3</xdr:row>
      <xdr:rowOff>114300</xdr:rowOff>
    </xdr:from>
    <xdr:to>
      <xdr:col>22</xdr:col>
      <xdr:colOff>596900</xdr:colOff>
      <xdr:row>8</xdr:row>
      <xdr:rowOff>203200</xdr:rowOff>
    </xdr:to>
    <xdr:sp macro="" textlink="">
      <xdr:nvSpPr>
        <xdr:cNvPr id="2" name="Rectangle: Rounded Corners 1">
          <a:extLst>
            <a:ext uri="{FF2B5EF4-FFF2-40B4-BE49-F238E27FC236}">
              <a16:creationId xmlns:a16="http://schemas.microsoft.com/office/drawing/2014/main" id="{825072BE-363C-4FCE-8212-5103D1738746}"/>
            </a:ext>
          </a:extLst>
        </xdr:cNvPr>
        <xdr:cNvSpPr/>
      </xdr:nvSpPr>
      <xdr:spPr>
        <a:xfrm>
          <a:off x="4348480" y="1005840"/>
          <a:ext cx="19047460" cy="1574800"/>
        </a:xfrm>
        <a:prstGeom prst="roundRect">
          <a:avLst/>
        </a:prstGeom>
        <a:solidFill>
          <a:schemeClr val="accent1"/>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4</xdr:col>
      <xdr:colOff>0</xdr:colOff>
      <xdr:row>35</xdr:row>
      <xdr:rowOff>38100</xdr:rowOff>
    </xdr:to>
    <xdr:grpSp>
      <xdr:nvGrpSpPr>
        <xdr:cNvPr id="55" name="Panel">
          <a:extLst>
            <a:ext uri="{FF2B5EF4-FFF2-40B4-BE49-F238E27FC236}">
              <a16:creationId xmlns:a16="http://schemas.microsoft.com/office/drawing/2014/main" id="{E205424D-0F75-B263-BF25-A346F3F546E9}"/>
            </a:ext>
          </a:extLst>
        </xdr:cNvPr>
        <xdr:cNvGrpSpPr/>
      </xdr:nvGrpSpPr>
      <xdr:grpSpPr>
        <a:xfrm>
          <a:off x="0" y="0"/>
          <a:ext cx="4165600" cy="10261600"/>
          <a:chOff x="0" y="0"/>
          <a:chExt cx="4165600" cy="10261600"/>
        </a:xfrm>
      </xdr:grpSpPr>
      <xdr:sp macro="" textlink="">
        <xdr:nvSpPr>
          <xdr:cNvPr id="3" name="Rectangle 2">
            <a:extLst>
              <a:ext uri="{FF2B5EF4-FFF2-40B4-BE49-F238E27FC236}">
                <a16:creationId xmlns:a16="http://schemas.microsoft.com/office/drawing/2014/main" id="{AFC5DCA1-62A5-4CE1-878E-11DBF4072E6B}"/>
              </a:ext>
            </a:extLst>
          </xdr:cNvPr>
          <xdr:cNvSpPr/>
        </xdr:nvSpPr>
        <xdr:spPr>
          <a:xfrm>
            <a:off x="0" y="0"/>
            <a:ext cx="4165600" cy="10261600"/>
          </a:xfrm>
          <a:prstGeom prst="rect">
            <a:avLst/>
          </a:prstGeom>
          <a:solidFill>
            <a:srgbClr val="112D4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Rectangle: Rounded Corners 3">
            <a:extLst>
              <a:ext uri="{FF2B5EF4-FFF2-40B4-BE49-F238E27FC236}">
                <a16:creationId xmlns:a16="http://schemas.microsoft.com/office/drawing/2014/main" id="{AD08924F-8827-4972-8B66-5C0A2EAB9296}"/>
              </a:ext>
            </a:extLst>
          </xdr:cNvPr>
          <xdr:cNvSpPr/>
        </xdr:nvSpPr>
        <xdr:spPr>
          <a:xfrm>
            <a:off x="165100" y="177800"/>
            <a:ext cx="3810000" cy="1295400"/>
          </a:xfrm>
          <a:prstGeom prst="roundRect">
            <a:avLst/>
          </a:prstGeom>
          <a:solidFill>
            <a:schemeClr val="accent4"/>
          </a:solidFill>
          <a:ln>
            <a:noFill/>
          </a:ln>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3200" b="1" baseline="0"/>
              <a:t>Profit Overview </a:t>
            </a:r>
          </a:p>
          <a:p>
            <a:pPr algn="l"/>
            <a:r>
              <a:rPr lang="en-IN" sz="3200" b="1" baseline="0"/>
              <a:t>Dashboard</a:t>
            </a:r>
            <a:endParaRPr lang="en-IN" sz="3200" b="1"/>
          </a:p>
        </xdr:txBody>
      </xdr:sp>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FF47F9E-FF87-4508-8C81-0D49E57955F3}"/>
              </a:ext>
            </a:extLst>
          </xdr:cNvPr>
          <xdr:cNvSpPr/>
        </xdr:nvSpPr>
        <xdr:spPr>
          <a:xfrm>
            <a:off x="381000" y="4940300"/>
            <a:ext cx="3479800" cy="78740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2400" baseline="0">
                <a:ln>
                  <a:solidFill>
                    <a:schemeClr val="bg1"/>
                  </a:solidFill>
                </a:ln>
                <a:solidFill>
                  <a:schemeClr val="lt1"/>
                </a:solidFill>
                <a:latin typeface="+mn-lt"/>
                <a:ea typeface="+mn-ea"/>
                <a:cs typeface="+mn-cs"/>
              </a:rPr>
              <a:t>Sales</a:t>
            </a:r>
          </a:p>
        </xdr:txBody>
      </xdr:sp>
      <xdr:sp macro="" textlink="">
        <xdr:nvSpPr>
          <xdr:cNvPr id="7" name="Rectangle: Rounded Corners 6">
            <a:extLst>
              <a:ext uri="{FF2B5EF4-FFF2-40B4-BE49-F238E27FC236}">
                <a16:creationId xmlns:a16="http://schemas.microsoft.com/office/drawing/2014/main" id="{4B0AAC4A-9AAE-4237-B5D5-80C15AE20CA7}"/>
              </a:ext>
            </a:extLst>
          </xdr:cNvPr>
          <xdr:cNvSpPr/>
        </xdr:nvSpPr>
        <xdr:spPr>
          <a:xfrm>
            <a:off x="381000" y="5918200"/>
            <a:ext cx="3479800" cy="787400"/>
          </a:xfrm>
          <a:prstGeom prst="roundRect">
            <a:avLst/>
          </a:prstGeom>
          <a:solidFill>
            <a:schemeClr val="accent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2800" b="1" baseline="0">
                <a:ln>
                  <a:solidFill>
                    <a:schemeClr val="bg1"/>
                  </a:solidFill>
                </a:ln>
                <a:solidFill>
                  <a:schemeClr val="lt1"/>
                </a:solidFill>
                <a:latin typeface="+mn-lt"/>
                <a:ea typeface="+mn-ea"/>
                <a:cs typeface="+mn-cs"/>
              </a:rPr>
              <a:t>Profit</a:t>
            </a:r>
          </a:p>
        </xdr:txBody>
      </xdr:sp>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9F8FC61A-45C6-4375-8F0F-21B329FDCD59}"/>
              </a:ext>
            </a:extLst>
          </xdr:cNvPr>
          <xdr:cNvSpPr/>
        </xdr:nvSpPr>
        <xdr:spPr>
          <a:xfrm>
            <a:off x="381000" y="6946900"/>
            <a:ext cx="3479800" cy="78740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aseline="0">
                <a:ln>
                  <a:solidFill>
                    <a:schemeClr val="bg1"/>
                  </a:solidFill>
                </a:ln>
              </a:rPr>
              <a:t>Orders</a:t>
            </a:r>
            <a:endParaRPr lang="en-IN" sz="1100" baseline="0">
              <a:ln>
                <a:solidFill>
                  <a:schemeClr val="bg1"/>
                </a:solidFill>
              </a:ln>
            </a:endParaRPr>
          </a:p>
        </xdr:txBody>
      </xdr:sp>
      <xdr:sp macro="" textlink="">
        <xdr:nvSpPr>
          <xdr:cNvPr id="9" name="Rectangle: Rounded Corners 8">
            <a:hlinkClick xmlns:r="http://schemas.openxmlformats.org/officeDocument/2006/relationships" r:id="rId3"/>
            <a:extLst>
              <a:ext uri="{FF2B5EF4-FFF2-40B4-BE49-F238E27FC236}">
                <a16:creationId xmlns:a16="http://schemas.microsoft.com/office/drawing/2014/main" id="{74987B99-A162-4933-97A5-243F300FB7DF}"/>
              </a:ext>
            </a:extLst>
          </xdr:cNvPr>
          <xdr:cNvSpPr/>
        </xdr:nvSpPr>
        <xdr:spPr>
          <a:xfrm>
            <a:off x="381000" y="7975600"/>
            <a:ext cx="3479800" cy="78740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aseline="0">
                <a:ln>
                  <a:solidFill>
                    <a:schemeClr val="bg1"/>
                  </a:solidFill>
                </a:ln>
              </a:rPr>
              <a:t>About</a:t>
            </a:r>
            <a:endParaRPr lang="en-IN" sz="1100" baseline="0">
              <a:ln>
                <a:solidFill>
                  <a:schemeClr val="bg1"/>
                </a:solidFill>
              </a:ln>
            </a:endParaRPr>
          </a:p>
        </xdr:txBody>
      </xdr:sp>
    </xdr:grpSp>
    <xdr:clientData/>
  </xdr:twoCellAnchor>
  <xdr:twoCellAnchor editAs="oneCell">
    <xdr:from>
      <xdr:col>4</xdr:col>
      <xdr:colOff>266700</xdr:colOff>
      <xdr:row>0</xdr:row>
      <xdr:rowOff>0</xdr:rowOff>
    </xdr:from>
    <xdr:to>
      <xdr:col>10</xdr:col>
      <xdr:colOff>901700</xdr:colOff>
      <xdr:row>3</xdr:row>
      <xdr:rowOff>25400</xdr:rowOff>
    </xdr:to>
    <mc:AlternateContent xmlns:mc="http://schemas.openxmlformats.org/markup-compatibility/2006" xmlns:a14="http://schemas.microsoft.com/office/drawing/2010/main">
      <mc:Choice Requires="a14">
        <xdr:graphicFrame macro="">
          <xdr:nvGraphicFramePr>
            <xdr:cNvPr id="10" name="Year 5">
              <a:extLst>
                <a:ext uri="{FF2B5EF4-FFF2-40B4-BE49-F238E27FC236}">
                  <a16:creationId xmlns:a16="http://schemas.microsoft.com/office/drawing/2014/main" id="{C5D60E8C-46E7-46D1-89D7-55FC34EC85D9}"/>
                </a:ext>
              </a:extLst>
            </xdr:cNvPr>
            <xdr:cNvGraphicFramePr/>
          </xdr:nvGraphicFramePr>
          <xdr:xfrm>
            <a:off x="0" y="0"/>
            <a:ext cx="0" cy="0"/>
          </xdr:xfrm>
          <a:graphic>
            <a:graphicData uri="http://schemas.microsoft.com/office/drawing/2010/slicer">
              <sle:slicer xmlns:sle="http://schemas.microsoft.com/office/drawing/2010/slicer" name="Year 5"/>
            </a:graphicData>
          </a:graphic>
        </xdr:graphicFrame>
      </mc:Choice>
      <mc:Fallback xmlns="">
        <xdr:sp macro="" textlink="">
          <xdr:nvSpPr>
            <xdr:cNvPr id="0" name=""/>
            <xdr:cNvSpPr>
              <a:spLocks noTextEdit="1"/>
            </xdr:cNvSpPr>
          </xdr:nvSpPr>
          <xdr:spPr>
            <a:xfrm>
              <a:off x="4406900" y="0"/>
              <a:ext cx="6845300" cy="920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876300</xdr:colOff>
      <xdr:row>0</xdr:row>
      <xdr:rowOff>0</xdr:rowOff>
    </xdr:from>
    <xdr:to>
      <xdr:col>20</xdr:col>
      <xdr:colOff>139699</xdr:colOff>
      <xdr:row>3</xdr:row>
      <xdr:rowOff>12700</xdr:rowOff>
    </xdr:to>
    <mc:AlternateContent xmlns:mc="http://schemas.openxmlformats.org/markup-compatibility/2006" xmlns:a14="http://schemas.microsoft.com/office/drawing/2010/main">
      <mc:Choice Requires="a14">
        <xdr:graphicFrame macro="">
          <xdr:nvGraphicFramePr>
            <xdr:cNvPr id="11" name="Segment 3">
              <a:extLst>
                <a:ext uri="{FF2B5EF4-FFF2-40B4-BE49-F238E27FC236}">
                  <a16:creationId xmlns:a16="http://schemas.microsoft.com/office/drawing/2014/main" id="{A3394196-314B-44BE-8FE5-20337618E873}"/>
                </a:ext>
              </a:extLst>
            </xdr:cNvPr>
            <xdr:cNvGraphicFramePr/>
          </xdr:nvGraphicFramePr>
          <xdr:xfrm>
            <a:off x="0" y="0"/>
            <a:ext cx="0" cy="0"/>
          </xdr:xfrm>
          <a:graphic>
            <a:graphicData uri="http://schemas.microsoft.com/office/drawing/2010/slicer">
              <sle:slicer xmlns:sle="http://schemas.microsoft.com/office/drawing/2010/slicer" name="Segment 3"/>
            </a:graphicData>
          </a:graphic>
        </xdr:graphicFrame>
      </mc:Choice>
      <mc:Fallback xmlns="">
        <xdr:sp macro="" textlink="">
          <xdr:nvSpPr>
            <xdr:cNvPr id="0" name=""/>
            <xdr:cNvSpPr>
              <a:spLocks noTextEdit="1"/>
            </xdr:cNvSpPr>
          </xdr:nvSpPr>
          <xdr:spPr>
            <a:xfrm>
              <a:off x="16402050" y="0"/>
              <a:ext cx="4438649" cy="9080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0</xdr:colOff>
      <xdr:row>0</xdr:row>
      <xdr:rowOff>0</xdr:rowOff>
    </xdr:from>
    <xdr:to>
      <xdr:col>15</xdr:col>
      <xdr:colOff>723900</xdr:colOff>
      <xdr:row>3</xdr:row>
      <xdr:rowOff>25399</xdr:rowOff>
    </xdr:to>
    <mc:AlternateContent xmlns:mc="http://schemas.openxmlformats.org/markup-compatibility/2006" xmlns:a14="http://schemas.microsoft.com/office/drawing/2010/main">
      <mc:Choice Requires="a14">
        <xdr:graphicFrame macro="">
          <xdr:nvGraphicFramePr>
            <xdr:cNvPr id="12" name="Category 3">
              <a:extLst>
                <a:ext uri="{FF2B5EF4-FFF2-40B4-BE49-F238E27FC236}">
                  <a16:creationId xmlns:a16="http://schemas.microsoft.com/office/drawing/2014/main" id="{FD827D76-5DDA-4ADB-82F1-386F079DE208}"/>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11385550" y="0"/>
              <a:ext cx="4864100" cy="9207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355600</xdr:colOff>
      <xdr:row>0</xdr:row>
      <xdr:rowOff>25400</xdr:rowOff>
    </xdr:from>
    <xdr:to>
      <xdr:col>22</xdr:col>
      <xdr:colOff>495300</xdr:colOff>
      <xdr:row>3</xdr:row>
      <xdr:rowOff>0</xdr:rowOff>
    </xdr:to>
    <xdr:sp macro="[0]!ClearFiltersOnActiveSheet" textlink="">
      <xdr:nvSpPr>
        <xdr:cNvPr id="13" name="Rectangle 12">
          <a:extLst>
            <a:ext uri="{FF2B5EF4-FFF2-40B4-BE49-F238E27FC236}">
              <a16:creationId xmlns:a16="http://schemas.microsoft.com/office/drawing/2014/main" id="{8C66A0C1-E0A8-4739-8213-8343CE8410C8}"/>
            </a:ext>
          </a:extLst>
        </xdr:cNvPr>
        <xdr:cNvSpPr/>
      </xdr:nvSpPr>
      <xdr:spPr>
        <a:xfrm>
          <a:off x="21082000" y="25400"/>
          <a:ext cx="2212340" cy="8661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t>Clear</a:t>
          </a:r>
          <a:r>
            <a:rPr lang="en-IN" sz="2000" b="1" baseline="0"/>
            <a:t> Filter</a:t>
          </a:r>
          <a:endParaRPr lang="en-IN" sz="2400" b="1"/>
        </a:p>
      </xdr:txBody>
    </xdr:sp>
    <xdr:clientData/>
  </xdr:twoCellAnchor>
  <xdr:twoCellAnchor>
    <xdr:from>
      <xdr:col>4</xdr:col>
      <xdr:colOff>609600</xdr:colOff>
      <xdr:row>3</xdr:row>
      <xdr:rowOff>215900</xdr:rowOff>
    </xdr:from>
    <xdr:to>
      <xdr:col>8</xdr:col>
      <xdr:colOff>224000</xdr:colOff>
      <xdr:row>8</xdr:row>
      <xdr:rowOff>38100</xdr:rowOff>
    </xdr:to>
    <xdr:sp macro="" textlink="">
      <xdr:nvSpPr>
        <xdr:cNvPr id="14" name="Rectangle: Rounded Corners 13">
          <a:extLst>
            <a:ext uri="{FF2B5EF4-FFF2-40B4-BE49-F238E27FC236}">
              <a16:creationId xmlns:a16="http://schemas.microsoft.com/office/drawing/2014/main" id="{96712581-A869-48A1-BCAF-F3BF76B99570}"/>
            </a:ext>
          </a:extLst>
        </xdr:cNvPr>
        <xdr:cNvSpPr/>
      </xdr:nvSpPr>
      <xdr:spPr>
        <a:xfrm>
          <a:off x="4749800" y="1111250"/>
          <a:ext cx="3754600" cy="131445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241300</xdr:colOff>
      <xdr:row>3</xdr:row>
      <xdr:rowOff>215900</xdr:rowOff>
    </xdr:from>
    <xdr:to>
      <xdr:col>12</xdr:col>
      <xdr:colOff>897100</xdr:colOff>
      <xdr:row>8</xdr:row>
      <xdr:rowOff>38100</xdr:rowOff>
    </xdr:to>
    <xdr:sp macro="" textlink="">
      <xdr:nvSpPr>
        <xdr:cNvPr id="15" name="Rectangle: Rounded Corners 14">
          <a:extLst>
            <a:ext uri="{FF2B5EF4-FFF2-40B4-BE49-F238E27FC236}">
              <a16:creationId xmlns:a16="http://schemas.microsoft.com/office/drawing/2014/main" id="{0DEBF0D2-109D-4221-9ED6-4E6B7F3C1E4B}"/>
            </a:ext>
          </a:extLst>
        </xdr:cNvPr>
        <xdr:cNvSpPr/>
      </xdr:nvSpPr>
      <xdr:spPr>
        <a:xfrm>
          <a:off x="9556750" y="1111250"/>
          <a:ext cx="3760950" cy="131445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914400</xdr:colOff>
      <xdr:row>3</xdr:row>
      <xdr:rowOff>241300</xdr:rowOff>
    </xdr:from>
    <xdr:to>
      <xdr:col>17</xdr:col>
      <xdr:colOff>528800</xdr:colOff>
      <xdr:row>8</xdr:row>
      <xdr:rowOff>63500</xdr:rowOff>
    </xdr:to>
    <xdr:sp macro="" textlink="">
      <xdr:nvSpPr>
        <xdr:cNvPr id="16" name="Rectangle: Rounded Corners 15">
          <a:extLst>
            <a:ext uri="{FF2B5EF4-FFF2-40B4-BE49-F238E27FC236}">
              <a16:creationId xmlns:a16="http://schemas.microsoft.com/office/drawing/2014/main" id="{39372ED0-C1B2-4CBD-A558-CE35D58C3473}"/>
            </a:ext>
          </a:extLst>
        </xdr:cNvPr>
        <xdr:cNvSpPr/>
      </xdr:nvSpPr>
      <xdr:spPr>
        <a:xfrm>
          <a:off x="14386560" y="1132840"/>
          <a:ext cx="3759680" cy="130810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546100</xdr:colOff>
      <xdr:row>3</xdr:row>
      <xdr:rowOff>228600</xdr:rowOff>
    </xdr:from>
    <xdr:to>
      <xdr:col>22</xdr:col>
      <xdr:colOff>160500</xdr:colOff>
      <xdr:row>8</xdr:row>
      <xdr:rowOff>50800</xdr:rowOff>
    </xdr:to>
    <xdr:sp macro="" textlink="">
      <xdr:nvSpPr>
        <xdr:cNvPr id="17" name="Rectangle: Rounded Corners 16">
          <a:extLst>
            <a:ext uri="{FF2B5EF4-FFF2-40B4-BE49-F238E27FC236}">
              <a16:creationId xmlns:a16="http://schemas.microsoft.com/office/drawing/2014/main" id="{1DE8A5C9-A256-4BCD-AB13-3DFB702FAED3}"/>
            </a:ext>
          </a:extLst>
        </xdr:cNvPr>
        <xdr:cNvSpPr/>
      </xdr:nvSpPr>
      <xdr:spPr>
        <a:xfrm>
          <a:off x="19199860" y="1120140"/>
          <a:ext cx="3759680" cy="130810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190500</xdr:colOff>
      <xdr:row>8</xdr:row>
      <xdr:rowOff>279400</xdr:rowOff>
    </xdr:from>
    <xdr:to>
      <xdr:col>15</xdr:col>
      <xdr:colOff>635000</xdr:colOff>
      <xdr:row>21</xdr:row>
      <xdr:rowOff>76200</xdr:rowOff>
    </xdr:to>
    <xdr:sp macro="" textlink="">
      <xdr:nvSpPr>
        <xdr:cNvPr id="18" name="Rectangle: Rounded Corners 17">
          <a:extLst>
            <a:ext uri="{FF2B5EF4-FFF2-40B4-BE49-F238E27FC236}">
              <a16:creationId xmlns:a16="http://schemas.microsoft.com/office/drawing/2014/main" id="{7ECC3DB6-FDDB-4C9F-9EA4-4675089EEB84}"/>
            </a:ext>
          </a:extLst>
        </xdr:cNvPr>
        <xdr:cNvSpPr/>
      </xdr:nvSpPr>
      <xdr:spPr>
        <a:xfrm>
          <a:off x="4356100" y="2616200"/>
          <a:ext cx="11899900" cy="3594100"/>
        </a:xfrm>
        <a:prstGeom prst="roundRect">
          <a:avLst>
            <a:gd name="adj" fmla="val 500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749300</xdr:colOff>
      <xdr:row>8</xdr:row>
      <xdr:rowOff>266700</xdr:rowOff>
    </xdr:from>
    <xdr:to>
      <xdr:col>22</xdr:col>
      <xdr:colOff>584200</xdr:colOff>
      <xdr:row>35</xdr:row>
      <xdr:rowOff>25400</xdr:rowOff>
    </xdr:to>
    <xdr:sp macro="" textlink="">
      <xdr:nvSpPr>
        <xdr:cNvPr id="19" name="Rectangle: Rounded Corners 18">
          <a:extLst>
            <a:ext uri="{FF2B5EF4-FFF2-40B4-BE49-F238E27FC236}">
              <a16:creationId xmlns:a16="http://schemas.microsoft.com/office/drawing/2014/main" id="{6B448965-CCAF-4040-AB8C-8CA64E8C09F0}"/>
            </a:ext>
          </a:extLst>
        </xdr:cNvPr>
        <xdr:cNvSpPr/>
      </xdr:nvSpPr>
      <xdr:spPr>
        <a:xfrm>
          <a:off x="16294100" y="2644140"/>
          <a:ext cx="7089140" cy="7782560"/>
        </a:xfrm>
        <a:prstGeom prst="roundRect">
          <a:avLst>
            <a:gd name="adj" fmla="val 380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215900</xdr:colOff>
      <xdr:row>21</xdr:row>
      <xdr:rowOff>215900</xdr:rowOff>
    </xdr:from>
    <xdr:to>
      <xdr:col>11</xdr:col>
      <xdr:colOff>330200</xdr:colOff>
      <xdr:row>35</xdr:row>
      <xdr:rowOff>101600</xdr:rowOff>
    </xdr:to>
    <xdr:sp macro="" textlink="">
      <xdr:nvSpPr>
        <xdr:cNvPr id="20" name="Rectangle: Rounded Corners 19">
          <a:extLst>
            <a:ext uri="{FF2B5EF4-FFF2-40B4-BE49-F238E27FC236}">
              <a16:creationId xmlns:a16="http://schemas.microsoft.com/office/drawing/2014/main" id="{E0F86040-6CA4-4861-99E0-27D51F3FEED4}"/>
            </a:ext>
          </a:extLst>
        </xdr:cNvPr>
        <xdr:cNvSpPr/>
      </xdr:nvSpPr>
      <xdr:spPr>
        <a:xfrm>
          <a:off x="4381500" y="6350000"/>
          <a:ext cx="7404100" cy="3975100"/>
        </a:xfrm>
        <a:prstGeom prst="roundRect">
          <a:avLst>
            <a:gd name="adj" fmla="val 394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444500</xdr:colOff>
      <xdr:row>21</xdr:row>
      <xdr:rowOff>177800</xdr:rowOff>
    </xdr:from>
    <xdr:to>
      <xdr:col>15</xdr:col>
      <xdr:colOff>635000</xdr:colOff>
      <xdr:row>35</xdr:row>
      <xdr:rowOff>50800</xdr:rowOff>
    </xdr:to>
    <xdr:sp macro="" textlink="">
      <xdr:nvSpPr>
        <xdr:cNvPr id="21" name="Rectangle: Rounded Corners 20">
          <a:extLst>
            <a:ext uri="{FF2B5EF4-FFF2-40B4-BE49-F238E27FC236}">
              <a16:creationId xmlns:a16="http://schemas.microsoft.com/office/drawing/2014/main" id="{5FD4703B-9B7D-4B1A-8FB5-CE006A3A2896}"/>
            </a:ext>
          </a:extLst>
        </xdr:cNvPr>
        <xdr:cNvSpPr/>
      </xdr:nvSpPr>
      <xdr:spPr>
        <a:xfrm>
          <a:off x="11899900" y="6311900"/>
          <a:ext cx="4356100" cy="3962400"/>
        </a:xfrm>
        <a:prstGeom prst="roundRect">
          <a:avLst>
            <a:gd name="adj" fmla="val 532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368300</xdr:colOff>
      <xdr:row>5</xdr:row>
      <xdr:rowOff>50800</xdr:rowOff>
    </xdr:from>
    <xdr:to>
      <xdr:col>6</xdr:col>
      <xdr:colOff>508000</xdr:colOff>
      <xdr:row>7</xdr:row>
      <xdr:rowOff>203200</xdr:rowOff>
    </xdr:to>
    <xdr:sp macro="" textlink="Calculations!B4">
      <xdr:nvSpPr>
        <xdr:cNvPr id="29" name="TextBox 28">
          <a:extLst>
            <a:ext uri="{FF2B5EF4-FFF2-40B4-BE49-F238E27FC236}">
              <a16:creationId xmlns:a16="http://schemas.microsoft.com/office/drawing/2014/main" id="{DCBCA215-E196-4A24-B047-44881FAC218B}"/>
            </a:ext>
          </a:extLst>
        </xdr:cNvPr>
        <xdr:cNvSpPr txBox="1"/>
      </xdr:nvSpPr>
      <xdr:spPr>
        <a:xfrm>
          <a:off x="4508500" y="1543050"/>
          <a:ext cx="2209800" cy="749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E47B9F9-D170-48C6-94E6-66794D1C2B65}" type="TxLink">
            <a:rPr lang="en-US" sz="3200" b="1" i="0" u="none" strike="noStrike">
              <a:solidFill>
                <a:srgbClr val="000000"/>
              </a:solidFill>
              <a:latin typeface="Aptos Narrow"/>
              <a:ea typeface="+mn-ea"/>
              <a:cs typeface="+mn-cs"/>
            </a:rPr>
            <a:pPr marL="0" indent="0" algn="ctr"/>
            <a:t>$81.8K</a:t>
          </a:fld>
          <a:endParaRPr lang="en-IN" sz="3200" b="1" i="0" u="none" strike="noStrike">
            <a:solidFill>
              <a:srgbClr val="000000"/>
            </a:solidFill>
            <a:latin typeface="Aptos Narrow"/>
            <a:ea typeface="+mn-ea"/>
            <a:cs typeface="+mn-cs"/>
          </a:endParaRPr>
        </a:p>
      </xdr:txBody>
    </xdr:sp>
    <xdr:clientData/>
  </xdr:twoCellAnchor>
  <xdr:twoCellAnchor>
    <xdr:from>
      <xdr:col>4</xdr:col>
      <xdr:colOff>622300</xdr:colOff>
      <xdr:row>4</xdr:row>
      <xdr:rowOff>12700</xdr:rowOff>
    </xdr:from>
    <xdr:to>
      <xdr:col>6</xdr:col>
      <xdr:colOff>165100</xdr:colOff>
      <xdr:row>5</xdr:row>
      <xdr:rowOff>260350</xdr:rowOff>
    </xdr:to>
    <xdr:sp macro="" textlink="">
      <xdr:nvSpPr>
        <xdr:cNvPr id="30" name="TextBox 29">
          <a:extLst>
            <a:ext uri="{FF2B5EF4-FFF2-40B4-BE49-F238E27FC236}">
              <a16:creationId xmlns:a16="http://schemas.microsoft.com/office/drawing/2014/main" id="{730FA839-B762-4B7F-B283-593287C836AA}"/>
            </a:ext>
          </a:extLst>
        </xdr:cNvPr>
        <xdr:cNvSpPr txBox="1"/>
      </xdr:nvSpPr>
      <xdr:spPr>
        <a:xfrm>
          <a:off x="4762500" y="1206500"/>
          <a:ext cx="1612900" cy="546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latin typeface="Segoe UI" panose="020B0502040204020203" pitchFamily="34" charset="0"/>
              <a:cs typeface="Segoe UI" panose="020B0502040204020203" pitchFamily="34" charset="0"/>
            </a:rPr>
            <a:t>Total Profit</a:t>
          </a:r>
        </a:p>
      </xdr:txBody>
    </xdr:sp>
    <xdr:clientData/>
  </xdr:twoCellAnchor>
  <xdr:twoCellAnchor>
    <xdr:from>
      <xdr:col>8</xdr:col>
      <xdr:colOff>958850</xdr:colOff>
      <xdr:row>5</xdr:row>
      <xdr:rowOff>57150</xdr:rowOff>
    </xdr:from>
    <xdr:to>
      <xdr:col>11</xdr:col>
      <xdr:colOff>63500</xdr:colOff>
      <xdr:row>7</xdr:row>
      <xdr:rowOff>209550</xdr:rowOff>
    </xdr:to>
    <xdr:sp macro="" textlink="Calculations!C4">
      <xdr:nvSpPr>
        <xdr:cNvPr id="31" name="TextBox 30">
          <a:extLst>
            <a:ext uri="{FF2B5EF4-FFF2-40B4-BE49-F238E27FC236}">
              <a16:creationId xmlns:a16="http://schemas.microsoft.com/office/drawing/2014/main" id="{51E35D27-ABED-4E10-9B74-D403A4AFCE11}"/>
            </a:ext>
          </a:extLst>
        </xdr:cNvPr>
        <xdr:cNvSpPr txBox="1"/>
      </xdr:nvSpPr>
      <xdr:spPr>
        <a:xfrm>
          <a:off x="9239250" y="1549400"/>
          <a:ext cx="2209800" cy="749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337A491-74EA-42FC-84D3-B5046FDDDE64}" type="TxLink">
            <a:rPr lang="en-US" sz="3200" b="1" i="0" u="none" strike="noStrike">
              <a:solidFill>
                <a:srgbClr val="000000"/>
              </a:solidFill>
              <a:latin typeface="Aptos Narrow"/>
              <a:ea typeface="+mn-ea"/>
              <a:cs typeface="+mn-cs"/>
            </a:rPr>
            <a:pPr marL="0" indent="0" algn="ctr"/>
            <a:t>13.4%</a:t>
          </a:fld>
          <a:endParaRPr lang="en-IN" sz="3200" b="1" i="0" u="none" strike="noStrike">
            <a:solidFill>
              <a:srgbClr val="000000"/>
            </a:solidFill>
            <a:latin typeface="Aptos Narrow"/>
            <a:ea typeface="+mn-ea"/>
            <a:cs typeface="+mn-cs"/>
          </a:endParaRPr>
        </a:p>
      </xdr:txBody>
    </xdr:sp>
    <xdr:clientData/>
  </xdr:twoCellAnchor>
  <xdr:twoCellAnchor>
    <xdr:from>
      <xdr:col>9</xdr:col>
      <xdr:colOff>304800</xdr:colOff>
      <xdr:row>4</xdr:row>
      <xdr:rowOff>12700</xdr:rowOff>
    </xdr:from>
    <xdr:to>
      <xdr:col>10</xdr:col>
      <xdr:colOff>882650</xdr:colOff>
      <xdr:row>5</xdr:row>
      <xdr:rowOff>254000</xdr:rowOff>
    </xdr:to>
    <xdr:sp macro="" textlink="">
      <xdr:nvSpPr>
        <xdr:cNvPr id="32" name="TextBox 31">
          <a:extLst>
            <a:ext uri="{FF2B5EF4-FFF2-40B4-BE49-F238E27FC236}">
              <a16:creationId xmlns:a16="http://schemas.microsoft.com/office/drawing/2014/main" id="{0756FF79-7974-4564-9EC2-CDBE7E3B6D5F}"/>
            </a:ext>
          </a:extLst>
        </xdr:cNvPr>
        <xdr:cNvSpPr txBox="1"/>
      </xdr:nvSpPr>
      <xdr:spPr>
        <a:xfrm>
          <a:off x="9620250" y="1206500"/>
          <a:ext cx="1612900" cy="539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latin typeface="Segoe UI" panose="020B0502040204020203" pitchFamily="34" charset="0"/>
              <a:cs typeface="Segoe UI" panose="020B0502040204020203" pitchFamily="34" charset="0"/>
            </a:rPr>
            <a:t>Profit</a:t>
          </a:r>
          <a:r>
            <a:rPr lang="en-IN" sz="1600" b="0" baseline="0">
              <a:latin typeface="Segoe UI" panose="020B0502040204020203" pitchFamily="34" charset="0"/>
              <a:cs typeface="Segoe UI" panose="020B0502040204020203" pitchFamily="34" charset="0"/>
            </a:rPr>
            <a:t> Margin</a:t>
          </a:r>
          <a:endParaRPr lang="en-IN" sz="1600" b="0">
            <a:latin typeface="Segoe UI" panose="020B0502040204020203" pitchFamily="34" charset="0"/>
            <a:cs typeface="Segoe UI" panose="020B0502040204020203" pitchFamily="34" charset="0"/>
          </a:endParaRPr>
        </a:p>
      </xdr:txBody>
    </xdr:sp>
    <xdr:clientData/>
  </xdr:twoCellAnchor>
  <xdr:twoCellAnchor>
    <xdr:from>
      <xdr:col>15</xdr:col>
      <xdr:colOff>889000</xdr:colOff>
      <xdr:row>3</xdr:row>
      <xdr:rowOff>190500</xdr:rowOff>
    </xdr:from>
    <xdr:to>
      <xdr:col>17</xdr:col>
      <xdr:colOff>466725</xdr:colOff>
      <xdr:row>8</xdr:row>
      <xdr:rowOff>50800</xdr:rowOff>
    </xdr:to>
    <xdr:graphicFrame macro="">
      <xdr:nvGraphicFramePr>
        <xdr:cNvPr id="33" name="Chart 32">
          <a:extLst>
            <a:ext uri="{FF2B5EF4-FFF2-40B4-BE49-F238E27FC236}">
              <a16:creationId xmlns:a16="http://schemas.microsoft.com/office/drawing/2014/main" id="{A7A57B3D-F4AA-4218-94B2-C5A79E1442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488950</xdr:colOff>
      <xdr:row>4</xdr:row>
      <xdr:rowOff>31750</xdr:rowOff>
    </xdr:from>
    <xdr:to>
      <xdr:col>20</xdr:col>
      <xdr:colOff>520700</xdr:colOff>
      <xdr:row>5</xdr:row>
      <xdr:rowOff>273050</xdr:rowOff>
    </xdr:to>
    <xdr:sp macro="" textlink="">
      <xdr:nvSpPr>
        <xdr:cNvPr id="34" name="TextBox 33">
          <a:extLst>
            <a:ext uri="{FF2B5EF4-FFF2-40B4-BE49-F238E27FC236}">
              <a16:creationId xmlns:a16="http://schemas.microsoft.com/office/drawing/2014/main" id="{5544A770-76D7-4FC4-BF5B-E54E81A3BF6D}"/>
            </a:ext>
          </a:extLst>
        </xdr:cNvPr>
        <xdr:cNvSpPr txBox="1"/>
      </xdr:nvSpPr>
      <xdr:spPr>
        <a:xfrm>
          <a:off x="19119850" y="1225550"/>
          <a:ext cx="2101850" cy="539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baseline="0">
              <a:latin typeface="Segoe UI" panose="020B0502040204020203" pitchFamily="34" charset="0"/>
              <a:cs typeface="Segoe UI" panose="020B0502040204020203" pitchFamily="34" charset="0"/>
            </a:rPr>
            <a:t>Return Revenue</a:t>
          </a:r>
          <a:endParaRPr lang="en-IN" sz="1600" b="0">
            <a:latin typeface="Segoe UI" panose="020B0502040204020203" pitchFamily="34" charset="0"/>
            <a:cs typeface="Segoe UI" panose="020B0502040204020203" pitchFamily="34" charset="0"/>
          </a:endParaRPr>
        </a:p>
      </xdr:txBody>
    </xdr:sp>
    <xdr:clientData/>
  </xdr:twoCellAnchor>
  <xdr:twoCellAnchor>
    <xdr:from>
      <xdr:col>18</xdr:col>
      <xdr:colOff>603250</xdr:colOff>
      <xdr:row>5</xdr:row>
      <xdr:rowOff>69850</xdr:rowOff>
    </xdr:from>
    <xdr:to>
      <xdr:col>20</xdr:col>
      <xdr:colOff>146050</xdr:colOff>
      <xdr:row>7</xdr:row>
      <xdr:rowOff>222250</xdr:rowOff>
    </xdr:to>
    <xdr:sp macro="" textlink="Calculations!B113">
      <xdr:nvSpPr>
        <xdr:cNvPr id="35" name="TextBox 34">
          <a:extLst>
            <a:ext uri="{FF2B5EF4-FFF2-40B4-BE49-F238E27FC236}">
              <a16:creationId xmlns:a16="http://schemas.microsoft.com/office/drawing/2014/main" id="{64893EED-CAB8-4AC9-82CB-263F32517D2E}"/>
            </a:ext>
          </a:extLst>
        </xdr:cNvPr>
        <xdr:cNvSpPr txBox="1"/>
      </xdr:nvSpPr>
      <xdr:spPr>
        <a:xfrm>
          <a:off x="19234150" y="1562100"/>
          <a:ext cx="1612900" cy="749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3597426-4D04-4B41-A0BA-6F1CCC23B011}" type="TxLink">
            <a:rPr lang="en-US" sz="3200" b="1" i="0" u="none" strike="noStrike">
              <a:solidFill>
                <a:srgbClr val="000000"/>
              </a:solidFill>
              <a:latin typeface="Aptos Narrow"/>
              <a:ea typeface="+mn-ea"/>
              <a:cs typeface="+mn-cs"/>
            </a:rPr>
            <a:pPr marL="0" indent="0" algn="ctr"/>
            <a:t>$36.1K</a:t>
          </a:fld>
          <a:endParaRPr lang="en-IN" sz="3200" b="1" i="0" u="none" strike="noStrike">
            <a:solidFill>
              <a:srgbClr val="000000"/>
            </a:solidFill>
            <a:latin typeface="Aptos Narrow"/>
            <a:ea typeface="+mn-ea"/>
            <a:cs typeface="+mn-cs"/>
          </a:endParaRPr>
        </a:p>
      </xdr:txBody>
    </xdr:sp>
    <xdr:clientData/>
  </xdr:twoCellAnchor>
  <xdr:twoCellAnchor>
    <xdr:from>
      <xdr:col>6</xdr:col>
      <xdr:colOff>336550</xdr:colOff>
      <xdr:row>4</xdr:row>
      <xdr:rowOff>228600</xdr:rowOff>
    </xdr:from>
    <xdr:to>
      <xdr:col>7</xdr:col>
      <xdr:colOff>843150</xdr:colOff>
      <xdr:row>7</xdr:row>
      <xdr:rowOff>216300</xdr:rowOff>
    </xdr:to>
    <xdr:graphicFrame macro="">
      <xdr:nvGraphicFramePr>
        <xdr:cNvPr id="37" name="Chart 36">
          <a:extLst>
            <a:ext uri="{FF2B5EF4-FFF2-40B4-BE49-F238E27FC236}">
              <a16:creationId xmlns:a16="http://schemas.microsoft.com/office/drawing/2014/main" id="{50856A34-9142-4839-B72C-82FEB9C8B3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107950</xdr:colOff>
          <xdr:row>4</xdr:row>
          <xdr:rowOff>25400</xdr:rowOff>
        </xdr:from>
        <xdr:to>
          <xdr:col>7</xdr:col>
          <xdr:colOff>937700</xdr:colOff>
          <xdr:row>5</xdr:row>
          <xdr:rowOff>25750</xdr:rowOff>
        </xdr:to>
        <xdr:pic>
          <xdr:nvPicPr>
            <xdr:cNvPr id="40" name="Picture 39">
              <a:extLst>
                <a:ext uri="{FF2B5EF4-FFF2-40B4-BE49-F238E27FC236}">
                  <a16:creationId xmlns:a16="http://schemas.microsoft.com/office/drawing/2014/main" id="{D572DEA2-9852-4AE1-B0AC-AE3D8888FD5B}"/>
                </a:ext>
              </a:extLst>
            </xdr:cNvPr>
            <xdr:cNvPicPr>
              <a:picLocks noChangeArrowheads="1"/>
              <a:extLst>
                <a:ext uri="{84589F7E-364E-4C9E-8A38-B11213B215E9}">
                  <a14:cameraTool cellRange="Calculations!$K$13" spid="_x0000_s25030"/>
                </a:ext>
              </a:extLst>
            </xdr:cNvPicPr>
          </xdr:nvPicPr>
          <xdr:blipFill>
            <a:blip xmlns:r="http://schemas.openxmlformats.org/officeDocument/2006/relationships" r:embed="rId6"/>
            <a:srcRect/>
            <a:stretch>
              <a:fillRect/>
            </a:stretch>
          </xdr:blipFill>
          <xdr:spPr bwMode="auto">
            <a:xfrm>
              <a:off x="6318250" y="1219200"/>
              <a:ext cx="1864800" cy="2988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793750</xdr:colOff>
          <xdr:row>4</xdr:row>
          <xdr:rowOff>12700</xdr:rowOff>
        </xdr:from>
        <xdr:to>
          <xdr:col>12</xdr:col>
          <xdr:colOff>588450</xdr:colOff>
          <xdr:row>5</xdr:row>
          <xdr:rowOff>13050</xdr:rowOff>
        </xdr:to>
        <xdr:pic>
          <xdr:nvPicPr>
            <xdr:cNvPr id="62" name="Picture 61">
              <a:extLst>
                <a:ext uri="{FF2B5EF4-FFF2-40B4-BE49-F238E27FC236}">
                  <a16:creationId xmlns:a16="http://schemas.microsoft.com/office/drawing/2014/main" id="{844683F4-F7E4-B723-2157-632E6357B066}"/>
                </a:ext>
              </a:extLst>
            </xdr:cNvPr>
            <xdr:cNvPicPr>
              <a:picLocks noChangeArrowheads="1"/>
              <a:extLst>
                <a:ext uri="{84589F7E-364E-4C9E-8A38-B11213B215E9}">
                  <a14:cameraTool cellRange="Calculations!$K$115" spid="_x0000_s25031"/>
                </a:ext>
              </a:extLst>
            </xdr:cNvPicPr>
          </xdr:nvPicPr>
          <xdr:blipFill>
            <a:blip xmlns:r="http://schemas.openxmlformats.org/officeDocument/2006/relationships" r:embed="rId7"/>
            <a:srcRect/>
            <a:stretch>
              <a:fillRect/>
            </a:stretch>
          </xdr:blipFill>
          <xdr:spPr bwMode="auto">
            <a:xfrm>
              <a:off x="11144250" y="1206500"/>
              <a:ext cx="1864800" cy="2988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279400</xdr:colOff>
          <xdr:row>4</xdr:row>
          <xdr:rowOff>31750</xdr:rowOff>
        </xdr:from>
        <xdr:to>
          <xdr:col>22</xdr:col>
          <xdr:colOff>74100</xdr:colOff>
          <xdr:row>5</xdr:row>
          <xdr:rowOff>32100</xdr:rowOff>
        </xdr:to>
        <xdr:pic>
          <xdr:nvPicPr>
            <xdr:cNvPr id="27" name="Picture 26">
              <a:extLst>
                <a:ext uri="{FF2B5EF4-FFF2-40B4-BE49-F238E27FC236}">
                  <a16:creationId xmlns:a16="http://schemas.microsoft.com/office/drawing/2014/main" id="{4AB8BE06-388A-29B2-093E-63C50F7B11E2}"/>
                </a:ext>
              </a:extLst>
            </xdr:cNvPr>
            <xdr:cNvPicPr>
              <a:picLocks noChangeArrowheads="1"/>
              <a:extLst>
                <a:ext uri="{84589F7E-364E-4C9E-8A38-B11213B215E9}">
                  <a14:cameraTool cellRange="Calculations!$K$122" spid="_x0000_s25032"/>
                </a:ext>
              </a:extLst>
            </xdr:cNvPicPr>
          </xdr:nvPicPr>
          <xdr:blipFill>
            <a:blip xmlns:r="http://schemas.openxmlformats.org/officeDocument/2006/relationships" r:embed="rId8"/>
            <a:srcRect/>
            <a:stretch>
              <a:fillRect/>
            </a:stretch>
          </xdr:blipFill>
          <xdr:spPr bwMode="auto">
            <a:xfrm>
              <a:off x="20980400" y="1225550"/>
              <a:ext cx="1864800" cy="2988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12700</xdr:colOff>
      <xdr:row>4</xdr:row>
      <xdr:rowOff>88900</xdr:rowOff>
    </xdr:from>
    <xdr:to>
      <xdr:col>22</xdr:col>
      <xdr:colOff>977900</xdr:colOff>
      <xdr:row>4</xdr:row>
      <xdr:rowOff>101600</xdr:rowOff>
    </xdr:to>
    <xdr:cxnSp macro="">
      <xdr:nvCxnSpPr>
        <xdr:cNvPr id="43" name="Straight Connector 42" hidden="1">
          <a:extLst>
            <a:ext uri="{FF2B5EF4-FFF2-40B4-BE49-F238E27FC236}">
              <a16:creationId xmlns:a16="http://schemas.microsoft.com/office/drawing/2014/main" id="{A71D6E7A-86B8-456F-AA9B-B68F042FDA5F}"/>
            </a:ext>
          </a:extLst>
        </xdr:cNvPr>
        <xdr:cNvCxnSpPr/>
      </xdr:nvCxnSpPr>
      <xdr:spPr>
        <a:xfrm>
          <a:off x="4178300" y="1257300"/>
          <a:ext cx="19710400" cy="12700"/>
        </a:xfrm>
        <a:prstGeom prst="line">
          <a:avLst/>
        </a:prstGeom>
        <a:ln>
          <a:solidFill>
            <a:srgbClr val="FFC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203200</xdr:colOff>
      <xdr:row>5</xdr:row>
      <xdr:rowOff>76200</xdr:rowOff>
    </xdr:from>
    <xdr:to>
      <xdr:col>22</xdr:col>
      <xdr:colOff>596900</xdr:colOff>
      <xdr:row>5</xdr:row>
      <xdr:rowOff>76200</xdr:rowOff>
    </xdr:to>
    <xdr:cxnSp macro="">
      <xdr:nvCxnSpPr>
        <xdr:cNvPr id="44" name="Straight Connector 43" hidden="1">
          <a:extLst>
            <a:ext uri="{FF2B5EF4-FFF2-40B4-BE49-F238E27FC236}">
              <a16:creationId xmlns:a16="http://schemas.microsoft.com/office/drawing/2014/main" id="{D654AC46-C87C-4BA2-8991-8C78C52A1E87}"/>
            </a:ext>
          </a:extLst>
        </xdr:cNvPr>
        <xdr:cNvCxnSpPr/>
      </xdr:nvCxnSpPr>
      <xdr:spPr>
        <a:xfrm>
          <a:off x="4343400" y="1568450"/>
          <a:ext cx="19024600" cy="0"/>
        </a:xfrm>
        <a:prstGeom prst="line">
          <a:avLst/>
        </a:prstGeom>
        <a:ln>
          <a:solidFill>
            <a:srgbClr val="FFC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571500</xdr:colOff>
      <xdr:row>6</xdr:row>
      <xdr:rowOff>254000</xdr:rowOff>
    </xdr:from>
    <xdr:to>
      <xdr:col>22</xdr:col>
      <xdr:colOff>495300</xdr:colOff>
      <xdr:row>6</xdr:row>
      <xdr:rowOff>266700</xdr:rowOff>
    </xdr:to>
    <xdr:cxnSp macro="">
      <xdr:nvCxnSpPr>
        <xdr:cNvPr id="45" name="Straight Connector 44" hidden="1">
          <a:extLst>
            <a:ext uri="{FF2B5EF4-FFF2-40B4-BE49-F238E27FC236}">
              <a16:creationId xmlns:a16="http://schemas.microsoft.com/office/drawing/2014/main" id="{1BF67AAF-8AFE-4F49-879A-1E642B75DD02}"/>
            </a:ext>
          </a:extLst>
        </xdr:cNvPr>
        <xdr:cNvCxnSpPr/>
      </xdr:nvCxnSpPr>
      <xdr:spPr>
        <a:xfrm>
          <a:off x="3695700" y="2006600"/>
          <a:ext cx="19710400" cy="12700"/>
        </a:xfrm>
        <a:prstGeom prst="line">
          <a:avLst/>
        </a:prstGeom>
        <a:ln>
          <a:solidFill>
            <a:srgbClr val="FFC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863600</xdr:colOff>
      <xdr:row>3</xdr:row>
      <xdr:rowOff>50800</xdr:rowOff>
    </xdr:from>
    <xdr:to>
      <xdr:col>7</xdr:col>
      <xdr:colOff>863600</xdr:colOff>
      <xdr:row>9</xdr:row>
      <xdr:rowOff>50800</xdr:rowOff>
    </xdr:to>
    <xdr:cxnSp macro="">
      <xdr:nvCxnSpPr>
        <xdr:cNvPr id="46" name="Straight Connector 45" hidden="1">
          <a:extLst>
            <a:ext uri="{FF2B5EF4-FFF2-40B4-BE49-F238E27FC236}">
              <a16:creationId xmlns:a16="http://schemas.microsoft.com/office/drawing/2014/main" id="{BF604180-D0B7-4764-843F-6C8F0064F969}"/>
            </a:ext>
          </a:extLst>
        </xdr:cNvPr>
        <xdr:cNvCxnSpPr/>
      </xdr:nvCxnSpPr>
      <xdr:spPr>
        <a:xfrm>
          <a:off x="8153400" y="9271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927100</xdr:colOff>
      <xdr:row>3</xdr:row>
      <xdr:rowOff>38100</xdr:rowOff>
    </xdr:from>
    <xdr:to>
      <xdr:col>4</xdr:col>
      <xdr:colOff>927100</xdr:colOff>
      <xdr:row>9</xdr:row>
      <xdr:rowOff>38100</xdr:rowOff>
    </xdr:to>
    <xdr:cxnSp macro="">
      <xdr:nvCxnSpPr>
        <xdr:cNvPr id="47" name="Straight Connector 46" hidden="1">
          <a:extLst>
            <a:ext uri="{FF2B5EF4-FFF2-40B4-BE49-F238E27FC236}">
              <a16:creationId xmlns:a16="http://schemas.microsoft.com/office/drawing/2014/main" id="{32A83D2F-B7A5-4ACD-891D-B7D02D9658F4}"/>
            </a:ext>
          </a:extLst>
        </xdr:cNvPr>
        <xdr:cNvCxnSpPr/>
      </xdr:nvCxnSpPr>
      <xdr:spPr>
        <a:xfrm>
          <a:off x="5092700" y="9144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546100</xdr:colOff>
      <xdr:row>3</xdr:row>
      <xdr:rowOff>50800</xdr:rowOff>
    </xdr:from>
    <xdr:to>
      <xdr:col>9</xdr:col>
      <xdr:colOff>546100</xdr:colOff>
      <xdr:row>9</xdr:row>
      <xdr:rowOff>50800</xdr:rowOff>
    </xdr:to>
    <xdr:cxnSp macro="">
      <xdr:nvCxnSpPr>
        <xdr:cNvPr id="48" name="Straight Connector 47" hidden="1">
          <a:extLst>
            <a:ext uri="{FF2B5EF4-FFF2-40B4-BE49-F238E27FC236}">
              <a16:creationId xmlns:a16="http://schemas.microsoft.com/office/drawing/2014/main" id="{2D56CE2A-6295-4E5F-B3B8-26535141CEBE}"/>
            </a:ext>
          </a:extLst>
        </xdr:cNvPr>
        <xdr:cNvCxnSpPr/>
      </xdr:nvCxnSpPr>
      <xdr:spPr>
        <a:xfrm>
          <a:off x="9918700" y="9271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444500</xdr:colOff>
      <xdr:row>3</xdr:row>
      <xdr:rowOff>127000</xdr:rowOff>
    </xdr:from>
    <xdr:to>
      <xdr:col>12</xdr:col>
      <xdr:colOff>444500</xdr:colOff>
      <xdr:row>9</xdr:row>
      <xdr:rowOff>127000</xdr:rowOff>
    </xdr:to>
    <xdr:cxnSp macro="">
      <xdr:nvCxnSpPr>
        <xdr:cNvPr id="49" name="Straight Connector 48" hidden="1">
          <a:extLst>
            <a:ext uri="{FF2B5EF4-FFF2-40B4-BE49-F238E27FC236}">
              <a16:creationId xmlns:a16="http://schemas.microsoft.com/office/drawing/2014/main" id="{FF73B339-CD91-4EA2-8A13-E00311BDC71D}"/>
            </a:ext>
          </a:extLst>
        </xdr:cNvPr>
        <xdr:cNvCxnSpPr/>
      </xdr:nvCxnSpPr>
      <xdr:spPr>
        <a:xfrm>
          <a:off x="12941300" y="10033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215900</xdr:colOff>
      <xdr:row>3</xdr:row>
      <xdr:rowOff>50800</xdr:rowOff>
    </xdr:from>
    <xdr:to>
      <xdr:col>14</xdr:col>
      <xdr:colOff>215900</xdr:colOff>
      <xdr:row>9</xdr:row>
      <xdr:rowOff>50800</xdr:rowOff>
    </xdr:to>
    <xdr:cxnSp macro="">
      <xdr:nvCxnSpPr>
        <xdr:cNvPr id="50" name="Straight Connector 49" hidden="1">
          <a:extLst>
            <a:ext uri="{FF2B5EF4-FFF2-40B4-BE49-F238E27FC236}">
              <a16:creationId xmlns:a16="http://schemas.microsoft.com/office/drawing/2014/main" id="{B5FC6D3E-8E5F-4E17-B75A-55578E069270}"/>
            </a:ext>
          </a:extLst>
        </xdr:cNvPr>
        <xdr:cNvCxnSpPr/>
      </xdr:nvCxnSpPr>
      <xdr:spPr>
        <a:xfrm>
          <a:off x="14795500" y="9271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177800</xdr:colOff>
      <xdr:row>3</xdr:row>
      <xdr:rowOff>127000</xdr:rowOff>
    </xdr:from>
    <xdr:to>
      <xdr:col>17</xdr:col>
      <xdr:colOff>177800</xdr:colOff>
      <xdr:row>9</xdr:row>
      <xdr:rowOff>127000</xdr:rowOff>
    </xdr:to>
    <xdr:cxnSp macro="">
      <xdr:nvCxnSpPr>
        <xdr:cNvPr id="51" name="Straight Connector 50" hidden="1">
          <a:extLst>
            <a:ext uri="{FF2B5EF4-FFF2-40B4-BE49-F238E27FC236}">
              <a16:creationId xmlns:a16="http://schemas.microsoft.com/office/drawing/2014/main" id="{F8CE0A94-A7F8-4C2C-AEA1-A21524D1894D}"/>
            </a:ext>
          </a:extLst>
        </xdr:cNvPr>
        <xdr:cNvCxnSpPr/>
      </xdr:nvCxnSpPr>
      <xdr:spPr>
        <a:xfrm>
          <a:off x="17881600" y="10033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850900</xdr:colOff>
      <xdr:row>3</xdr:row>
      <xdr:rowOff>133350</xdr:rowOff>
    </xdr:from>
    <xdr:to>
      <xdr:col>18</xdr:col>
      <xdr:colOff>850900</xdr:colOff>
      <xdr:row>9</xdr:row>
      <xdr:rowOff>133350</xdr:rowOff>
    </xdr:to>
    <xdr:cxnSp macro="">
      <xdr:nvCxnSpPr>
        <xdr:cNvPr id="52" name="Straight Connector 51" hidden="1">
          <a:extLst>
            <a:ext uri="{FF2B5EF4-FFF2-40B4-BE49-F238E27FC236}">
              <a16:creationId xmlns:a16="http://schemas.microsoft.com/office/drawing/2014/main" id="{7EFE325F-ADF8-46F4-A281-2F63E7BE2463}"/>
            </a:ext>
          </a:extLst>
        </xdr:cNvPr>
        <xdr:cNvCxnSpPr/>
      </xdr:nvCxnSpPr>
      <xdr:spPr>
        <a:xfrm>
          <a:off x="19481800" y="1028700"/>
          <a:ext cx="0" cy="17907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901700</xdr:colOff>
      <xdr:row>3</xdr:row>
      <xdr:rowOff>190500</xdr:rowOff>
    </xdr:from>
    <xdr:to>
      <xdr:col>21</xdr:col>
      <xdr:colOff>901700</xdr:colOff>
      <xdr:row>9</xdr:row>
      <xdr:rowOff>190500</xdr:rowOff>
    </xdr:to>
    <xdr:cxnSp macro="">
      <xdr:nvCxnSpPr>
        <xdr:cNvPr id="53" name="Straight Connector 52" hidden="1">
          <a:extLst>
            <a:ext uri="{FF2B5EF4-FFF2-40B4-BE49-F238E27FC236}">
              <a16:creationId xmlns:a16="http://schemas.microsoft.com/office/drawing/2014/main" id="{4EDC4C70-ACF5-4471-975C-36E9E87222E8}"/>
            </a:ext>
          </a:extLst>
        </xdr:cNvPr>
        <xdr:cNvCxnSpPr/>
      </xdr:nvCxnSpPr>
      <xdr:spPr>
        <a:xfrm>
          <a:off x="22637750" y="1085850"/>
          <a:ext cx="0" cy="17907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119380</xdr:colOff>
      <xdr:row>4</xdr:row>
      <xdr:rowOff>15240</xdr:rowOff>
    </xdr:from>
    <xdr:to>
      <xdr:col>15</xdr:col>
      <xdr:colOff>863600</xdr:colOff>
      <xdr:row>5</xdr:row>
      <xdr:rowOff>262890</xdr:rowOff>
    </xdr:to>
    <xdr:sp macro="" textlink="">
      <xdr:nvSpPr>
        <xdr:cNvPr id="56" name="TextBox 55">
          <a:extLst>
            <a:ext uri="{FF2B5EF4-FFF2-40B4-BE49-F238E27FC236}">
              <a16:creationId xmlns:a16="http://schemas.microsoft.com/office/drawing/2014/main" id="{EE45C457-F004-4434-9F2C-F4484272EC6E}"/>
            </a:ext>
          </a:extLst>
        </xdr:cNvPr>
        <xdr:cNvSpPr txBox="1"/>
      </xdr:nvSpPr>
      <xdr:spPr>
        <a:xfrm>
          <a:off x="14610080" y="1209040"/>
          <a:ext cx="1779270" cy="546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latin typeface="Segoe UI" panose="020B0502040204020203" pitchFamily="34" charset="0"/>
              <a:cs typeface="Segoe UI" panose="020B0502040204020203" pitchFamily="34" charset="0"/>
            </a:rPr>
            <a:t>Average</a:t>
          </a:r>
          <a:r>
            <a:rPr lang="en-IN" sz="1600" b="0" baseline="0">
              <a:latin typeface="Segoe UI" panose="020B0502040204020203" pitchFamily="34" charset="0"/>
              <a:cs typeface="Segoe UI" panose="020B0502040204020203" pitchFamily="34" charset="0"/>
            </a:rPr>
            <a:t> Discount</a:t>
          </a:r>
          <a:endParaRPr lang="en-IN" sz="1600" b="0">
            <a:latin typeface="Segoe UI" panose="020B0502040204020203" pitchFamily="34" charset="0"/>
            <a:cs typeface="Segoe UI" panose="020B0502040204020203" pitchFamily="34" charset="0"/>
          </a:endParaRPr>
        </a:p>
      </xdr:txBody>
    </xdr:sp>
    <xdr:clientData/>
  </xdr:twoCellAnchor>
  <xdr:twoCellAnchor>
    <xdr:from>
      <xdr:col>15</xdr:col>
      <xdr:colOff>863600</xdr:colOff>
      <xdr:row>4</xdr:row>
      <xdr:rowOff>107951</xdr:rowOff>
    </xdr:from>
    <xdr:to>
      <xdr:col>17</xdr:col>
      <xdr:colOff>334300</xdr:colOff>
      <xdr:row>7</xdr:row>
      <xdr:rowOff>105401</xdr:rowOff>
    </xdr:to>
    <xdr:graphicFrame macro="">
      <xdr:nvGraphicFramePr>
        <xdr:cNvPr id="57" name="Chart 56">
          <a:extLst>
            <a:ext uri="{FF2B5EF4-FFF2-40B4-BE49-F238E27FC236}">
              <a16:creationId xmlns:a16="http://schemas.microsoft.com/office/drawing/2014/main" id="{0C855C37-168B-4C66-AE0B-B027141E99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730250</xdr:colOff>
      <xdr:row>5</xdr:row>
      <xdr:rowOff>50800</xdr:rowOff>
    </xdr:from>
    <xdr:to>
      <xdr:col>15</xdr:col>
      <xdr:colOff>869950</xdr:colOff>
      <xdr:row>7</xdr:row>
      <xdr:rowOff>203200</xdr:rowOff>
    </xdr:to>
    <xdr:sp macro="" textlink="Calculations!A113">
      <xdr:nvSpPr>
        <xdr:cNvPr id="58" name="TextBox 57">
          <a:extLst>
            <a:ext uri="{FF2B5EF4-FFF2-40B4-BE49-F238E27FC236}">
              <a16:creationId xmlns:a16="http://schemas.microsoft.com/office/drawing/2014/main" id="{F4C9368E-2E7B-42C2-A4FC-B59E418F7516}"/>
            </a:ext>
          </a:extLst>
        </xdr:cNvPr>
        <xdr:cNvSpPr txBox="1"/>
      </xdr:nvSpPr>
      <xdr:spPr>
        <a:xfrm>
          <a:off x="14185900" y="1543050"/>
          <a:ext cx="2209800" cy="749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180F4A5-EE10-49D9-9CA8-442AEBA93A70}" type="TxLink">
            <a:rPr lang="en-US" sz="3200" b="1" i="0" u="none" strike="noStrike">
              <a:solidFill>
                <a:srgbClr val="000000"/>
              </a:solidFill>
              <a:latin typeface="Aptos Narrow"/>
              <a:ea typeface="+mn-ea"/>
              <a:cs typeface="+mn-cs"/>
            </a:rPr>
            <a:pPr marL="0" indent="0" algn="ctr"/>
            <a:t>15.47%</a:t>
          </a:fld>
          <a:endParaRPr lang="en-IN" sz="3200" b="1" i="0" u="none" strike="noStrike">
            <a:solidFill>
              <a:srgbClr val="000000"/>
            </a:solidFill>
            <a:latin typeface="Aptos Narrow"/>
            <a:ea typeface="+mn-ea"/>
            <a:cs typeface="+mn-cs"/>
          </a:endParaRPr>
        </a:p>
      </xdr:txBody>
    </xdr:sp>
    <xdr:clientData/>
  </xdr:twoCellAnchor>
  <xdr:twoCellAnchor>
    <xdr:from>
      <xdr:col>10</xdr:col>
      <xdr:colOff>984250</xdr:colOff>
      <xdr:row>4</xdr:row>
      <xdr:rowOff>241300</xdr:rowOff>
    </xdr:from>
    <xdr:to>
      <xdr:col>12</xdr:col>
      <xdr:colOff>454950</xdr:colOff>
      <xdr:row>7</xdr:row>
      <xdr:rowOff>227950</xdr:rowOff>
    </xdr:to>
    <xdr:graphicFrame macro="">
      <xdr:nvGraphicFramePr>
        <xdr:cNvPr id="59" name="Chart 58">
          <a:extLst>
            <a:ext uri="{FF2B5EF4-FFF2-40B4-BE49-F238E27FC236}">
              <a16:creationId xmlns:a16="http://schemas.microsoft.com/office/drawing/2014/main" id="{5715AACE-AFF4-4C7A-8935-4D56B8F628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575310</xdr:colOff>
      <xdr:row>4</xdr:row>
      <xdr:rowOff>199390</xdr:rowOff>
    </xdr:from>
    <xdr:to>
      <xdr:col>22</xdr:col>
      <xdr:colOff>46010</xdr:colOff>
      <xdr:row>7</xdr:row>
      <xdr:rowOff>186040</xdr:rowOff>
    </xdr:to>
    <xdr:graphicFrame macro="">
      <xdr:nvGraphicFramePr>
        <xdr:cNvPr id="26" name="Chart 25">
          <a:extLst>
            <a:ext uri="{FF2B5EF4-FFF2-40B4-BE49-F238E27FC236}">
              <a16:creationId xmlns:a16="http://schemas.microsoft.com/office/drawing/2014/main" id="{F22E8D83-5A70-49A9-BB1E-B3F92050D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0</xdr:col>
      <xdr:colOff>609600</xdr:colOff>
      <xdr:row>5</xdr:row>
      <xdr:rowOff>38100</xdr:rowOff>
    </xdr:from>
    <xdr:to>
      <xdr:col>3</xdr:col>
      <xdr:colOff>434709</xdr:colOff>
      <xdr:row>15</xdr:row>
      <xdr:rowOff>173500</xdr:rowOff>
    </xdr:to>
    <xdr:pic>
      <xdr:nvPicPr>
        <xdr:cNvPr id="36" name="Graphic 35" descr="Money with solid fill">
          <a:extLst>
            <a:ext uri="{FF2B5EF4-FFF2-40B4-BE49-F238E27FC236}">
              <a16:creationId xmlns:a16="http://schemas.microsoft.com/office/drawing/2014/main" id="{4CF2A310-CCDC-4872-B2F5-E0D8E55C58BC}"/>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09600" y="1498600"/>
          <a:ext cx="2949309" cy="3056400"/>
        </a:xfrm>
        <a:prstGeom prst="rect">
          <a:avLst/>
        </a:prstGeom>
        <a:effectLst>
          <a:innerShdw blurRad="63500" dist="50800" dir="13500000">
            <a:prstClr val="black">
              <a:alpha val="50000"/>
            </a:prstClr>
          </a:innerShdw>
        </a:effectLst>
      </xdr:spPr>
    </xdr:pic>
    <xdr:clientData/>
  </xdr:twoCellAnchor>
  <xdr:twoCellAnchor>
    <xdr:from>
      <xdr:col>4</xdr:col>
      <xdr:colOff>170180</xdr:colOff>
      <xdr:row>9</xdr:row>
      <xdr:rowOff>1</xdr:rowOff>
    </xdr:from>
    <xdr:to>
      <xdr:col>15</xdr:col>
      <xdr:colOff>635000</xdr:colOff>
      <xdr:row>21</xdr:row>
      <xdr:rowOff>63501</xdr:rowOff>
    </xdr:to>
    <xdr:graphicFrame macro="">
      <xdr:nvGraphicFramePr>
        <xdr:cNvPr id="39" name="Chart 38">
          <a:extLst>
            <a:ext uri="{FF2B5EF4-FFF2-40B4-BE49-F238E27FC236}">
              <a16:creationId xmlns:a16="http://schemas.microsoft.com/office/drawing/2014/main" id="{F243C01C-0415-4984-8677-FDCA3515AC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749300</xdr:colOff>
      <xdr:row>8</xdr:row>
      <xdr:rowOff>228600</xdr:rowOff>
    </xdr:from>
    <xdr:to>
      <xdr:col>22</xdr:col>
      <xdr:colOff>558800</xdr:colOff>
      <xdr:row>31</xdr:row>
      <xdr:rowOff>114300</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4EF2632A-15E0-46F1-B09C-B5154F37C3B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16294100" y="2606040"/>
              <a:ext cx="7063740" cy="67208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15</xdr:col>
          <xdr:colOff>939800</xdr:colOff>
          <xdr:row>31</xdr:row>
          <xdr:rowOff>127000</xdr:rowOff>
        </xdr:from>
        <xdr:to>
          <xdr:col>22</xdr:col>
          <xdr:colOff>432400</xdr:colOff>
          <xdr:row>35</xdr:row>
          <xdr:rowOff>6200</xdr:rowOff>
        </xdr:to>
        <xdr:pic>
          <xdr:nvPicPr>
            <xdr:cNvPr id="22" name="Picture 21">
              <a:extLst>
                <a:ext uri="{FF2B5EF4-FFF2-40B4-BE49-F238E27FC236}">
                  <a16:creationId xmlns:a16="http://schemas.microsoft.com/office/drawing/2014/main" id="{D24978F6-E20E-6B35-C414-6EAACA9B708F}"/>
                </a:ext>
              </a:extLst>
            </xdr:cNvPr>
            <xdr:cNvPicPr>
              <a:picLocks noChangeArrowheads="1"/>
              <a:extLst>
                <a:ext uri="{84589F7E-364E-4C9E-8A38-B11213B215E9}">
                  <a14:cameraTool cellRange="Calculations!$N$166:$R$168" spid="_x0000_s25033"/>
                </a:ext>
              </a:extLst>
            </xdr:cNvPicPr>
          </xdr:nvPicPr>
          <xdr:blipFill>
            <a:blip xmlns:r="http://schemas.openxmlformats.org/officeDocument/2006/relationships" r:embed="rId16"/>
            <a:srcRect/>
            <a:stretch>
              <a:fillRect/>
            </a:stretch>
          </xdr:blipFill>
          <xdr:spPr bwMode="auto">
            <a:xfrm>
              <a:off x="16560800" y="9182100"/>
              <a:ext cx="6782400" cy="10476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190500</xdr:colOff>
      <xdr:row>21</xdr:row>
      <xdr:rowOff>203200</xdr:rowOff>
    </xdr:from>
    <xdr:to>
      <xdr:col>11</xdr:col>
      <xdr:colOff>330200</xdr:colOff>
      <xdr:row>35</xdr:row>
      <xdr:rowOff>88900</xdr:rowOff>
    </xdr:to>
    <xdr:graphicFrame macro="">
      <xdr:nvGraphicFramePr>
        <xdr:cNvPr id="38" name="Chart 37">
          <a:extLst>
            <a:ext uri="{FF2B5EF4-FFF2-40B4-BE49-F238E27FC236}">
              <a16:creationId xmlns:a16="http://schemas.microsoft.com/office/drawing/2014/main" id="{BC3753C4-9961-4376-8D67-16F4968E97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xdr:col>
      <xdr:colOff>444500</xdr:colOff>
      <xdr:row>21</xdr:row>
      <xdr:rowOff>177800</xdr:rowOff>
    </xdr:from>
    <xdr:to>
      <xdr:col>15</xdr:col>
      <xdr:colOff>635000</xdr:colOff>
      <xdr:row>35</xdr:row>
      <xdr:rowOff>177800</xdr:rowOff>
    </xdr:to>
    <xdr:grpSp>
      <xdr:nvGrpSpPr>
        <xdr:cNvPr id="41" name="Group 40">
          <a:extLst>
            <a:ext uri="{FF2B5EF4-FFF2-40B4-BE49-F238E27FC236}">
              <a16:creationId xmlns:a16="http://schemas.microsoft.com/office/drawing/2014/main" id="{B9D77220-CAEE-4CD7-AD54-D9306CE64FC3}"/>
            </a:ext>
          </a:extLst>
        </xdr:cNvPr>
        <xdr:cNvGrpSpPr/>
      </xdr:nvGrpSpPr>
      <xdr:grpSpPr>
        <a:xfrm>
          <a:off x="11899900" y="6311900"/>
          <a:ext cx="4356100" cy="4089400"/>
          <a:chOff x="8102600" y="62661800"/>
          <a:chExt cx="4356000" cy="3860800"/>
        </a:xfrm>
        <a:noFill/>
      </xdr:grpSpPr>
      <xdr:graphicFrame macro="">
        <xdr:nvGraphicFramePr>
          <xdr:cNvPr id="42" name="Chart 41">
            <a:extLst>
              <a:ext uri="{FF2B5EF4-FFF2-40B4-BE49-F238E27FC236}">
                <a16:creationId xmlns:a16="http://schemas.microsoft.com/office/drawing/2014/main" id="{275C9128-09F1-F31C-7EEF-AB504F96B2B4}"/>
              </a:ext>
            </a:extLst>
          </xdr:cNvPr>
          <xdr:cNvGraphicFramePr/>
        </xdr:nvGraphicFramePr>
        <xdr:xfrm>
          <a:off x="8102600" y="62661800"/>
          <a:ext cx="4356000" cy="3860800"/>
        </xdr:xfrm>
        <a:graphic>
          <a:graphicData uri="http://schemas.openxmlformats.org/drawingml/2006/chart">
            <c:chart xmlns:c="http://schemas.openxmlformats.org/drawingml/2006/chart" xmlns:r="http://schemas.openxmlformats.org/officeDocument/2006/relationships" r:id="rId18"/>
          </a:graphicData>
        </a:graphic>
      </xdr:graphicFrame>
      <xdr:sp macro="" textlink="Calculations!B229">
        <xdr:nvSpPr>
          <xdr:cNvPr id="54" name="TextBox 53">
            <a:extLst>
              <a:ext uri="{FF2B5EF4-FFF2-40B4-BE49-F238E27FC236}">
                <a16:creationId xmlns:a16="http://schemas.microsoft.com/office/drawing/2014/main" id="{6722E5A1-D0DF-B9AF-7CC2-FD06A53502F0}"/>
              </a:ext>
            </a:extLst>
          </xdr:cNvPr>
          <xdr:cNvSpPr txBox="1"/>
        </xdr:nvSpPr>
        <xdr:spPr>
          <a:xfrm>
            <a:off x="9372600" y="63995300"/>
            <a:ext cx="1841500" cy="16891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1E538CE-EDE9-4DB5-A3E0-8131262AB0B8}" type="TxLink">
              <a:rPr lang="en-US" sz="3200" b="1" i="0" u="none" strike="noStrike">
                <a:solidFill>
                  <a:srgbClr val="000000"/>
                </a:solidFill>
                <a:latin typeface="Aptos Narrow"/>
              </a:rPr>
              <a:pPr algn="ctr"/>
              <a:t>$81.8K</a:t>
            </a:fld>
            <a:endParaRPr lang="en-IN" sz="2800" b="1"/>
          </a:p>
        </xdr:txBody>
      </xdr:sp>
      <xdr:sp macro="" textlink="Calculations!B225">
        <xdr:nvSpPr>
          <xdr:cNvPr id="60" name="TextBox 59">
            <a:extLst>
              <a:ext uri="{FF2B5EF4-FFF2-40B4-BE49-F238E27FC236}">
                <a16:creationId xmlns:a16="http://schemas.microsoft.com/office/drawing/2014/main" id="{FF1C6B4E-FF0E-7808-842D-6390289FC218}"/>
              </a:ext>
            </a:extLst>
          </xdr:cNvPr>
          <xdr:cNvSpPr txBox="1"/>
        </xdr:nvSpPr>
        <xdr:spPr>
          <a:xfrm>
            <a:off x="9334500" y="63830200"/>
            <a:ext cx="1943100" cy="9017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fld id="{324F0BFE-EAA4-4145-A7E3-9C78A802B4CA}" type="TxLink">
              <a:rPr lang="en-US" sz="1800" b="0" i="0" u="none" strike="noStrike">
                <a:solidFill>
                  <a:schemeClr val="tx1">
                    <a:lumMod val="50000"/>
                    <a:lumOff val="50000"/>
                  </a:schemeClr>
                </a:solidFill>
                <a:latin typeface="Aptos Narrow"/>
              </a:rPr>
              <a:pPr algn="ctr"/>
              <a:t>Total Profit</a:t>
            </a:fld>
            <a:endParaRPr lang="en-IN" sz="1100">
              <a:solidFill>
                <a:schemeClr val="tx1">
                  <a:lumMod val="50000"/>
                  <a:lumOff val="50000"/>
                </a:schemeClr>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593470</xdr:colOff>
      <xdr:row>5</xdr:row>
      <xdr:rowOff>88899</xdr:rowOff>
    </xdr:from>
    <xdr:to>
      <xdr:col>2</xdr:col>
      <xdr:colOff>708513</xdr:colOff>
      <xdr:row>10</xdr:row>
      <xdr:rowOff>131992</xdr:rowOff>
    </xdr:to>
    <xdr:sp macro="" textlink="">
      <xdr:nvSpPr>
        <xdr:cNvPr id="2" name="Rectangle: Rounded Corners 1">
          <a:extLst>
            <a:ext uri="{FF2B5EF4-FFF2-40B4-BE49-F238E27FC236}">
              <a16:creationId xmlns:a16="http://schemas.microsoft.com/office/drawing/2014/main" id="{7D3E6997-AC7F-4F72-B18E-F34A818DC12A}"/>
            </a:ext>
          </a:extLst>
        </xdr:cNvPr>
        <xdr:cNvSpPr/>
      </xdr:nvSpPr>
      <xdr:spPr>
        <a:xfrm>
          <a:off x="1634870" y="1549399"/>
          <a:ext cx="1156443" cy="1503593"/>
        </a:xfrm>
        <a:prstGeom prst="roundRect">
          <a:avLst/>
        </a:prstGeom>
        <a:solidFill>
          <a:schemeClr val="accent1"/>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38100</xdr:colOff>
      <xdr:row>0</xdr:row>
      <xdr:rowOff>0</xdr:rowOff>
    </xdr:from>
    <xdr:to>
      <xdr:col>4</xdr:col>
      <xdr:colOff>38100</xdr:colOff>
      <xdr:row>35</xdr:row>
      <xdr:rowOff>38100</xdr:rowOff>
    </xdr:to>
    <xdr:grpSp>
      <xdr:nvGrpSpPr>
        <xdr:cNvPr id="3" name="Panel">
          <a:extLst>
            <a:ext uri="{FF2B5EF4-FFF2-40B4-BE49-F238E27FC236}">
              <a16:creationId xmlns:a16="http://schemas.microsoft.com/office/drawing/2014/main" id="{C5598D01-FD9D-4AFA-9CEB-5061E8648DA0}"/>
            </a:ext>
          </a:extLst>
        </xdr:cNvPr>
        <xdr:cNvGrpSpPr/>
      </xdr:nvGrpSpPr>
      <xdr:grpSpPr>
        <a:xfrm>
          <a:off x="38100" y="0"/>
          <a:ext cx="4165600" cy="10261600"/>
          <a:chOff x="0" y="0"/>
          <a:chExt cx="4165600" cy="10261600"/>
        </a:xfrm>
      </xdr:grpSpPr>
      <xdr:sp macro="" textlink="">
        <xdr:nvSpPr>
          <xdr:cNvPr id="4" name="Rectangle 3">
            <a:extLst>
              <a:ext uri="{FF2B5EF4-FFF2-40B4-BE49-F238E27FC236}">
                <a16:creationId xmlns:a16="http://schemas.microsoft.com/office/drawing/2014/main" id="{86A61BF2-1512-840A-C7AF-33A2AC652BA2}"/>
              </a:ext>
            </a:extLst>
          </xdr:cNvPr>
          <xdr:cNvSpPr/>
        </xdr:nvSpPr>
        <xdr:spPr>
          <a:xfrm>
            <a:off x="0" y="0"/>
            <a:ext cx="4165600" cy="10261600"/>
          </a:xfrm>
          <a:prstGeom prst="rect">
            <a:avLst/>
          </a:prstGeom>
          <a:solidFill>
            <a:srgbClr val="112D4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 name="Rectangle: Rounded Corners 4">
            <a:extLst>
              <a:ext uri="{FF2B5EF4-FFF2-40B4-BE49-F238E27FC236}">
                <a16:creationId xmlns:a16="http://schemas.microsoft.com/office/drawing/2014/main" id="{F9D029B1-8D01-978C-6C85-2DB9FB7A9C3E}"/>
              </a:ext>
            </a:extLst>
          </xdr:cNvPr>
          <xdr:cNvSpPr/>
        </xdr:nvSpPr>
        <xdr:spPr>
          <a:xfrm>
            <a:off x="165100" y="177800"/>
            <a:ext cx="3810000" cy="1295400"/>
          </a:xfrm>
          <a:prstGeom prst="roundRect">
            <a:avLst/>
          </a:prstGeom>
          <a:solidFill>
            <a:schemeClr val="accent4"/>
          </a:solidFill>
          <a:ln>
            <a:noFill/>
          </a:ln>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3200" b="1" baseline="0"/>
              <a:t>Orders Overview </a:t>
            </a:r>
          </a:p>
          <a:p>
            <a:pPr algn="l"/>
            <a:r>
              <a:rPr lang="en-IN" sz="3200" b="1" baseline="0"/>
              <a:t>Dashboard</a:t>
            </a:r>
            <a:endParaRPr lang="en-IN" sz="3200" b="1"/>
          </a:p>
        </xdr:txBody>
      </xdr:sp>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D551985-09B1-2705-B848-DD03DAA1869A}"/>
              </a:ext>
            </a:extLst>
          </xdr:cNvPr>
          <xdr:cNvSpPr/>
        </xdr:nvSpPr>
        <xdr:spPr>
          <a:xfrm>
            <a:off x="381000" y="4940300"/>
            <a:ext cx="3479800" cy="78740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2400" baseline="0">
                <a:ln>
                  <a:solidFill>
                    <a:schemeClr val="bg1"/>
                  </a:solidFill>
                </a:ln>
                <a:solidFill>
                  <a:schemeClr val="lt1"/>
                </a:solidFill>
                <a:latin typeface="+mn-lt"/>
                <a:ea typeface="+mn-ea"/>
                <a:cs typeface="+mn-cs"/>
              </a:rPr>
              <a:t>Sales</a:t>
            </a:r>
          </a:p>
        </xdr:txBody>
      </xdr:sp>
      <xdr:sp macro="" textlink="">
        <xdr:nvSpPr>
          <xdr:cNvPr id="7" name="Rectangle: Rounded Corners 6">
            <a:hlinkClick xmlns:r="http://schemas.openxmlformats.org/officeDocument/2006/relationships" r:id="rId2"/>
            <a:extLst>
              <a:ext uri="{FF2B5EF4-FFF2-40B4-BE49-F238E27FC236}">
                <a16:creationId xmlns:a16="http://schemas.microsoft.com/office/drawing/2014/main" id="{556E68BD-1919-EDD9-D498-B079998A4DC5}"/>
              </a:ext>
            </a:extLst>
          </xdr:cNvPr>
          <xdr:cNvSpPr/>
        </xdr:nvSpPr>
        <xdr:spPr>
          <a:xfrm>
            <a:off x="381000" y="5918200"/>
            <a:ext cx="3479800" cy="78740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2400" baseline="0">
                <a:ln>
                  <a:solidFill>
                    <a:schemeClr val="bg1"/>
                  </a:solidFill>
                </a:ln>
                <a:solidFill>
                  <a:schemeClr val="lt1"/>
                </a:solidFill>
                <a:latin typeface="+mn-lt"/>
                <a:ea typeface="+mn-ea"/>
                <a:cs typeface="+mn-cs"/>
              </a:rPr>
              <a:t>Profit</a:t>
            </a:r>
          </a:p>
        </xdr:txBody>
      </xdr:sp>
      <xdr:sp macro="" textlink="">
        <xdr:nvSpPr>
          <xdr:cNvPr id="8" name="Rectangle: Rounded Corners 7">
            <a:extLst>
              <a:ext uri="{FF2B5EF4-FFF2-40B4-BE49-F238E27FC236}">
                <a16:creationId xmlns:a16="http://schemas.microsoft.com/office/drawing/2014/main" id="{41630696-C5F6-E68A-2570-AA17E19BFE8C}"/>
              </a:ext>
            </a:extLst>
          </xdr:cNvPr>
          <xdr:cNvSpPr/>
        </xdr:nvSpPr>
        <xdr:spPr>
          <a:xfrm>
            <a:off x="381000" y="6946900"/>
            <a:ext cx="3479800" cy="787400"/>
          </a:xfrm>
          <a:prstGeom prst="roundRect">
            <a:avLst/>
          </a:prstGeom>
          <a:solidFill>
            <a:schemeClr val="accent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2800" b="1" baseline="0">
                <a:ln>
                  <a:solidFill>
                    <a:schemeClr val="bg1"/>
                  </a:solidFill>
                </a:ln>
                <a:solidFill>
                  <a:schemeClr val="lt1"/>
                </a:solidFill>
                <a:latin typeface="+mn-lt"/>
                <a:ea typeface="+mn-ea"/>
                <a:cs typeface="+mn-cs"/>
              </a:rPr>
              <a:t>Orders</a:t>
            </a:r>
          </a:p>
        </xdr:txBody>
      </xdr:sp>
      <xdr:sp macro="" textlink="">
        <xdr:nvSpPr>
          <xdr:cNvPr id="9" name="Rectangle: Rounded Corners 8">
            <a:hlinkClick xmlns:r="http://schemas.openxmlformats.org/officeDocument/2006/relationships" r:id="rId3"/>
            <a:extLst>
              <a:ext uri="{FF2B5EF4-FFF2-40B4-BE49-F238E27FC236}">
                <a16:creationId xmlns:a16="http://schemas.microsoft.com/office/drawing/2014/main" id="{40E0CD76-B8E4-CCD6-6E39-9D3A402D1241}"/>
              </a:ext>
            </a:extLst>
          </xdr:cNvPr>
          <xdr:cNvSpPr/>
        </xdr:nvSpPr>
        <xdr:spPr>
          <a:xfrm>
            <a:off x="381000" y="7975600"/>
            <a:ext cx="3479800" cy="78740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aseline="0">
                <a:ln>
                  <a:solidFill>
                    <a:schemeClr val="bg1"/>
                  </a:solidFill>
                </a:ln>
              </a:rPr>
              <a:t>About</a:t>
            </a:r>
            <a:endParaRPr lang="en-IN" sz="1100" baseline="0">
              <a:ln>
                <a:solidFill>
                  <a:schemeClr val="bg1"/>
                </a:solidFill>
              </a:ln>
            </a:endParaRPr>
          </a:p>
        </xdr:txBody>
      </xdr:sp>
    </xdr:grpSp>
    <xdr:clientData/>
  </xdr:twoCellAnchor>
  <xdr:twoCellAnchor editAs="oneCell">
    <xdr:from>
      <xdr:col>4</xdr:col>
      <xdr:colOff>266700</xdr:colOff>
      <xdr:row>0</xdr:row>
      <xdr:rowOff>0</xdr:rowOff>
    </xdr:from>
    <xdr:to>
      <xdr:col>10</xdr:col>
      <xdr:colOff>901700</xdr:colOff>
      <xdr:row>3</xdr:row>
      <xdr:rowOff>25400</xdr:rowOff>
    </xdr:to>
    <mc:AlternateContent xmlns:mc="http://schemas.openxmlformats.org/markup-compatibility/2006" xmlns:a14="http://schemas.microsoft.com/office/drawing/2010/main">
      <mc:Choice Requires="a14">
        <xdr:graphicFrame macro="">
          <xdr:nvGraphicFramePr>
            <xdr:cNvPr id="10" name="Year 6">
              <a:extLst>
                <a:ext uri="{FF2B5EF4-FFF2-40B4-BE49-F238E27FC236}">
                  <a16:creationId xmlns:a16="http://schemas.microsoft.com/office/drawing/2014/main" id="{24A89BBC-77EA-4004-8080-3BA4D282D531}"/>
                </a:ext>
              </a:extLst>
            </xdr:cNvPr>
            <xdr:cNvGraphicFramePr/>
          </xdr:nvGraphicFramePr>
          <xdr:xfrm>
            <a:off x="0" y="0"/>
            <a:ext cx="0" cy="0"/>
          </xdr:xfrm>
          <a:graphic>
            <a:graphicData uri="http://schemas.microsoft.com/office/drawing/2010/slicer">
              <sle:slicer xmlns:sle="http://schemas.microsoft.com/office/drawing/2010/slicer" name="Year 6"/>
            </a:graphicData>
          </a:graphic>
        </xdr:graphicFrame>
      </mc:Choice>
      <mc:Fallback xmlns="">
        <xdr:sp macro="" textlink="">
          <xdr:nvSpPr>
            <xdr:cNvPr id="0" name=""/>
            <xdr:cNvSpPr>
              <a:spLocks noTextEdit="1"/>
            </xdr:cNvSpPr>
          </xdr:nvSpPr>
          <xdr:spPr>
            <a:xfrm>
              <a:off x="4432300" y="0"/>
              <a:ext cx="6883400" cy="901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876300</xdr:colOff>
      <xdr:row>0</xdr:row>
      <xdr:rowOff>0</xdr:rowOff>
    </xdr:from>
    <xdr:to>
      <xdr:col>20</xdr:col>
      <xdr:colOff>139699</xdr:colOff>
      <xdr:row>3</xdr:row>
      <xdr:rowOff>12700</xdr:rowOff>
    </xdr:to>
    <mc:AlternateContent xmlns:mc="http://schemas.openxmlformats.org/markup-compatibility/2006" xmlns:a14="http://schemas.microsoft.com/office/drawing/2010/main">
      <mc:Choice Requires="a14">
        <xdr:graphicFrame macro="">
          <xdr:nvGraphicFramePr>
            <xdr:cNvPr id="11" name="Segment 4">
              <a:extLst>
                <a:ext uri="{FF2B5EF4-FFF2-40B4-BE49-F238E27FC236}">
                  <a16:creationId xmlns:a16="http://schemas.microsoft.com/office/drawing/2014/main" id="{32A95FC2-7D65-4C78-831B-9D4CF127A3A3}"/>
                </a:ext>
              </a:extLst>
            </xdr:cNvPr>
            <xdr:cNvGraphicFramePr/>
          </xdr:nvGraphicFramePr>
          <xdr:xfrm>
            <a:off x="0" y="0"/>
            <a:ext cx="0" cy="0"/>
          </xdr:xfrm>
          <a:graphic>
            <a:graphicData uri="http://schemas.microsoft.com/office/drawing/2010/slicer">
              <sle:slicer xmlns:sle="http://schemas.microsoft.com/office/drawing/2010/slicer" name="Segment 4"/>
            </a:graphicData>
          </a:graphic>
        </xdr:graphicFrame>
      </mc:Choice>
      <mc:Fallback xmlns="">
        <xdr:sp macro="" textlink="">
          <xdr:nvSpPr>
            <xdr:cNvPr id="0" name=""/>
            <xdr:cNvSpPr>
              <a:spLocks noTextEdit="1"/>
            </xdr:cNvSpPr>
          </xdr:nvSpPr>
          <xdr:spPr>
            <a:xfrm>
              <a:off x="16497300" y="0"/>
              <a:ext cx="4470399" cy="889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0</xdr:colOff>
      <xdr:row>0</xdr:row>
      <xdr:rowOff>0</xdr:rowOff>
    </xdr:from>
    <xdr:to>
      <xdr:col>15</xdr:col>
      <xdr:colOff>723900</xdr:colOff>
      <xdr:row>3</xdr:row>
      <xdr:rowOff>25399</xdr:rowOff>
    </xdr:to>
    <mc:AlternateContent xmlns:mc="http://schemas.openxmlformats.org/markup-compatibility/2006" xmlns:a14="http://schemas.microsoft.com/office/drawing/2010/main">
      <mc:Choice Requires="a14">
        <xdr:graphicFrame macro="">
          <xdr:nvGraphicFramePr>
            <xdr:cNvPr id="12" name="Category 4">
              <a:extLst>
                <a:ext uri="{FF2B5EF4-FFF2-40B4-BE49-F238E27FC236}">
                  <a16:creationId xmlns:a16="http://schemas.microsoft.com/office/drawing/2014/main" id="{19015671-8218-43D7-939F-EAE5D4B3BB7E}"/>
                </a:ext>
              </a:extLst>
            </xdr:cNvPr>
            <xdr:cNvGraphicFramePr/>
          </xdr:nvGraphicFramePr>
          <xdr:xfrm>
            <a:off x="0" y="0"/>
            <a:ext cx="0" cy="0"/>
          </xdr:xfrm>
          <a:graphic>
            <a:graphicData uri="http://schemas.microsoft.com/office/drawing/2010/slicer">
              <sle:slicer xmlns:sle="http://schemas.microsoft.com/office/drawing/2010/slicer" name="Category 4"/>
            </a:graphicData>
          </a:graphic>
        </xdr:graphicFrame>
      </mc:Choice>
      <mc:Fallback xmlns="">
        <xdr:sp macro="" textlink="">
          <xdr:nvSpPr>
            <xdr:cNvPr id="0" name=""/>
            <xdr:cNvSpPr>
              <a:spLocks noTextEdit="1"/>
            </xdr:cNvSpPr>
          </xdr:nvSpPr>
          <xdr:spPr>
            <a:xfrm>
              <a:off x="11455400" y="0"/>
              <a:ext cx="4889500" cy="9016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355600</xdr:colOff>
      <xdr:row>0</xdr:row>
      <xdr:rowOff>25400</xdr:rowOff>
    </xdr:from>
    <xdr:to>
      <xdr:col>22</xdr:col>
      <xdr:colOff>495300</xdr:colOff>
      <xdr:row>3</xdr:row>
      <xdr:rowOff>0</xdr:rowOff>
    </xdr:to>
    <xdr:sp macro="[0]!ClearFiltersOnActiveSheet" textlink="">
      <xdr:nvSpPr>
        <xdr:cNvPr id="13" name="Rectangle 12">
          <a:extLst>
            <a:ext uri="{FF2B5EF4-FFF2-40B4-BE49-F238E27FC236}">
              <a16:creationId xmlns:a16="http://schemas.microsoft.com/office/drawing/2014/main" id="{D69F2DDC-41F7-4E84-96ED-97D97E0D4BEB}"/>
            </a:ext>
          </a:extLst>
        </xdr:cNvPr>
        <xdr:cNvSpPr/>
      </xdr:nvSpPr>
      <xdr:spPr>
        <a:xfrm>
          <a:off x="21082000" y="25400"/>
          <a:ext cx="2212340" cy="8661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t>Clear</a:t>
          </a:r>
          <a:r>
            <a:rPr lang="en-IN" sz="2000" b="1" baseline="0"/>
            <a:t> Filter</a:t>
          </a:r>
          <a:endParaRPr lang="en-IN" sz="2400" b="1"/>
        </a:p>
      </xdr:txBody>
    </xdr:sp>
    <xdr:clientData/>
  </xdr:twoCellAnchor>
  <xdr:twoCellAnchor>
    <xdr:from>
      <xdr:col>4</xdr:col>
      <xdr:colOff>215900</xdr:colOff>
      <xdr:row>3</xdr:row>
      <xdr:rowOff>88900</xdr:rowOff>
    </xdr:from>
    <xdr:to>
      <xdr:col>22</xdr:col>
      <xdr:colOff>609600</xdr:colOff>
      <xdr:row>8</xdr:row>
      <xdr:rowOff>177800</xdr:rowOff>
    </xdr:to>
    <xdr:sp macro="" textlink="">
      <xdr:nvSpPr>
        <xdr:cNvPr id="50" name="Rectangle: Rounded Corners 49">
          <a:extLst>
            <a:ext uri="{FF2B5EF4-FFF2-40B4-BE49-F238E27FC236}">
              <a16:creationId xmlns:a16="http://schemas.microsoft.com/office/drawing/2014/main" id="{E383DE75-C7ED-4B5F-A4CD-181661F41B92}"/>
            </a:ext>
          </a:extLst>
        </xdr:cNvPr>
        <xdr:cNvSpPr/>
      </xdr:nvSpPr>
      <xdr:spPr>
        <a:xfrm>
          <a:off x="4381500" y="965200"/>
          <a:ext cx="19138900" cy="1549400"/>
        </a:xfrm>
        <a:prstGeom prst="roundRect">
          <a:avLst/>
        </a:prstGeom>
        <a:solidFill>
          <a:schemeClr val="accent1"/>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609600</xdr:colOff>
      <xdr:row>3</xdr:row>
      <xdr:rowOff>215900</xdr:rowOff>
    </xdr:from>
    <xdr:to>
      <xdr:col>8</xdr:col>
      <xdr:colOff>224000</xdr:colOff>
      <xdr:row>8</xdr:row>
      <xdr:rowOff>38100</xdr:rowOff>
    </xdr:to>
    <xdr:sp macro="" textlink="">
      <xdr:nvSpPr>
        <xdr:cNvPr id="14" name="Rectangle: Rounded Corners 13">
          <a:extLst>
            <a:ext uri="{FF2B5EF4-FFF2-40B4-BE49-F238E27FC236}">
              <a16:creationId xmlns:a16="http://schemas.microsoft.com/office/drawing/2014/main" id="{301668CD-665E-4C37-BD89-10E3B3970FCC}"/>
            </a:ext>
          </a:extLst>
        </xdr:cNvPr>
        <xdr:cNvSpPr/>
      </xdr:nvSpPr>
      <xdr:spPr>
        <a:xfrm>
          <a:off x="4749800" y="1111250"/>
          <a:ext cx="3754600" cy="131445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241300</xdr:colOff>
      <xdr:row>3</xdr:row>
      <xdr:rowOff>215900</xdr:rowOff>
    </xdr:from>
    <xdr:to>
      <xdr:col>12</xdr:col>
      <xdr:colOff>897100</xdr:colOff>
      <xdr:row>8</xdr:row>
      <xdr:rowOff>38100</xdr:rowOff>
    </xdr:to>
    <xdr:sp macro="" textlink="">
      <xdr:nvSpPr>
        <xdr:cNvPr id="15" name="Rectangle: Rounded Corners 14">
          <a:extLst>
            <a:ext uri="{FF2B5EF4-FFF2-40B4-BE49-F238E27FC236}">
              <a16:creationId xmlns:a16="http://schemas.microsoft.com/office/drawing/2014/main" id="{29ECA08B-2153-4654-94C4-AE6FDAF95905}"/>
            </a:ext>
          </a:extLst>
        </xdr:cNvPr>
        <xdr:cNvSpPr/>
      </xdr:nvSpPr>
      <xdr:spPr>
        <a:xfrm>
          <a:off x="9568180" y="1107440"/>
          <a:ext cx="3764760" cy="130810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914400</xdr:colOff>
      <xdr:row>3</xdr:row>
      <xdr:rowOff>241300</xdr:rowOff>
    </xdr:from>
    <xdr:to>
      <xdr:col>17</xdr:col>
      <xdr:colOff>528800</xdr:colOff>
      <xdr:row>8</xdr:row>
      <xdr:rowOff>63500</xdr:rowOff>
    </xdr:to>
    <xdr:sp macro="" textlink="">
      <xdr:nvSpPr>
        <xdr:cNvPr id="16" name="Rectangle: Rounded Corners 15">
          <a:extLst>
            <a:ext uri="{FF2B5EF4-FFF2-40B4-BE49-F238E27FC236}">
              <a16:creationId xmlns:a16="http://schemas.microsoft.com/office/drawing/2014/main" id="{754F4CB7-262F-4CAE-A342-150512495B88}"/>
            </a:ext>
          </a:extLst>
        </xdr:cNvPr>
        <xdr:cNvSpPr/>
      </xdr:nvSpPr>
      <xdr:spPr>
        <a:xfrm>
          <a:off x="14386560" y="1132840"/>
          <a:ext cx="3759680" cy="130810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546100</xdr:colOff>
      <xdr:row>3</xdr:row>
      <xdr:rowOff>228600</xdr:rowOff>
    </xdr:from>
    <xdr:to>
      <xdr:col>22</xdr:col>
      <xdr:colOff>160500</xdr:colOff>
      <xdr:row>8</xdr:row>
      <xdr:rowOff>50800</xdr:rowOff>
    </xdr:to>
    <xdr:sp macro="" textlink="">
      <xdr:nvSpPr>
        <xdr:cNvPr id="17" name="Rectangle: Rounded Corners 16">
          <a:extLst>
            <a:ext uri="{FF2B5EF4-FFF2-40B4-BE49-F238E27FC236}">
              <a16:creationId xmlns:a16="http://schemas.microsoft.com/office/drawing/2014/main" id="{320284EB-D39A-4357-B3DC-0DDFB43380A0}"/>
            </a:ext>
          </a:extLst>
        </xdr:cNvPr>
        <xdr:cNvSpPr/>
      </xdr:nvSpPr>
      <xdr:spPr>
        <a:xfrm>
          <a:off x="19199860" y="1120140"/>
          <a:ext cx="3759680" cy="130810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190500</xdr:colOff>
      <xdr:row>8</xdr:row>
      <xdr:rowOff>279400</xdr:rowOff>
    </xdr:from>
    <xdr:to>
      <xdr:col>15</xdr:col>
      <xdr:colOff>635000</xdr:colOff>
      <xdr:row>21</xdr:row>
      <xdr:rowOff>76200</xdr:rowOff>
    </xdr:to>
    <xdr:sp macro="" textlink="">
      <xdr:nvSpPr>
        <xdr:cNvPr id="18" name="Rectangle: Rounded Corners 17">
          <a:extLst>
            <a:ext uri="{FF2B5EF4-FFF2-40B4-BE49-F238E27FC236}">
              <a16:creationId xmlns:a16="http://schemas.microsoft.com/office/drawing/2014/main" id="{ED3ED336-080C-425F-8C45-0C277722167B}"/>
            </a:ext>
          </a:extLst>
        </xdr:cNvPr>
        <xdr:cNvSpPr/>
      </xdr:nvSpPr>
      <xdr:spPr>
        <a:xfrm>
          <a:off x="4356100" y="2616200"/>
          <a:ext cx="11899900" cy="3594100"/>
        </a:xfrm>
        <a:prstGeom prst="roundRect">
          <a:avLst>
            <a:gd name="adj" fmla="val 500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749300</xdr:colOff>
      <xdr:row>8</xdr:row>
      <xdr:rowOff>266700</xdr:rowOff>
    </xdr:from>
    <xdr:to>
      <xdr:col>22</xdr:col>
      <xdr:colOff>584200</xdr:colOff>
      <xdr:row>35</xdr:row>
      <xdr:rowOff>25400</xdr:rowOff>
    </xdr:to>
    <xdr:sp macro="" textlink="">
      <xdr:nvSpPr>
        <xdr:cNvPr id="19" name="Rectangle: Rounded Corners 18">
          <a:extLst>
            <a:ext uri="{FF2B5EF4-FFF2-40B4-BE49-F238E27FC236}">
              <a16:creationId xmlns:a16="http://schemas.microsoft.com/office/drawing/2014/main" id="{34C5B2EB-E95D-4CFF-AE4B-BD879740634A}"/>
            </a:ext>
          </a:extLst>
        </xdr:cNvPr>
        <xdr:cNvSpPr/>
      </xdr:nvSpPr>
      <xdr:spPr>
        <a:xfrm>
          <a:off x="16294100" y="2644140"/>
          <a:ext cx="7089140" cy="7782560"/>
        </a:xfrm>
        <a:prstGeom prst="roundRect">
          <a:avLst>
            <a:gd name="adj" fmla="val 380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215900</xdr:colOff>
      <xdr:row>21</xdr:row>
      <xdr:rowOff>215900</xdr:rowOff>
    </xdr:from>
    <xdr:to>
      <xdr:col>11</xdr:col>
      <xdr:colOff>330200</xdr:colOff>
      <xdr:row>35</xdr:row>
      <xdr:rowOff>101600</xdr:rowOff>
    </xdr:to>
    <xdr:sp macro="" textlink="">
      <xdr:nvSpPr>
        <xdr:cNvPr id="20" name="Rectangle: Rounded Corners 19">
          <a:extLst>
            <a:ext uri="{FF2B5EF4-FFF2-40B4-BE49-F238E27FC236}">
              <a16:creationId xmlns:a16="http://schemas.microsoft.com/office/drawing/2014/main" id="{F83E3E03-62EF-405B-A290-6901302C1157}"/>
            </a:ext>
          </a:extLst>
        </xdr:cNvPr>
        <xdr:cNvSpPr/>
      </xdr:nvSpPr>
      <xdr:spPr>
        <a:xfrm>
          <a:off x="4361180" y="6456680"/>
          <a:ext cx="7368540" cy="4046220"/>
        </a:xfrm>
        <a:prstGeom prst="roundRect">
          <a:avLst>
            <a:gd name="adj" fmla="val 394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444500</xdr:colOff>
      <xdr:row>21</xdr:row>
      <xdr:rowOff>177800</xdr:rowOff>
    </xdr:from>
    <xdr:to>
      <xdr:col>15</xdr:col>
      <xdr:colOff>635000</xdr:colOff>
      <xdr:row>35</xdr:row>
      <xdr:rowOff>50800</xdr:rowOff>
    </xdr:to>
    <xdr:sp macro="" textlink="">
      <xdr:nvSpPr>
        <xdr:cNvPr id="21" name="Rectangle: Rounded Corners 20">
          <a:extLst>
            <a:ext uri="{FF2B5EF4-FFF2-40B4-BE49-F238E27FC236}">
              <a16:creationId xmlns:a16="http://schemas.microsoft.com/office/drawing/2014/main" id="{D8F06D99-3357-4880-A655-35C58D3DE74D}"/>
            </a:ext>
          </a:extLst>
        </xdr:cNvPr>
        <xdr:cNvSpPr/>
      </xdr:nvSpPr>
      <xdr:spPr>
        <a:xfrm>
          <a:off x="11844020" y="6418580"/>
          <a:ext cx="4335780" cy="4033520"/>
        </a:xfrm>
        <a:prstGeom prst="roundRect">
          <a:avLst>
            <a:gd name="adj" fmla="val 532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241300</xdr:colOff>
      <xdr:row>5</xdr:row>
      <xdr:rowOff>76200</xdr:rowOff>
    </xdr:from>
    <xdr:to>
      <xdr:col>6</xdr:col>
      <xdr:colOff>381000</xdr:colOff>
      <xdr:row>7</xdr:row>
      <xdr:rowOff>228600</xdr:rowOff>
    </xdr:to>
    <xdr:sp macro="" textlink="Calculations!A237">
      <xdr:nvSpPr>
        <xdr:cNvPr id="22" name="TextBox 21">
          <a:extLst>
            <a:ext uri="{FF2B5EF4-FFF2-40B4-BE49-F238E27FC236}">
              <a16:creationId xmlns:a16="http://schemas.microsoft.com/office/drawing/2014/main" id="{873D4277-64E0-46FD-9161-FDC9ED314AAA}"/>
            </a:ext>
          </a:extLst>
        </xdr:cNvPr>
        <xdr:cNvSpPr txBox="1"/>
      </xdr:nvSpPr>
      <xdr:spPr>
        <a:xfrm>
          <a:off x="4406900" y="1536700"/>
          <a:ext cx="2222500" cy="736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3B0CBBE-5079-4FC7-B1B9-0F57F0125077}" type="TxLink">
            <a:rPr lang="en-US" sz="3200" b="1" i="0" u="none" strike="noStrike">
              <a:solidFill>
                <a:srgbClr val="000000"/>
              </a:solidFill>
              <a:latin typeface="Aptos Narrow"/>
              <a:ea typeface="+mn-ea"/>
              <a:cs typeface="+mn-cs"/>
            </a:rPr>
            <a:pPr marL="0" indent="0" algn="ctr"/>
            <a:t>1315</a:t>
          </a:fld>
          <a:endParaRPr lang="en-IN" sz="3200" b="1" i="0" u="none" strike="noStrike">
            <a:solidFill>
              <a:srgbClr val="000000"/>
            </a:solidFill>
            <a:latin typeface="Aptos Narrow"/>
            <a:ea typeface="+mn-ea"/>
            <a:cs typeface="+mn-cs"/>
          </a:endParaRPr>
        </a:p>
      </xdr:txBody>
    </xdr:sp>
    <xdr:clientData/>
  </xdr:twoCellAnchor>
  <xdr:twoCellAnchor>
    <xdr:from>
      <xdr:col>4</xdr:col>
      <xdr:colOff>698500</xdr:colOff>
      <xdr:row>4</xdr:row>
      <xdr:rowOff>12700</xdr:rowOff>
    </xdr:from>
    <xdr:to>
      <xdr:col>6</xdr:col>
      <xdr:colOff>241300</xdr:colOff>
      <xdr:row>5</xdr:row>
      <xdr:rowOff>260350</xdr:rowOff>
    </xdr:to>
    <xdr:sp macro="" textlink="">
      <xdr:nvSpPr>
        <xdr:cNvPr id="23" name="TextBox 22">
          <a:extLst>
            <a:ext uri="{FF2B5EF4-FFF2-40B4-BE49-F238E27FC236}">
              <a16:creationId xmlns:a16="http://schemas.microsoft.com/office/drawing/2014/main" id="{F5566D53-4C08-4107-98D0-854A25AF6D72}"/>
            </a:ext>
          </a:extLst>
        </xdr:cNvPr>
        <xdr:cNvSpPr txBox="1"/>
      </xdr:nvSpPr>
      <xdr:spPr>
        <a:xfrm>
          <a:off x="4864100" y="1181100"/>
          <a:ext cx="1625600" cy="539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latin typeface="Segoe UI" panose="020B0502040204020203" pitchFamily="34" charset="0"/>
              <a:cs typeface="Segoe UI" panose="020B0502040204020203" pitchFamily="34" charset="0"/>
            </a:rPr>
            <a:t>Total Orders</a:t>
          </a:r>
        </a:p>
      </xdr:txBody>
    </xdr:sp>
    <xdr:clientData/>
  </xdr:twoCellAnchor>
  <xdr:twoCellAnchor>
    <xdr:from>
      <xdr:col>8</xdr:col>
      <xdr:colOff>755650</xdr:colOff>
      <xdr:row>5</xdr:row>
      <xdr:rowOff>31750</xdr:rowOff>
    </xdr:from>
    <xdr:to>
      <xdr:col>10</xdr:col>
      <xdr:colOff>901700</xdr:colOff>
      <xdr:row>7</xdr:row>
      <xdr:rowOff>184150</xdr:rowOff>
    </xdr:to>
    <xdr:sp macro="" textlink="Calculations!B237">
      <xdr:nvSpPr>
        <xdr:cNvPr id="24" name="TextBox 23">
          <a:extLst>
            <a:ext uri="{FF2B5EF4-FFF2-40B4-BE49-F238E27FC236}">
              <a16:creationId xmlns:a16="http://schemas.microsoft.com/office/drawing/2014/main" id="{CB388440-7EF5-4EF1-A5E3-ACCE597B0DF3}"/>
            </a:ext>
          </a:extLst>
        </xdr:cNvPr>
        <xdr:cNvSpPr txBox="1"/>
      </xdr:nvSpPr>
      <xdr:spPr>
        <a:xfrm>
          <a:off x="9086850" y="1492250"/>
          <a:ext cx="2228850" cy="736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04EF402-ADFE-465A-8924-49B9D4948C4D}" type="TxLink">
            <a:rPr lang="en-US" sz="3200" b="1" i="0" u="none" strike="noStrike">
              <a:solidFill>
                <a:srgbClr val="000000"/>
              </a:solidFill>
              <a:latin typeface="Aptos Narrow"/>
              <a:ea typeface="+mn-ea"/>
              <a:cs typeface="+mn-cs"/>
            </a:rPr>
            <a:pPr marL="0" indent="0" algn="ctr"/>
            <a:t>77</a:t>
          </a:fld>
          <a:endParaRPr lang="en-IN" sz="3200" b="1" i="0" u="none" strike="noStrike">
            <a:solidFill>
              <a:srgbClr val="000000"/>
            </a:solidFill>
            <a:latin typeface="Aptos Narrow"/>
            <a:ea typeface="+mn-ea"/>
            <a:cs typeface="+mn-cs"/>
          </a:endParaRPr>
        </a:p>
      </xdr:txBody>
    </xdr:sp>
    <xdr:clientData/>
  </xdr:twoCellAnchor>
  <xdr:twoCellAnchor>
    <xdr:from>
      <xdr:col>9</xdr:col>
      <xdr:colOff>266700</xdr:colOff>
      <xdr:row>4</xdr:row>
      <xdr:rowOff>25400</xdr:rowOff>
    </xdr:from>
    <xdr:to>
      <xdr:col>10</xdr:col>
      <xdr:colOff>844550</xdr:colOff>
      <xdr:row>5</xdr:row>
      <xdr:rowOff>266700</xdr:rowOff>
    </xdr:to>
    <xdr:sp macro="" textlink="">
      <xdr:nvSpPr>
        <xdr:cNvPr id="25" name="TextBox 24">
          <a:extLst>
            <a:ext uri="{FF2B5EF4-FFF2-40B4-BE49-F238E27FC236}">
              <a16:creationId xmlns:a16="http://schemas.microsoft.com/office/drawing/2014/main" id="{FD1816FE-4B46-4FCE-BCDD-D6C7349C7828}"/>
            </a:ext>
          </a:extLst>
        </xdr:cNvPr>
        <xdr:cNvSpPr txBox="1"/>
      </xdr:nvSpPr>
      <xdr:spPr>
        <a:xfrm>
          <a:off x="9639300" y="1193800"/>
          <a:ext cx="16192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latin typeface="Segoe UI" panose="020B0502040204020203" pitchFamily="34" charset="0"/>
              <a:cs typeface="Segoe UI" panose="020B0502040204020203" pitchFamily="34" charset="0"/>
            </a:rPr>
            <a:t>Total Return</a:t>
          </a:r>
        </a:p>
      </xdr:txBody>
    </xdr:sp>
    <xdr:clientData/>
  </xdr:twoCellAnchor>
  <xdr:twoCellAnchor>
    <xdr:from>
      <xdr:col>15</xdr:col>
      <xdr:colOff>889000</xdr:colOff>
      <xdr:row>3</xdr:row>
      <xdr:rowOff>190500</xdr:rowOff>
    </xdr:from>
    <xdr:to>
      <xdr:col>17</xdr:col>
      <xdr:colOff>466725</xdr:colOff>
      <xdr:row>8</xdr:row>
      <xdr:rowOff>50800</xdr:rowOff>
    </xdr:to>
    <xdr:graphicFrame macro="">
      <xdr:nvGraphicFramePr>
        <xdr:cNvPr id="26" name="Chart 25">
          <a:extLst>
            <a:ext uri="{FF2B5EF4-FFF2-40B4-BE49-F238E27FC236}">
              <a16:creationId xmlns:a16="http://schemas.microsoft.com/office/drawing/2014/main" id="{CE02E4D0-4E93-4BA2-9037-B03326332F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546100</xdr:colOff>
      <xdr:row>4</xdr:row>
      <xdr:rowOff>19050</xdr:rowOff>
    </xdr:from>
    <xdr:to>
      <xdr:col>20</xdr:col>
      <xdr:colOff>577850</xdr:colOff>
      <xdr:row>5</xdr:row>
      <xdr:rowOff>260350</xdr:rowOff>
    </xdr:to>
    <xdr:sp macro="" textlink="">
      <xdr:nvSpPr>
        <xdr:cNvPr id="27" name="TextBox 26">
          <a:extLst>
            <a:ext uri="{FF2B5EF4-FFF2-40B4-BE49-F238E27FC236}">
              <a16:creationId xmlns:a16="http://schemas.microsoft.com/office/drawing/2014/main" id="{99D55345-94AB-4BDD-8543-7CEC08FE40AA}"/>
            </a:ext>
          </a:extLst>
        </xdr:cNvPr>
        <xdr:cNvSpPr txBox="1"/>
      </xdr:nvSpPr>
      <xdr:spPr>
        <a:xfrm>
          <a:off x="19177000" y="1212850"/>
          <a:ext cx="2101850" cy="539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baseline="0">
              <a:latin typeface="Segoe UI" panose="020B0502040204020203" pitchFamily="34" charset="0"/>
              <a:cs typeface="Segoe UI" panose="020B0502040204020203" pitchFamily="34" charset="0"/>
            </a:rPr>
            <a:t>Avg. Order Value</a:t>
          </a:r>
          <a:endParaRPr lang="en-IN" sz="1600" b="0">
            <a:latin typeface="Segoe UI" panose="020B0502040204020203" pitchFamily="34" charset="0"/>
            <a:cs typeface="Segoe UI" panose="020B0502040204020203" pitchFamily="34" charset="0"/>
          </a:endParaRPr>
        </a:p>
      </xdr:txBody>
    </xdr:sp>
    <xdr:clientData/>
  </xdr:twoCellAnchor>
  <xdr:twoCellAnchor>
    <xdr:from>
      <xdr:col>18</xdr:col>
      <xdr:colOff>657679</xdr:colOff>
      <xdr:row>5</xdr:row>
      <xdr:rowOff>37193</xdr:rowOff>
    </xdr:from>
    <xdr:to>
      <xdr:col>20</xdr:col>
      <xdr:colOff>200479</xdr:colOff>
      <xdr:row>7</xdr:row>
      <xdr:rowOff>189593</xdr:rowOff>
    </xdr:to>
    <xdr:sp macro="" textlink="Calculations!D237">
      <xdr:nvSpPr>
        <xdr:cNvPr id="28" name="TextBox 27">
          <a:extLst>
            <a:ext uri="{FF2B5EF4-FFF2-40B4-BE49-F238E27FC236}">
              <a16:creationId xmlns:a16="http://schemas.microsoft.com/office/drawing/2014/main" id="{B83A42CA-9B8A-4160-AA12-31D6DBD6BE72}"/>
            </a:ext>
          </a:extLst>
        </xdr:cNvPr>
        <xdr:cNvSpPr txBox="1"/>
      </xdr:nvSpPr>
      <xdr:spPr>
        <a:xfrm>
          <a:off x="19272250" y="1506764"/>
          <a:ext cx="1611086" cy="7402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7742A60-F3CE-49CE-9677-303E40E35EA2}" type="TxLink">
            <a:rPr lang="en-US" sz="3200" b="1" i="0" u="none" strike="noStrike">
              <a:solidFill>
                <a:srgbClr val="000000"/>
              </a:solidFill>
              <a:latin typeface="Aptos Narrow"/>
              <a:ea typeface="+mn-ea"/>
              <a:cs typeface="+mn-cs"/>
            </a:rPr>
            <a:pPr marL="0" indent="0" algn="ctr"/>
            <a:t>$463.27</a:t>
          </a:fld>
          <a:endParaRPr lang="en-IN" sz="3200" b="1" i="0" u="none" strike="noStrike">
            <a:solidFill>
              <a:srgbClr val="000000"/>
            </a:solidFill>
            <a:latin typeface="Aptos Narrow"/>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6</xdr:col>
          <xdr:colOff>182880</xdr:colOff>
          <xdr:row>4</xdr:row>
          <xdr:rowOff>15240</xdr:rowOff>
        </xdr:from>
        <xdr:to>
          <xdr:col>7</xdr:col>
          <xdr:colOff>1005840</xdr:colOff>
          <xdr:row>5</xdr:row>
          <xdr:rowOff>22860</xdr:rowOff>
        </xdr:to>
        <xdr:pic>
          <xdr:nvPicPr>
            <xdr:cNvPr id="59" name="Picture 58">
              <a:extLst>
                <a:ext uri="{FF2B5EF4-FFF2-40B4-BE49-F238E27FC236}">
                  <a16:creationId xmlns:a16="http://schemas.microsoft.com/office/drawing/2014/main" id="{17FB2835-B945-47B0-8AE1-EF64C094920C}"/>
                </a:ext>
              </a:extLst>
            </xdr:cNvPr>
            <xdr:cNvPicPr>
              <a:picLocks noChangeAspect="1" noChangeArrowheads="1"/>
              <a:extLst>
                <a:ext uri="{84589F7E-364E-4C9E-8A38-B11213B215E9}">
                  <a14:cameraTool cellRange="Calculations!$K$19" spid="_x0000_s29061"/>
                </a:ext>
              </a:extLst>
            </xdr:cNvPicPr>
          </xdr:nvPicPr>
          <xdr:blipFill>
            <a:blip xmlns:r="http://schemas.openxmlformats.org/officeDocument/2006/relationships" r:embed="rId5"/>
            <a:srcRect/>
            <a:stretch>
              <a:fillRect/>
            </a:stretch>
          </xdr:blipFill>
          <xdr:spPr bwMode="auto">
            <a:xfrm>
              <a:off x="6431280" y="1183640"/>
              <a:ext cx="1864360" cy="2997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825500</xdr:colOff>
          <xdr:row>4</xdr:row>
          <xdr:rowOff>0</xdr:rowOff>
        </xdr:from>
        <xdr:to>
          <xdr:col>12</xdr:col>
          <xdr:colOff>607500</xdr:colOff>
          <xdr:row>5</xdr:row>
          <xdr:rowOff>6700</xdr:rowOff>
        </xdr:to>
        <xdr:pic>
          <xdr:nvPicPr>
            <xdr:cNvPr id="30" name="Picture 29">
              <a:extLst>
                <a:ext uri="{FF2B5EF4-FFF2-40B4-BE49-F238E27FC236}">
                  <a16:creationId xmlns:a16="http://schemas.microsoft.com/office/drawing/2014/main" id="{540EFF9A-5E84-5B77-1D17-0BF39C56303A}"/>
                </a:ext>
              </a:extLst>
            </xdr:cNvPr>
            <xdr:cNvPicPr>
              <a:picLocks noChangeArrowheads="1"/>
              <a:extLst>
                <a:ext uri="{84589F7E-364E-4C9E-8A38-B11213B215E9}">
                  <a14:cameraTool cellRange="Calculations!$K$239" spid="_x0000_s29062"/>
                </a:ext>
              </a:extLst>
            </xdr:cNvPicPr>
          </xdr:nvPicPr>
          <xdr:blipFill>
            <a:blip xmlns:r="http://schemas.openxmlformats.org/officeDocument/2006/relationships" r:embed="rId6"/>
            <a:srcRect/>
            <a:stretch>
              <a:fillRect/>
            </a:stretch>
          </xdr:blipFill>
          <xdr:spPr bwMode="auto">
            <a:xfrm>
              <a:off x="11239500" y="1168400"/>
              <a:ext cx="1864800" cy="2988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609600</xdr:colOff>
          <xdr:row>4</xdr:row>
          <xdr:rowOff>31750</xdr:rowOff>
        </xdr:from>
        <xdr:to>
          <xdr:col>17</xdr:col>
          <xdr:colOff>404300</xdr:colOff>
          <xdr:row>5</xdr:row>
          <xdr:rowOff>32100</xdr:rowOff>
        </xdr:to>
        <xdr:pic>
          <xdr:nvPicPr>
            <xdr:cNvPr id="64" name="Picture 63">
              <a:extLst>
                <a:ext uri="{FF2B5EF4-FFF2-40B4-BE49-F238E27FC236}">
                  <a16:creationId xmlns:a16="http://schemas.microsoft.com/office/drawing/2014/main" id="{724F523A-2426-A0CA-9EC0-6BACD8A95508}"/>
                </a:ext>
              </a:extLst>
            </xdr:cNvPr>
            <xdr:cNvPicPr>
              <a:picLocks noChangeArrowheads="1"/>
              <a:extLst>
                <a:ext uri="{84589F7E-364E-4C9E-8A38-B11213B215E9}">
                  <a14:cameraTool cellRange="Calculations!$K$244" spid="_x0000_s29063"/>
                </a:ext>
              </a:extLst>
            </xdr:cNvPicPr>
          </xdr:nvPicPr>
          <xdr:blipFill>
            <a:blip xmlns:r="http://schemas.openxmlformats.org/officeDocument/2006/relationships" r:embed="rId7"/>
            <a:srcRect/>
            <a:stretch>
              <a:fillRect/>
            </a:stretch>
          </xdr:blipFill>
          <xdr:spPr bwMode="auto">
            <a:xfrm>
              <a:off x="16135350" y="1225550"/>
              <a:ext cx="1864800" cy="2988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281215</xdr:colOff>
          <xdr:row>4</xdr:row>
          <xdr:rowOff>18143</xdr:rowOff>
        </xdr:from>
        <xdr:to>
          <xdr:col>22</xdr:col>
          <xdr:colOff>75915</xdr:colOff>
          <xdr:row>5</xdr:row>
          <xdr:rowOff>18493</xdr:rowOff>
        </xdr:to>
        <xdr:pic>
          <xdr:nvPicPr>
            <xdr:cNvPr id="66" name="Picture 65">
              <a:extLst>
                <a:ext uri="{FF2B5EF4-FFF2-40B4-BE49-F238E27FC236}">
                  <a16:creationId xmlns:a16="http://schemas.microsoft.com/office/drawing/2014/main" id="{665F8430-6ED0-8117-C1AB-A08B93EA95F6}"/>
                </a:ext>
              </a:extLst>
            </xdr:cNvPr>
            <xdr:cNvPicPr>
              <a:picLocks noChangeArrowheads="1"/>
              <a:extLst>
                <a:ext uri="{84589F7E-364E-4C9E-8A38-B11213B215E9}">
                  <a14:cameraTool cellRange="Calculations!$K$250" spid="_x0000_s29064"/>
                </a:ext>
              </a:extLst>
            </xdr:cNvPicPr>
          </xdr:nvPicPr>
          <xdr:blipFill>
            <a:blip xmlns:r="http://schemas.openxmlformats.org/officeDocument/2006/relationships" r:embed="rId8"/>
            <a:srcRect/>
            <a:stretch>
              <a:fillRect/>
            </a:stretch>
          </xdr:blipFill>
          <xdr:spPr bwMode="auto">
            <a:xfrm>
              <a:off x="20964072" y="1193800"/>
              <a:ext cx="1862986" cy="294264"/>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12700</xdr:colOff>
      <xdr:row>4</xdr:row>
      <xdr:rowOff>88900</xdr:rowOff>
    </xdr:from>
    <xdr:to>
      <xdr:col>22</xdr:col>
      <xdr:colOff>977900</xdr:colOff>
      <xdr:row>4</xdr:row>
      <xdr:rowOff>101600</xdr:rowOff>
    </xdr:to>
    <xdr:cxnSp macro="">
      <xdr:nvCxnSpPr>
        <xdr:cNvPr id="33" name="Straight Connector 32" hidden="1">
          <a:extLst>
            <a:ext uri="{FF2B5EF4-FFF2-40B4-BE49-F238E27FC236}">
              <a16:creationId xmlns:a16="http://schemas.microsoft.com/office/drawing/2014/main" id="{80FEBACD-EDA8-43A8-9324-1F5D1802C6EC}"/>
            </a:ext>
          </a:extLst>
        </xdr:cNvPr>
        <xdr:cNvCxnSpPr/>
      </xdr:nvCxnSpPr>
      <xdr:spPr>
        <a:xfrm>
          <a:off x="4157980" y="1277620"/>
          <a:ext cx="19618960" cy="12700"/>
        </a:xfrm>
        <a:prstGeom prst="line">
          <a:avLst/>
        </a:prstGeom>
        <a:ln>
          <a:solidFill>
            <a:srgbClr val="FFC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203200</xdr:colOff>
      <xdr:row>5</xdr:row>
      <xdr:rowOff>76200</xdr:rowOff>
    </xdr:from>
    <xdr:to>
      <xdr:col>22</xdr:col>
      <xdr:colOff>596900</xdr:colOff>
      <xdr:row>5</xdr:row>
      <xdr:rowOff>76200</xdr:rowOff>
    </xdr:to>
    <xdr:cxnSp macro="">
      <xdr:nvCxnSpPr>
        <xdr:cNvPr id="34" name="Straight Connector 33" hidden="1">
          <a:extLst>
            <a:ext uri="{FF2B5EF4-FFF2-40B4-BE49-F238E27FC236}">
              <a16:creationId xmlns:a16="http://schemas.microsoft.com/office/drawing/2014/main" id="{7FEC4162-49E7-4F0A-83B4-6ADCEFE280EC}"/>
            </a:ext>
          </a:extLst>
        </xdr:cNvPr>
        <xdr:cNvCxnSpPr/>
      </xdr:nvCxnSpPr>
      <xdr:spPr>
        <a:xfrm>
          <a:off x="4368800" y="1536700"/>
          <a:ext cx="19138900" cy="0"/>
        </a:xfrm>
        <a:prstGeom prst="line">
          <a:avLst/>
        </a:prstGeom>
        <a:ln>
          <a:solidFill>
            <a:srgbClr val="FFC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571500</xdr:colOff>
      <xdr:row>6</xdr:row>
      <xdr:rowOff>254000</xdr:rowOff>
    </xdr:from>
    <xdr:to>
      <xdr:col>22</xdr:col>
      <xdr:colOff>495300</xdr:colOff>
      <xdr:row>6</xdr:row>
      <xdr:rowOff>266700</xdr:rowOff>
    </xdr:to>
    <xdr:cxnSp macro="">
      <xdr:nvCxnSpPr>
        <xdr:cNvPr id="35" name="Straight Connector 34" hidden="1">
          <a:extLst>
            <a:ext uri="{FF2B5EF4-FFF2-40B4-BE49-F238E27FC236}">
              <a16:creationId xmlns:a16="http://schemas.microsoft.com/office/drawing/2014/main" id="{EB2D4B4C-674E-4CD7-82C4-D3CBC01A591D}"/>
            </a:ext>
          </a:extLst>
        </xdr:cNvPr>
        <xdr:cNvCxnSpPr/>
      </xdr:nvCxnSpPr>
      <xdr:spPr>
        <a:xfrm>
          <a:off x="3680460" y="2037080"/>
          <a:ext cx="19613880" cy="12700"/>
        </a:xfrm>
        <a:prstGeom prst="line">
          <a:avLst/>
        </a:prstGeom>
        <a:ln>
          <a:solidFill>
            <a:srgbClr val="FFC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863600</xdr:colOff>
      <xdr:row>3</xdr:row>
      <xdr:rowOff>50800</xdr:rowOff>
    </xdr:from>
    <xdr:to>
      <xdr:col>7</xdr:col>
      <xdr:colOff>863600</xdr:colOff>
      <xdr:row>9</xdr:row>
      <xdr:rowOff>50800</xdr:rowOff>
    </xdr:to>
    <xdr:cxnSp macro="">
      <xdr:nvCxnSpPr>
        <xdr:cNvPr id="36" name="Straight Connector 35" hidden="1">
          <a:extLst>
            <a:ext uri="{FF2B5EF4-FFF2-40B4-BE49-F238E27FC236}">
              <a16:creationId xmlns:a16="http://schemas.microsoft.com/office/drawing/2014/main" id="{D4DC775F-4E30-49DE-B58A-DA0C8A7ACF82}"/>
            </a:ext>
          </a:extLst>
        </xdr:cNvPr>
        <xdr:cNvCxnSpPr/>
      </xdr:nvCxnSpPr>
      <xdr:spPr>
        <a:xfrm>
          <a:off x="8117840" y="942340"/>
          <a:ext cx="0" cy="178308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927100</xdr:colOff>
      <xdr:row>3</xdr:row>
      <xdr:rowOff>38100</xdr:rowOff>
    </xdr:from>
    <xdr:to>
      <xdr:col>4</xdr:col>
      <xdr:colOff>927100</xdr:colOff>
      <xdr:row>9</xdr:row>
      <xdr:rowOff>38100</xdr:rowOff>
    </xdr:to>
    <xdr:cxnSp macro="">
      <xdr:nvCxnSpPr>
        <xdr:cNvPr id="37" name="Straight Connector 36" hidden="1">
          <a:extLst>
            <a:ext uri="{FF2B5EF4-FFF2-40B4-BE49-F238E27FC236}">
              <a16:creationId xmlns:a16="http://schemas.microsoft.com/office/drawing/2014/main" id="{5BA2FC1B-F2EB-4C38-AB8B-BE72163754B2}"/>
            </a:ext>
          </a:extLst>
        </xdr:cNvPr>
        <xdr:cNvCxnSpPr/>
      </xdr:nvCxnSpPr>
      <xdr:spPr>
        <a:xfrm>
          <a:off x="5072380" y="929640"/>
          <a:ext cx="0" cy="178308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546100</xdr:colOff>
      <xdr:row>3</xdr:row>
      <xdr:rowOff>50800</xdr:rowOff>
    </xdr:from>
    <xdr:to>
      <xdr:col>9</xdr:col>
      <xdr:colOff>546100</xdr:colOff>
      <xdr:row>9</xdr:row>
      <xdr:rowOff>50800</xdr:rowOff>
    </xdr:to>
    <xdr:cxnSp macro="">
      <xdr:nvCxnSpPr>
        <xdr:cNvPr id="38" name="Straight Connector 37" hidden="1">
          <a:extLst>
            <a:ext uri="{FF2B5EF4-FFF2-40B4-BE49-F238E27FC236}">
              <a16:creationId xmlns:a16="http://schemas.microsoft.com/office/drawing/2014/main" id="{147BCB8F-C15B-41DF-B1E3-F138803147EE}"/>
            </a:ext>
          </a:extLst>
        </xdr:cNvPr>
        <xdr:cNvCxnSpPr/>
      </xdr:nvCxnSpPr>
      <xdr:spPr>
        <a:xfrm>
          <a:off x="9872980" y="942340"/>
          <a:ext cx="0" cy="178308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444500</xdr:colOff>
      <xdr:row>3</xdr:row>
      <xdr:rowOff>127000</xdr:rowOff>
    </xdr:from>
    <xdr:to>
      <xdr:col>12</xdr:col>
      <xdr:colOff>444500</xdr:colOff>
      <xdr:row>9</xdr:row>
      <xdr:rowOff>127000</xdr:rowOff>
    </xdr:to>
    <xdr:cxnSp macro="">
      <xdr:nvCxnSpPr>
        <xdr:cNvPr id="39" name="Straight Connector 38" hidden="1">
          <a:extLst>
            <a:ext uri="{FF2B5EF4-FFF2-40B4-BE49-F238E27FC236}">
              <a16:creationId xmlns:a16="http://schemas.microsoft.com/office/drawing/2014/main" id="{04E597D8-EAA8-4EB4-8E96-CF077F903A6B}"/>
            </a:ext>
          </a:extLst>
        </xdr:cNvPr>
        <xdr:cNvCxnSpPr/>
      </xdr:nvCxnSpPr>
      <xdr:spPr>
        <a:xfrm>
          <a:off x="12880340" y="1018540"/>
          <a:ext cx="0" cy="178308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215900</xdr:colOff>
      <xdr:row>3</xdr:row>
      <xdr:rowOff>50800</xdr:rowOff>
    </xdr:from>
    <xdr:to>
      <xdr:col>14</xdr:col>
      <xdr:colOff>215900</xdr:colOff>
      <xdr:row>9</xdr:row>
      <xdr:rowOff>50800</xdr:rowOff>
    </xdr:to>
    <xdr:cxnSp macro="">
      <xdr:nvCxnSpPr>
        <xdr:cNvPr id="40" name="Straight Connector 39" hidden="1">
          <a:extLst>
            <a:ext uri="{FF2B5EF4-FFF2-40B4-BE49-F238E27FC236}">
              <a16:creationId xmlns:a16="http://schemas.microsoft.com/office/drawing/2014/main" id="{F14A9BED-1224-4AE6-9693-E086335481DD}"/>
            </a:ext>
          </a:extLst>
        </xdr:cNvPr>
        <xdr:cNvCxnSpPr/>
      </xdr:nvCxnSpPr>
      <xdr:spPr>
        <a:xfrm>
          <a:off x="14724380" y="942340"/>
          <a:ext cx="0" cy="178308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177800</xdr:colOff>
      <xdr:row>3</xdr:row>
      <xdr:rowOff>127000</xdr:rowOff>
    </xdr:from>
    <xdr:to>
      <xdr:col>17</xdr:col>
      <xdr:colOff>177800</xdr:colOff>
      <xdr:row>9</xdr:row>
      <xdr:rowOff>127000</xdr:rowOff>
    </xdr:to>
    <xdr:cxnSp macro="">
      <xdr:nvCxnSpPr>
        <xdr:cNvPr id="41" name="Straight Connector 40" hidden="1">
          <a:extLst>
            <a:ext uri="{FF2B5EF4-FFF2-40B4-BE49-F238E27FC236}">
              <a16:creationId xmlns:a16="http://schemas.microsoft.com/office/drawing/2014/main" id="{F1300C38-7282-4F33-8D9D-20412E21EC79}"/>
            </a:ext>
          </a:extLst>
        </xdr:cNvPr>
        <xdr:cNvCxnSpPr/>
      </xdr:nvCxnSpPr>
      <xdr:spPr>
        <a:xfrm>
          <a:off x="17795240" y="1018540"/>
          <a:ext cx="0" cy="178308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850900</xdr:colOff>
      <xdr:row>3</xdr:row>
      <xdr:rowOff>133350</xdr:rowOff>
    </xdr:from>
    <xdr:to>
      <xdr:col>18</xdr:col>
      <xdr:colOff>850900</xdr:colOff>
      <xdr:row>9</xdr:row>
      <xdr:rowOff>133350</xdr:rowOff>
    </xdr:to>
    <xdr:cxnSp macro="">
      <xdr:nvCxnSpPr>
        <xdr:cNvPr id="42" name="Straight Connector 41" hidden="1">
          <a:extLst>
            <a:ext uri="{FF2B5EF4-FFF2-40B4-BE49-F238E27FC236}">
              <a16:creationId xmlns:a16="http://schemas.microsoft.com/office/drawing/2014/main" id="{5DC8FDB8-9032-4AB0-8BB2-FDAFAADEDE0E}"/>
            </a:ext>
          </a:extLst>
        </xdr:cNvPr>
        <xdr:cNvCxnSpPr/>
      </xdr:nvCxnSpPr>
      <xdr:spPr>
        <a:xfrm>
          <a:off x="19504660" y="1024890"/>
          <a:ext cx="0" cy="178308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901700</xdr:colOff>
      <xdr:row>3</xdr:row>
      <xdr:rowOff>190500</xdr:rowOff>
    </xdr:from>
    <xdr:to>
      <xdr:col>21</xdr:col>
      <xdr:colOff>901700</xdr:colOff>
      <xdr:row>9</xdr:row>
      <xdr:rowOff>190500</xdr:rowOff>
    </xdr:to>
    <xdr:cxnSp macro="">
      <xdr:nvCxnSpPr>
        <xdr:cNvPr id="43" name="Straight Connector 42" hidden="1">
          <a:extLst>
            <a:ext uri="{FF2B5EF4-FFF2-40B4-BE49-F238E27FC236}">
              <a16:creationId xmlns:a16="http://schemas.microsoft.com/office/drawing/2014/main" id="{67C6A859-B238-4AC7-9125-65DF7FE4A9F3}"/>
            </a:ext>
          </a:extLst>
        </xdr:cNvPr>
        <xdr:cNvCxnSpPr/>
      </xdr:nvCxnSpPr>
      <xdr:spPr>
        <a:xfrm>
          <a:off x="22664420" y="1082040"/>
          <a:ext cx="0" cy="178308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881380</xdr:colOff>
      <xdr:row>4</xdr:row>
      <xdr:rowOff>2540</xdr:rowOff>
    </xdr:from>
    <xdr:to>
      <xdr:col>15</xdr:col>
      <xdr:colOff>584200</xdr:colOff>
      <xdr:row>5</xdr:row>
      <xdr:rowOff>250190</xdr:rowOff>
    </xdr:to>
    <xdr:sp macro="" textlink="">
      <xdr:nvSpPr>
        <xdr:cNvPr id="44" name="TextBox 43">
          <a:extLst>
            <a:ext uri="{FF2B5EF4-FFF2-40B4-BE49-F238E27FC236}">
              <a16:creationId xmlns:a16="http://schemas.microsoft.com/office/drawing/2014/main" id="{C8E2D0A2-6CA3-42E4-840F-927B37DC3253}"/>
            </a:ext>
          </a:extLst>
        </xdr:cNvPr>
        <xdr:cNvSpPr txBox="1"/>
      </xdr:nvSpPr>
      <xdr:spPr>
        <a:xfrm>
          <a:off x="14419580" y="1170940"/>
          <a:ext cx="1785620" cy="539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latin typeface="Segoe UI" panose="020B0502040204020203" pitchFamily="34" charset="0"/>
              <a:cs typeface="Segoe UI" panose="020B0502040204020203" pitchFamily="34" charset="0"/>
            </a:rPr>
            <a:t>Return</a:t>
          </a:r>
          <a:r>
            <a:rPr lang="en-IN" sz="1600" b="0" baseline="0">
              <a:latin typeface="Segoe UI" panose="020B0502040204020203" pitchFamily="34" charset="0"/>
              <a:cs typeface="Segoe UI" panose="020B0502040204020203" pitchFamily="34" charset="0"/>
            </a:rPr>
            <a:t> Rate</a:t>
          </a:r>
          <a:endParaRPr lang="en-IN" sz="1600" b="0">
            <a:latin typeface="Segoe UI" panose="020B0502040204020203" pitchFamily="34" charset="0"/>
            <a:cs typeface="Segoe UI" panose="020B0502040204020203" pitchFamily="34" charset="0"/>
          </a:endParaRPr>
        </a:p>
      </xdr:txBody>
    </xdr:sp>
    <xdr:clientData/>
  </xdr:twoCellAnchor>
  <xdr:twoCellAnchor>
    <xdr:from>
      <xdr:col>13</xdr:col>
      <xdr:colOff>654050</xdr:colOff>
      <xdr:row>5</xdr:row>
      <xdr:rowOff>63500</xdr:rowOff>
    </xdr:from>
    <xdr:to>
      <xdr:col>15</xdr:col>
      <xdr:colOff>793750</xdr:colOff>
      <xdr:row>7</xdr:row>
      <xdr:rowOff>215900</xdr:rowOff>
    </xdr:to>
    <xdr:sp macro="" textlink="Calculations!C237">
      <xdr:nvSpPr>
        <xdr:cNvPr id="46" name="TextBox 45">
          <a:extLst>
            <a:ext uri="{FF2B5EF4-FFF2-40B4-BE49-F238E27FC236}">
              <a16:creationId xmlns:a16="http://schemas.microsoft.com/office/drawing/2014/main" id="{E92B5F3F-B4D8-4EC7-BF67-A275B2028559}"/>
            </a:ext>
          </a:extLst>
        </xdr:cNvPr>
        <xdr:cNvSpPr txBox="1"/>
      </xdr:nvSpPr>
      <xdr:spPr>
        <a:xfrm>
          <a:off x="14192250" y="1524000"/>
          <a:ext cx="2222500" cy="736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D89B6C-072C-4E53-8296-94F7774B1E1D}" type="TxLink">
            <a:rPr lang="en-US" sz="3200" b="1" i="0" u="none" strike="noStrike">
              <a:solidFill>
                <a:srgbClr val="000000"/>
              </a:solidFill>
              <a:latin typeface="Aptos Narrow"/>
              <a:ea typeface="+mn-ea"/>
              <a:cs typeface="+mn-cs"/>
            </a:rPr>
            <a:pPr marL="0" indent="0" algn="ctr"/>
            <a:t>5.93%</a:t>
          </a:fld>
          <a:endParaRPr lang="en-IN" sz="3200" b="1" i="0" u="none" strike="noStrike">
            <a:solidFill>
              <a:srgbClr val="000000"/>
            </a:solidFill>
            <a:latin typeface="Aptos Narrow"/>
            <a:ea typeface="+mn-ea"/>
            <a:cs typeface="+mn-cs"/>
          </a:endParaRPr>
        </a:p>
      </xdr:txBody>
    </xdr:sp>
    <xdr:clientData/>
  </xdr:twoCellAnchor>
  <xdr:twoCellAnchor editAs="oneCell">
    <xdr:from>
      <xdr:col>0</xdr:col>
      <xdr:colOff>609600</xdr:colOff>
      <xdr:row>5</xdr:row>
      <xdr:rowOff>78945</xdr:rowOff>
    </xdr:from>
    <xdr:to>
      <xdr:col>3</xdr:col>
      <xdr:colOff>434709</xdr:colOff>
      <xdr:row>15</xdr:row>
      <xdr:rowOff>107254</xdr:rowOff>
    </xdr:to>
    <xdr:pic>
      <xdr:nvPicPr>
        <xdr:cNvPr id="49" name="Graphic 48" descr="Box with solid fill">
          <a:extLst>
            <a:ext uri="{FF2B5EF4-FFF2-40B4-BE49-F238E27FC236}">
              <a16:creationId xmlns:a16="http://schemas.microsoft.com/office/drawing/2014/main" id="{DB9129D6-B940-4B2E-8C9F-2461586655B1}"/>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609600" y="1539445"/>
          <a:ext cx="2949309" cy="2949309"/>
        </a:xfrm>
        <a:prstGeom prst="rect">
          <a:avLst/>
        </a:prstGeom>
        <a:effectLst>
          <a:innerShdw blurRad="63500" dist="50800" dir="16200000">
            <a:prstClr val="black">
              <a:alpha val="50000"/>
            </a:prstClr>
          </a:innerShdw>
        </a:effectLst>
      </xdr:spPr>
    </xdr:pic>
    <xdr:clientData/>
  </xdr:twoCellAnchor>
  <xdr:twoCellAnchor>
    <xdr:from>
      <xdr:col>6</xdr:col>
      <xdr:colOff>322580</xdr:colOff>
      <xdr:row>4</xdr:row>
      <xdr:rowOff>123190</xdr:rowOff>
    </xdr:from>
    <xdr:to>
      <xdr:col>7</xdr:col>
      <xdr:colOff>836380</xdr:colOff>
      <xdr:row>7</xdr:row>
      <xdr:rowOff>121690</xdr:rowOff>
    </xdr:to>
    <xdr:graphicFrame macro="">
      <xdr:nvGraphicFramePr>
        <xdr:cNvPr id="61" name="Chart 60">
          <a:extLst>
            <a:ext uri="{FF2B5EF4-FFF2-40B4-BE49-F238E27FC236}">
              <a16:creationId xmlns:a16="http://schemas.microsoft.com/office/drawing/2014/main" id="{F04E0AD8-267D-4F5B-AD2B-47A38AFCC0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30480</xdr:colOff>
      <xdr:row>4</xdr:row>
      <xdr:rowOff>91440</xdr:rowOff>
    </xdr:from>
    <xdr:to>
      <xdr:col>12</xdr:col>
      <xdr:colOff>544280</xdr:colOff>
      <xdr:row>7</xdr:row>
      <xdr:rowOff>89940</xdr:rowOff>
    </xdr:to>
    <xdr:graphicFrame macro="">
      <xdr:nvGraphicFramePr>
        <xdr:cNvPr id="62" name="Chart 61">
          <a:extLst>
            <a:ext uri="{FF2B5EF4-FFF2-40B4-BE49-F238E27FC236}">
              <a16:creationId xmlns:a16="http://schemas.microsoft.com/office/drawing/2014/main" id="{96038909-0113-4A8E-BD14-68D2CCEFFE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772160</xdr:colOff>
      <xdr:row>4</xdr:row>
      <xdr:rowOff>78740</xdr:rowOff>
    </xdr:from>
    <xdr:to>
      <xdr:col>17</xdr:col>
      <xdr:colOff>244560</xdr:colOff>
      <xdr:row>7</xdr:row>
      <xdr:rowOff>66440</xdr:rowOff>
    </xdr:to>
    <xdr:graphicFrame macro="">
      <xdr:nvGraphicFramePr>
        <xdr:cNvPr id="63" name="Chart 62">
          <a:extLst>
            <a:ext uri="{FF2B5EF4-FFF2-40B4-BE49-F238E27FC236}">
              <a16:creationId xmlns:a16="http://schemas.microsoft.com/office/drawing/2014/main" id="{6B186C88-614B-4E40-A8CD-F49EA36D26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20</xdr:col>
      <xdr:colOff>539750</xdr:colOff>
      <xdr:row>4</xdr:row>
      <xdr:rowOff>146050</xdr:rowOff>
    </xdr:from>
    <xdr:to>
      <xdr:col>21</xdr:col>
      <xdr:colOff>984250</xdr:colOff>
      <xdr:row>8</xdr:row>
      <xdr:rowOff>25400</xdr:rowOff>
    </xdr:to>
    <xdr:graphicFrame macro="">
      <xdr:nvGraphicFramePr>
        <xdr:cNvPr id="67" name="Chart 66">
          <a:extLst>
            <a:ext uri="{FF2B5EF4-FFF2-40B4-BE49-F238E27FC236}">
              <a16:creationId xmlns:a16="http://schemas.microsoft.com/office/drawing/2014/main" id="{3B3E69A5-33C9-4449-BAD7-9E22677E0B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190500</xdr:colOff>
      <xdr:row>8</xdr:row>
      <xdr:rowOff>279400</xdr:rowOff>
    </xdr:from>
    <xdr:to>
      <xdr:col>15</xdr:col>
      <xdr:colOff>654700</xdr:colOff>
      <xdr:row>21</xdr:row>
      <xdr:rowOff>49700</xdr:rowOff>
    </xdr:to>
    <xdr:graphicFrame macro="">
      <xdr:nvGraphicFramePr>
        <xdr:cNvPr id="29" name="Chart 28">
          <a:extLst>
            <a:ext uri="{FF2B5EF4-FFF2-40B4-BE49-F238E27FC236}">
              <a16:creationId xmlns:a16="http://schemas.microsoft.com/office/drawing/2014/main" id="{E1C64A51-F68B-457B-B6EE-A5CA76E9E3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723900</xdr:colOff>
      <xdr:row>8</xdr:row>
      <xdr:rowOff>231140</xdr:rowOff>
    </xdr:from>
    <xdr:to>
      <xdr:col>22</xdr:col>
      <xdr:colOff>571500</xdr:colOff>
      <xdr:row>31</xdr:row>
      <xdr:rowOff>115240</xdr:rowOff>
    </xdr:to>
    <mc:AlternateContent xmlns:mc="http://schemas.openxmlformats.org/markup-compatibility/2006">
      <mc:Choice xmlns:cx4="http://schemas.microsoft.com/office/drawing/2016/5/10/chartex" Requires="cx4">
        <xdr:graphicFrame macro="">
          <xdr:nvGraphicFramePr>
            <xdr:cNvPr id="31" name="Chart 30">
              <a:extLst>
                <a:ext uri="{FF2B5EF4-FFF2-40B4-BE49-F238E27FC236}">
                  <a16:creationId xmlns:a16="http://schemas.microsoft.com/office/drawing/2014/main" id="{D567F4CB-6126-4861-831C-DF390D02F4B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16268700" y="2608580"/>
              <a:ext cx="7101840" cy="67192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15</xdr:col>
          <xdr:colOff>939800</xdr:colOff>
          <xdr:row>31</xdr:row>
          <xdr:rowOff>101600</xdr:rowOff>
        </xdr:from>
        <xdr:to>
          <xdr:col>22</xdr:col>
          <xdr:colOff>432400</xdr:colOff>
          <xdr:row>34</xdr:row>
          <xdr:rowOff>272900</xdr:rowOff>
        </xdr:to>
        <xdr:pic>
          <xdr:nvPicPr>
            <xdr:cNvPr id="32" name="Picture 31">
              <a:extLst>
                <a:ext uri="{FF2B5EF4-FFF2-40B4-BE49-F238E27FC236}">
                  <a16:creationId xmlns:a16="http://schemas.microsoft.com/office/drawing/2014/main" id="{73C4D8AE-144F-E10C-FC9B-16A2DCB6DA01}"/>
                </a:ext>
              </a:extLst>
            </xdr:cNvPr>
            <xdr:cNvPicPr>
              <a:picLocks noChangeArrowheads="1"/>
              <a:extLst>
                <a:ext uri="{84589F7E-364E-4C9E-8A38-B11213B215E9}">
                  <a14:cameraTool cellRange="Calculations!$N$287:$R$289" spid="_x0000_s29065"/>
                </a:ext>
              </a:extLst>
            </xdr:cNvPicPr>
          </xdr:nvPicPr>
          <xdr:blipFill>
            <a:blip xmlns:r="http://schemas.openxmlformats.org/officeDocument/2006/relationships" r:embed="rId17"/>
            <a:srcRect/>
            <a:stretch>
              <a:fillRect/>
            </a:stretch>
          </xdr:blipFill>
          <xdr:spPr bwMode="auto">
            <a:xfrm>
              <a:off x="16560800" y="9156700"/>
              <a:ext cx="6782400" cy="10476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220980</xdr:colOff>
      <xdr:row>21</xdr:row>
      <xdr:rowOff>220980</xdr:rowOff>
    </xdr:from>
    <xdr:to>
      <xdr:col>11</xdr:col>
      <xdr:colOff>361580</xdr:colOff>
      <xdr:row>35</xdr:row>
      <xdr:rowOff>105980</xdr:rowOff>
    </xdr:to>
    <xdr:graphicFrame macro="">
      <xdr:nvGraphicFramePr>
        <xdr:cNvPr id="45" name="Chart 44">
          <a:extLst>
            <a:ext uri="{FF2B5EF4-FFF2-40B4-BE49-F238E27FC236}">
              <a16:creationId xmlns:a16="http://schemas.microsoft.com/office/drawing/2014/main" id="{073E059C-669B-439E-AEB4-1D026AD41E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11</xdr:col>
      <xdr:colOff>388620</xdr:colOff>
      <xdr:row>21</xdr:row>
      <xdr:rowOff>76200</xdr:rowOff>
    </xdr:from>
    <xdr:to>
      <xdr:col>15</xdr:col>
      <xdr:colOff>673100</xdr:colOff>
      <xdr:row>35</xdr:row>
      <xdr:rowOff>63500</xdr:rowOff>
    </xdr:to>
    <xdr:grpSp>
      <xdr:nvGrpSpPr>
        <xdr:cNvPr id="47" name="Donut">
          <a:extLst>
            <a:ext uri="{FF2B5EF4-FFF2-40B4-BE49-F238E27FC236}">
              <a16:creationId xmlns:a16="http://schemas.microsoft.com/office/drawing/2014/main" id="{CF43030B-F720-4C88-AFFD-5E6FCC12FA8C}"/>
            </a:ext>
          </a:extLst>
        </xdr:cNvPr>
        <xdr:cNvGrpSpPr/>
      </xdr:nvGrpSpPr>
      <xdr:grpSpPr>
        <a:xfrm>
          <a:off x="11844020" y="6210300"/>
          <a:ext cx="4450080" cy="4076700"/>
          <a:chOff x="10795000" y="97364550"/>
          <a:chExt cx="5143500" cy="4514850"/>
        </a:xfrm>
      </xdr:grpSpPr>
      <xdr:graphicFrame macro="">
        <xdr:nvGraphicFramePr>
          <xdr:cNvPr id="48" name="Chart 47">
            <a:extLst>
              <a:ext uri="{FF2B5EF4-FFF2-40B4-BE49-F238E27FC236}">
                <a16:creationId xmlns:a16="http://schemas.microsoft.com/office/drawing/2014/main" id="{8910EADE-DDC0-3C6B-313F-CC0EDBBC9E2A}"/>
              </a:ext>
            </a:extLst>
          </xdr:cNvPr>
          <xdr:cNvGraphicFramePr/>
        </xdr:nvGraphicFramePr>
        <xdr:xfrm>
          <a:off x="10795000" y="97364550"/>
          <a:ext cx="5143500" cy="4514850"/>
        </xdr:xfrm>
        <a:graphic>
          <a:graphicData uri="http://schemas.openxmlformats.org/drawingml/2006/chart">
            <c:chart xmlns:c="http://schemas.openxmlformats.org/drawingml/2006/chart" xmlns:r="http://schemas.openxmlformats.org/officeDocument/2006/relationships" r:id="rId19"/>
          </a:graphicData>
        </a:graphic>
      </xdr:graphicFrame>
      <xdr:sp macro="" textlink="">
        <xdr:nvSpPr>
          <xdr:cNvPr id="58" name="TextBox 57">
            <a:extLst>
              <a:ext uri="{FF2B5EF4-FFF2-40B4-BE49-F238E27FC236}">
                <a16:creationId xmlns:a16="http://schemas.microsoft.com/office/drawing/2014/main" id="{7C00CD77-0010-81A9-04BB-DDC780C71F56}"/>
              </a:ext>
            </a:extLst>
          </xdr:cNvPr>
          <xdr:cNvSpPr txBox="1"/>
        </xdr:nvSpPr>
        <xdr:spPr>
          <a:xfrm>
            <a:off x="12490036" y="98713005"/>
            <a:ext cx="1828802" cy="10693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r>
              <a:rPr lang="en-US" sz="1800" b="0" i="0" u="none" strike="noStrike">
                <a:solidFill>
                  <a:schemeClr val="tx1">
                    <a:lumMod val="50000"/>
                    <a:lumOff val="50000"/>
                  </a:schemeClr>
                </a:solidFill>
                <a:latin typeface="Aptos Narrow"/>
                <a:ea typeface="+mn-ea"/>
                <a:cs typeface="+mn-cs"/>
              </a:rPr>
              <a:t> Total</a:t>
            </a:r>
            <a:r>
              <a:rPr lang="en-US" sz="1800" b="0" i="0" u="none" strike="noStrike" baseline="0">
                <a:solidFill>
                  <a:schemeClr val="tx1">
                    <a:lumMod val="50000"/>
                    <a:lumOff val="50000"/>
                  </a:schemeClr>
                </a:solidFill>
                <a:latin typeface="Aptos Narrow"/>
                <a:ea typeface="+mn-ea"/>
                <a:cs typeface="+mn-cs"/>
              </a:rPr>
              <a:t> Orders</a:t>
            </a:r>
            <a:endParaRPr lang="en-US" sz="1800" b="0" i="0" u="none" strike="noStrike">
              <a:solidFill>
                <a:schemeClr val="tx1">
                  <a:lumMod val="50000"/>
                  <a:lumOff val="50000"/>
                </a:schemeClr>
              </a:solidFill>
              <a:latin typeface="Aptos Narrow"/>
              <a:ea typeface="+mn-ea"/>
              <a:cs typeface="+mn-cs"/>
            </a:endParaRPr>
          </a:p>
        </xdr:txBody>
      </xdr:sp>
    </xdr:grpSp>
    <xdr:clientData/>
  </xdr:twoCellAnchor>
</xdr:wsDr>
</file>

<file path=xl/drawings/drawing4.xml><?xml version="1.0" encoding="utf-8"?>
<c:userShapes xmlns:c="http://schemas.openxmlformats.org/drawingml/2006/chart">
  <cdr:relSizeAnchor xmlns:cdr="http://schemas.openxmlformats.org/drawingml/2006/chartDrawing">
    <cdr:from>
      <cdr:x>0.36738</cdr:x>
      <cdr:y>0.39875</cdr:y>
    </cdr:from>
    <cdr:to>
      <cdr:x>0.62725</cdr:x>
      <cdr:y>0.76758</cdr:y>
    </cdr:to>
    <cdr:sp macro="" textlink="Calculations!$E$340">
      <cdr:nvSpPr>
        <cdr:cNvPr id="2" name="TextBox 53">
          <a:extLst xmlns:a="http://schemas.openxmlformats.org/drawingml/2006/main">
            <a:ext uri="{FF2B5EF4-FFF2-40B4-BE49-F238E27FC236}">
              <a16:creationId xmlns:a16="http://schemas.microsoft.com/office/drawing/2014/main" id="{6722E5A1-D0DF-B9AF-7CC2-FD06A53502F0}"/>
            </a:ext>
          </a:extLst>
        </cdr:cNvPr>
        <cdr:cNvSpPr txBox="1"/>
      </cdr:nvSpPr>
      <cdr:spPr>
        <a:xfrm xmlns:a="http://schemas.openxmlformats.org/drawingml/2006/main">
          <a:off x="1634870" y="1625599"/>
          <a:ext cx="1156443" cy="1503593"/>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6B8AC33F-A57F-4FBA-A002-5872E859E5D9}" type="TxLink">
            <a:rPr lang="en-US" sz="3200" b="1" i="0" u="none" strike="noStrike">
              <a:solidFill>
                <a:srgbClr val="000000"/>
              </a:solidFill>
              <a:latin typeface="Aptos Narrow"/>
            </a:rPr>
            <a:pPr algn="ctr"/>
            <a:t>1315</a:t>
          </a:fld>
          <a:endParaRPr lang="en-IN" sz="4400" b="1"/>
        </a:p>
      </cdr:txBody>
    </cdr:sp>
  </cdr:relSizeAnchor>
</c:userShapes>
</file>

<file path=xl/drawings/drawing5.xml><?xml version="1.0" encoding="utf-8"?>
<xdr:wsDr xmlns:xdr="http://schemas.openxmlformats.org/drawingml/2006/spreadsheetDrawing" xmlns:a="http://schemas.openxmlformats.org/drawingml/2006/main">
  <xdr:twoCellAnchor>
    <xdr:from>
      <xdr:col>0</xdr:col>
      <xdr:colOff>0</xdr:colOff>
      <xdr:row>0</xdr:row>
      <xdr:rowOff>38100</xdr:rowOff>
    </xdr:from>
    <xdr:to>
      <xdr:col>4</xdr:col>
      <xdr:colOff>0</xdr:colOff>
      <xdr:row>35</xdr:row>
      <xdr:rowOff>12700</xdr:rowOff>
    </xdr:to>
    <xdr:grpSp>
      <xdr:nvGrpSpPr>
        <xdr:cNvPr id="32" name="panel">
          <a:extLst>
            <a:ext uri="{FF2B5EF4-FFF2-40B4-BE49-F238E27FC236}">
              <a16:creationId xmlns:a16="http://schemas.microsoft.com/office/drawing/2014/main" id="{04C3598A-6428-74EE-9FCD-E596E3AD7DF6}"/>
            </a:ext>
          </a:extLst>
        </xdr:cNvPr>
        <xdr:cNvGrpSpPr/>
      </xdr:nvGrpSpPr>
      <xdr:grpSpPr>
        <a:xfrm>
          <a:off x="0" y="38100"/>
          <a:ext cx="4165600" cy="10198100"/>
          <a:chOff x="0" y="38100"/>
          <a:chExt cx="4165600" cy="10502900"/>
        </a:xfrm>
      </xdr:grpSpPr>
      <xdr:sp macro="" textlink="">
        <xdr:nvSpPr>
          <xdr:cNvPr id="2" name="bg">
            <a:extLst>
              <a:ext uri="{FF2B5EF4-FFF2-40B4-BE49-F238E27FC236}">
                <a16:creationId xmlns:a16="http://schemas.microsoft.com/office/drawing/2014/main" id="{724386E0-A633-4775-8103-699D2B00E38D}"/>
              </a:ext>
            </a:extLst>
          </xdr:cNvPr>
          <xdr:cNvSpPr/>
        </xdr:nvSpPr>
        <xdr:spPr>
          <a:xfrm>
            <a:off x="0" y="38100"/>
            <a:ext cx="4165600" cy="10502900"/>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bt 1">
            <a:hlinkClick xmlns:r="http://schemas.openxmlformats.org/officeDocument/2006/relationships" r:id="rId1"/>
            <a:extLst>
              <a:ext uri="{FF2B5EF4-FFF2-40B4-BE49-F238E27FC236}">
                <a16:creationId xmlns:a16="http://schemas.microsoft.com/office/drawing/2014/main" id="{AF92E9AB-7E77-48D7-8565-F3F281100216}"/>
              </a:ext>
            </a:extLst>
          </xdr:cNvPr>
          <xdr:cNvSpPr/>
        </xdr:nvSpPr>
        <xdr:spPr>
          <a:xfrm>
            <a:off x="381000" y="5041900"/>
            <a:ext cx="3479800" cy="78740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2400" baseline="0">
                <a:ln>
                  <a:solidFill>
                    <a:schemeClr val="bg1"/>
                  </a:solidFill>
                </a:ln>
                <a:solidFill>
                  <a:schemeClr val="lt1"/>
                </a:solidFill>
                <a:latin typeface="+mn-lt"/>
                <a:ea typeface="+mn-ea"/>
                <a:cs typeface="+mn-cs"/>
              </a:rPr>
              <a:t>Sales</a:t>
            </a:r>
          </a:p>
        </xdr:txBody>
      </xdr:sp>
      <xdr:sp macro="" textlink="">
        <xdr:nvSpPr>
          <xdr:cNvPr id="5" name="bt 2">
            <a:hlinkClick xmlns:r="http://schemas.openxmlformats.org/officeDocument/2006/relationships" r:id="rId2"/>
            <a:extLst>
              <a:ext uri="{FF2B5EF4-FFF2-40B4-BE49-F238E27FC236}">
                <a16:creationId xmlns:a16="http://schemas.microsoft.com/office/drawing/2014/main" id="{F9EBB7D2-ADDA-4481-8EEF-B7F99A275F55}"/>
              </a:ext>
            </a:extLst>
          </xdr:cNvPr>
          <xdr:cNvSpPr/>
        </xdr:nvSpPr>
        <xdr:spPr>
          <a:xfrm>
            <a:off x="381000" y="6019800"/>
            <a:ext cx="3479800" cy="78740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aseline="0">
                <a:ln>
                  <a:solidFill>
                    <a:schemeClr val="bg1"/>
                  </a:solidFill>
                </a:ln>
              </a:rPr>
              <a:t>Profit</a:t>
            </a:r>
            <a:endParaRPr lang="en-IN" sz="1100" baseline="0">
              <a:ln>
                <a:solidFill>
                  <a:schemeClr val="bg1"/>
                </a:solidFill>
              </a:ln>
            </a:endParaRPr>
          </a:p>
        </xdr:txBody>
      </xdr:sp>
      <xdr:sp macro="" textlink="">
        <xdr:nvSpPr>
          <xdr:cNvPr id="6" name="bt 3">
            <a:hlinkClick xmlns:r="http://schemas.openxmlformats.org/officeDocument/2006/relationships" r:id="rId3"/>
            <a:extLst>
              <a:ext uri="{FF2B5EF4-FFF2-40B4-BE49-F238E27FC236}">
                <a16:creationId xmlns:a16="http://schemas.microsoft.com/office/drawing/2014/main" id="{B6BCCC24-98E5-4197-B581-2C2D26B6C936}"/>
              </a:ext>
            </a:extLst>
          </xdr:cNvPr>
          <xdr:cNvSpPr/>
        </xdr:nvSpPr>
        <xdr:spPr>
          <a:xfrm>
            <a:off x="381000" y="7048500"/>
            <a:ext cx="3479800" cy="78740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aseline="0">
                <a:ln>
                  <a:solidFill>
                    <a:schemeClr val="bg1"/>
                  </a:solidFill>
                </a:ln>
              </a:rPr>
              <a:t>Orders</a:t>
            </a:r>
            <a:endParaRPr lang="en-IN" sz="1100" baseline="0">
              <a:ln>
                <a:solidFill>
                  <a:schemeClr val="bg1"/>
                </a:solidFill>
              </a:ln>
            </a:endParaRPr>
          </a:p>
        </xdr:txBody>
      </xdr:sp>
      <xdr:sp macro="" textlink="">
        <xdr:nvSpPr>
          <xdr:cNvPr id="7" name="bt 4">
            <a:extLst>
              <a:ext uri="{FF2B5EF4-FFF2-40B4-BE49-F238E27FC236}">
                <a16:creationId xmlns:a16="http://schemas.microsoft.com/office/drawing/2014/main" id="{69E5477E-795B-44CF-AAC2-FD9B2D522CD6}"/>
              </a:ext>
            </a:extLst>
          </xdr:cNvPr>
          <xdr:cNvSpPr/>
        </xdr:nvSpPr>
        <xdr:spPr>
          <a:xfrm>
            <a:off x="381000" y="8077200"/>
            <a:ext cx="3479800" cy="787400"/>
          </a:xfrm>
          <a:prstGeom prst="roundRect">
            <a:avLst/>
          </a:prstGeom>
          <a:solidFill>
            <a:schemeClr val="accent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2800" b="1" baseline="0">
                <a:ln>
                  <a:solidFill>
                    <a:schemeClr val="bg1"/>
                  </a:solidFill>
                </a:ln>
                <a:solidFill>
                  <a:schemeClr val="lt1"/>
                </a:solidFill>
                <a:latin typeface="+mn-lt"/>
                <a:ea typeface="+mn-ea"/>
                <a:cs typeface="+mn-cs"/>
              </a:rPr>
              <a:t>About</a:t>
            </a:r>
          </a:p>
        </xdr:txBody>
      </xdr:sp>
      <xdr:sp macro="" textlink="">
        <xdr:nvSpPr>
          <xdr:cNvPr id="8" name="heading">
            <a:extLst>
              <a:ext uri="{FF2B5EF4-FFF2-40B4-BE49-F238E27FC236}">
                <a16:creationId xmlns:a16="http://schemas.microsoft.com/office/drawing/2014/main" id="{CE158D28-79AF-4180-B516-6E55A61ADE5C}"/>
              </a:ext>
            </a:extLst>
          </xdr:cNvPr>
          <xdr:cNvSpPr/>
        </xdr:nvSpPr>
        <xdr:spPr>
          <a:xfrm>
            <a:off x="190500" y="228600"/>
            <a:ext cx="3810000" cy="1257300"/>
          </a:xfrm>
          <a:prstGeom prst="roundRec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3200" b="1"/>
              <a:t>About</a:t>
            </a:r>
            <a:r>
              <a:rPr lang="en-IN" sz="3200" b="1" baseline="0"/>
              <a:t> The</a:t>
            </a:r>
          </a:p>
          <a:p>
            <a:pPr algn="l"/>
            <a:r>
              <a:rPr lang="en-IN" sz="3200" b="1" baseline="0"/>
              <a:t>Project</a:t>
            </a:r>
            <a:endParaRPr lang="en-IN" sz="3200" b="1"/>
          </a:p>
        </xdr:txBody>
      </xdr:sp>
      <xdr:pic>
        <xdr:nvPicPr>
          <xdr:cNvPr id="9" name="icon" descr="Document with solid fill">
            <a:extLst>
              <a:ext uri="{FF2B5EF4-FFF2-40B4-BE49-F238E27FC236}">
                <a16:creationId xmlns:a16="http://schemas.microsoft.com/office/drawing/2014/main" id="{1DFB0195-1485-412E-94F7-6D84BE8A7B1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rcRect/>
          <a:stretch/>
        </xdr:blipFill>
        <xdr:spPr>
          <a:xfrm>
            <a:off x="711200" y="1968500"/>
            <a:ext cx="2717800" cy="2717800"/>
          </a:xfrm>
          <a:prstGeom prst="rect">
            <a:avLst/>
          </a:prstGeom>
          <a:effectLst>
            <a:innerShdw blurRad="63500" dist="50800" dir="18900000">
              <a:prstClr val="black">
                <a:alpha val="50000"/>
              </a:prstClr>
            </a:innerShdw>
          </a:effectLst>
        </xdr:spPr>
      </xdr:pic>
    </xdr:grpSp>
    <xdr:clientData/>
  </xdr:twoCellAnchor>
  <xdr:twoCellAnchor>
    <xdr:from>
      <xdr:col>5</xdr:col>
      <xdr:colOff>0</xdr:colOff>
      <xdr:row>0</xdr:row>
      <xdr:rowOff>127000</xdr:rowOff>
    </xdr:from>
    <xdr:to>
      <xdr:col>22</xdr:col>
      <xdr:colOff>812800</xdr:colOff>
      <xdr:row>2</xdr:row>
      <xdr:rowOff>266700</xdr:rowOff>
    </xdr:to>
    <xdr:sp macro="" textlink="">
      <xdr:nvSpPr>
        <xdr:cNvPr id="10" name="Header">
          <a:extLst>
            <a:ext uri="{FF2B5EF4-FFF2-40B4-BE49-F238E27FC236}">
              <a16:creationId xmlns:a16="http://schemas.microsoft.com/office/drawing/2014/main" id="{13EA2ECD-2268-B8BE-C9C7-BCEB16085956}"/>
            </a:ext>
          </a:extLst>
        </xdr:cNvPr>
        <xdr:cNvSpPr/>
      </xdr:nvSpPr>
      <xdr:spPr>
        <a:xfrm>
          <a:off x="4495800" y="127000"/>
          <a:ext cx="19304000" cy="1028700"/>
        </a:xfrm>
        <a:prstGeom prst="roundRect">
          <a:avLst/>
        </a:prstGeom>
        <a:solidFill>
          <a:schemeClr val="accent4"/>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3200" b="1"/>
            <a:t> Superstore Financial &amp; Operational Dashboard</a:t>
          </a:r>
        </a:p>
        <a:p>
          <a:pPr marL="0" indent="0" algn="l"/>
          <a:r>
            <a:rPr lang="en-IN" sz="1600"/>
            <a:t>   </a:t>
          </a:r>
          <a:r>
            <a:rPr lang="en-IN" sz="1800"/>
            <a:t>Developer: Harshvardhan Singh Shekhawat | Contact: hsshekhawat2006@gmail.com</a:t>
          </a:r>
          <a:endParaRPr lang="en-IN" sz="1600" b="0">
            <a:solidFill>
              <a:schemeClr val="lt1"/>
            </a:solidFill>
            <a:latin typeface="+mn-lt"/>
            <a:ea typeface="+mn-ea"/>
            <a:cs typeface="+mn-cs"/>
          </a:endParaRPr>
        </a:p>
      </xdr:txBody>
    </xdr:sp>
    <xdr:clientData/>
  </xdr:twoCellAnchor>
  <xdr:twoCellAnchor>
    <xdr:from>
      <xdr:col>5</xdr:col>
      <xdr:colOff>0</xdr:colOff>
      <xdr:row>3</xdr:row>
      <xdr:rowOff>177800</xdr:rowOff>
    </xdr:from>
    <xdr:to>
      <xdr:col>22</xdr:col>
      <xdr:colOff>762000</xdr:colOff>
      <xdr:row>9</xdr:row>
      <xdr:rowOff>190500</xdr:rowOff>
    </xdr:to>
    <xdr:sp macro="" textlink="">
      <xdr:nvSpPr>
        <xdr:cNvPr id="11" name="Summary">
          <a:extLst>
            <a:ext uri="{FF2B5EF4-FFF2-40B4-BE49-F238E27FC236}">
              <a16:creationId xmlns:a16="http://schemas.microsoft.com/office/drawing/2014/main" id="{8BBE48B3-C535-4DC2-1C64-27515495A2DD}"/>
            </a:ext>
          </a:extLst>
        </xdr:cNvPr>
        <xdr:cNvSpPr/>
      </xdr:nvSpPr>
      <xdr:spPr>
        <a:xfrm>
          <a:off x="4495800" y="1358900"/>
          <a:ext cx="19253200" cy="1765300"/>
        </a:xfrm>
        <a:prstGeom prst="roundRect">
          <a:avLst>
            <a:gd name="adj" fmla="val 6098"/>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b="1">
              <a:solidFill>
                <a:schemeClr val="tx1"/>
              </a:solidFill>
            </a:rPr>
            <a:t>Executive Summary</a:t>
          </a:r>
        </a:p>
        <a:p>
          <a:pPr algn="l"/>
          <a:r>
            <a:rPr lang="en-IN" sz="2400">
              <a:solidFill>
                <a:schemeClr val="tx1"/>
              </a:solidFill>
            </a:rPr>
            <a:t>This interactive reporting suite was developed to provide executive leadership with a holistic view of company performance. By bridging the gap between raw operational data and high-level financial strategy, this tool tracks revenue generation, profit efficiency, and supply chain logistics, enabling data-driven decision-making across all levels of the organization.</a:t>
          </a:r>
          <a:endParaRPr lang="en-IN" sz="2400" b="1">
            <a:solidFill>
              <a:schemeClr val="tx1"/>
            </a:solidFill>
          </a:endParaRPr>
        </a:p>
      </xdr:txBody>
    </xdr:sp>
    <xdr:clientData/>
  </xdr:twoCellAnchor>
  <xdr:twoCellAnchor>
    <xdr:from>
      <xdr:col>4</xdr:col>
      <xdr:colOff>292099</xdr:colOff>
      <xdr:row>10</xdr:row>
      <xdr:rowOff>50800</xdr:rowOff>
    </xdr:from>
    <xdr:to>
      <xdr:col>9</xdr:col>
      <xdr:colOff>227752</xdr:colOff>
      <xdr:row>25</xdr:row>
      <xdr:rowOff>254000</xdr:rowOff>
    </xdr:to>
    <xdr:grpSp>
      <xdr:nvGrpSpPr>
        <xdr:cNvPr id="28" name="Card 1">
          <a:extLst>
            <a:ext uri="{FF2B5EF4-FFF2-40B4-BE49-F238E27FC236}">
              <a16:creationId xmlns:a16="http://schemas.microsoft.com/office/drawing/2014/main" id="{4E92BD14-2D80-D8F5-E487-8502AD711C47}"/>
            </a:ext>
          </a:extLst>
        </xdr:cNvPr>
        <xdr:cNvGrpSpPr/>
      </xdr:nvGrpSpPr>
      <xdr:grpSpPr>
        <a:xfrm>
          <a:off x="4457699" y="2971800"/>
          <a:ext cx="4634653" cy="4584700"/>
          <a:chOff x="4483100" y="3289300"/>
          <a:chExt cx="4533900" cy="4584700"/>
        </a:xfrm>
      </xdr:grpSpPr>
      <xdr:sp macro="" textlink="">
        <xdr:nvSpPr>
          <xdr:cNvPr id="12" name="Bg">
            <a:extLst>
              <a:ext uri="{FF2B5EF4-FFF2-40B4-BE49-F238E27FC236}">
                <a16:creationId xmlns:a16="http://schemas.microsoft.com/office/drawing/2014/main" id="{696DF70F-A0DB-9CFB-60F6-07F3D61A58F5}"/>
              </a:ext>
            </a:extLst>
          </xdr:cNvPr>
          <xdr:cNvSpPr/>
        </xdr:nvSpPr>
        <xdr:spPr>
          <a:xfrm>
            <a:off x="4495800" y="3302000"/>
            <a:ext cx="4521200" cy="4572000"/>
          </a:xfrm>
          <a:prstGeom prst="roundRect">
            <a:avLst>
              <a:gd name="adj" fmla="val 7604"/>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6" name="icon">
            <a:extLst>
              <a:ext uri="{FF2B5EF4-FFF2-40B4-BE49-F238E27FC236}">
                <a16:creationId xmlns:a16="http://schemas.microsoft.com/office/drawing/2014/main" id="{F1221944-14D3-06DE-17D5-C9A7E465F29C}"/>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51499" y="3911600"/>
            <a:ext cx="1993901" cy="1959386"/>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7" name="headinng">
            <a:extLst>
              <a:ext uri="{FF2B5EF4-FFF2-40B4-BE49-F238E27FC236}">
                <a16:creationId xmlns:a16="http://schemas.microsoft.com/office/drawing/2014/main" id="{A62BE193-025C-1ABB-F1EE-7A5796D3CBB6}"/>
              </a:ext>
            </a:extLst>
          </xdr:cNvPr>
          <xdr:cNvSpPr txBox="1"/>
        </xdr:nvSpPr>
        <xdr:spPr>
          <a:xfrm>
            <a:off x="4483100" y="3289300"/>
            <a:ext cx="4521200" cy="812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t>Architecture</a:t>
            </a:r>
            <a:endParaRPr lang="en-IN" sz="2400" b="1"/>
          </a:p>
        </xdr:txBody>
      </xdr:sp>
      <xdr:sp macro="" textlink="">
        <xdr:nvSpPr>
          <xdr:cNvPr id="18" name="content">
            <a:extLst>
              <a:ext uri="{FF2B5EF4-FFF2-40B4-BE49-F238E27FC236}">
                <a16:creationId xmlns:a16="http://schemas.microsoft.com/office/drawing/2014/main" id="{34A50AE0-9975-8480-A54B-F7B16A25B03D}"/>
              </a:ext>
            </a:extLst>
          </xdr:cNvPr>
          <xdr:cNvSpPr txBox="1"/>
        </xdr:nvSpPr>
        <xdr:spPr>
          <a:xfrm>
            <a:off x="4495800" y="6184900"/>
            <a:ext cx="4521200" cy="158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000"/>
              <a:t>Built on a Relational </a:t>
            </a:r>
            <a:r>
              <a:rPr lang="en-IN" sz="2000" b="1"/>
              <a:t>Star Schema </a:t>
            </a:r>
            <a:r>
              <a:rPr lang="en-IN" sz="2000"/>
              <a:t>Data Model integrating thousands of rows across Sales, Customer, Product, and Returns databases.</a:t>
            </a:r>
          </a:p>
          <a:p>
            <a:pPr algn="ctr"/>
            <a:endParaRPr lang="en-IN" sz="2400"/>
          </a:p>
        </xdr:txBody>
      </xdr:sp>
    </xdr:grpSp>
    <xdr:clientData/>
  </xdr:twoCellAnchor>
  <xdr:twoCellAnchor>
    <xdr:from>
      <xdr:col>9</xdr:col>
      <xdr:colOff>444500</xdr:colOff>
      <xdr:row>10</xdr:row>
      <xdr:rowOff>63500</xdr:rowOff>
    </xdr:from>
    <xdr:to>
      <xdr:col>13</xdr:col>
      <xdr:colOff>952500</xdr:colOff>
      <xdr:row>26</xdr:row>
      <xdr:rowOff>114300</xdr:rowOff>
    </xdr:to>
    <xdr:grpSp>
      <xdr:nvGrpSpPr>
        <xdr:cNvPr id="29" name="Card 2">
          <a:extLst>
            <a:ext uri="{FF2B5EF4-FFF2-40B4-BE49-F238E27FC236}">
              <a16:creationId xmlns:a16="http://schemas.microsoft.com/office/drawing/2014/main" id="{53E3C1AF-8DB1-52E4-6CBF-E13921BCCADD}"/>
            </a:ext>
          </a:extLst>
        </xdr:cNvPr>
        <xdr:cNvGrpSpPr/>
      </xdr:nvGrpSpPr>
      <xdr:grpSpPr>
        <a:xfrm>
          <a:off x="9309100" y="2984500"/>
          <a:ext cx="4673600" cy="4724400"/>
          <a:chOff x="9334500" y="3302000"/>
          <a:chExt cx="4572000" cy="4724400"/>
        </a:xfrm>
      </xdr:grpSpPr>
      <xdr:sp macro="" textlink="">
        <xdr:nvSpPr>
          <xdr:cNvPr id="13" name="bg">
            <a:extLst>
              <a:ext uri="{FF2B5EF4-FFF2-40B4-BE49-F238E27FC236}">
                <a16:creationId xmlns:a16="http://schemas.microsoft.com/office/drawing/2014/main" id="{CB7C1975-1628-4851-932A-F5E4C8BE2A74}"/>
              </a:ext>
            </a:extLst>
          </xdr:cNvPr>
          <xdr:cNvSpPr/>
        </xdr:nvSpPr>
        <xdr:spPr>
          <a:xfrm>
            <a:off x="9372600" y="3302000"/>
            <a:ext cx="4521200" cy="4572000"/>
          </a:xfrm>
          <a:prstGeom prst="roundRect">
            <a:avLst>
              <a:gd name="adj" fmla="val 7604"/>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9" name="icon" descr="calculator Icon">
            <a:extLst>
              <a:ext uri="{FF2B5EF4-FFF2-40B4-BE49-F238E27FC236}">
                <a16:creationId xmlns:a16="http://schemas.microsoft.com/office/drawing/2014/main" id="{63C455D2-AF00-4B7B-06C0-1B615C48BEA7}"/>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401300" y="3784601"/>
            <a:ext cx="2373337" cy="232409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heading">
            <a:extLst>
              <a:ext uri="{FF2B5EF4-FFF2-40B4-BE49-F238E27FC236}">
                <a16:creationId xmlns:a16="http://schemas.microsoft.com/office/drawing/2014/main" id="{E913DDCD-FECB-4E4A-9234-1A2D5FF3A18C}"/>
              </a:ext>
            </a:extLst>
          </xdr:cNvPr>
          <xdr:cNvSpPr txBox="1"/>
        </xdr:nvSpPr>
        <xdr:spPr>
          <a:xfrm>
            <a:off x="9372600" y="3302000"/>
            <a:ext cx="4521200" cy="812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t>Calculations</a:t>
            </a:r>
          </a:p>
        </xdr:txBody>
      </xdr:sp>
      <xdr:sp macro="" textlink="">
        <xdr:nvSpPr>
          <xdr:cNvPr id="21" name="content">
            <a:extLst>
              <a:ext uri="{FF2B5EF4-FFF2-40B4-BE49-F238E27FC236}">
                <a16:creationId xmlns:a16="http://schemas.microsoft.com/office/drawing/2014/main" id="{DDB0BF19-0CB8-4EB8-9C7D-D0402DDDB19F}"/>
              </a:ext>
            </a:extLst>
          </xdr:cNvPr>
          <xdr:cNvSpPr txBox="1"/>
        </xdr:nvSpPr>
        <xdr:spPr>
          <a:xfrm>
            <a:off x="9334500" y="6146800"/>
            <a:ext cx="4572000" cy="187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000"/>
              <a:t>Powered by a custom </a:t>
            </a:r>
            <a:r>
              <a:rPr lang="en-IN" sz="2000" b="1"/>
              <a:t>DAX (Data Analysis Expressions)</a:t>
            </a:r>
            <a:r>
              <a:rPr lang="en-IN" sz="2000"/>
              <a:t> measure library, utilizing advanced Time Intelligence functions (e.g., SAMEPERIODLASTYEAR) for dynamic Year-over-Year variance reporting</a:t>
            </a:r>
            <a:endParaRPr lang="en-IN" sz="2400"/>
          </a:p>
        </xdr:txBody>
      </xdr:sp>
    </xdr:grpSp>
    <xdr:clientData/>
  </xdr:twoCellAnchor>
  <xdr:twoCellAnchor>
    <xdr:from>
      <xdr:col>14</xdr:col>
      <xdr:colOff>127000</xdr:colOff>
      <xdr:row>10</xdr:row>
      <xdr:rowOff>76200</xdr:rowOff>
    </xdr:from>
    <xdr:to>
      <xdr:col>18</xdr:col>
      <xdr:colOff>482600</xdr:colOff>
      <xdr:row>26</xdr:row>
      <xdr:rowOff>127000</xdr:rowOff>
    </xdr:to>
    <xdr:grpSp>
      <xdr:nvGrpSpPr>
        <xdr:cNvPr id="30" name="Card 3">
          <a:extLst>
            <a:ext uri="{FF2B5EF4-FFF2-40B4-BE49-F238E27FC236}">
              <a16:creationId xmlns:a16="http://schemas.microsoft.com/office/drawing/2014/main" id="{2369C163-4C87-3F76-ABC2-33974BA831AF}"/>
            </a:ext>
          </a:extLst>
        </xdr:cNvPr>
        <xdr:cNvGrpSpPr/>
      </xdr:nvGrpSpPr>
      <xdr:grpSpPr>
        <a:xfrm>
          <a:off x="14236700" y="2997200"/>
          <a:ext cx="4673600" cy="4724400"/>
          <a:chOff x="14262100" y="3314700"/>
          <a:chExt cx="4572000" cy="4724400"/>
        </a:xfrm>
      </xdr:grpSpPr>
      <xdr:sp macro="" textlink="">
        <xdr:nvSpPr>
          <xdr:cNvPr id="14" name="bg">
            <a:extLst>
              <a:ext uri="{FF2B5EF4-FFF2-40B4-BE49-F238E27FC236}">
                <a16:creationId xmlns:a16="http://schemas.microsoft.com/office/drawing/2014/main" id="{A38CFED1-0E80-4DC4-9107-C456D0319958}"/>
              </a:ext>
            </a:extLst>
          </xdr:cNvPr>
          <xdr:cNvSpPr/>
        </xdr:nvSpPr>
        <xdr:spPr>
          <a:xfrm>
            <a:off x="14287500" y="3314700"/>
            <a:ext cx="4521200" cy="4572000"/>
          </a:xfrm>
          <a:prstGeom prst="roundRect">
            <a:avLst>
              <a:gd name="adj" fmla="val 7604"/>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22" name="Icon" descr="Automate PNG Transparent Images Free Download | Vector Files | Pngtree">
            <a:extLst>
              <a:ext uri="{FF2B5EF4-FFF2-40B4-BE49-F238E27FC236}">
                <a16:creationId xmlns:a16="http://schemas.microsoft.com/office/drawing/2014/main" id="{0618E78D-DF17-C5A5-0A6A-97DF4458F524}"/>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5595600" y="3949701"/>
            <a:ext cx="2010005" cy="19685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 name="Heading">
            <a:extLst>
              <a:ext uri="{FF2B5EF4-FFF2-40B4-BE49-F238E27FC236}">
                <a16:creationId xmlns:a16="http://schemas.microsoft.com/office/drawing/2014/main" id="{34BE9503-9E85-4E3D-AB38-A3BF010CBD1E}"/>
              </a:ext>
            </a:extLst>
          </xdr:cNvPr>
          <xdr:cNvSpPr txBox="1"/>
        </xdr:nvSpPr>
        <xdr:spPr>
          <a:xfrm>
            <a:off x="14287500" y="3314700"/>
            <a:ext cx="4521200" cy="812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t>Automation</a:t>
            </a:r>
          </a:p>
        </xdr:txBody>
      </xdr:sp>
      <xdr:sp macro="" textlink="">
        <xdr:nvSpPr>
          <xdr:cNvPr id="25" name="Content">
            <a:extLst>
              <a:ext uri="{FF2B5EF4-FFF2-40B4-BE49-F238E27FC236}">
                <a16:creationId xmlns:a16="http://schemas.microsoft.com/office/drawing/2014/main" id="{07B089B6-A84F-4D43-A3F5-F9D8A6A708EE}"/>
              </a:ext>
            </a:extLst>
          </xdr:cNvPr>
          <xdr:cNvSpPr txBox="1"/>
        </xdr:nvSpPr>
        <xdr:spPr>
          <a:xfrm>
            <a:off x="14262100" y="6159500"/>
            <a:ext cx="4572000" cy="187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000"/>
              <a:t>Data shaping and automated table formatting handled via </a:t>
            </a:r>
            <a:r>
              <a:rPr lang="en-IN" sz="2000" b="1"/>
              <a:t>VBA macros</a:t>
            </a:r>
            <a:r>
              <a:rPr lang="en-IN" sz="2000"/>
              <a:t> to ensure data integrity before entering the model.</a:t>
            </a:r>
          </a:p>
          <a:p>
            <a:pPr marL="0" marR="0" lvl="0" indent="0" algn="ctr" defTabSz="914400" eaLnBrk="1" fontAlgn="auto" latinLnBrk="0" hangingPunct="1">
              <a:lnSpc>
                <a:spcPct val="100000"/>
              </a:lnSpc>
              <a:spcBef>
                <a:spcPts val="0"/>
              </a:spcBef>
              <a:spcAft>
                <a:spcPts val="0"/>
              </a:spcAft>
              <a:buClrTx/>
              <a:buSzTx/>
              <a:buFontTx/>
              <a:buNone/>
              <a:tabLst/>
              <a:defRPr/>
            </a:pPr>
            <a:endParaRPr lang="en-IN" sz="2000"/>
          </a:p>
        </xdr:txBody>
      </xdr:sp>
    </xdr:grpSp>
    <xdr:clientData/>
  </xdr:twoCellAnchor>
  <xdr:twoCellAnchor>
    <xdr:from>
      <xdr:col>18</xdr:col>
      <xdr:colOff>647700</xdr:colOff>
      <xdr:row>10</xdr:row>
      <xdr:rowOff>63500</xdr:rowOff>
    </xdr:from>
    <xdr:to>
      <xdr:col>22</xdr:col>
      <xdr:colOff>762000</xdr:colOff>
      <xdr:row>26</xdr:row>
      <xdr:rowOff>127000</xdr:rowOff>
    </xdr:to>
    <xdr:grpSp>
      <xdr:nvGrpSpPr>
        <xdr:cNvPr id="31" name="Card 4">
          <a:extLst>
            <a:ext uri="{FF2B5EF4-FFF2-40B4-BE49-F238E27FC236}">
              <a16:creationId xmlns:a16="http://schemas.microsoft.com/office/drawing/2014/main" id="{E544952E-DA96-8784-523C-C474813A9AE4}"/>
            </a:ext>
          </a:extLst>
        </xdr:cNvPr>
        <xdr:cNvGrpSpPr/>
      </xdr:nvGrpSpPr>
      <xdr:grpSpPr>
        <a:xfrm>
          <a:off x="19075400" y="2984500"/>
          <a:ext cx="4673600" cy="4737100"/>
          <a:chOff x="19100800" y="3302000"/>
          <a:chExt cx="4572000" cy="4737100"/>
        </a:xfrm>
      </xdr:grpSpPr>
      <xdr:sp macro="" textlink="">
        <xdr:nvSpPr>
          <xdr:cNvPr id="15" name="bg">
            <a:extLst>
              <a:ext uri="{FF2B5EF4-FFF2-40B4-BE49-F238E27FC236}">
                <a16:creationId xmlns:a16="http://schemas.microsoft.com/office/drawing/2014/main" id="{8D638403-6B12-4E41-BAD4-0E7CAB9B2224}"/>
              </a:ext>
            </a:extLst>
          </xdr:cNvPr>
          <xdr:cNvSpPr/>
        </xdr:nvSpPr>
        <xdr:spPr>
          <a:xfrm>
            <a:off x="19138900" y="3302000"/>
            <a:ext cx="4521200" cy="4572000"/>
          </a:xfrm>
          <a:prstGeom prst="roundRect">
            <a:avLst>
              <a:gd name="adj" fmla="val 7604"/>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3" name="icon">
            <a:extLst>
              <a:ext uri="{FF2B5EF4-FFF2-40B4-BE49-F238E27FC236}">
                <a16:creationId xmlns:a16="http://schemas.microsoft.com/office/drawing/2014/main" id="{C7861D7D-F1BD-1839-90CB-88EC7A20B89A}"/>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9488" t="10654" r="8919" b="25030"/>
          <a:stretch>
            <a:fillRect/>
          </a:stretch>
        </xdr:blipFill>
        <xdr:spPr bwMode="auto">
          <a:xfrm>
            <a:off x="20256500" y="4178301"/>
            <a:ext cx="2197100" cy="1696366"/>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6" name="heading">
            <a:extLst>
              <a:ext uri="{FF2B5EF4-FFF2-40B4-BE49-F238E27FC236}">
                <a16:creationId xmlns:a16="http://schemas.microsoft.com/office/drawing/2014/main" id="{7A11FB02-0A20-4AA9-97F5-844CB8ED4412}"/>
              </a:ext>
            </a:extLst>
          </xdr:cNvPr>
          <xdr:cNvSpPr txBox="1"/>
        </xdr:nvSpPr>
        <xdr:spPr>
          <a:xfrm>
            <a:off x="19138900" y="3302000"/>
            <a:ext cx="4521200" cy="812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t>Visualization</a:t>
            </a:r>
          </a:p>
        </xdr:txBody>
      </xdr:sp>
      <xdr:sp macro="" textlink="">
        <xdr:nvSpPr>
          <xdr:cNvPr id="27" name="Content">
            <a:extLst>
              <a:ext uri="{FF2B5EF4-FFF2-40B4-BE49-F238E27FC236}">
                <a16:creationId xmlns:a16="http://schemas.microsoft.com/office/drawing/2014/main" id="{338FFE22-F366-4238-B4D9-CF59B056E2F5}"/>
              </a:ext>
            </a:extLst>
          </xdr:cNvPr>
          <xdr:cNvSpPr txBox="1"/>
        </xdr:nvSpPr>
        <xdr:spPr>
          <a:xfrm>
            <a:off x="19100800" y="6159500"/>
            <a:ext cx="4572000" cy="187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000"/>
              <a:t>Designed with a focus on color psychology, spatial consistency, and </a:t>
            </a:r>
            <a:r>
              <a:rPr lang="en-IN" sz="2000" b="1"/>
              <a:t>UI/UX</a:t>
            </a:r>
            <a:r>
              <a:rPr lang="en-IN" sz="2000"/>
              <a:t> best practices to eliminate visual clutter and highlight actionable insights.</a:t>
            </a:r>
          </a:p>
        </xdr:txBody>
      </xdr:sp>
    </xdr:grpSp>
    <xdr:clientData/>
  </xdr:twoCellAnchor>
  <xdr:twoCellAnchor>
    <xdr:from>
      <xdr:col>5</xdr:col>
      <xdr:colOff>0</xdr:colOff>
      <xdr:row>26</xdr:row>
      <xdr:rowOff>101600</xdr:rowOff>
    </xdr:from>
    <xdr:to>
      <xdr:col>22</xdr:col>
      <xdr:colOff>762000</xdr:colOff>
      <xdr:row>35</xdr:row>
      <xdr:rowOff>50800</xdr:rowOff>
    </xdr:to>
    <xdr:sp macro="" textlink="">
      <xdr:nvSpPr>
        <xdr:cNvPr id="33" name="Summary">
          <a:extLst>
            <a:ext uri="{FF2B5EF4-FFF2-40B4-BE49-F238E27FC236}">
              <a16:creationId xmlns:a16="http://schemas.microsoft.com/office/drawing/2014/main" id="{4F2F0C43-EC8E-48CE-9D18-1EC73979DD8A}"/>
            </a:ext>
          </a:extLst>
        </xdr:cNvPr>
        <xdr:cNvSpPr/>
      </xdr:nvSpPr>
      <xdr:spPr>
        <a:xfrm>
          <a:off x="4495800" y="8001000"/>
          <a:ext cx="19253200" cy="2578100"/>
        </a:xfrm>
        <a:prstGeom prst="roundRect">
          <a:avLst>
            <a:gd name="adj" fmla="val 6098"/>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b="1">
              <a:solidFill>
                <a:schemeClr val="tx1"/>
              </a:solidFill>
            </a:rPr>
            <a:t>Quick Navigation </a:t>
          </a:r>
        </a:p>
        <a:p>
          <a:r>
            <a:rPr lang="en-IN" sz="2400" b="1">
              <a:solidFill>
                <a:schemeClr val="tx1"/>
              </a:solidFill>
            </a:rPr>
            <a:t>1.</a:t>
          </a:r>
          <a:r>
            <a:rPr lang="en-IN" sz="2400">
              <a:solidFill>
                <a:schemeClr val="tx1"/>
              </a:solidFill>
            </a:rPr>
            <a:t> Use the </a:t>
          </a:r>
          <a:r>
            <a:rPr lang="en-IN" sz="2400" b="1">
              <a:solidFill>
                <a:schemeClr val="tx1"/>
              </a:solidFill>
            </a:rPr>
            <a:t>global slicers </a:t>
          </a:r>
          <a:r>
            <a:rPr lang="en-IN" sz="2400">
              <a:solidFill>
                <a:schemeClr val="tx1"/>
              </a:solidFill>
            </a:rPr>
            <a:t>at the top of each page to filter the entire reporting context by </a:t>
          </a:r>
          <a:r>
            <a:rPr lang="en-IN" sz="2400" b="1">
              <a:solidFill>
                <a:schemeClr val="tx1"/>
              </a:solidFill>
            </a:rPr>
            <a:t>Year, Product Category, or Customer Segment.</a:t>
          </a:r>
        </a:p>
        <a:p>
          <a:endParaRPr lang="en-IN" sz="2400" b="1">
            <a:solidFill>
              <a:schemeClr val="tx1"/>
            </a:solidFill>
          </a:endParaRPr>
        </a:p>
        <a:p>
          <a:r>
            <a:rPr lang="en-IN" sz="2400" b="1">
              <a:solidFill>
                <a:schemeClr val="tx1"/>
              </a:solidFill>
            </a:rPr>
            <a:t>2.</a:t>
          </a:r>
          <a:r>
            <a:rPr lang="en-IN" sz="2400">
              <a:solidFill>
                <a:schemeClr val="tx1"/>
              </a:solidFill>
            </a:rPr>
            <a:t> Click the dark blue </a:t>
          </a:r>
          <a:r>
            <a:rPr lang="en-IN" sz="2400" b="1">
              <a:solidFill>
                <a:schemeClr val="tx1"/>
              </a:solidFill>
            </a:rPr>
            <a:t>navigation buttons</a:t>
          </a:r>
          <a:r>
            <a:rPr lang="en-IN" sz="2400">
              <a:solidFill>
                <a:schemeClr val="tx1"/>
              </a:solidFill>
            </a:rPr>
            <a:t> on the left panel to switch between the Sales, Profit, and Orders operational views.</a:t>
          </a:r>
        </a:p>
        <a:p>
          <a:endParaRPr lang="en-IN" sz="2400" b="1">
            <a:solidFill>
              <a:schemeClr val="tx1"/>
            </a:solidFill>
          </a:endParaRPr>
        </a:p>
        <a:p>
          <a:r>
            <a:rPr lang="en-IN" sz="2400" b="1">
              <a:solidFill>
                <a:schemeClr val="tx1"/>
              </a:solidFill>
            </a:rPr>
            <a:t>3.</a:t>
          </a:r>
          <a:r>
            <a:rPr lang="en-IN" sz="2400">
              <a:solidFill>
                <a:schemeClr val="tx1"/>
              </a:solidFill>
            </a:rPr>
            <a:t> </a:t>
          </a:r>
          <a:r>
            <a:rPr lang="en-IN" sz="2400" b="1">
              <a:solidFill>
                <a:schemeClr val="tx1"/>
              </a:solidFill>
            </a:rPr>
            <a:t>Hover </a:t>
          </a:r>
          <a:r>
            <a:rPr lang="en-IN" sz="2400">
              <a:solidFill>
                <a:schemeClr val="tx1"/>
              </a:solidFill>
            </a:rPr>
            <a:t>your cursor over specific chart elements or map regions to </a:t>
          </a:r>
          <a:r>
            <a:rPr lang="en-IN" sz="2400" b="1">
              <a:solidFill>
                <a:schemeClr val="tx1"/>
              </a:solidFill>
            </a:rPr>
            <a:t>reveal detailed data points</a:t>
          </a:r>
          <a:r>
            <a:rPr lang="en-IN" sz="2400">
              <a:solidFill>
                <a:schemeClr val="tx1"/>
              </a:solidFill>
            </a:rPr>
            <a:t>.</a:t>
          </a:r>
        </a:p>
        <a:p>
          <a:pPr algn="l"/>
          <a:endParaRPr lang="en-IN" sz="2400" b="1">
            <a:solidFill>
              <a:schemeClr val="tx1"/>
            </a:solidFill>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85300926" backgroundQuery="1" createdVersion="8" refreshedVersion="8" minRefreshableVersion="3" recordCount="0" supportSubquery="1" supportAdvancedDrill="1" xr:uid="{C54816E6-D253-4A11-B9E7-C36ED75BC284}">
  <cacheSource type="external" connectionId="7"/>
  <cacheFields count="5">
    <cacheField name="[Calendar].[Month].[Month]" caption="Month" numFmtId="0" hierarchy="4" level="1">
      <sharedItems count="12">
        <s v="January"/>
        <s v="February"/>
        <s v="March"/>
        <s v="April"/>
        <s v="May"/>
        <s v="June"/>
        <s v="July"/>
        <s v="August"/>
        <s v="September"/>
        <s v="October"/>
        <s v="November"/>
        <s v="December"/>
      </sharedItems>
    </cacheField>
    <cacheField name="[Measures].[Total Profit]" caption="Total Profit" numFmtId="0" hierarchy="4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oneField="1">
      <fieldsUsage count="1">
        <fieldUsage x="1"/>
      </fieldsUsage>
    </cacheHierarchy>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86342596" backgroundQuery="1" createdVersion="8" refreshedVersion="8" minRefreshableVersion="3" recordCount="0" supportSubquery="1" supportAdvancedDrill="1" xr:uid="{5A03F858-E50B-470A-9BF1-4CC320548660}">
  <cacheSource type="external" connectionId="7"/>
  <cacheFields count="7">
    <cacheField name="[Measures].[Total Sales]" caption="Total Sales" numFmtId="0" hierarchy="41" level="32767"/>
    <cacheField name="[Measures].[Total Profit]" caption="Total Profit" numFmtId="0" hierarchy="42" level="32767"/>
    <cacheField name="[Measures].[Profit Margin %]" caption="Profit Margin %" numFmtId="0" hierarchy="66" level="32767"/>
    <cacheField name="[Measures].[Total Orders]" caption="Total Orders" numFmtId="0" hierarchy="44"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4"/>
        <fieldUsage x="5"/>
        <fieldUsage x="6"/>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oneField="1">
      <fieldsUsage count="1">
        <fieldUsage x="0"/>
      </fieldsUsage>
    </cacheHierarchy>
    <cacheHierarchy uniqueName="[Measures].[Total Profit]" caption="Total Profit" measure="1" displayFolder="" measureGroup="Orders" count="0" oneField="1">
      <fieldsUsage count="1">
        <fieldUsage x="1"/>
      </fieldsUsage>
    </cacheHierarchy>
    <cacheHierarchy uniqueName="[Measures].[Net Sales]" caption="Net Sales" measure="1" displayFolder="" measureGroup="Orders" count="0"/>
    <cacheHierarchy uniqueName="[Measures].[Total Orders]" caption="Total Orders" measure="1" displayFolder="" measureGroup="Orders" count="0" oneField="1">
      <fieldsUsage count="1">
        <fieldUsage x="3"/>
      </fieldsUsage>
    </cacheHierarchy>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oneField="1">
      <fieldsUsage count="1">
        <fieldUsage x="2"/>
      </fieldsUsage>
    </cacheHierarchy>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8888889" backgroundQuery="1" createdVersion="8" refreshedVersion="8" minRefreshableVersion="3" recordCount="0" supportSubquery="1" supportAdvancedDrill="1" xr:uid="{BE1ADAC0-970F-4116-943B-AD1A01D73D71}">
  <cacheSource type="external" connectionId="7"/>
  <cacheFields count="5">
    <cacheField name="[Calendar].[Month].[Month]" caption="Month" numFmtId="0" hierarchy="4" level="1">
      <sharedItems count="12">
        <s v="January"/>
        <s v="February"/>
        <s v="March"/>
        <s v="April"/>
        <s v="May"/>
        <s v="June"/>
        <s v="July"/>
        <s v="August"/>
        <s v="September"/>
        <s v="October"/>
        <s v="November"/>
        <s v="December"/>
      </sharedItems>
    </cacheField>
    <cacheField name="[Measures].[Total Orders]" caption="Total Orders" numFmtId="0" hierarchy="44"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oneField="1">
      <fieldsUsage count="1">
        <fieldUsage x="1"/>
      </fieldsUsage>
    </cacheHierarchy>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89699075" backgroundQuery="1" createdVersion="8" refreshedVersion="8" minRefreshableVersion="3" recordCount="0" supportSubquery="1" supportAdvancedDrill="1" xr:uid="{9297C8AC-2D9E-4C86-84C3-270825661FB5}">
  <cacheSource type="external" connectionId="7"/>
  <cacheFields count="5">
    <cacheField name="[Calendar].[Month].[Month]" caption="Month" numFmtId="0" hierarchy="4" level="1">
      <sharedItems count="12">
        <s v="January"/>
        <s v="February"/>
        <s v="March"/>
        <s v="April"/>
        <s v="May"/>
        <s v="June"/>
        <s v="July"/>
        <s v="August"/>
        <s v="September"/>
        <s v="October"/>
        <s v="November"/>
        <s v="December"/>
      </sharedItems>
    </cacheField>
    <cacheField name="[Measures].[Total Sales]" caption="Total Sales" numFmtId="0" hierarchy="4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oneField="1">
      <fieldsUsage count="1">
        <fieldUsage x="1"/>
      </fieldsUsage>
    </cacheHierarchy>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90277775" backgroundQuery="1" createdVersion="8" refreshedVersion="8" minRefreshableVersion="3" recordCount="0" supportSubquery="1" supportAdvancedDrill="1" xr:uid="{AA7F00CC-0320-468C-9B42-EA7B6298F0CB}">
  <cacheSource type="external" connectionId="7"/>
  <cacheFields count="4">
    <cacheField name="[Measures].[Profit Margin %]" caption="Profit Margin %" numFmtId="0" hierarchy="66"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oneField="1">
      <fieldsUsage count="1">
        <fieldUsage x="0"/>
      </fieldsUsage>
    </cacheHierarchy>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90972222" backgroundQuery="1" createdVersion="8" refreshedVersion="8" minRefreshableVersion="3" recordCount="0" supportSubquery="1" supportAdvancedDrill="1" xr:uid="{09B5A4EE-59CC-408F-A8C9-AD10411333F3}">
  <cacheSource type="external" connectionId="7"/>
  <cacheFields count="5">
    <cacheField name="[Calendar].[Year].[Year]" caption="Year" numFmtId="0" hierarchy="2" level="1">
      <sharedItems containsSemiMixedTypes="0" containsString="0" containsNumber="1" containsInteger="1" minValue="2016" maxValue="2016" count="1">
        <n v="2016"/>
      </sharedItems>
      <extLst>
        <ext xmlns:x15="http://schemas.microsoft.com/office/spreadsheetml/2010/11/main" uri="{4F2E5C28-24EA-4eb8-9CBF-B6C8F9C3D259}">
          <x15:cachedUniqueNames>
            <x15:cachedUniqueName index="0" name="[Calendar].[Year].&amp;[2016]"/>
          </x15:cachedUniqueNames>
        </ext>
      </extLst>
    </cacheField>
    <cacheField name="[Measures].[YoY Orders Growth %]" caption="YoY Orders Growth %" numFmtId="0" hierarchy="49"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0"/>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oneField="1">
      <fieldsUsage count="1">
        <fieldUsage x="1"/>
      </fieldsUsage>
    </cacheHierarchy>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91666668" backgroundQuery="1" createdVersion="8" refreshedVersion="8" minRefreshableVersion="3" recordCount="0" supportSubquery="1" supportAdvancedDrill="1" xr:uid="{EFB9025E-098D-441C-BB50-91ADD07C22DD}">
  <cacheSource type="external" connectionId="7"/>
  <cacheFields count="5">
    <cacheField name="[Calendar].[Year].[Year]" caption="Year" numFmtId="0" hierarchy="2" level="1">
      <sharedItems containsSemiMixedTypes="0" containsString="0" containsNumber="1" containsInteger="1" minValue="2016" maxValue="2016" count="1">
        <n v="2016"/>
      </sharedItems>
      <extLst>
        <ext xmlns:x15="http://schemas.microsoft.com/office/spreadsheetml/2010/11/main" uri="{4F2E5C28-24EA-4eb8-9CBF-B6C8F9C3D259}">
          <x15:cachedUniqueNames>
            <x15:cachedUniqueName index="0" name="[Calendar].[Year].&amp;[2016]"/>
          </x15:cachedUniqueNames>
        </ext>
      </extLst>
    </cacheField>
    <cacheField name="[Measures].[YoY Profit Growth %]" caption="YoY Profit Growth %" numFmtId="0" hierarchy="48"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0"/>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oneField="1">
      <fieldsUsage count="1">
        <fieldUsage x="1"/>
      </fieldsUsage>
    </cacheHierarchy>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94444447" backgroundQuery="1" createdVersion="8" refreshedVersion="8" minRefreshableVersion="3" recordCount="0" supportSubquery="1" supportAdvancedDrill="1" xr:uid="{A85E9302-A690-4802-ACCE-E0F9DE21642F}">
  <cacheSource type="external" connectionId="7"/>
  <cacheFields count="5">
    <cacheField name="[Calendar].[Year].[Year]" caption="Year" numFmtId="0" hierarchy="2" level="1">
      <sharedItems containsSemiMixedTypes="0" containsString="0" containsNumber="1" containsInteger="1" minValue="2016" maxValue="2016" count="1">
        <n v="2016"/>
      </sharedItems>
      <extLst>
        <ext xmlns:x15="http://schemas.microsoft.com/office/spreadsheetml/2010/11/main" uri="{4F2E5C28-24EA-4eb8-9CBF-B6C8F9C3D259}">
          <x15:cachedUniqueNames>
            <x15:cachedUniqueName index="0" name="[Calendar].[Year].&amp;[2016]"/>
          </x15:cachedUniqueNames>
        </ext>
      </extLst>
    </cacheField>
    <cacheField name="[Measures].[YoY Sales Growth %]" caption="YoY Sales Growth %" numFmtId="0" hierarchy="68"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0"/>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oneField="1">
      <fieldsUsage count="1">
        <fieldUsage x="1"/>
      </fieldsUsage>
    </cacheHierarchy>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95370371" backgroundQuery="1" createdVersion="8" refreshedVersion="8" minRefreshableVersion="3" recordCount="0" supportSubquery="1" supportAdvancedDrill="1" xr:uid="{10B23D2C-47A8-4A32-B7AF-37481D6C6E86}">
  <cacheSource type="external" connectionId="7"/>
  <cacheFields count="5">
    <cacheField name="[Customers].[State].[State]" caption="State" numFmtId="0" hierarchy="15" level="1">
      <sharedItems count="41">
        <s v="Alabama"/>
        <s v="Arizona"/>
        <s v="Arkansas"/>
        <s v="California"/>
        <s v="Colorado"/>
        <s v="Connecticut"/>
        <s v="Delaware"/>
        <s v="District of Columbia"/>
        <s v="Florida"/>
        <s v="Georgia"/>
        <s v="Illinois"/>
        <s v="Indiana"/>
        <s v="Iowa"/>
        <s v="Kansas"/>
        <s v="Kentucky"/>
        <s v="Louisiana"/>
        <s v="Maryland"/>
        <s v="Massachusetts"/>
        <s v="Michigan"/>
        <s v="Minnesota"/>
        <s v="Mississippi"/>
        <s v="Missouri"/>
        <s v="Nebraska"/>
        <s v="Nevada"/>
        <s v="New Hampshire"/>
        <s v="New Jersey"/>
        <s v="New Mexico"/>
        <s v="New York"/>
        <s v="North Carolina"/>
        <s v="Ohio"/>
        <s v="Oklahoma"/>
        <s v="Oregon"/>
        <s v="Pennsylvania"/>
        <s v="Rhode Island"/>
        <s v="South Dakota"/>
        <s v="Tennessee"/>
        <s v="Texas"/>
        <s v="Utah"/>
        <s v="Virginia"/>
        <s v="Washington"/>
        <s v="Wisconsin"/>
      </sharedItems>
    </cacheField>
    <cacheField name="[Measures].[Total Sales]" caption="Total Sales" numFmtId="0" hierarchy="4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2" memberValueDatatype="130" unbalanced="0">
      <fieldsUsage count="2">
        <fieldUsage x="-1"/>
        <fieldUsage x="0"/>
      </fieldsUsage>
    </cacheHierarchy>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oneField="1">
      <fieldsUsage count="1">
        <fieldUsage x="1"/>
      </fieldsUsage>
    </cacheHierarchy>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9814815" backgroundQuery="1" createdVersion="8" refreshedVersion="8" minRefreshableVersion="3" recordCount="0" supportSubquery="1" supportAdvancedDrill="1" xr:uid="{EAB8346A-BE00-4753-BF76-7B71A147CDB7}">
  <cacheSource type="external" connectionId="7"/>
  <cacheFields count="6">
    <cacheField name="[Calendar].[Short Month].[Short Month]" caption="Short Month" numFmtId="0" hierarchy="9" level="1">
      <sharedItems count="12">
        <s v="Apr"/>
        <s v="Aug"/>
        <s v="Dec"/>
        <s v="Feb"/>
        <s v="Jan"/>
        <s v="Jul"/>
        <s v="Jun"/>
        <s v="Mar"/>
        <s v="May"/>
        <s v="Nov"/>
        <s v="Oct"/>
        <s v="Sep"/>
      </sharedItems>
    </cacheField>
    <cacheField name="[Measures].[Total Sales]" caption="Total Sales" numFmtId="0" hierarchy="41" level="32767"/>
    <cacheField name="[Measures].[Total Profit]" caption="Total Profit" numFmtId="0" hierarchy="4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2" memberValueDatatype="130" unbalanced="0">
      <fieldsUsage count="2">
        <fieldUsage x="-1"/>
        <fieldUsage x="0"/>
      </fieldsUsage>
    </cacheHierarchy>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oneField="1">
      <fieldsUsage count="1">
        <fieldUsage x="1"/>
      </fieldsUsage>
    </cacheHierarchy>
    <cacheHierarchy uniqueName="[Measures].[Total Profit]" caption="Total Profit" measure="1" displayFolder="" measureGroup="Orders" count="0" oneField="1">
      <fieldsUsage count="1">
        <fieldUsage x="2"/>
      </fieldsUsage>
    </cacheHierarchy>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98842596" backgroundQuery="1" createdVersion="8" refreshedVersion="8" minRefreshableVersion="3" recordCount="0" supportSubquery="1" supportAdvancedDrill="1" xr:uid="{FC563B37-4FC0-44F3-884E-AB4AF9A4EB44}">
  <cacheSource type="external" connectionId="7"/>
  <cacheFields count="8">
    <cacheField name="[Calendar].[Short Month].[Short Month]" caption="Short Month" numFmtId="0" hierarchy="9" level="1">
      <sharedItems count="12">
        <s v="Apr"/>
        <s v="Aug"/>
        <s v="Dec"/>
        <s v="Feb"/>
        <s v="Jan"/>
        <s v="Jul"/>
        <s v="Jun"/>
        <s v="Mar"/>
        <s v="May"/>
        <s v="Nov"/>
        <s v="Oct"/>
        <s v="Sep"/>
      </sharedItems>
    </cacheField>
    <cacheField name="[Measures].[Sales - Target Met]" caption="Sales - Target Met" numFmtId="0" hierarchy="51" level="32767"/>
    <cacheField name="[Measures].[Sales - Target Missed]" caption="Sales - Target Missed" numFmtId="0" hierarchy="52" level="32767"/>
    <cacheField name="[Measures].[Target]" caption="Target" numFmtId="0" hierarchy="50"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 name="[Customers].[Segment].[Segment]" caption="Segment" numFmtId="0" hierarchy="12" level="1">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4"/>
        <fieldUsage x="5"/>
        <fieldUsage x="6"/>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2" memberValueDatatype="130" unbalanced="0">
      <fieldsUsage count="2">
        <fieldUsage x="-1"/>
        <fieldUsage x="0"/>
      </fieldsUsage>
    </cacheHierarchy>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fieldsUsage count="2">
        <fieldUsage x="-1"/>
        <fieldUsage x="7"/>
      </fieldsUsage>
    </cacheHierarchy>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oneField="1">
      <fieldsUsage count="1">
        <fieldUsage x="3"/>
      </fieldsUsage>
    </cacheHierarchy>
    <cacheHierarchy uniqueName="[Measures].[Sales - Target Met]" caption="Sales - Target Met" measure="1" displayFolder="" measureGroup="Orders" count="0" oneField="1">
      <fieldsUsage count="1">
        <fieldUsage x="1"/>
      </fieldsUsage>
    </cacheHierarchy>
    <cacheHierarchy uniqueName="[Measures].[Sales - Target Missed]" caption="Sales - Target Missed" measure="1" displayFolder="" measureGroup="Orders" count="0" oneField="1">
      <fieldsUsage count="1">
        <fieldUsage x="2"/>
      </fieldsUsage>
    </cacheHierarchy>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99537035" backgroundQuery="1" createdVersion="8" refreshedVersion="8" minRefreshableVersion="3" recordCount="0" supportSubquery="1" supportAdvancedDrill="1" xr:uid="{3DBE9F2E-D2AD-4D8F-87DF-21B3F94B07C0}">
  <cacheSource type="external" connectionId="7"/>
  <cacheFields count="5">
    <cacheField name="[Products].[Sub-Category].[Sub-Category]" caption="Sub-Category" numFmtId="0" hierarchy="31" level="1">
      <sharedItems count="7">
        <s v="Binders"/>
        <s v="Chairs"/>
        <s v="Copiers"/>
        <s v="Machines"/>
        <s v="Phones"/>
        <s v="Storage"/>
        <s v="Tables"/>
      </sharedItems>
    </cacheField>
    <cacheField name="[Measures].[Sum of Sales]" caption="Sum of Sales" numFmtId="0" hierarchy="39"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2" memberValueDatatype="130" unbalanced="0">
      <fieldsUsage count="2">
        <fieldUsage x="-1"/>
        <fieldUsage x="0"/>
      </fieldsUsage>
    </cacheHierarchy>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oneField="1">
      <fieldsUsage count="1">
        <fieldUsage x="1"/>
      </fieldsUsage>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02199075" backgroundQuery="1" createdVersion="8" refreshedVersion="8" minRefreshableVersion="3" recordCount="0" supportSubquery="1" supportAdvancedDrill="1" xr:uid="{10D4F8FA-D21A-41CE-B02D-D9094BA1C0A8}">
  <cacheSource type="external" connectionId="7"/>
  <cacheFields count="6">
    <cacheField name="[Calendar].[Short Month].[Short Month]" caption="Short Month" numFmtId="0" hierarchy="9" level="1">
      <sharedItems count="12">
        <s v="Apr"/>
        <s v="Aug"/>
        <s v="Dec"/>
        <s v="Feb"/>
        <s v="Jan"/>
        <s v="Jul"/>
        <s v="Jun"/>
        <s v="Mar"/>
        <s v="May"/>
        <s v="Nov"/>
        <s v="Oct"/>
        <s v="Sep"/>
      </sharedItems>
    </cacheField>
    <cacheField name="[Measures].[Total Profit]" caption="Total Profit" numFmtId="0" hierarchy="42" level="32767"/>
    <cacheField name="[Measures].[Profit Margin %]" caption="Profit Margin %" numFmtId="0" hierarchy="66"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2" memberValueDatatype="130" unbalanced="0">
      <fieldsUsage count="2">
        <fieldUsage x="-1"/>
        <fieldUsage x="0"/>
      </fieldsUsage>
    </cacheHierarchy>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oneField="1">
      <fieldsUsage count="1">
        <fieldUsage x="1"/>
      </fieldsUsage>
    </cacheHierarchy>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oneField="1">
      <fieldsUsage count="1">
        <fieldUsage x="2"/>
      </fieldsUsage>
    </cacheHierarchy>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02893522" backgroundQuery="1" createdVersion="8" refreshedVersion="8" minRefreshableVersion="3" recordCount="0" supportSubquery="1" supportAdvancedDrill="1" xr:uid="{0AA305F3-79D3-4871-A50A-B6EDE9BBF56E}">
  <cacheSource type="external" connectionId="7"/>
  <cacheFields count="5">
    <cacheField name="[Measures].[Average Discount]" caption="Average Discount" numFmtId="0" hierarchy="53" level="32767"/>
    <cacheField name="[Calendar].[Short Month].[Short Month]" caption="Short Month" numFmtId="0" hierarchy="9" level="1">
      <sharedItems count="12">
        <s v="Apr"/>
        <s v="Aug"/>
        <s v="Dec"/>
        <s v="Feb"/>
        <s v="Jan"/>
        <s v="Jul"/>
        <s v="Jun"/>
        <s v="Mar"/>
        <s v="May"/>
        <s v="Nov"/>
        <s v="Oct"/>
        <s v="Sep"/>
      </sharedItems>
    </cacheField>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2" memberValueDatatype="130" unbalanced="0">
      <fieldsUsage count="2">
        <fieldUsage x="-1"/>
        <fieldUsage x="1"/>
      </fieldsUsage>
    </cacheHierarchy>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oneField="1">
      <fieldsUsage count="1">
        <fieldUsage x="0"/>
      </fieldsUsage>
    </cacheHierarchy>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03587961" backgroundQuery="1" createdVersion="8" refreshedVersion="8" minRefreshableVersion="3" recordCount="0" supportSubquery="1" supportAdvancedDrill="1" xr:uid="{3C958B06-74A3-418B-B15F-A3A456CF05CA}">
  <cacheSource type="external" connectionId="7"/>
  <cacheFields count="6">
    <cacheField name="[Calendar].[Month].[Month]" caption="Month" numFmtId="0" hierarchy="4" level="1">
      <sharedItems count="12">
        <s v="January"/>
        <s v="February"/>
        <s v="March"/>
        <s v="April"/>
        <s v="May"/>
        <s v="June"/>
        <s v="July"/>
        <s v="August"/>
        <s v="September"/>
        <s v="October"/>
        <s v="November"/>
        <s v="December"/>
      </sharedItems>
    </cacheField>
    <cacheField name="[Calendar].[Year].[Year]" caption="Year" numFmtId="0" hierarchy="2" level="1">
      <sharedItems containsSemiMixedTypes="0" containsString="0" containsNumber="1" containsInteger="1" minValue="2016" maxValue="2016" count="1">
        <n v="2016"/>
      </sharedItems>
      <extLst>
        <ext xmlns:x15="http://schemas.microsoft.com/office/spreadsheetml/2010/11/main" uri="{4F2E5C28-24EA-4eb8-9CBF-B6C8F9C3D259}">
          <x15:cachedUniqueNames>
            <x15:cachedUniqueName index="0" name="[Calendar].[Year].&amp;[2016]"/>
          </x15:cachedUniqueNames>
        </ext>
      </extLst>
    </cacheField>
    <cacheField name="[Measures].[YoY Profit Margin Growth %]" caption="YoY Profit Margin Growth %" numFmtId="0" hierarchy="56"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1"/>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oneField="1">
      <fieldsUsage count="1">
        <fieldUsage x="2"/>
      </fieldsUsage>
    </cacheHierarchy>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0636574" backgroundQuery="1" createdVersion="8" refreshedVersion="8" minRefreshableVersion="3" recordCount="0" supportSubquery="1" supportAdvancedDrill="1" xr:uid="{655A4865-ECDF-4D6C-A668-9FADA412676A}">
  <cacheSource type="external" connectionId="7"/>
  <cacheFields count="5">
    <cacheField name="[Measures].[Average Discount]" caption="Average Discount" numFmtId="0" hierarchy="53" level="32767"/>
    <cacheField name="[Measures].[Total Returned Revenue]" caption="Total Returned Revenue" numFmtId="0" hierarchy="40"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oneField="1">
      <fieldsUsage count="1">
        <fieldUsage x="1"/>
      </fieldsUsage>
    </cacheHierarchy>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oneField="1">
      <fieldsUsage count="1">
        <fieldUsage x="0"/>
      </fieldsUsage>
    </cacheHierarchy>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09259257" backgroundQuery="1" createdVersion="8" refreshedVersion="8" minRefreshableVersion="3" recordCount="0" supportSubquery="1" supportAdvancedDrill="1" xr:uid="{9ECA7FFA-F7E7-40ED-94F2-4D1C53BF5DAA}">
  <cacheSource type="external" connectionId="7"/>
  <cacheFields count="5">
    <cacheField name="[Calendar].[Short Month].[Short Month]" caption="Short Month" numFmtId="0" hierarchy="9" level="1">
      <sharedItems count="12">
        <s v="Apr"/>
        <s v="Aug"/>
        <s v="Dec"/>
        <s v="Feb"/>
        <s v="Jan"/>
        <s v="Jul"/>
        <s v="Jun"/>
        <s v="Mar"/>
        <s v="May"/>
        <s v="Nov"/>
        <s v="Oct"/>
        <s v="Sep"/>
      </sharedItems>
    </cacheField>
    <cacheField name="[Measures].[Profit Margin %]" caption="Profit Margin %" numFmtId="0" hierarchy="66"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2" memberValueDatatype="130" unbalanced="0">
      <fieldsUsage count="2">
        <fieldUsage x="-1"/>
        <fieldUsage x="0"/>
      </fieldsUsage>
    </cacheHierarchy>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oneField="1">
      <fieldsUsage count="1">
        <fieldUsage x="1"/>
      </fieldsUsage>
    </cacheHierarchy>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09837965" backgroundQuery="1" createdVersion="8" refreshedVersion="8" minRefreshableVersion="3" recordCount="0" supportSubquery="1" supportAdvancedDrill="1" xr:uid="{4B5DED6D-ABCF-4D58-9E8B-61A55B6524F5}">
  <cacheSource type="external" connectionId="7"/>
  <cacheFields count="5">
    <cacheField name="[Calendar].[Short Month].[Short Month]" caption="Short Month" numFmtId="0" hierarchy="9" level="1">
      <sharedItems count="12">
        <s v="Apr"/>
        <s v="Aug"/>
        <s v="Dec"/>
        <s v="Feb"/>
        <s v="Jan"/>
        <s v="Jul"/>
        <s v="Jun"/>
        <s v="Mar"/>
        <s v="May"/>
        <s v="Nov"/>
        <s v="Oct"/>
        <s v="Sep"/>
      </sharedItems>
    </cacheField>
    <cacheField name="[Measures].[Total Returned Revenue]" caption="Total Returned Revenue" numFmtId="0" hierarchy="40"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2" memberValueDatatype="130" unbalanced="0">
      <fieldsUsage count="2">
        <fieldUsage x="-1"/>
        <fieldUsage x="0"/>
      </fieldsUsage>
    </cacheHierarchy>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oneField="1">
      <fieldsUsage count="1">
        <fieldUsage x="1"/>
      </fieldsUsage>
    </cacheHierarchy>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12384259" backgroundQuery="1" createdVersion="8" refreshedVersion="8" minRefreshableVersion="3" recordCount="0" supportSubquery="1" supportAdvancedDrill="1" xr:uid="{5AD4CEFE-A855-40DB-8DCE-7938EAA7D6DB}">
  <cacheSource type="external" connectionId="7"/>
  <cacheFields count="6">
    <cacheField name="[Calendar].[Month].[Month]" caption="Month" numFmtId="0" hierarchy="4" level="1">
      <sharedItems count="12">
        <s v="January"/>
        <s v="February"/>
        <s v="March"/>
        <s v="April"/>
        <s v="May"/>
        <s v="June"/>
        <s v="July"/>
        <s v="August"/>
        <s v="September"/>
        <s v="October"/>
        <s v="November"/>
        <s v="December"/>
      </sharedItems>
    </cacheField>
    <cacheField name="[Calendar].[Year].[Year]" caption="Year" numFmtId="0" hierarchy="2" level="1">
      <sharedItems containsSemiMixedTypes="0" containsString="0" containsNumber="1" containsInteger="1" minValue="2016" maxValue="2016" count="1">
        <n v="2016"/>
      </sharedItems>
      <extLst>
        <ext xmlns:x15="http://schemas.microsoft.com/office/spreadsheetml/2010/11/main" uri="{4F2E5C28-24EA-4eb8-9CBF-B6C8F9C3D259}">
          <x15:cachedUniqueNames>
            <x15:cachedUniqueName index="0" name="[Calendar].[Year].&amp;[2016]"/>
          </x15:cachedUniqueNames>
        </ext>
      </extLst>
    </cacheField>
    <cacheField name="[Measures].[YoY Return Revenue Growth %]" caption="YoY Return Revenue Growth %" numFmtId="0" hierarchy="58"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1"/>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oneField="1">
      <fieldsUsage count="1">
        <fieldUsage x="2"/>
      </fieldsUsage>
    </cacheHierarchy>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13425929" backgroundQuery="1" createdVersion="8" refreshedVersion="8" minRefreshableVersion="3" recordCount="0" supportSubquery="1" supportAdvancedDrill="1" xr:uid="{2923CBAF-7E85-4B80-8D34-7F2F145ACC4A}">
  <cacheSource type="external" connectionId="7"/>
  <cacheFields count="5">
    <cacheField name="[Customers].[State].[State]" caption="State" numFmtId="0" hierarchy="15" level="1">
      <sharedItems count="41">
        <s v="Alabama"/>
        <s v="Arizona"/>
        <s v="Arkansas"/>
        <s v="California"/>
        <s v="Colorado"/>
        <s v="Connecticut"/>
        <s v="Delaware"/>
        <s v="District of Columbia"/>
        <s v="Florida"/>
        <s v="Georgia"/>
        <s v="Illinois"/>
        <s v="Indiana"/>
        <s v="Iowa"/>
        <s v="Kansas"/>
        <s v="Kentucky"/>
        <s v="Louisiana"/>
        <s v="Maryland"/>
        <s v="Massachusetts"/>
        <s v="Michigan"/>
        <s v="Minnesota"/>
        <s v="Mississippi"/>
        <s v="Missouri"/>
        <s v="Nebraska"/>
        <s v="Nevada"/>
        <s v="New Hampshire"/>
        <s v="New Jersey"/>
        <s v="New Mexico"/>
        <s v="New York"/>
        <s v="North Carolina"/>
        <s v="Ohio"/>
        <s v="Oklahoma"/>
        <s v="Oregon"/>
        <s v="Pennsylvania"/>
        <s v="Rhode Island"/>
        <s v="South Dakota"/>
        <s v="Tennessee"/>
        <s v="Texas"/>
        <s v="Utah"/>
        <s v="Virginia"/>
        <s v="Washington"/>
        <s v="Wisconsin"/>
      </sharedItems>
    </cacheField>
    <cacheField name="[Measures].[Total Profit]" caption="Total Profit" numFmtId="0" hierarchy="4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2" memberValueDatatype="130" unbalanced="0">
      <fieldsUsage count="2">
        <fieldUsage x="-1"/>
        <fieldUsage x="0"/>
      </fieldsUsage>
    </cacheHierarchy>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oneField="1">
      <fieldsUsage count="1">
        <fieldUsage x="1"/>
      </fieldsUsage>
    </cacheHierarchy>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15856484" backgroundQuery="1" createdVersion="8" refreshedVersion="8" minRefreshableVersion="3" recordCount="0" supportSubquery="1" supportAdvancedDrill="1" xr:uid="{CC756C98-5988-4C46-BCF1-4DCA8595F9A7}">
  <cacheSource type="external" connectionId="7"/>
  <cacheFields count="5">
    <cacheField name="[Products].[Sub-Category].[Sub-Category]" caption="Sub-Category" numFmtId="0" hierarchy="31" level="1">
      <sharedItems count="7">
        <s v="Art"/>
        <s v="Bookcases"/>
        <s v="Envelopes"/>
        <s v="Fasteners"/>
        <s v="Labels"/>
        <s v="Supplies"/>
        <s v="Tables"/>
      </sharedItems>
    </cacheField>
    <cacheField name="[Measures].[Total Profit]" caption="Total Profit" numFmtId="0" hierarchy="4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2" memberValueDatatype="130" unbalanced="0">
      <fieldsUsage count="2">
        <fieldUsage x="-1"/>
        <fieldUsage x="0"/>
      </fieldsUsage>
    </cacheHierarchy>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oneField="1">
      <fieldsUsage count="1">
        <fieldUsage x="1"/>
      </fieldsUsage>
    </cacheHierarchy>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1666667" backgroundQuery="1" createdVersion="8" refreshedVersion="8" minRefreshableVersion="3" recordCount="0" supportSubquery="1" supportAdvancedDrill="1" xr:uid="{282A1C02-AFF1-4F7E-9163-8CF7D4457839}">
  <cacheSource type="external" connectionId="7"/>
  <cacheFields count="5">
    <cacheField name="[Customers].[Segment].[Segment]" caption="Segment" numFmtId="0" hierarchy="12" level="1">
      <sharedItems count="3">
        <s v="Consumer"/>
        <s v="Corporate"/>
        <s v="Home Office"/>
      </sharedItems>
    </cacheField>
    <cacheField name="[Measures].[Total Profit]" caption="Total Profit" numFmtId="0" hierarchy="4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fieldsUsage count="2">
        <fieldUsage x="-1"/>
        <fieldUsage x="0"/>
      </fieldsUsage>
    </cacheHierarchy>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oneField="1">
      <fieldsUsage count="1">
        <fieldUsage x="1"/>
      </fieldsUsage>
    </cacheHierarchy>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17361109" backgroundQuery="1" createdVersion="8" refreshedVersion="8" minRefreshableVersion="3" recordCount="0" supportSubquery="1" supportAdvancedDrill="1" xr:uid="{E38C89CF-BF05-4CE3-9AAB-223650B09F70}">
  <cacheSource type="external" connectionId="7"/>
  <cacheFields count="5">
    <cacheField name="[Calendar].[Year].[Year]" caption="Year" numFmtId="0" hierarchy="2" level="1">
      <sharedItems containsSemiMixedTypes="0" containsString="0" containsNumber="1" containsInteger="1" minValue="2016" maxValue="2016" count="1">
        <n v="2016"/>
      </sharedItems>
      <extLst>
        <ext xmlns:x15="http://schemas.microsoft.com/office/spreadsheetml/2010/11/main" uri="{4F2E5C28-24EA-4eb8-9CBF-B6C8F9C3D259}">
          <x15:cachedUniqueNames>
            <x15:cachedUniqueName index="0" name="[Calendar].[Year].&amp;[2016]"/>
          </x15:cachedUniqueNames>
        </ext>
      </extLst>
    </cacheField>
    <cacheField name="[Measures].[YoY Toatl Returns Growth %]" caption="YoY Toatl Returns Growth %" numFmtId="0" hierarchy="6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0"/>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oneField="1">
      <fieldsUsage count="1">
        <fieldUsage x="1"/>
      </fieldsUsage>
    </cacheHierarchy>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18055555" backgroundQuery="1" createdVersion="8" refreshedVersion="8" minRefreshableVersion="3" recordCount="0" supportSubquery="1" supportAdvancedDrill="1" xr:uid="{37AE3CED-30AC-45E8-AD1C-66F36710CC66}">
  <cacheSource type="external" connectionId="7"/>
  <cacheFields count="5">
    <cacheField name="[Calendar].[Short Month].[Short Month]" caption="Short Month" numFmtId="0" hierarchy="9" level="1">
      <sharedItems count="12">
        <s v="Apr"/>
        <s v="Aug"/>
        <s v="Dec"/>
        <s v="Feb"/>
        <s v="Jan"/>
        <s v="Jul"/>
        <s v="Jun"/>
        <s v="Mar"/>
        <s v="May"/>
        <s v="Nov"/>
        <s v="Oct"/>
        <s v="Sep"/>
      </sharedItems>
    </cacheField>
    <cacheField name="[Measures].[Total Return]" caption="Total Return" numFmtId="0" hierarchy="54"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2" memberValueDatatype="130" unbalanced="0">
      <fieldsUsage count="2">
        <fieldUsage x="-1"/>
        <fieldUsage x="0"/>
      </fieldsUsage>
    </cacheHierarchy>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oneField="1">
      <fieldsUsage count="1">
        <fieldUsage x="1"/>
      </fieldsUsage>
    </cacheHierarchy>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18981479" backgroundQuery="1" createdVersion="8" refreshedVersion="8" minRefreshableVersion="3" recordCount="0" supportSubquery="1" supportAdvancedDrill="1" xr:uid="{A0DE78A4-7559-4E3F-8E4D-398894E0999E}">
  <cacheSource type="external" connectionId="7"/>
  <cacheFields count="5">
    <cacheField name="[Calendar].[Short Month].[Short Month]" caption="Short Month" numFmtId="0" hierarchy="9" level="1">
      <sharedItems count="12">
        <s v="Apr"/>
        <s v="Aug"/>
        <s v="Dec"/>
        <s v="Feb"/>
        <s v="Jan"/>
        <s v="Jul"/>
        <s v="Jun"/>
        <s v="Mar"/>
        <s v="May"/>
        <s v="Nov"/>
        <s v="Oct"/>
        <s v="Sep"/>
      </sharedItems>
    </cacheField>
    <cacheField name="[Measures].[Return Rate %]" caption="Return Rate %" numFmtId="0" hierarchy="67"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2" memberValueDatatype="130" unbalanced="0">
      <fieldsUsage count="2">
        <fieldUsage x="-1"/>
        <fieldUsage x="0"/>
      </fieldsUsage>
    </cacheHierarchy>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oneField="1">
      <fieldsUsage count="1">
        <fieldUsage x="1"/>
      </fieldsUsage>
    </cacheHierarchy>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21759258" backgroundQuery="1" createdVersion="8" refreshedVersion="8" minRefreshableVersion="3" recordCount="0" supportSubquery="1" supportAdvancedDrill="1" xr:uid="{24B5F410-F27D-4759-BC57-84FB7D130057}">
  <cacheSource type="external" connectionId="7"/>
  <cacheFields count="5">
    <cacheField name="[Calendar].[Year].[Year]" caption="Year" numFmtId="0" hierarchy="2" level="1">
      <sharedItems containsSemiMixedTypes="0" containsString="0" containsNumber="1" containsInteger="1" minValue="2016" maxValue="2016" count="1">
        <n v="2016"/>
      </sharedItems>
      <extLst>
        <ext xmlns:x15="http://schemas.microsoft.com/office/spreadsheetml/2010/11/main" uri="{4F2E5C28-24EA-4eb8-9CBF-B6C8F9C3D259}">
          <x15:cachedUniqueNames>
            <x15:cachedUniqueName index="0" name="[Calendar].[Year].&amp;[2016]"/>
          </x15:cachedUniqueNames>
        </ext>
      </extLst>
    </cacheField>
    <cacheField name="[Measures].[YoY Return Rate Growth %]" caption="YoY Return Rate Growth %" numFmtId="0" hierarchy="63"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0"/>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oneField="1">
      <fieldsUsage count="1">
        <fieldUsage x="1"/>
      </fieldsUsage>
    </cacheHierarchy>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22337966" backgroundQuery="1" createdVersion="8" refreshedVersion="8" minRefreshableVersion="3" recordCount="0" supportSubquery="1" supportAdvancedDrill="1" xr:uid="{33ECDFA5-F4D9-45B4-A1A9-456104232BC0}">
  <cacheSource type="external" connectionId="7"/>
  <cacheFields count="5">
    <cacheField name="[Calendar].[Short Month].[Short Month]" caption="Short Month" numFmtId="0" hierarchy="9" level="1">
      <sharedItems count="12">
        <s v="Apr"/>
        <s v="Aug"/>
        <s v="Dec"/>
        <s v="Feb"/>
        <s v="Jan"/>
        <s v="Jul"/>
        <s v="Jun"/>
        <s v="Mar"/>
        <s v="May"/>
        <s v="Nov"/>
        <s v="Oct"/>
        <s v="Sep"/>
      </sharedItems>
    </cacheField>
    <cacheField name="[Measures].[Average Order Value]" caption="Average Order Value" numFmtId="0" hierarchy="59"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2" memberValueDatatype="130" unbalanced="0">
      <fieldsUsage count="2">
        <fieldUsage x="-1"/>
        <fieldUsage x="0"/>
      </fieldsUsage>
    </cacheHierarchy>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oneField="1">
      <fieldsUsage count="1">
        <fieldUsage x="1"/>
      </fieldsUsage>
    </cacheHierarchy>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23032405" backgroundQuery="1" createdVersion="8" refreshedVersion="8" minRefreshableVersion="3" recordCount="0" supportSubquery="1" supportAdvancedDrill="1" xr:uid="{3B5B572C-AD67-44AA-B442-48105AA2F411}">
  <cacheSource type="external" connectionId="7"/>
  <cacheFields count="5">
    <cacheField name="[Calendar].[Year].[Year]" caption="Year" numFmtId="0" hierarchy="2" level="1">
      <sharedItems containsSemiMixedTypes="0" containsString="0" containsNumber="1" containsInteger="1" minValue="2016" maxValue="2016" count="1">
        <n v="2016"/>
      </sharedItems>
      <extLst>
        <ext xmlns:x15="http://schemas.microsoft.com/office/spreadsheetml/2010/11/main" uri="{4F2E5C28-24EA-4eb8-9CBF-B6C8F9C3D259}">
          <x15:cachedUniqueNames>
            <x15:cachedUniqueName index="0" name="[Calendar].[Year].&amp;[2016]"/>
          </x15:cachedUniqueNames>
        </ext>
      </extLst>
    </cacheField>
    <cacheField name="[Measures].[YoY Average Order Value Growth %]" caption="YoY Average Order Value Growth %" numFmtId="0" hierarchy="65"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0"/>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oneField="1">
      <fieldsUsage count="1">
        <fieldUsage x="1"/>
      </fieldsUsage>
    </cacheHierarchy>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25810184" backgroundQuery="1" createdVersion="8" refreshedVersion="8" minRefreshableVersion="3" recordCount="0" supportSubquery="1" supportAdvancedDrill="1" xr:uid="{1E8BCE6F-EC25-4D89-B609-2E4A1ECE68ED}">
  <cacheSource type="external" connectionId="7"/>
  <cacheFields count="6">
    <cacheField name="[Calendar].[Short Month].[Short Month]" caption="Short Month" numFmtId="0" hierarchy="9" level="1">
      <sharedItems count="12">
        <s v="Apr"/>
        <s v="Aug"/>
        <s v="Dec"/>
        <s v="Feb"/>
        <s v="Jan"/>
        <s v="Jul"/>
        <s v="Jun"/>
        <s v="Mar"/>
        <s v="May"/>
        <s v="Nov"/>
        <s v="Oct"/>
        <s v="Sep"/>
      </sharedItems>
    </cacheField>
    <cacheField name="[Measures].[Total Orders]" caption="Total Orders" numFmtId="0" hierarchy="44" level="32767"/>
    <cacheField name="[Measures].[Return Rate %]" caption="Return Rate %" numFmtId="0" hierarchy="67"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2" memberValueDatatype="130" unbalanced="0">
      <fieldsUsage count="2">
        <fieldUsage x="-1"/>
        <fieldUsage x="0"/>
      </fieldsUsage>
    </cacheHierarchy>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oneField="1">
      <fieldsUsage count="1">
        <fieldUsage x="1"/>
      </fieldsUsage>
    </cacheHierarchy>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oneField="1">
      <fieldsUsage count="1">
        <fieldUsage x="2"/>
      </fieldsUsage>
    </cacheHierarchy>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28356485" backgroundQuery="1" createdVersion="8" refreshedVersion="8" minRefreshableVersion="3" recordCount="0" supportSubquery="1" supportAdvancedDrill="1" xr:uid="{0B769357-59C2-41CB-87DC-F69A987D3C66}">
  <cacheSource type="external" connectionId="7"/>
  <cacheFields count="7">
    <cacheField name="[Measures].[Total Orders]" caption="Total Orders" numFmtId="0" hierarchy="44" level="32767"/>
    <cacheField name="[Measures].[Total Return]" caption="Total Return" numFmtId="0" hierarchy="54" level="32767"/>
    <cacheField name="[Measures].[Return Rate %]" caption="Return Rate %" numFmtId="0" hierarchy="67" level="32767"/>
    <cacheField name="[Measures].[Average Order Value]" caption="Average Order Value" numFmtId="0" hierarchy="59"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4"/>
        <fieldUsage x="5"/>
        <fieldUsage x="6"/>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oneField="1">
      <fieldsUsage count="1">
        <fieldUsage x="0"/>
      </fieldsUsage>
    </cacheHierarchy>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oneField="1">
      <fieldsUsage count="1">
        <fieldUsage x="1"/>
      </fieldsUsage>
    </cacheHierarchy>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oneField="1">
      <fieldsUsage count="1">
        <fieldUsage x="3"/>
      </fieldsUsage>
    </cacheHierarchy>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oneField="1">
      <fieldsUsage count="1">
        <fieldUsage x="2"/>
      </fieldsUsage>
    </cacheHierarchy>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29513886" backgroundQuery="1" createdVersion="8" refreshedVersion="8" minRefreshableVersion="3" recordCount="0" supportSubquery="1" supportAdvancedDrill="1" xr:uid="{8F7F0D85-4835-4895-BB76-F1225C9019F6}">
  <cacheSource type="external" connectionId="7"/>
  <cacheFields count="5">
    <cacheField name="[Products].[Sub-Category].[Sub-Category]" caption="Sub-Category" numFmtId="0" hierarchy="31" level="1">
      <sharedItems count="7">
        <s v="Accessories"/>
        <s v="Binders"/>
        <s v="Chairs"/>
        <s v="Furnishings"/>
        <s v="Paper"/>
        <s v="Phones"/>
        <s v="Storage"/>
      </sharedItems>
    </cacheField>
    <cacheField name="[Measures].[Total Return]" caption="Total Return" numFmtId="0" hierarchy="54"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2" memberValueDatatype="130" unbalanced="0">
      <fieldsUsage count="2">
        <fieldUsage x="-1"/>
        <fieldUsage x="0"/>
      </fieldsUsage>
    </cacheHierarchy>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oneField="1">
      <fieldsUsage count="1">
        <fieldUsage x="1"/>
      </fieldsUsage>
    </cacheHierarchy>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30208333" backgroundQuery="1" createdVersion="8" refreshedVersion="8" minRefreshableVersion="3" recordCount="0" supportSubquery="1" supportAdvancedDrill="1" xr:uid="{B8FADB6B-8B86-4895-8BF7-D33500410757}">
  <cacheSource type="external" connectionId="7"/>
  <cacheFields count="5">
    <cacheField name="[Orders].[Ship Mode].[Ship Mode]" caption="Ship Mode" numFmtId="0" hierarchy="22" level="1">
      <sharedItems count="4">
        <s v="First Class"/>
        <s v="Same Day"/>
        <s v="Second Class"/>
        <s v="Standard Class"/>
      </sharedItems>
    </cacheField>
    <cacheField name="[Measures].[Total Orders]" caption="Total Orders" numFmtId="0" hierarchy="44"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0"/>
      </fieldsUsage>
    </cacheHierarchy>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oneField="1">
      <fieldsUsage count="1">
        <fieldUsage x="1"/>
      </fieldsUsage>
    </cacheHierarchy>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3310185" backgroundQuery="1" createdVersion="8" refreshedVersion="8" minRefreshableVersion="3" recordCount="0" supportSubquery="1" supportAdvancedDrill="1" xr:uid="{B9A02E07-8B2C-4C61-9070-DCF21C8EDBF1}">
  <cacheSource type="external" connectionId="7"/>
  <cacheFields count="5">
    <cacheField name="[Customers].[State].[State]" caption="State" numFmtId="0" hierarchy="15" level="1">
      <sharedItems count="41">
        <s v="Alabama"/>
        <s v="Arizona"/>
        <s v="Arkansas"/>
        <s v="California"/>
        <s v="Colorado"/>
        <s v="Connecticut"/>
        <s v="Delaware"/>
        <s v="District of Columbia"/>
        <s v="Florida"/>
        <s v="Georgia"/>
        <s v="Illinois"/>
        <s v="Indiana"/>
        <s v="Iowa"/>
        <s v="Kansas"/>
        <s v="Kentucky"/>
        <s v="Louisiana"/>
        <s v="Maryland"/>
        <s v="Massachusetts"/>
        <s v="Michigan"/>
        <s v="Minnesota"/>
        <s v="Mississippi"/>
        <s v="Missouri"/>
        <s v="Nebraska"/>
        <s v="Nevada"/>
        <s v="New Hampshire"/>
        <s v="New Jersey"/>
        <s v="New Mexico"/>
        <s v="New York"/>
        <s v="North Carolina"/>
        <s v="Ohio"/>
        <s v="Oklahoma"/>
        <s v="Oregon"/>
        <s v="Pennsylvania"/>
        <s v="Rhode Island"/>
        <s v="South Dakota"/>
        <s v="Tennessee"/>
        <s v="Texas"/>
        <s v="Utah"/>
        <s v="Virginia"/>
        <s v="Washington"/>
        <s v="Wisconsin"/>
      </sharedItems>
    </cacheField>
    <cacheField name="[Measures].[Total Orders]" caption="Total Orders" numFmtId="0" hierarchy="44"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2" memberValueDatatype="130" unbalanced="0">
      <fieldsUsage count="2">
        <fieldUsage x="-1"/>
        <fieldUsage x="0"/>
      </fieldsUsage>
    </cacheHierarchy>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oneField="1">
      <fieldsUsage count="1">
        <fieldUsage x="1"/>
      </fieldsUsage>
    </cacheHierarchy>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48811921297" backgroundQuery="1" createdVersion="3" refreshedVersion="8" minRefreshableVersion="3" recordCount="0" supportSubquery="1" supportAdvancedDrill="1" xr:uid="{EC3CB638-4995-4B1A-ABBF-87BAD2BA1C56}">
  <cacheSource type="external" connectionId="7">
    <extLst>
      <ext xmlns:x14="http://schemas.microsoft.com/office/spreadsheetml/2009/9/main" uri="{F057638F-6D5F-4e77-A914-E7F072B9BCA8}">
        <x14:sourceConnection name="ThisWorkbookDataModel"/>
      </ext>
    </extLst>
  </cacheSource>
  <cacheFields count="0"/>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extLst>
    <ext xmlns:x14="http://schemas.microsoft.com/office/spreadsheetml/2009/9/main" uri="{725AE2AE-9491-48be-B2B4-4EB974FC3084}">
      <x14:pivotCacheDefinition slicerData="1" pivotCacheId="148238844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46CE456-35FE-4B45-810A-F3A14C3D4060}" name="Profit_Trend" cacheId="41" applyNumberFormats="0" applyBorderFormats="0" applyFontFormats="0" applyPatternFormats="0" applyAlignmentFormats="0" applyWidthHeightFormats="1" dataCaption="Values" tag="ae2b5903-5033-4db9-af6e-424c6818aa3b" updatedVersion="8" minRefreshableVersion="3" subtotalHiddenItems="1" rowGrandTotals="0" colGrandTotals="0" itemPrintTitles="1" createdVersion="8" indent="0" outline="1" outlineData="1" multipleFieldFilters="0" chartFormat="19">
  <location ref="A151:C163" firstHeaderRow="0" firstDataRow="1" firstDataCol="1"/>
  <pivotFields count="6">
    <pivotField axis="axisRow" allDrilled="1" subtotalTop="0" showAll="0" defaultSubtotal="0" defaultAttributeDrillState="1">
      <items count="12">
        <item x="4"/>
        <item x="3"/>
        <item x="7"/>
        <item x="0"/>
        <item x="8"/>
        <item x="6"/>
        <item x="5"/>
        <item x="1"/>
        <item x="11"/>
        <item x="10"/>
        <item x="9"/>
        <item x="2"/>
      </items>
    </pivotField>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name="Profit Margin %" fld="2" subtotal="count" baseField="0" baseItem="0"/>
  </dataFields>
  <chartFormats count="8">
    <chartFormat chart="0" format="0" series="1">
      <pivotArea type="data" outline="0" fieldPosition="0">
        <references count="1">
          <reference field="4294967294" count="1" selected="0">
            <x v="0"/>
          </reference>
        </references>
      </pivotArea>
    </chartFormat>
    <chartFormat chart="13" format="18" series="1">
      <pivotArea type="data" outline="0" fieldPosition="0">
        <references count="1">
          <reference field="4294967294" count="1" selected="0">
            <x v="0"/>
          </reference>
        </references>
      </pivotArea>
    </chartFormat>
    <chartFormat chart="13" format="19" series="1">
      <pivotArea type="data" outline="0" fieldPosition="0">
        <references count="1">
          <reference field="4294967294" count="1" selected="0">
            <x v="1"/>
          </reference>
        </references>
      </pivotArea>
    </chartFormat>
    <chartFormat chart="15" format="20" series="1">
      <pivotArea type="data" outline="0" fieldPosition="0">
        <references count="1">
          <reference field="4294967294" count="1" selected="0">
            <x v="0"/>
          </reference>
        </references>
      </pivotArea>
    </chartFormat>
    <chartFormat chart="15" format="21" series="1">
      <pivotArea type="data" outline="0" fieldPosition="0">
        <references count="1">
          <reference field="4294967294" count="1" selected="0">
            <x v="1"/>
          </reference>
        </references>
      </pivotArea>
    </chartFormat>
    <chartFormat chart="16" format="22" series="1">
      <pivotArea type="data" outline="0" fieldPosition="0">
        <references count="1">
          <reference field="4294967294" count="1" selected="0">
            <x v="0"/>
          </reference>
        </references>
      </pivotArea>
    </chartFormat>
    <chartFormat chart="16" format="23" series="1">
      <pivotArea type="data" outline="0" fieldPosition="0">
        <references count="1">
          <reference field="4294967294" count="1" selected="0">
            <x v="1"/>
          </reference>
        </references>
      </pivotArea>
    </chartFormat>
    <chartFormat chart="16" format="24">
      <pivotArea type="data" outline="0" fieldPosition="0">
        <references count="2">
          <reference field="4294967294" count="1" selected="0">
            <x v="1"/>
          </reference>
          <reference field="0" count="1" selected="0">
            <x v="7"/>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9A75DBC-0BB5-4ADA-B7AC-D2F5EFE063BA}" name="Map_Orders" cacheId="61" applyNumberFormats="0" applyBorderFormats="0" applyFontFormats="0" applyPatternFormats="0" applyAlignmentFormats="0" applyWidthHeightFormats="1" dataCaption="Values" tag="d9c80b7f-fe67-425b-96ea-f9ca256c2dd4" updatedVersion="8" minRefreshableVersion="3" subtotalHiddenItems="1" rowGrandTotals="0" colGrandTotals="0" itemPrintTitles="1" createdVersion="8" indent="0" outline="1" outlineData="1" multipleFieldFilters="0" rowHeaderCaption="States">
  <location ref="A288:B329" firstHeaderRow="1" firstDataRow="1" firstDataCol="1"/>
  <pivotFields count="5">
    <pivotField axis="axisRow" allDrilled="1" subtotalTop="0" showAll="0" sortType="descending" defaultSubtotal="0"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1">
    <i>
      <x v="3"/>
    </i>
    <i>
      <x v="27"/>
    </i>
    <i>
      <x v="36"/>
    </i>
    <i>
      <x v="10"/>
    </i>
    <i>
      <x v="32"/>
    </i>
    <i>
      <x v="29"/>
    </i>
    <i>
      <x v="39"/>
    </i>
    <i>
      <x v="28"/>
    </i>
    <i>
      <x v="8"/>
    </i>
    <i>
      <x v="4"/>
    </i>
    <i>
      <x v="1"/>
    </i>
    <i>
      <x v="9"/>
    </i>
    <i>
      <x v="18"/>
    </i>
    <i>
      <x v="19"/>
    </i>
    <i>
      <x v="11"/>
    </i>
    <i>
      <x v="25"/>
    </i>
    <i>
      <x v="38"/>
    </i>
    <i>
      <x v="35"/>
    </i>
    <i>
      <x v="40"/>
    </i>
    <i>
      <x v="14"/>
    </i>
    <i>
      <x/>
    </i>
    <i>
      <x v="33"/>
    </i>
    <i>
      <x v="5"/>
    </i>
    <i>
      <x v="6"/>
    </i>
    <i>
      <x v="17"/>
    </i>
    <i>
      <x v="20"/>
    </i>
    <i>
      <x v="12"/>
    </i>
    <i>
      <x v="21"/>
    </i>
    <i>
      <x v="15"/>
    </i>
    <i>
      <x v="37"/>
    </i>
    <i>
      <x v="26"/>
    </i>
    <i>
      <x v="16"/>
    </i>
    <i>
      <x v="31"/>
    </i>
    <i>
      <x v="7"/>
    </i>
    <i>
      <x v="22"/>
    </i>
    <i>
      <x v="30"/>
    </i>
    <i>
      <x v="24"/>
    </i>
    <i>
      <x v="13"/>
    </i>
    <i>
      <x v="34"/>
    </i>
    <i>
      <x v="23"/>
    </i>
    <i>
      <x v="2"/>
    </i>
  </rowItems>
  <colItems count="1">
    <i/>
  </colItems>
  <dataFields count="1">
    <dataField fld="1"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60F6FA7-776A-4195-AFAB-AD37BBD02568}" name="Sale_KPI_Indicators" cacheId="36" applyNumberFormats="0" applyBorderFormats="0" applyFontFormats="0" applyPatternFormats="0" applyAlignmentFormats="0" applyWidthHeightFormats="1" dataCaption="Values" tag="9f29dc8f-059e-49ff-966a-d2fde3ac98c6" updatedVersion="8" minRefreshableVersion="3" subtotalHiddenItems="1" rowGrandTotals="0" colGrandTotals="0" itemPrintTitles="1" createdVersion="8" indent="0" outline="1" outlineData="1" multipleFieldFilters="0" rowHeaderCaption="Years">
  <location ref="I6:J7" firstHeaderRow="1" firstDataRow="1" firstDataCol="1"/>
  <pivotFields count="5">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
    <i>
      <x/>
    </i>
  </rowItems>
  <colItems count="1">
    <i/>
  </colItems>
  <dataFields count="1">
    <dataField name="YoY Sales Growth %" fld="1"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E58AA7D-24C2-4D25-A4A2-9EDBF564CC6A}" name="Monthly_Target_Sales" cacheId="39" applyNumberFormats="0" applyBorderFormats="0" applyFontFormats="0" applyPatternFormats="0" applyAlignmentFormats="0" applyWidthHeightFormats="1" dataCaption="Values" tag="4a272ea3-9622-478b-83a3-9a62e6b92175" updatedVersion="8" minRefreshableVersion="3" subtotalHiddenItems="1" rowGrandTotals="0" colGrandTotals="0" itemPrintTitles="1" createdVersion="8" indent="0" outline="1" outlineData="1" multipleFieldFilters="0" chartFormat="29" rowHeaderCaption="Months">
  <location ref="E85:H97" firstHeaderRow="0" firstDataRow="1" firstDataCol="1"/>
  <pivotFields count="8">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3">
    <i>
      <x/>
    </i>
    <i i="1">
      <x v="1"/>
    </i>
    <i i="2">
      <x v="2"/>
    </i>
  </colItems>
  <dataFields count="3">
    <dataField fld="1" subtotal="count" baseField="0" baseItem="0" numFmtId="166"/>
    <dataField fld="2" subtotal="count" baseField="0" baseItem="0" numFmtId="166"/>
    <dataField fld="3" subtotal="count" baseField="0" baseItem="0"/>
  </dataFields>
  <chartFormats count="9">
    <chartFormat chart="15" format="12" series="1">
      <pivotArea type="data" outline="0" fieldPosition="0">
        <references count="1">
          <reference field="4294967294" count="1" selected="0">
            <x v="0"/>
          </reference>
        </references>
      </pivotArea>
    </chartFormat>
    <chartFormat chart="15" format="13" series="1">
      <pivotArea type="data" outline="0" fieldPosition="0">
        <references count="1">
          <reference field="4294967294" count="1" selected="0">
            <x v="1"/>
          </reference>
        </references>
      </pivotArea>
    </chartFormat>
    <chartFormat chart="15" format="14" series="1">
      <pivotArea type="data" outline="0" fieldPosition="0">
        <references count="1">
          <reference field="4294967294" count="1" selected="0">
            <x v="2"/>
          </reference>
        </references>
      </pivotArea>
    </chartFormat>
    <chartFormat chart="20" format="18" series="1">
      <pivotArea type="data" outline="0" fieldPosition="0">
        <references count="1">
          <reference field="4294967294" count="1" selected="0">
            <x v="0"/>
          </reference>
        </references>
      </pivotArea>
    </chartFormat>
    <chartFormat chart="20" format="19" series="1">
      <pivotArea type="data" outline="0" fieldPosition="0">
        <references count="1">
          <reference field="4294967294" count="1" selected="0">
            <x v="1"/>
          </reference>
        </references>
      </pivotArea>
    </chartFormat>
    <chartFormat chart="20" format="20" series="1">
      <pivotArea type="data" outline="0" fieldPosition="0">
        <references count="1">
          <reference field="4294967294" count="1" selected="0">
            <x v="2"/>
          </reference>
        </references>
      </pivotArea>
    </chartFormat>
    <chartFormat chart="28" format="24" series="1">
      <pivotArea type="data" outline="0" fieldPosition="0">
        <references count="1">
          <reference field="4294967294" count="1" selected="0">
            <x v="0"/>
          </reference>
        </references>
      </pivotArea>
    </chartFormat>
    <chartFormat chart="28" format="25" series="1">
      <pivotArea type="data" outline="0" fieldPosition="0">
        <references count="1">
          <reference field="4294967294" count="1" selected="0">
            <x v="1"/>
          </reference>
        </references>
      </pivotArea>
    </chartFormat>
    <chartFormat chart="28" format="26" series="1">
      <pivotArea type="data" outline="0" fieldPosition="0">
        <references count="1">
          <reference field="4294967294" count="1" selected="0">
            <x v="2"/>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s].[Segment].&amp;[Consume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1"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AAA02CB-2ED3-48D3-A809-D0608F85FEB9}" name="Orders_KPI_Indicators" cacheId="34" applyNumberFormats="0" applyBorderFormats="0" applyFontFormats="0" applyPatternFormats="0" applyAlignmentFormats="0" applyWidthHeightFormats="1" dataCaption="Values" tag="b5564b3a-c611-407f-8d84-203daf70bf76" updatedVersion="8" minRefreshableVersion="3" subtotalHiddenItems="1" rowGrandTotals="0" colGrandTotals="0" itemPrintTitles="1" createdVersion="8" indent="0" outline="1" outlineData="1" multipleFieldFilters="0" rowHeaderCaption="Years">
  <location ref="I18:J19" firstHeaderRow="1" firstDataRow="1" firstDataCol="1"/>
  <pivotFields count="5">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
    <i>
      <x/>
    </i>
  </rowItems>
  <colItems count="1">
    <i/>
  </colItems>
  <dataFields count="1">
    <dataField fld="1"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DA484FC-09E2-4FF3-966B-ACB0F0698E70}" name="Order_By_Months_Trend" cacheId="57" applyNumberFormats="0" applyBorderFormats="0" applyFontFormats="0" applyPatternFormats="0" applyAlignmentFormats="0" applyWidthHeightFormats="1" dataCaption="Values" tag="ded71ecf-30dc-4ba0-ae74-43da00c0cf9b" updatedVersion="8" minRefreshableVersion="3" subtotalHiddenItems="1" rowGrandTotals="0" colGrandTotals="0" itemPrintTitles="1" createdVersion="8" indent="0" outline="1" outlineData="1" multipleFieldFilters="0" chartFormat="42" rowHeaderCaption="Month">
  <location ref="A272:C284" firstHeaderRow="0" firstDataRow="1" firstDataCol="1"/>
  <pivotFields count="6">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name="Return Rate %" fld="2" subtotal="count" baseField="0" baseItem="0" numFmtId="165"/>
  </dataFields>
  <formats count="1">
    <format dxfId="1">
      <pivotArea outline="0" collapsedLevelsAreSubtotals="1" fieldPosition="0">
        <references count="1">
          <reference field="4294967294" count="1" selected="0">
            <x v="1"/>
          </reference>
        </references>
      </pivotArea>
    </format>
  </formats>
  <chartFormats count="2">
    <chartFormat chart="39" format="4" series="1">
      <pivotArea type="data" outline="0" fieldPosition="0">
        <references count="1">
          <reference field="4294967294" count="1" selected="0">
            <x v="0"/>
          </reference>
        </references>
      </pivotArea>
    </chartFormat>
    <chartFormat chart="39" format="5" series="1">
      <pivotArea type="data" outline="0" fieldPosition="0">
        <references count="1">
          <reference field="4294967294" count="1" selected="0">
            <x v="1"/>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1"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activeTabTopLevelEntity name="[Customer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E42ED98-8F2E-4B02-A7A7-8E40194F9E83}" name="Bottom 7 Sub Cate" cacheId="59" applyNumberFormats="0" applyBorderFormats="0" applyFontFormats="0" applyPatternFormats="0" applyAlignmentFormats="0" applyWidthHeightFormats="1" dataCaption="Values" tag="92c0d490-101b-4c0b-b8b9-595e2ea926a2" updatedVersion="8" minRefreshableVersion="3" subtotalHiddenItems="1" rowGrandTotals="0" colGrandTotals="0" itemPrintTitles="1" createdVersion="8" indent="0" outline="1" outlineData="1" multipleFieldFilters="0" chartFormat="10">
  <location ref="A335:B342" firstHeaderRow="1" firstDataRow="1" firstDataCol="1"/>
  <pivotFields count="5">
    <pivotField axis="axisRow" allDrilled="1" subtotalTop="0" showAll="0" measureFilter="1"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7">
    <i>
      <x v="3"/>
    </i>
    <i>
      <x v="6"/>
    </i>
    <i>
      <x v="2"/>
    </i>
    <i>
      <x/>
    </i>
    <i>
      <x v="5"/>
    </i>
    <i>
      <x v="4"/>
    </i>
    <i>
      <x v="1"/>
    </i>
  </rowItems>
  <colItems count="1">
    <i/>
  </colItems>
  <dataFields count="1">
    <dataField fld="1" subtotal="count" baseField="0" baseItem="0"/>
  </dataFields>
  <chartFormats count="1">
    <chartFormat chart="9" format="2"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filters count="1">
    <filter fld="0" type="count" id="3" iMeasureHier="54">
      <autoFilter ref="A1">
        <filterColumn colId="0">
          <top10 val="7" filterVal="7"/>
        </filterColumn>
      </autoFilter>
    </filter>
  </filters>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s]"/>
        <x15:activeTabTopLevelEntity name="[Calendar]"/>
        <x15:activeTabTopLevelEntity name="[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B9E1E0A-7B21-4B84-8302-DC9DEF5D106F}" name="KPI_Indi_AOV" cacheId="56" applyNumberFormats="0" applyBorderFormats="0" applyFontFormats="0" applyPatternFormats="0" applyAlignmentFormats="0" applyWidthHeightFormats="1" dataCaption="Values" tag="4746aa66-fc79-4db8-a249-020361c37b80" updatedVersion="8" minRefreshableVersion="3" subtotalHiddenItems="1" rowGrandTotals="0" colGrandTotals="0" itemPrintTitles="1" createdVersion="8" indent="0" outline="1" outlineData="1" multipleFieldFilters="0" rowHeaderCaption="Years">
  <location ref="I249:J250" firstHeaderRow="1" firstDataRow="1" firstDataCol="1"/>
  <pivotFields count="5">
    <pivotField axis="axisRow" allDrilled="1" subtotalTop="0" showAll="0"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
    <i>
      <x/>
    </i>
  </rowItems>
  <colItems count="1">
    <i/>
  </colItems>
  <dataFields count="1">
    <dataField fld="1"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E4ACAFB-154B-48F4-B8D3-485535A8B132}" name="Profit_Bottom_7_Sub_Cate" cacheId="49" applyNumberFormats="0" applyBorderFormats="0" applyFontFormats="0" applyPatternFormats="0" applyAlignmentFormats="0" applyWidthHeightFormats="1" dataCaption="Values" tag="82a1356c-791c-4069-921c-c4dda2038f2d" updatedVersion="8" minRefreshableVersion="3" subtotalHiddenItems="1" rowGrandTotals="0" colGrandTotals="0" itemPrintTitles="1" createdVersion="8" indent="0" outline="1" outlineData="1" multipleFieldFilters="0" chartFormat="8">
  <location ref="A214:B221" firstHeaderRow="1" firstDataRow="1" firstDataCol="1"/>
  <pivotFields count="5">
    <pivotField axis="axisRow" allDrilled="1" subtotalTop="0" showAll="0" measureFilter="1"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7">
    <i>
      <x v="2"/>
    </i>
    <i>
      <x/>
    </i>
    <i>
      <x v="4"/>
    </i>
    <i>
      <x v="3"/>
    </i>
    <i>
      <x v="1"/>
    </i>
    <i>
      <x v="5"/>
    </i>
    <i>
      <x v="6"/>
    </i>
  </rowItems>
  <colItems count="1">
    <i/>
  </colItems>
  <dataFields count="1">
    <dataField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filters count="1">
    <filter fld="0" type="count" id="1" iMeasureHier="42">
      <autoFilter ref="A1">
        <filterColumn colId="0">
          <top10 top="0" val="7" filterVal="7"/>
        </filterColumn>
      </autoFilter>
    </filter>
  </filters>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3A0CC04-7B06-47D2-8AAD-F735F085AEF1}" name="Profit_Margin_KPI_Chart" cacheId="45" applyNumberFormats="0" applyBorderFormats="0" applyFontFormats="0" applyPatternFormats="0" applyAlignmentFormats="0" applyWidthHeightFormats="1" dataCaption="Values" tag="9b580091-b823-4940-947e-4a0df4fe2a64" updatedVersion="8" minRefreshableVersion="3" subtotalHiddenItems="1" rowGrandTotals="0" colGrandTotals="0" itemPrintTitles="1" createdVersion="8" indent="0" outline="1" outlineData="1" multipleFieldFilters="0" chartFormat="10" rowHeaderCaption="Months">
  <location ref="D116:E128" firstHeaderRow="1" firstDataRow="1" firstDataCol="1"/>
  <pivotFields count="5">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Items count="1">
    <i/>
  </colItems>
  <dataFields count="1">
    <dataField name="Profit Margin %" fld="1" subtotal="count" baseField="0" baseItem="0"/>
  </dataField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activeTabTopLevelEntity name="[Retur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6328091-4C96-4BFF-87C1-06BCD18A64FA}" name="Orders_By_Shipment" cacheId="60" applyNumberFormats="0" applyBorderFormats="0" applyFontFormats="0" applyPatternFormats="0" applyAlignmentFormats="0" applyWidthHeightFormats="1" dataCaption="Values" tag="10b1708e-cbd9-4b38-bc08-5646c7f78d34" updatedVersion="8" minRefreshableVersion="3" subtotalHiddenItems="1" colGrandTotals="0" itemPrintTitles="1" createdVersion="8" indent="0" outline="1" outlineData="1" multipleFieldFilters="0" chartFormat="21">
  <location ref="D335:E340" firstHeaderRow="1" firstDataRow="1" firstDataCol="1"/>
  <pivotFields count="5">
    <pivotField axis="axisRow" allDrilled="1" subtotalTop="0" showAll="0" sortType="descending" defaultSubtotal="0" defaultAttributeDrillState="1">
      <items count="4">
        <item x="3"/>
        <item x="2"/>
        <item x="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5">
    <i>
      <x/>
    </i>
    <i>
      <x v="1"/>
    </i>
    <i>
      <x v="2"/>
    </i>
    <i>
      <x v="3"/>
    </i>
    <i t="grand">
      <x/>
    </i>
  </rowItems>
  <colItems count="1">
    <i/>
  </colItems>
  <dataFields count="1">
    <dataField fld="1" subtotal="count" baseField="0" baseItem="0"/>
  </dataFields>
  <chartFormats count="20">
    <chartFormat chart="12" format="0" series="1">
      <pivotArea type="data" outline="0" fieldPosition="0">
        <references count="1">
          <reference field="4294967294" count="1" selected="0">
            <x v="0"/>
          </reference>
        </references>
      </pivotArea>
    </chartFormat>
    <chartFormat chart="12" format="1">
      <pivotArea type="data" outline="0" fieldPosition="0">
        <references count="2">
          <reference field="4294967294" count="1" selected="0">
            <x v="0"/>
          </reference>
          <reference field="0" count="1" selected="0">
            <x v="2"/>
          </reference>
        </references>
      </pivotArea>
    </chartFormat>
    <chartFormat chart="12" format="2">
      <pivotArea type="data" outline="0" fieldPosition="0">
        <references count="2">
          <reference field="4294967294" count="1" selected="0">
            <x v="0"/>
          </reference>
          <reference field="0" count="1" selected="0">
            <x v="3"/>
          </reference>
        </references>
      </pivotArea>
    </chartFormat>
    <chartFormat chart="12" format="3">
      <pivotArea type="data" outline="0" fieldPosition="0">
        <references count="2">
          <reference field="4294967294" count="1" selected="0">
            <x v="0"/>
          </reference>
          <reference field="0" count="1" selected="0">
            <x v="1"/>
          </reference>
        </references>
      </pivotArea>
    </chartFormat>
    <chartFormat chart="12" format="4">
      <pivotArea type="data" outline="0" fieldPosition="0">
        <references count="2">
          <reference field="4294967294" count="1" selected="0">
            <x v="0"/>
          </reference>
          <reference field="0" count="1" selected="0">
            <x v="0"/>
          </reference>
        </references>
      </pivotArea>
    </chartFormat>
    <chartFormat chart="17" format="10" series="1">
      <pivotArea type="data" outline="0" fieldPosition="0">
        <references count="1">
          <reference field="4294967294" count="1" selected="0">
            <x v="0"/>
          </reference>
        </references>
      </pivotArea>
    </chartFormat>
    <chartFormat chart="17" format="11">
      <pivotArea type="data" outline="0" fieldPosition="0">
        <references count="2">
          <reference field="4294967294" count="1" selected="0">
            <x v="0"/>
          </reference>
          <reference field="0" count="1" selected="0">
            <x v="0"/>
          </reference>
        </references>
      </pivotArea>
    </chartFormat>
    <chartFormat chart="17" format="12">
      <pivotArea type="data" outline="0" fieldPosition="0">
        <references count="2">
          <reference field="4294967294" count="1" selected="0">
            <x v="0"/>
          </reference>
          <reference field="0" count="1" selected="0">
            <x v="1"/>
          </reference>
        </references>
      </pivotArea>
    </chartFormat>
    <chartFormat chart="17" format="13">
      <pivotArea type="data" outline="0" fieldPosition="0">
        <references count="2">
          <reference field="4294967294" count="1" selected="0">
            <x v="0"/>
          </reference>
          <reference field="0" count="1" selected="0">
            <x v="2"/>
          </reference>
        </references>
      </pivotArea>
    </chartFormat>
    <chartFormat chart="17" format="14">
      <pivotArea type="data" outline="0" fieldPosition="0">
        <references count="2">
          <reference field="4294967294" count="1" selected="0">
            <x v="0"/>
          </reference>
          <reference field="0" count="1" selected="0">
            <x v="3"/>
          </reference>
        </references>
      </pivotArea>
    </chartFormat>
    <chartFormat chart="19" format="15" series="1">
      <pivotArea type="data" outline="0" fieldPosition="0">
        <references count="1">
          <reference field="4294967294" count="1" selected="0">
            <x v="0"/>
          </reference>
        </references>
      </pivotArea>
    </chartFormat>
    <chartFormat chart="19" format="16">
      <pivotArea type="data" outline="0" fieldPosition="0">
        <references count="2">
          <reference field="4294967294" count="1" selected="0">
            <x v="0"/>
          </reference>
          <reference field="0" count="1" selected="0">
            <x v="0"/>
          </reference>
        </references>
      </pivotArea>
    </chartFormat>
    <chartFormat chart="19" format="17">
      <pivotArea type="data" outline="0" fieldPosition="0">
        <references count="2">
          <reference field="4294967294" count="1" selected="0">
            <x v="0"/>
          </reference>
          <reference field="0" count="1" selected="0">
            <x v="1"/>
          </reference>
        </references>
      </pivotArea>
    </chartFormat>
    <chartFormat chart="19" format="18">
      <pivotArea type="data" outline="0" fieldPosition="0">
        <references count="2">
          <reference field="4294967294" count="1" selected="0">
            <x v="0"/>
          </reference>
          <reference field="0" count="1" selected="0">
            <x v="2"/>
          </reference>
        </references>
      </pivotArea>
    </chartFormat>
    <chartFormat chart="19" format="19">
      <pivotArea type="data" outline="0" fieldPosition="0">
        <references count="2">
          <reference field="4294967294" count="1" selected="0">
            <x v="0"/>
          </reference>
          <reference field="0" count="1" selected="0">
            <x v="3"/>
          </reference>
        </references>
      </pivotArea>
    </chartFormat>
    <chartFormat chart="20" format="20" series="1">
      <pivotArea type="data" outline="0" fieldPosition="0">
        <references count="1">
          <reference field="4294967294" count="1" selected="0">
            <x v="0"/>
          </reference>
        </references>
      </pivotArea>
    </chartFormat>
    <chartFormat chart="20" format="21">
      <pivotArea type="data" outline="0" fieldPosition="0">
        <references count="2">
          <reference field="4294967294" count="1" selected="0">
            <x v="0"/>
          </reference>
          <reference field="0" count="1" selected="0">
            <x v="0"/>
          </reference>
        </references>
      </pivotArea>
    </chartFormat>
    <chartFormat chart="20" format="22">
      <pivotArea type="data" outline="0" fieldPosition="0">
        <references count="2">
          <reference field="4294967294" count="1" selected="0">
            <x v="0"/>
          </reference>
          <reference field="0" count="1" selected="0">
            <x v="1"/>
          </reference>
        </references>
      </pivotArea>
    </chartFormat>
    <chartFormat chart="20" format="23">
      <pivotArea type="data" outline="0" fieldPosition="0">
        <references count="2">
          <reference field="4294967294" count="1" selected="0">
            <x v="0"/>
          </reference>
          <reference field="0" count="1" selected="0">
            <x v="2"/>
          </reference>
        </references>
      </pivotArea>
    </chartFormat>
    <chartFormat chart="20" format="24">
      <pivotArea type="data" outline="0" fieldPosition="0">
        <references count="2">
          <reference field="4294967294" count="1" selected="0">
            <x v="0"/>
          </reference>
          <reference field="0" count="1" selected="0">
            <x v="3"/>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activeTabTopLevelEntity name="[Calendar]"/>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5723F84-4D07-40D3-8A82-A79C57B7FA59}" name="KPI_Total_Returns_Chart" cacheId="52" applyNumberFormats="0" applyBorderFormats="0" applyFontFormats="0" applyPatternFormats="0" applyAlignmentFormats="0" applyWidthHeightFormats="1" dataCaption="Values" tag="d012893b-42c2-45c9-9647-0f2112307fb3" updatedVersion="8" minRefreshableVersion="3" subtotalHiddenItems="1" rowGrandTotals="0" colGrandTotals="0" itemPrintTitles="1" createdVersion="8" indent="0" outline="1" outlineData="1" multipleFieldFilters="0" chartFormat="19" rowHeaderCaption="Months">
  <location ref="A241:B253" firstHeaderRow="1" firstDataRow="1" firstDataCol="1"/>
  <pivotFields count="5">
    <pivotField axis="axisRow" allDrilled="1" subtotalTop="0" showAll="0" defaultSubtotal="0" defaultAttributeDrillState="1">
      <items count="12">
        <item x="4"/>
        <item x="3"/>
        <item x="7"/>
        <item x="0"/>
        <item x="8"/>
        <item x="6"/>
        <item x="1"/>
        <item x="10"/>
        <item x="9"/>
        <item x="2"/>
        <item x="5"/>
        <item x="11"/>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Items count="1">
    <i/>
  </colItems>
  <dataFields count="1">
    <dataField fld="1" subtotal="count" baseField="0" baseItem="0"/>
  </dataFields>
  <chartFormats count="1">
    <chartFormat chart="17" format="2"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activeTabTopLevelEntity name="[Retur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4101174-DB22-460E-AD10-01AC6660CB95}" name="KPI_Return_Rate_Chart" cacheId="53" applyNumberFormats="0" applyBorderFormats="0" applyFontFormats="0" applyPatternFormats="0" applyAlignmentFormats="0" applyWidthHeightFormats="1" dataCaption="Values" tag="d407898c-4d57-4779-9087-6b72484f9546" updatedVersion="8" minRefreshableVersion="3" subtotalHiddenItems="1" rowGrandTotals="0" colGrandTotals="0" itemPrintTitles="1" createdVersion="8" indent="0" outline="1" outlineData="1" multipleFieldFilters="0" chartFormat="23" rowHeaderCaption="Months">
  <location ref="D241:E253" firstHeaderRow="1" firstDataRow="1" firstDataCol="1"/>
  <pivotFields count="5">
    <pivotField axis="axisRow" allDrilled="1" subtotalTop="0" showAll="0" defaultSubtotal="0" defaultAttributeDrillState="1">
      <items count="12">
        <item x="4"/>
        <item x="3"/>
        <item x="7"/>
        <item x="0"/>
        <item x="8"/>
        <item x="6"/>
        <item x="1"/>
        <item x="10"/>
        <item x="9"/>
        <item x="2"/>
        <item x="5"/>
        <item x="11"/>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Items count="1">
    <i/>
  </colItems>
  <dataFields count="1">
    <dataField name="Return Rate %" fld="1" subtotal="count" baseField="0" baseItem="0"/>
  </dataFields>
  <chartFormats count="1">
    <chartFormat chart="22" format="2"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activeTabTopLevelEntity name="[Returns]"/>
        <x15:activeTabTopLevelEntity name="[Customer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0A76FED-6A92-4082-9ABC-67FBEDA4BE17}" name="KPI_Total_Return_Chart" cacheId="46" applyNumberFormats="0" applyBorderFormats="0" applyFontFormats="0" applyPatternFormats="0" applyAlignmentFormats="0" applyWidthHeightFormats="1" dataCaption="Values" tag="15457361-b4a8-4c49-af4e-9c06542fe442" updatedVersion="8" minRefreshableVersion="3" subtotalHiddenItems="1" rowGrandTotals="0" colGrandTotals="0" itemPrintTitles="1" createdVersion="8" indent="0" outline="1" outlineData="1" multipleFieldFilters="0" chartFormat="15" rowHeaderCaption="Months">
  <location ref="A131:B143" firstHeaderRow="1" firstDataRow="1" firstDataCol="1"/>
  <pivotFields count="5">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Items count="1">
    <i/>
  </colItems>
  <dataFields count="1">
    <dataField fld="1" subtotal="count" baseField="0" baseItem="0"/>
  </dataFields>
  <chartFormats count="2">
    <chartFormat chart="11" format="2" series="1">
      <pivotArea type="data" outline="0" fieldPosition="0">
        <references count="1">
          <reference field="4294967294" count="1" selected="0">
            <x v="0"/>
          </reference>
        </references>
      </pivotArea>
    </chartFormat>
    <chartFormat chart="14" format="4"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activeTabTopLevelEntity name="[Retur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2C69E08-9CF3-430B-B282-69F3D795654B}" name="Map_Sales" cacheId="37" applyNumberFormats="0" applyBorderFormats="0" applyFontFormats="0" applyPatternFormats="0" applyAlignmentFormats="0" applyWidthHeightFormats="1" dataCaption="Values" tag="ba0e0bb3-2af8-4dae-9989-84ad042f2df3" updatedVersion="8" minRefreshableVersion="3" subtotalHiddenItems="1" rowGrandTotals="0" colGrandTotals="0" itemPrintTitles="1" createdVersion="8" indent="0" outline="1" outlineData="1" multipleFieldFilters="0" rowHeaderCaption="States">
  <location ref="A40:B81" firstHeaderRow="1" firstDataRow="1" firstDataCol="1"/>
  <pivotFields count="5">
    <pivotField axis="axisRow" allDrilled="1" subtotalTop="0" showAll="0" sortType="descending" defaultSubtotal="0"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1">
    <i>
      <x v="3"/>
    </i>
    <i>
      <x v="27"/>
    </i>
    <i>
      <x v="36"/>
    </i>
    <i>
      <x v="32"/>
    </i>
    <i>
      <x v="39"/>
    </i>
    <i>
      <x v="10"/>
    </i>
    <i>
      <x v="28"/>
    </i>
    <i>
      <x v="1"/>
    </i>
    <i>
      <x v="29"/>
    </i>
    <i>
      <x v="4"/>
    </i>
    <i>
      <x v="9"/>
    </i>
    <i>
      <x v="18"/>
    </i>
    <i>
      <x/>
    </i>
    <i>
      <x v="19"/>
    </i>
    <i>
      <x v="8"/>
    </i>
    <i>
      <x v="17"/>
    </i>
    <i>
      <x v="38"/>
    </i>
    <i>
      <x v="33"/>
    </i>
    <i>
      <x v="40"/>
    </i>
    <i>
      <x v="11"/>
    </i>
    <i>
      <x v="25"/>
    </i>
    <i>
      <x v="5"/>
    </i>
    <i>
      <x v="14"/>
    </i>
    <i>
      <x v="12"/>
    </i>
    <i>
      <x v="20"/>
    </i>
    <i>
      <x v="35"/>
    </i>
    <i>
      <x v="37"/>
    </i>
    <i>
      <x v="31"/>
    </i>
    <i>
      <x v="6"/>
    </i>
    <i>
      <x v="21"/>
    </i>
    <i>
      <x v="24"/>
    </i>
    <i>
      <x v="26"/>
    </i>
    <i>
      <x v="15"/>
    </i>
    <i>
      <x v="7"/>
    </i>
    <i>
      <x v="30"/>
    </i>
    <i>
      <x v="22"/>
    </i>
    <i>
      <x v="13"/>
    </i>
    <i>
      <x v="16"/>
    </i>
    <i>
      <x v="2"/>
    </i>
    <i>
      <x v="23"/>
    </i>
    <i>
      <x v="34"/>
    </i>
  </rowItems>
  <colItems count="1">
    <i/>
  </colItems>
  <dataFields count="1">
    <dataField fld="1" subtotal="count" baseField="0" baseItem="0"/>
  </dataFields>
  <formats count="5">
    <format dxfId="6">
      <pivotArea type="all" dataOnly="0" outline="0" fieldPosition="0"/>
    </format>
    <format dxfId="5">
      <pivotArea outline="0" collapsedLevelsAreSubtotals="1" fieldPosition="0"/>
    </format>
    <format dxfId="4">
      <pivotArea field="0" type="button" dataOnly="0" labelOnly="1" outline="0" axis="axisRow" fieldPosition="0"/>
    </format>
    <format dxfId="3">
      <pivotArea dataOnly="0" labelOnly="1" fieldPosition="0">
        <references count="1">
          <reference field="0" count="0"/>
        </references>
      </pivotArea>
    </format>
    <format dxfId="2">
      <pivotArea dataOnly="0" labelOnly="1" outline="0" axis="axisValues" fieldPosition="0"/>
    </format>
  </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7F21FAA-152B-41FF-A221-5C681A9C2330}" name="KPI_Card_Orders" cacheId="58" applyNumberFormats="0" applyBorderFormats="0" applyFontFormats="0" applyPatternFormats="0" applyAlignmentFormats="0" applyWidthHeightFormats="1" dataCaption="Values" tag="34e6a6c2-248c-469f-a718-11dafa0f9cfe" updatedVersion="8" minRefreshableVersion="3" subtotalHiddenItems="1" itemPrintTitles="1" createdVersion="8" indent="0" outline="1" outlineData="1" multipleFieldFilters="0">
  <location ref="A236:D237"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Fields count="1">
    <field x="-2"/>
  </colFields>
  <colItems count="4">
    <i>
      <x/>
    </i>
    <i i="1">
      <x v="1"/>
    </i>
    <i i="2">
      <x v="2"/>
    </i>
    <i i="3">
      <x v="3"/>
    </i>
  </colItems>
  <dataFields count="4">
    <dataField fld="0" subtotal="count" baseField="0" baseItem="0"/>
    <dataField fld="1" subtotal="count" baseField="0" baseItem="0"/>
    <dataField name="Return Rate %" fld="2" subtotal="count" baseField="0" baseItem="0"/>
    <dataField fld="3"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7C4C6FCC-8615-4CC6-99CC-398F1861FCE6}" name="KPI_Indi_Profitmargin" cacheId="43" applyNumberFormats="0" applyBorderFormats="0" applyFontFormats="0" applyPatternFormats="0" applyAlignmentFormats="0" applyWidthHeightFormats="1" dataCaption="Values" tag="c3bc02fe-54b3-4e4f-9ee9-ef8654599498" updatedVersion="8" minRefreshableVersion="3" subtotalHiddenItems="1" rowGrandTotals="0" colGrandTotals="0" itemPrintTitles="1" createdVersion="8" indent="0" outline="1" outlineData="1" multipleFieldFilters="0" rowHeaderCaption="Year">
  <location ref="I114:J115" firstHeaderRow="1" firstDataRow="1" firstDataCol="1"/>
  <pivotFields count="6">
    <pivotField allDrilled="1" subtotalTop="0" showAll="0" sortType="ascending" defaultSubtotal="0" defaultAttributeDrillState="1">
      <items count="12">
        <item x="0"/>
        <item x="1"/>
        <item x="2"/>
        <item x="3"/>
        <item x="4"/>
        <item x="5"/>
        <item x="6"/>
        <item x="7"/>
        <item x="8"/>
        <item x="9"/>
        <item x="10"/>
        <item x="11"/>
      </items>
    </pivotField>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1"/>
  </rowFields>
  <rowItems count="1">
    <i>
      <x/>
    </i>
  </rowItems>
  <colItems count="1">
    <i/>
  </colItems>
  <dataFields count="1">
    <dataField fld="2"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9D60C5FD-2CB1-43EC-B4EE-20B9CE7CA1FD}" name="KPI_card_Profit" cacheId="44" applyNumberFormats="0" applyBorderFormats="0" applyFontFormats="0" applyPatternFormats="0" applyAlignmentFormats="0" applyWidthHeightFormats="1" dataCaption="Values" tag="735201d2-dd4f-45f9-838a-7cf42d3969ea" updatedVersion="8" minRefreshableVersion="3" subtotalHiddenItems="1" itemPrintTitles="1" createdVersion="8" indent="0" outline="1" outlineData="1" multipleFieldFilters="0">
  <location ref="A112:B113" firstHeaderRow="0" firstDataRow="1" firstDataCol="0"/>
  <pivotFields count="5">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Fields count="1">
    <field x="-2"/>
  </colFields>
  <colItems count="2">
    <i>
      <x/>
    </i>
    <i i="1">
      <x v="1"/>
    </i>
  </colItems>
  <dataFields count="2">
    <dataField fld="0" subtotal="count" baseField="0" baseItem="0"/>
    <dataField fld="1" subtotal="count" baseField="0" baseItem="0" numFmtId="166"/>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FF5FA55-7878-4CA8-B6C6-AD355FFCA19E}" name="AOV_KPI_Chart" cacheId="55" applyNumberFormats="0" applyBorderFormats="0" applyFontFormats="0" applyPatternFormats="0" applyAlignmentFormats="0" applyWidthHeightFormats="1" dataCaption="Values" tag="7b5e6f03-7d06-4998-ad85-d94e1f1c1ab0" updatedVersion="8" minRefreshableVersion="3" subtotalHiddenItems="1" rowGrandTotals="0" colGrandTotals="0" itemPrintTitles="1" createdVersion="8" indent="0" outline="1" outlineData="1" multipleFieldFilters="0" chartFormat="24" rowHeaderCaption="Months">
  <location ref="A256:B268" firstHeaderRow="1" firstDataRow="1" firstDataCol="1"/>
  <pivotFields count="5">
    <pivotField axis="axisRow" allDrilled="1" subtotalTop="0" showAll="0"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Items count="1">
    <i/>
  </colItems>
  <dataFields count="1">
    <dataField fld="1" subtotal="count" baseField="0" baseItem="0"/>
  </dataFields>
  <chartFormats count="2">
    <chartFormat chart="19" format="0"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activeTabTopLevelEntity name="[Retur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F39CF638-528D-42CD-969A-A428085B0A2E}" name="Map_Profit" cacheId="48" applyNumberFormats="0" applyBorderFormats="0" applyFontFormats="0" applyPatternFormats="0" applyAlignmentFormats="0" applyWidthHeightFormats="1" dataCaption="Values" tag="a26c036c-d343-48eb-b928-e267abc2e472" updatedVersion="8" minRefreshableVersion="3" subtotalHiddenItems="1" rowGrandTotals="0" colGrandTotals="0" itemPrintTitles="1" createdVersion="8" indent="0" outline="1" outlineData="1" multipleFieldFilters="0" rowHeaderCaption="States">
  <location ref="A167:B208" firstHeaderRow="1" firstDataRow="1" firstDataCol="1"/>
  <pivotFields count="5">
    <pivotField axis="axisRow" allDrilled="1" subtotalTop="0" showAll="0" sortType="ascending" defaultSubtotal="0"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1">
    <i>
      <x v="28"/>
    </i>
    <i>
      <x v="31"/>
    </i>
    <i>
      <x v="5"/>
    </i>
    <i>
      <x v="2"/>
    </i>
    <i>
      <x v="34"/>
    </i>
    <i>
      <x v="23"/>
    </i>
    <i>
      <x v="16"/>
    </i>
    <i>
      <x v="19"/>
    </i>
    <i>
      <x v="11"/>
    </i>
    <i>
      <x v="13"/>
    </i>
    <i>
      <x v="22"/>
    </i>
    <i>
      <x v="15"/>
    </i>
    <i>
      <x v="35"/>
    </i>
    <i>
      <x v="30"/>
    </i>
    <i>
      <x v="7"/>
    </i>
    <i>
      <x v="21"/>
    </i>
    <i>
      <x v="26"/>
    </i>
    <i>
      <x v="24"/>
    </i>
    <i>
      <x v="20"/>
    </i>
    <i>
      <x v="6"/>
    </i>
    <i>
      <x v="8"/>
    </i>
    <i>
      <x v="4"/>
    </i>
    <i>
      <x v="12"/>
    </i>
    <i>
      <x v="14"/>
    </i>
    <i>
      <x v="37"/>
    </i>
    <i>
      <x v="10"/>
    </i>
    <i>
      <x v="33"/>
    </i>
    <i>
      <x v="25"/>
    </i>
    <i>
      <x v="40"/>
    </i>
    <i>
      <x/>
    </i>
    <i>
      <x v="9"/>
    </i>
    <i>
      <x v="32"/>
    </i>
    <i>
      <x v="18"/>
    </i>
    <i>
      <x v="17"/>
    </i>
    <i>
      <x v="38"/>
    </i>
    <i>
      <x v="29"/>
    </i>
    <i>
      <x v="36"/>
    </i>
    <i>
      <x v="1"/>
    </i>
    <i>
      <x v="39"/>
    </i>
    <i>
      <x v="27"/>
    </i>
    <i>
      <x v="3"/>
    </i>
  </rowItems>
  <colItems count="1">
    <i/>
  </colItems>
  <dataFields count="1">
    <dataField fld="1" subtotal="count" baseField="0" baseItem="0"/>
  </dataFields>
  <formats count="5">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0"/>
        </references>
      </pivotArea>
    </format>
    <format dxfId="7">
      <pivotArea dataOnly="0" labelOnly="1" outline="0" axis="axisValues" fieldPosition="0"/>
    </format>
  </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activeTabTopLevelEntity name="[Calendar]"/>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9ECB8A00-A87C-47FF-AB03-69C6048D8BBE}" name="KPI_Cards" cacheId="30" applyNumberFormats="0" applyBorderFormats="0" applyFontFormats="0" applyPatternFormats="0" applyAlignmentFormats="0" applyWidthHeightFormats="1" dataCaption="Values" tag="c4813f2a-ae41-42b2-a955-1a67ff3e77e7" updatedVersion="8" minRefreshableVersion="3" subtotalHiddenItems="1" itemPrintTitles="1" createdVersion="8" indent="0" outline="1" outlineData="1" multipleFieldFilters="0">
  <location ref="A3:D4"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Fields count="1">
    <field x="-2"/>
  </colFields>
  <colItems count="4">
    <i>
      <x/>
    </i>
    <i i="1">
      <x v="1"/>
    </i>
    <i i="2">
      <x v="2"/>
    </i>
    <i i="3">
      <x v="3"/>
    </i>
  </colItems>
  <dataFields count="4">
    <dataField fld="0" subtotal="count" baseField="0" baseItem="0" numFmtId="166"/>
    <dataField fld="1" subtotal="count" baseField="0" baseItem="0" numFmtId="166"/>
    <dataField name="Profit Margin %" fld="2" subtotal="count" baseField="0" baseItem="0"/>
    <dataField fld="3"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3B438C63-8CF9-4054-AE2B-07AECD34A023}" name="Top_7_Sub" cacheId="40" applyNumberFormats="0" applyBorderFormats="0" applyFontFormats="0" applyPatternFormats="0" applyAlignmentFormats="0" applyWidthHeightFormats="1" dataCaption="Values" tag="03a7dd12-3c4c-4867-8f6e-ecb94a7896ea" updatedVersion="8" minRefreshableVersion="3" subtotalHiddenItems="1" rowGrandTotals="0" colGrandTotals="0" itemPrintTitles="1" createdVersion="8" indent="0" outline="1" outlineData="1" multipleFieldFilters="0" chartFormat="27" rowHeaderCaption="Sub Category">
  <location ref="A100:B107" firstHeaderRow="1" firstDataRow="1" firstDataCol="1"/>
  <pivotFields count="5">
    <pivotField axis="axisRow" allDrilled="1" subtotalTop="0" showAll="0" measureFilter="1"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7">
    <i>
      <x v="2"/>
    </i>
    <i>
      <x/>
    </i>
    <i>
      <x v="3"/>
    </i>
    <i>
      <x v="5"/>
    </i>
    <i>
      <x v="6"/>
    </i>
    <i>
      <x v="4"/>
    </i>
    <i>
      <x v="1"/>
    </i>
  </rowItems>
  <colItems count="1">
    <i/>
  </colItems>
  <dataFields count="1">
    <dataField name="Sum of Sales" fld="1" baseField="0" baseItem="0" numFmtId="166"/>
  </dataFields>
  <chartFormats count="2">
    <chartFormat chart="15" format="4"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filters count="1">
    <filter fld="0" type="count" id="1" iMeasureHier="39">
      <autoFilter ref="A1">
        <filterColumn colId="0">
          <top10 val="7" filterVal="7"/>
        </filterColumn>
      </autoFilter>
    </filter>
  </filters>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s]"/>
        <x15:activeTabTopLevelEntity name="[Calendar]"/>
        <x15:activeTabTopLevelEntity name="[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24E228F3-22AE-4532-87B0-22D4915FB26A}" name="KPI_Indi_Return_Rate" cacheId="54" applyNumberFormats="0" applyBorderFormats="0" applyFontFormats="0" applyPatternFormats="0" applyAlignmentFormats="0" applyWidthHeightFormats="1" dataCaption="Values" tag="193a5f31-88ed-4e6e-ad21-d5d2823fb861" updatedVersion="8" minRefreshableVersion="3" subtotalHiddenItems="1" rowGrandTotals="0" colGrandTotals="0" itemPrintTitles="1" createdVersion="8" indent="0" outline="1" outlineData="1" multipleFieldFilters="0" rowHeaderCaption="Years">
  <location ref="I243:J244" firstHeaderRow="1" firstDataRow="1" firstDataCol="1"/>
  <pivotFields count="5">
    <pivotField axis="axisRow" allDrilled="1" subtotalTop="0" showAll="0"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
    <i>
      <x/>
    </i>
  </rowItems>
  <colItems count="1">
    <i/>
  </colItems>
  <dataFields count="1">
    <dataField fld="1"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61439AFF-F6FE-4BB8-BF2A-5F03EB70853E}" name="Trend_Sales" cacheId="38" applyNumberFormats="0" applyBorderFormats="0" applyFontFormats="0" applyPatternFormats="0" applyAlignmentFormats="0" applyWidthHeightFormats="1" dataCaption="Values" tag="758444dd-7151-444e-a834-16d3ebac32d9" updatedVersion="8" minRefreshableVersion="3" subtotalHiddenItems="1" rowGrandTotals="0" colGrandTotals="0" itemPrintTitles="1" createdVersion="8" indent="0" outline="1" outlineData="1" multipleFieldFilters="0" chartFormat="35" rowHeaderCaption="Month">
  <location ref="A85:C97" firstHeaderRow="0" firstDataRow="1" firstDataCol="1"/>
  <pivotFields count="6">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chartFormats count="8">
    <chartFormat chart="20" format="8" series="1">
      <pivotArea type="data" outline="0" fieldPosition="0">
        <references count="1">
          <reference field="4294967294" count="1" selected="0">
            <x v="0"/>
          </reference>
        </references>
      </pivotArea>
    </chartFormat>
    <chartFormat chart="20" format="9" series="1">
      <pivotArea type="data" outline="0" fieldPosition="0">
        <references count="1">
          <reference field="4294967294" count="1" selected="0">
            <x v="1"/>
          </reference>
        </references>
      </pivotArea>
    </chartFormat>
    <chartFormat chart="25" format="12" series="1">
      <pivotArea type="data" outline="0" fieldPosition="0">
        <references count="1">
          <reference field="4294967294" count="1" selected="0">
            <x v="0"/>
          </reference>
        </references>
      </pivotArea>
    </chartFormat>
    <chartFormat chart="25" format="13" series="1">
      <pivotArea type="data" outline="0" fieldPosition="0">
        <references count="1">
          <reference field="4294967294" count="1" selected="0">
            <x v="1"/>
          </reference>
        </references>
      </pivotArea>
    </chartFormat>
    <chartFormat chart="30" format="16" series="1">
      <pivotArea type="data" outline="0" fieldPosition="0">
        <references count="1">
          <reference field="4294967294" count="1" selected="0">
            <x v="0"/>
          </reference>
        </references>
      </pivotArea>
    </chartFormat>
    <chartFormat chart="30" format="17" series="1">
      <pivotArea type="data" outline="0" fieldPosition="0">
        <references count="1">
          <reference field="4294967294" count="1" selected="0">
            <x v="1"/>
          </reference>
        </references>
      </pivotArea>
    </chartFormat>
    <chartFormat chart="34" format="16" series="1">
      <pivotArea type="data" outline="0" fieldPosition="0">
        <references count="1">
          <reference field="4294967294" count="1" selected="0">
            <x v="0"/>
          </reference>
        </references>
      </pivotArea>
    </chartFormat>
    <chartFormat chart="34" format="17" series="1">
      <pivotArea type="data" outline="0" fieldPosition="0">
        <references count="1">
          <reference field="4294967294" count="1" selected="0">
            <x v="1"/>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1"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activeTabTopLevelEntity name="[Customer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66FF7CFE-837B-4CC5-95C0-445778F9C10E}" name="Profit_KPI_Indicators" cacheId="35" applyNumberFormats="0" applyBorderFormats="0" applyFontFormats="0" applyPatternFormats="0" applyAlignmentFormats="0" applyWidthHeightFormats="1" dataCaption="Values" tag="a5814567-0ee1-4251-926f-425827bf3cd2" updatedVersion="8" minRefreshableVersion="3" subtotalHiddenItems="1" rowGrandTotals="0" colGrandTotals="0" itemPrintTitles="1" createdVersion="8" indent="0" outline="1" outlineData="1" multipleFieldFilters="0" rowHeaderCaption="Years">
  <location ref="I12:J13" firstHeaderRow="1" firstDataRow="1" firstDataCol="1"/>
  <pivotFields count="5">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
    <i>
      <x/>
    </i>
  </rowItems>
  <colItems count="1">
    <i/>
  </colItems>
  <dataFields count="1">
    <dataField fld="1"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CFB2EA58-9374-4691-8338-F497CA4C479F}" name="Orders_By_Month_Small_Graph" cacheId="31" applyNumberFormats="0" applyBorderFormats="0" applyFontFormats="0" applyPatternFormats="0" applyAlignmentFormats="0" applyWidthHeightFormats="1" dataCaption="Values" tag="5f3c2b34-9e43-40db-8093-463213a9a361" updatedVersion="8" minRefreshableVersion="3" subtotalHiddenItems="1" rowGrandTotals="0" colGrandTotals="0" itemPrintTitles="1" createdVersion="8" indent="0" outline="1" outlineData="1" multipleFieldFilters="0" chartFormat="35" rowHeaderCaption="Months">
  <location ref="A24:B36" firstHeaderRow="1"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Items count="1">
    <i/>
  </colItems>
  <dataFields count="1">
    <dataField fld="1" subtotal="count" baseField="0" baseItem="0"/>
  </dataFields>
  <chartFormats count="3">
    <chartFormat chart="16" format="4"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1"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EE3CC580-2F1D-4877-BFCD-227EEB351A04}" name="Profit_Margin_KPI_Pie" cacheId="33"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3">
  <location ref="D26:D27" firstHeaderRow="1" firstDataRow="1" firstDataCol="0"/>
  <pivotFields count="4">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name="Profit Margin %" fld="0"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1B28E6EB-638A-4D7E-AE3D-9608BC3D9E89}" name="Profit_By_Month_Small_Graph" cacheId="29" applyNumberFormats="0" applyBorderFormats="0" applyFontFormats="0" applyPatternFormats="0" applyAlignmentFormats="0" applyWidthHeightFormats="1" dataCaption="Values" tag="e668e1d5-fec1-4e59-b562-6b8a05d4041f" updatedVersion="8" minRefreshableVersion="3" subtotalHiddenItems="1" rowGrandTotals="0" colGrandTotals="0" itemPrintTitles="1" createdVersion="8" indent="0" outline="1" outlineData="1" multipleFieldFilters="0" chartFormat="30" rowHeaderCaption="Months">
  <location ref="D8:E20" firstHeaderRow="1"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Items count="1">
    <i/>
  </colItems>
  <dataFields count="1">
    <dataField fld="1" subtotal="count" baseField="0" baseItem="0"/>
  </dataFields>
  <chartFormats count="4">
    <chartFormat chart="15" format="4" series="1">
      <pivotArea type="data" outline="0" fieldPosition="0">
        <references count="1">
          <reference field="4294967294" count="1" selected="0">
            <x v="0"/>
          </reference>
        </references>
      </pivotArea>
    </chartFormat>
    <chartFormat chart="25" format="8" series="1">
      <pivotArea type="data" outline="0" fieldPosition="0">
        <references count="1">
          <reference field="4294967294" count="1" selected="0">
            <x v="0"/>
          </reference>
        </references>
      </pivotArea>
    </chartFormat>
    <chartFormat chart="27" format="10" series="1">
      <pivotArea type="data" outline="0" fieldPosition="0">
        <references count="1">
          <reference field="4294967294" count="1" selected="0">
            <x v="0"/>
          </reference>
        </references>
      </pivotArea>
    </chartFormat>
    <chartFormat chart="29" format="10"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1"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A232482D-BD5B-4436-A7AB-52C26536DE24}" name="KPI_Indi_Return_Revenue" cacheId="47" applyNumberFormats="0" applyBorderFormats="0" applyFontFormats="0" applyPatternFormats="0" applyAlignmentFormats="0" applyWidthHeightFormats="1" dataCaption="Values" tag="e700b881-1453-4cba-b3d8-cb3e8662fbf5" updatedVersion="8" minRefreshableVersion="3" subtotalHiddenItems="1" rowGrandTotals="0" colGrandTotals="0" itemPrintTitles="1" createdVersion="8" indent="0" outline="1" outlineData="1" multipleFieldFilters="0" rowHeaderCaption="Year">
  <location ref="I121:J122" firstHeaderRow="1" firstDataRow="1" firstDataCol="1"/>
  <pivotFields count="6">
    <pivotField allDrilled="1" subtotalTop="0" showAll="0" sortType="ascending" defaultSubtotal="0" defaultAttributeDrillState="1">
      <items count="12">
        <item x="0"/>
        <item x="1"/>
        <item x="2"/>
        <item x="3"/>
        <item x="4"/>
        <item x="5"/>
        <item x="6"/>
        <item x="7"/>
        <item x="8"/>
        <item x="9"/>
        <item x="10"/>
        <item x="11"/>
      </items>
    </pivotField>
    <pivotField axis="axisRow" allDrilled="1" subtotalTop="0" showAll="0"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1"/>
  </rowFields>
  <rowItems count="1">
    <i>
      <x/>
    </i>
  </rowItems>
  <colItems count="1">
    <i/>
  </colItems>
  <dataFields count="1">
    <dataField fld="2"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A6EFF6FA-1BAA-4F9B-B6B6-2FE089ACF234}" name="KPI_Avg_Dis_Chart" cacheId="42" applyNumberFormats="0" applyBorderFormats="0" applyFontFormats="0" applyPatternFormats="0" applyAlignmentFormats="0" applyWidthHeightFormats="1" dataCaption="Values" tag="9c60bc4a-495e-4e0b-8dad-1564ed79f940" updatedVersion="8" minRefreshableVersion="3" subtotalHiddenItems="1" rowGrandTotals="0" colGrandTotals="0" itemPrintTitles="1" createdVersion="8" indent="0" outline="1" outlineData="1" multipleFieldFilters="0" chartFormat="6" rowHeaderCaption="Months">
  <location ref="A116:B128" firstHeaderRow="1" firstDataRow="1" firstDataCol="1"/>
  <pivotFields count="5">
    <pivotField dataField="1" subtotalTop="0" showAll="0" defaultSubtotal="0"/>
    <pivotField axis="axisRow" allDrilled="1" subtotalTop="0" showAll="0" sortType="ascending" defaultSubtotal="0" defaultAttributeDrillState="1">
      <items count="12">
        <item x="4"/>
        <item x="3"/>
        <item x="7"/>
        <item x="0"/>
        <item x="8"/>
        <item x="6"/>
        <item x="5"/>
        <item x="1"/>
        <item x="11"/>
        <item x="10"/>
        <item x="9"/>
        <item x="2"/>
      </items>
    </pivotField>
    <pivotField allDrilled="1" subtotalTop="0" showAll="0" dataSourceSort="1" defaultSubtotal="0"/>
    <pivotField subtotalTop="0" showAll="0" dataSourceSort="1" defaultSubtotal="0"/>
    <pivotField subtotalTop="0" showAll="0" dataSourceSort="1" defaultSubtotal="0"/>
  </pivotFields>
  <rowFields count="1">
    <field x="1"/>
  </rowFields>
  <rowItems count="12">
    <i>
      <x/>
    </i>
    <i>
      <x v="1"/>
    </i>
    <i>
      <x v="2"/>
    </i>
    <i>
      <x v="3"/>
    </i>
    <i>
      <x v="4"/>
    </i>
    <i>
      <x v="5"/>
    </i>
    <i>
      <x v="6"/>
    </i>
    <i>
      <x v="7"/>
    </i>
    <i>
      <x v="8"/>
    </i>
    <i>
      <x v="9"/>
    </i>
    <i>
      <x v="10"/>
    </i>
    <i>
      <x v="11"/>
    </i>
  </rowItems>
  <colItems count="1">
    <i/>
  </colItems>
  <dataFields count="1">
    <dataField fld="0"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activeTabTopLevelEntity name="[Retur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98F70544-C730-41EC-A75F-AFA86319CA9C}" name="Sale_By_Month_Small" cacheId="32" applyNumberFormats="0" applyBorderFormats="0" applyFontFormats="0" applyPatternFormats="0" applyAlignmentFormats="0" applyWidthHeightFormats="1" dataCaption="Values" tag="aa7c2497-b0b8-45fb-8d04-6a77e2ff375b" updatedVersion="8" minRefreshableVersion="3" subtotalHiddenItems="1" rowGrandTotals="0" colGrandTotals="0" itemPrintTitles="1" createdVersion="8" indent="0" outline="1" outlineData="1" multipleFieldFilters="0" chartFormat="33" rowHeaderCaption="Months">
  <location ref="A8:B20" firstHeaderRow="1"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Items count="1">
    <i/>
  </colItems>
  <dataFields count="1">
    <dataField fld="1" subtotal="count" baseField="0" baseItem="0"/>
  </dataFields>
  <chartFormats count="2">
    <chartFormat chart="21" format="5"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1"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9B83FEFD-EF3A-49F8-AEF8-EA383712A93C}" name="KPI_Indi_Total_Returns" cacheId="51" applyNumberFormats="0" applyBorderFormats="0" applyFontFormats="0" applyPatternFormats="0" applyAlignmentFormats="0" applyWidthHeightFormats="1" dataCaption="Values" tag="30e2d2de-a6c2-4704-aac0-31c55653e798" updatedVersion="8" minRefreshableVersion="3" subtotalHiddenItems="1" rowGrandTotals="0" colGrandTotals="0" itemPrintTitles="1" createdVersion="8" indent="0" outline="1" outlineData="1" multipleFieldFilters="0" rowHeaderCaption="Years">
  <location ref="I238:J239" firstHeaderRow="1" firstDataRow="1" firstDataCol="1"/>
  <pivotFields count="5">
    <pivotField axis="axisRow" allDrilled="1" subtotalTop="0" showAll="0"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
    <i>
      <x/>
    </i>
  </rowItems>
  <colItems count="1">
    <i/>
  </colItems>
  <dataFields count="1">
    <dataField fld="1"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D033523D-CB21-4E02-8FE1-7D009C6B8205}" name="Profit_By_Seg" cacheId="50" applyNumberFormats="0" applyBorderFormats="0" applyFontFormats="0" applyPatternFormats="0" applyAlignmentFormats="0" applyWidthHeightFormats="1" dataCaption="Values" tag="67047e80-c5dc-4e5b-ad8b-4de78299a60c" updatedVersion="8" minRefreshableVersion="3" subtotalHiddenItems="1" colGrandTotals="0" itemPrintTitles="1" createdVersion="8" indent="0" outline="1" outlineData="1" multipleFieldFilters="0" chartFormat="8">
  <location ref="A225:B229" firstHeaderRow="1" firstDataRow="1" firstDataCol="1"/>
  <pivotFields count="5">
    <pivotField axis="axisRow"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
    <i>
      <x/>
    </i>
    <i>
      <x v="1"/>
    </i>
    <i>
      <x v="2"/>
    </i>
    <i t="grand">
      <x/>
    </i>
  </rowItems>
  <colItems count="1">
    <i/>
  </colItems>
  <dataFields count="1">
    <dataField fld="1" subtotal="count" baseField="0" baseItem="0" numFmtId="166"/>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0" count="1" selected="0">
            <x v="0"/>
          </reference>
        </references>
      </pivotArea>
    </chartFormat>
    <chartFormat chart="2" format="6">
      <pivotArea type="data" outline="0" fieldPosition="0">
        <references count="2">
          <reference field="4294967294" count="1" selected="0">
            <x v="0"/>
          </reference>
          <reference field="0" count="1" selected="0">
            <x v="1"/>
          </reference>
        </references>
      </pivotArea>
    </chartFormat>
    <chartFormat chart="2" format="7">
      <pivotArea type="data" outline="0" fieldPosition="0">
        <references count="2">
          <reference field="4294967294" count="1" selected="0">
            <x v="0"/>
          </reference>
          <reference field="0" count="1" selected="0">
            <x v="2"/>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0" count="1" selected="0">
            <x v="0"/>
          </reference>
        </references>
      </pivotArea>
    </chartFormat>
    <chartFormat chart="3" format="10">
      <pivotArea type="data" outline="0" fieldPosition="0">
        <references count="2">
          <reference field="4294967294" count="1" selected="0">
            <x v="0"/>
          </reference>
          <reference field="0" count="1" selected="0">
            <x v="1"/>
          </reference>
        </references>
      </pivotArea>
    </chartFormat>
    <chartFormat chart="3" format="11">
      <pivotArea type="data" outline="0" fieldPosition="0">
        <references count="2">
          <reference field="4294967294" count="1" selected="0">
            <x v="0"/>
          </reference>
          <reference field="0" count="1" selected="0">
            <x v="2"/>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3F1598AD-4FD3-469D-A631-5E968F3A020E}" autoFormatId="16" applyNumberFormats="0" applyBorderFormats="0" applyFontFormats="0" applyPatternFormats="0" applyAlignmentFormats="0" applyWidthHeightFormats="0">
  <queryTableRefresh nextId="2">
    <queryTableFields count="1">
      <queryTableField id="1" name="FilePath_Query" tableColumnId="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ADEDC5E0-50F5-4F0C-9076-C90C7C3977ED}" sourceName="[Calendar].[Date Hierarchy]">
  <pivotTables>
    <pivotTable tabId="1" name="Profit_By_Month_Small_Graph"/>
    <pivotTable tabId="1" name="KPI_Cards"/>
    <pivotTable tabId="1" name="Orders_By_Month_Small_Graph"/>
    <pivotTable tabId="1" name="Sale_By_Month_Small"/>
    <pivotTable tabId="1" name="Profit_Margin_KPI_Pie"/>
    <pivotTable tabId="1" name="Orders_KPI_Indicators"/>
    <pivotTable tabId="1" name="Profit_KPI_Indicators"/>
    <pivotTable tabId="1" name="Sale_KPI_Indicators"/>
    <pivotTable tabId="1" name="Map_Sales"/>
    <pivotTable tabId="1" name="Trend_Sales"/>
    <pivotTable tabId="1" name="Monthly_Target_Sales"/>
    <pivotTable tabId="1" name="Top_7_Sub"/>
    <pivotTable tabId="1" name="Profit_Trend"/>
    <pivotTable tabId="1" name="KPI_Avg_Dis_Chart"/>
    <pivotTable tabId="1" name="KPI_Indi_Profitmargin"/>
    <pivotTable tabId="1" name="KPI_card_Profit"/>
    <pivotTable tabId="1" name="Profit_Margin_KPI_Chart"/>
    <pivotTable tabId="1" name="KPI_Total_Return_Chart"/>
    <pivotTable tabId="1" name="KPI_Indi_Return_Revenue"/>
    <pivotTable tabId="1" name="Map_Profit"/>
    <pivotTable tabId="1" name="Profit_Bottom_7_Sub_Cate"/>
    <pivotTable tabId="1" name="Profit_By_Seg"/>
    <pivotTable tabId="1" name="KPI_Indi_Total_Returns"/>
    <pivotTable tabId="1" name="KPI_Total_Returns_Chart"/>
    <pivotTable tabId="1" name="KPI_Return_Rate_Chart"/>
    <pivotTable tabId="1" name="KPI_Indi_Return_Rate"/>
    <pivotTable tabId="1" name="AOV_KPI_Chart"/>
    <pivotTable tabId="1" name="KPI_Indi_AOV"/>
    <pivotTable tabId="1" name="Order_By_Months_Trend"/>
    <pivotTable tabId="1" name="KPI_Card_Orders"/>
    <pivotTable tabId="1" name="Bottom 7 Sub Cate"/>
    <pivotTable tabId="1" name="Orders_By_Shipment"/>
    <pivotTable tabId="1" name="Map_Orders"/>
  </pivotTables>
  <data>
    <olap pivotCacheId="1482388447">
      <levels count="4">
        <level uniqueName="[Calendar].[Date Hierarchy].[(All)]" sourceCaption="(All)" count="0"/>
        <level uniqueName="[Calendar].[Date Hierarchy].[Year]" sourceCaption="Year" count="4">
          <ranges>
            <range startItem="0">
              <i n="[Calendar].[Date Hierarchy].[Year].&amp;[2014]" c="2014"/>
              <i n="[Calendar].[Date Hierarchy].[Year].&amp;[2015]" c="2015"/>
              <i n="[Calendar].[Date Hierarchy].[Year].&amp;[2016]" c="2016"/>
              <i n="[Calendar].[Date Hierarchy].[Year].&amp;[2017]" c="2017"/>
            </range>
          </ranges>
        </level>
        <level uniqueName="[Calendar].[Date Hierarchy].[Month]" sourceCaption="Month" count="0"/>
        <level uniqueName="[Calendar].[Date Hierarchy].[DateColumn]" sourceCaption="DateColumn" count="0"/>
      </levels>
      <selections count="1">
        <selection n="[Calendar].[Date Hierarchy].[Year].&amp;[2016]"/>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F6872F6B-331F-4C54-80E2-577F6BDC20E4}" sourceName="[Customers].[Segment]">
  <pivotTables>
    <pivotTable tabId="1" name="Top_7_Sub"/>
    <pivotTable tabId="1" name="Trend_Sales"/>
    <pivotTable tabId="1" name="KPI_Cards"/>
    <pivotTable tabId="1" name="Map_Sales"/>
    <pivotTable tabId="1" name="Orders_KPI_Indicators"/>
    <pivotTable tabId="1" name="Profit_KPI_Indicators"/>
    <pivotTable tabId="1" name="Profit_Margin_KPI_Pie"/>
    <pivotTable tabId="1" name="Sale_By_Month_Small"/>
    <pivotTable tabId="1" name="Sale_KPI_Indicators"/>
    <pivotTable tabId="1" name="KPI_Avg_Dis_Chart"/>
    <pivotTable tabId="1" name="KPI_card_Profit"/>
    <pivotTable tabId="1" name="KPI_Indi_Profitmargin"/>
    <pivotTable tabId="1" name="KPI_Indi_Return_Revenue"/>
    <pivotTable tabId="1" name="Map_Profit"/>
    <pivotTable tabId="1" name="Profit_Bottom_7_Sub_Cate"/>
    <pivotTable tabId="1" name="Profit_Margin_KPI_Chart"/>
    <pivotTable tabId="1" name="Profit_Trend"/>
    <pivotTable tabId="1" name="AOV_KPI_Chart"/>
    <pivotTable tabId="1" name="Bottom 7 Sub Cate"/>
    <pivotTable tabId="1" name="KPI_Card_Orders"/>
    <pivotTable tabId="1" name="KPI_Indi_AOV"/>
    <pivotTable tabId="1" name="KPI_Indi_Return_Rate"/>
    <pivotTable tabId="1" name="KPI_Indi_Total_Returns"/>
    <pivotTable tabId="1" name="KPI_Return_Rate_Chart"/>
    <pivotTable tabId="1" name="KPI_Total_Return_Chart"/>
    <pivotTable tabId="1" name="KPI_Total_Returns_Chart"/>
    <pivotTable tabId="1" name="Map_Orders"/>
    <pivotTable tabId="1" name="Order_By_Months_Trend"/>
    <pivotTable tabId="1" name="Orders_By_Month_Small_Graph"/>
    <pivotTable tabId="1" name="Orders_By_Shipment"/>
    <pivotTable tabId="1" name="Profit_By_Month_Small_Graph"/>
  </pivotTables>
  <data>
    <olap pivotCacheId="1482388447">
      <levels count="2">
        <level uniqueName="[Customers].[Segment].[(All)]" sourceCaption="(All)" count="0"/>
        <level uniqueName="[Customers].[Segment].[Segment]" sourceCaption="Segment" count="3">
          <ranges>
            <range startItem="0">
              <i n="[Customers].[Segment].&amp;[Consumer]" c="Consumer"/>
              <i n="[Customers].[Segment].&amp;[Corporate]" c="Corporate"/>
              <i n="[Customers].[Segment].&amp;[Home Office]" c="Home Office"/>
            </range>
          </ranges>
        </level>
      </levels>
      <selections count="1">
        <selection n="[Customers].[Segmen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CBD06C4-F07D-457B-ABFD-CCA47C96655D}" sourceName="[Products].[Category]">
  <pivotTables>
    <pivotTable tabId="1" name="Map_Sales"/>
    <pivotTable tabId="1" name="Top_7_Sub"/>
    <pivotTable tabId="1" name="Trend_Sales"/>
    <pivotTable tabId="1" name="KPI_Cards"/>
    <pivotTable tabId="1" name="Orders_KPI_Indicators"/>
    <pivotTable tabId="1" name="Profit_KPI_Indicators"/>
    <pivotTable tabId="1" name="Profit_Margin_KPI_Pie"/>
    <pivotTable tabId="1" name="Sale_By_Month_Small"/>
    <pivotTable tabId="1" name="Sale_KPI_Indicators"/>
    <pivotTable tabId="1" name="KPI_Avg_Dis_Chart"/>
    <pivotTable tabId="1" name="KPI_card_Profit"/>
    <pivotTable tabId="1" name="KPI_Indi_Return_Revenue"/>
    <pivotTable tabId="1" name="Map_Profit"/>
    <pivotTable tabId="1" name="Profit_By_Month_Small_Graph"/>
    <pivotTable tabId="1" name="Profit_By_Seg"/>
    <pivotTable tabId="1" name="Profit_Margin_KPI_Chart"/>
    <pivotTable tabId="1" name="Profit_Trend"/>
    <pivotTable tabId="1" name="KPI_Indi_Profitmargin"/>
    <pivotTable tabId="1" name="Profit_Bottom_7_Sub_Cate"/>
    <pivotTable tabId="1" name="AOV_KPI_Chart"/>
    <pivotTable tabId="1" name="Bottom 7 Sub Cate"/>
    <pivotTable tabId="1" name="KPI_Card_Orders"/>
    <pivotTable tabId="1" name="KPI_Indi_AOV"/>
    <pivotTable tabId="1" name="KPI_Indi_Return_Rate"/>
    <pivotTable tabId="1" name="KPI_Indi_Total_Returns"/>
    <pivotTable tabId="1" name="KPI_Return_Rate_Chart"/>
    <pivotTable tabId="1" name="KPI_Total_Return_Chart"/>
    <pivotTable tabId="1" name="KPI_Total_Returns_Chart"/>
    <pivotTable tabId="1" name="Map_Orders"/>
    <pivotTable tabId="1" name="Order_By_Months_Trend"/>
    <pivotTable tabId="1" name="Orders_By_Month_Small_Graph"/>
    <pivotTable tabId="1" name="Orders_By_Shipment"/>
  </pivotTables>
  <data>
    <olap pivotCacheId="1482388447">
      <levels count="2">
        <level uniqueName="[Products].[Category].[(All)]" sourceCaption="(All)" count="0"/>
        <level uniqueName="[Products].[Category].[Category]" sourceCaption="Category" count="3">
          <ranges>
            <range startItem="0">
              <i n="[Products].[Category].&amp;[Furniture]" c="Furniture"/>
              <i n="[Products].[Category].&amp;[Office Supplies]" c="Office Supplies"/>
              <i n="[Products].[Category].&amp;[Technology]" c="Technology"/>
            </range>
          </ranges>
        </level>
      </levels>
      <selections count="1">
        <selection n="[Product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EB798B69-C3AF-4C45-8FBE-227B92ACEA9B}" cache="Slicer_Date_Hierarchy" caption="Year" columnCount="4" level="1" style="SlicerStyleDark4" rowHeight="400050"/>
  <slicer name="Segment 2" xr10:uid="{9CE29813-98DF-482A-8E1C-6E21C7D761A5}" cache="Slicer_Segment" caption="Segment" columnCount="3" level="1" style="SlicerStyleDark4" rowHeight="400050"/>
  <slicer name="Category 2" xr10:uid="{672BAB18-6E1E-4EC3-8278-214A1409CA9E}" cache="Slicer_Category" caption="Category" columnCount="3" level="1" style="SlicerStyleDark4" rowHeight="4000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5" xr10:uid="{BA581654-0CCF-430B-A020-95036D35C3EE}" cache="Slicer_Date_Hierarchy" caption="Year" columnCount="4" level="1" style="SlicerStyleDark4" rowHeight="400050"/>
  <slicer name="Segment 3" xr10:uid="{4BFF0F4C-976F-492B-8572-C0245606A556}" cache="Slicer_Segment" caption="Segment" columnCount="3" level="1" style="SlicerStyleDark4" rowHeight="400050"/>
  <slicer name="Category 3" xr10:uid="{1089F045-C92A-40AA-B9FD-0DB1CF9F83EF}" cache="Slicer_Category" caption="Category" columnCount="3" level="1" style="SlicerStyleDark4" rowHeight="4000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6" xr10:uid="{46CBA83B-21F4-4323-9B9D-22AEEEA87037}" cache="Slicer_Date_Hierarchy" caption="Year" columnCount="4" level="1" style="SlicerStyleDark4" rowHeight="400050"/>
  <slicer name="Segment 4" xr10:uid="{C1C6FDA5-C039-4D1E-9C33-E1ADF016863E}" cache="Slicer_Segment" caption="Segment" columnCount="3" level="1" style="SlicerStyleDark4" rowHeight="400050"/>
  <slicer name="Category 4" xr10:uid="{9C5BD487-C63D-4BEE-A335-72F7E4563B88}" cache="Slicer_Category" caption="Category" columnCount="3" level="1" style="SlicerStyleDark4" rowHeight="4000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8D4984C-A197-4D5D-8B4F-ADD0B69215C6}" name="FilePath_Query" displayName="FilePath_Query" ref="A1:A2" tableType="queryTable" totalsRowShown="0">
  <autoFilter ref="A1:A2" xr:uid="{D8D4984C-A197-4D5D-8B4F-ADD0B69215C6}"/>
  <tableColumns count="1">
    <tableColumn id="1" xr3:uid="{56F95FE1-093D-44D7-B2B1-5DBD3332BFF2}" uniqueName="1" name="FilePath_Query"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Navy">
      <a:dk1>
        <a:sysClr val="windowText" lastClr="000000"/>
      </a:dk1>
      <a:lt1>
        <a:sysClr val="window" lastClr="FFFFFF"/>
      </a:lt1>
      <a:dk2>
        <a:srgbClr val="112D4E"/>
      </a:dk2>
      <a:lt2>
        <a:srgbClr val="F9F7F7"/>
      </a:lt2>
      <a:accent1>
        <a:srgbClr val="3F72AF"/>
      </a:accent1>
      <a:accent2>
        <a:srgbClr val="DBE2EF"/>
      </a:accent2>
      <a:accent3>
        <a:srgbClr val="A3C0E0"/>
      </a:accent3>
      <a:accent4>
        <a:srgbClr val="2A5282"/>
      </a:accent4>
      <a:accent5>
        <a:srgbClr val="3A876B"/>
      </a:accent5>
      <a:accent6>
        <a:srgbClr val="4EA72E"/>
      </a:accent6>
      <a:hlink>
        <a:srgbClr val="C75D5D"/>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3" Type="http://schemas.openxmlformats.org/officeDocument/2006/relationships/pivotTable" Target="../pivotTables/pivotTable13.xml"/><Relationship Id="rId18" Type="http://schemas.openxmlformats.org/officeDocument/2006/relationships/pivotTable" Target="../pivotTables/pivotTable18.xml"/><Relationship Id="rId26" Type="http://schemas.openxmlformats.org/officeDocument/2006/relationships/pivotTable" Target="../pivotTables/pivotTable26.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pivotTable" Target="../pivotTables/pivotTable25.xml"/><Relationship Id="rId33" Type="http://schemas.openxmlformats.org/officeDocument/2006/relationships/pivotTable" Target="../pivotTables/pivotTable33.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29" Type="http://schemas.openxmlformats.org/officeDocument/2006/relationships/pivotTable" Target="../pivotTables/pivotTable29.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pivotTable" Target="../pivotTables/pivotTable24.xml"/><Relationship Id="rId32" Type="http://schemas.openxmlformats.org/officeDocument/2006/relationships/pivotTable" Target="../pivotTables/pivotTable32.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28" Type="http://schemas.openxmlformats.org/officeDocument/2006/relationships/pivotTable" Target="../pivotTables/pivotTable28.xml"/><Relationship Id="rId10" Type="http://schemas.openxmlformats.org/officeDocument/2006/relationships/pivotTable" Target="../pivotTables/pivotTable10.xml"/><Relationship Id="rId19" Type="http://schemas.openxmlformats.org/officeDocument/2006/relationships/pivotTable" Target="../pivotTables/pivotTable19.xml"/><Relationship Id="rId31" Type="http://schemas.openxmlformats.org/officeDocument/2006/relationships/pivotTable" Target="../pivotTables/pivotTable31.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 Id="rId27" Type="http://schemas.openxmlformats.org/officeDocument/2006/relationships/pivotTable" Target="../pivotTables/pivotTable27.xml"/><Relationship Id="rId30" Type="http://schemas.openxmlformats.org/officeDocument/2006/relationships/pivotTable" Target="../pivotTables/pivotTable30.xml"/><Relationship Id="rId8" Type="http://schemas.openxmlformats.org/officeDocument/2006/relationships/pivotTable" Target="../pivotTables/pivotTable8.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EAA0E-3593-4450-9278-D8F58B79FFD9}">
  <sheetPr codeName="Sheet1">
    <tabColor rgb="FFC00000"/>
  </sheetPr>
  <dimension ref="A1:R342"/>
  <sheetViews>
    <sheetView topLeftCell="A329" zoomScale="60" zoomScaleNormal="60" workbookViewId="0">
      <selection activeCell="B337" sqref="B337"/>
    </sheetView>
  </sheetViews>
  <sheetFormatPr defaultRowHeight="23.4" x14ac:dyDescent="0.45"/>
  <cols>
    <col min="1" max="1" width="16.73046875" bestFit="1" customWidth="1"/>
    <col min="2" max="2" width="10.86328125" bestFit="1" customWidth="1"/>
    <col min="3" max="3" width="12.3984375" bestFit="1" customWidth="1"/>
    <col min="4" max="4" width="17.86328125" bestFit="1" customWidth="1"/>
    <col min="5" max="5" width="16.796875" customWidth="1"/>
    <col min="6" max="6" width="15.46484375" bestFit="1" customWidth="1"/>
    <col min="7" max="7" width="5.19921875" customWidth="1"/>
    <col min="8" max="8" width="11.53125" customWidth="1"/>
    <col min="9" max="9" width="12.1328125" bestFit="1" customWidth="1"/>
    <col min="10" max="10" width="15.19921875" bestFit="1" customWidth="1"/>
    <col min="11" max="11" width="16.53125" customWidth="1"/>
    <col min="12" max="12" width="15.19921875" bestFit="1" customWidth="1"/>
    <col min="13" max="13" width="10.33203125" bestFit="1" customWidth="1"/>
    <col min="14" max="14" width="13.6640625" customWidth="1"/>
    <col min="15" max="15" width="12.3984375" customWidth="1"/>
    <col min="16" max="16" width="10.73046875" customWidth="1"/>
    <col min="17" max="17" width="12.6640625" customWidth="1"/>
    <col min="18" max="18" width="13.33203125" customWidth="1"/>
  </cols>
  <sheetData>
    <row r="1" spans="1:18" x14ac:dyDescent="0.45">
      <c r="A1" s="44" t="s">
        <v>107</v>
      </c>
      <c r="B1" s="44"/>
      <c r="C1" s="44"/>
      <c r="D1" s="44"/>
      <c r="E1" s="44"/>
      <c r="F1" s="44"/>
      <c r="G1" s="44"/>
      <c r="H1" s="44"/>
      <c r="I1" s="44"/>
      <c r="J1" s="44"/>
      <c r="K1" s="44"/>
      <c r="L1" s="44"/>
      <c r="M1" s="44"/>
      <c r="N1" s="44"/>
      <c r="O1" s="44"/>
      <c r="P1" s="44"/>
      <c r="Q1" s="44"/>
      <c r="R1" s="44"/>
    </row>
    <row r="2" spans="1:18" x14ac:dyDescent="0.45">
      <c r="A2" s="4" t="s">
        <v>4</v>
      </c>
      <c r="B2" s="4"/>
      <c r="C2" s="4"/>
      <c r="D2" s="4"/>
    </row>
    <row r="3" spans="1:18" x14ac:dyDescent="0.45">
      <c r="A3" t="s">
        <v>0</v>
      </c>
      <c r="B3" t="s">
        <v>1</v>
      </c>
      <c r="C3" t="s">
        <v>3</v>
      </c>
      <c r="D3" t="s">
        <v>2</v>
      </c>
      <c r="I3" s="4" t="s">
        <v>23</v>
      </c>
      <c r="J3" s="4"/>
      <c r="K3" s="8"/>
      <c r="L3" s="8"/>
    </row>
    <row r="4" spans="1:18" x14ac:dyDescent="0.45">
      <c r="A4" s="5">
        <v>609205.598</v>
      </c>
      <c r="B4" s="5">
        <v>81795.174299999999</v>
      </c>
      <c r="C4" s="3">
        <v>0.13426530315632457</v>
      </c>
      <c r="D4" s="2">
        <v>1315</v>
      </c>
      <c r="I4" s="10" t="s">
        <v>32</v>
      </c>
      <c r="J4" s="10" t="s">
        <v>31</v>
      </c>
      <c r="K4" s="10" t="s">
        <v>33</v>
      </c>
      <c r="L4" s="10" t="s">
        <v>34</v>
      </c>
    </row>
    <row r="5" spans="1:18" x14ac:dyDescent="0.45">
      <c r="I5" s="10" t="s">
        <v>24</v>
      </c>
      <c r="L5" s="57" t="s">
        <v>35</v>
      </c>
    </row>
    <row r="6" spans="1:18" x14ac:dyDescent="0.45">
      <c r="I6" s="6" t="s">
        <v>26</v>
      </c>
      <c r="J6" t="s">
        <v>25</v>
      </c>
      <c r="L6" s="57"/>
    </row>
    <row r="7" spans="1:18" ht="25.8" x14ac:dyDescent="0.45">
      <c r="A7" s="4" t="s">
        <v>5</v>
      </c>
      <c r="B7" s="9"/>
      <c r="D7" s="4" t="s">
        <v>19</v>
      </c>
      <c r="E7" s="9"/>
      <c r="I7" s="7">
        <v>2016</v>
      </c>
      <c r="J7" s="34">
        <v>0.29471521382170862</v>
      </c>
      <c r="K7" s="45">
        <f>IF(OR(COUNT(J7:J9)&gt;1,J7=""),"",J7)</f>
        <v>0.29471521382170862</v>
      </c>
      <c r="L7" s="57"/>
    </row>
    <row r="8" spans="1:18" x14ac:dyDescent="0.45">
      <c r="A8" s="6" t="s">
        <v>18</v>
      </c>
      <c r="B8" t="s">
        <v>0</v>
      </c>
      <c r="D8" s="6" t="s">
        <v>18</v>
      </c>
      <c r="E8" t="s">
        <v>1</v>
      </c>
      <c r="L8" s="57"/>
    </row>
    <row r="9" spans="1:18" x14ac:dyDescent="0.45">
      <c r="A9" s="7" t="s">
        <v>6</v>
      </c>
      <c r="B9" s="1">
        <v>38048.184000000001</v>
      </c>
      <c r="D9" s="7" t="s">
        <v>6</v>
      </c>
      <c r="E9" s="1">
        <v>8501.1689999999999</v>
      </c>
      <c r="L9" s="57"/>
    </row>
    <row r="10" spans="1:18" x14ac:dyDescent="0.45">
      <c r="A10" s="7" t="s">
        <v>7</v>
      </c>
      <c r="B10" s="1">
        <v>49238.41</v>
      </c>
      <c r="D10" s="7" t="s">
        <v>7</v>
      </c>
      <c r="E10" s="1">
        <v>14683.715200000001</v>
      </c>
      <c r="L10" s="57"/>
    </row>
    <row r="11" spans="1:18" x14ac:dyDescent="0.45">
      <c r="A11" s="7" t="s">
        <v>8</v>
      </c>
      <c r="B11" s="1">
        <v>49612.044999999998</v>
      </c>
      <c r="D11" s="7" t="s">
        <v>8</v>
      </c>
      <c r="E11" s="1">
        <v>1950.3496</v>
      </c>
      <c r="I11" s="10" t="s">
        <v>27</v>
      </c>
      <c r="L11" s="57"/>
    </row>
    <row r="12" spans="1:18" x14ac:dyDescent="0.45">
      <c r="A12" s="7" t="s">
        <v>9</v>
      </c>
      <c r="B12" s="1">
        <v>45192.277999999998</v>
      </c>
      <c r="D12" s="7" t="s">
        <v>9</v>
      </c>
      <c r="E12" s="1">
        <v>7423.2803000000004</v>
      </c>
      <c r="I12" s="6" t="s">
        <v>26</v>
      </c>
      <c r="J12" t="s">
        <v>28</v>
      </c>
      <c r="L12" s="57"/>
    </row>
    <row r="13" spans="1:18" ht="25.8" x14ac:dyDescent="0.45">
      <c r="A13" s="7" t="s">
        <v>10</v>
      </c>
      <c r="B13" s="1">
        <v>64964.321799999998</v>
      </c>
      <c r="D13" s="7" t="s">
        <v>10</v>
      </c>
      <c r="E13" s="1">
        <v>9975.3693999999996</v>
      </c>
      <c r="I13" s="7">
        <v>2016</v>
      </c>
      <c r="J13" s="33">
        <v>0.32744284012394703</v>
      </c>
      <c r="K13" s="45">
        <f>IF(OR(COUNT(J13:J15)&gt;1,J13=""),"",J13)</f>
        <v>0.32744284012394703</v>
      </c>
      <c r="L13" s="57"/>
    </row>
    <row r="14" spans="1:18" x14ac:dyDescent="0.45">
      <c r="A14" s="7" t="s">
        <v>11</v>
      </c>
      <c r="B14" s="1">
        <v>38991.942999999999</v>
      </c>
      <c r="D14" s="7" t="s">
        <v>11</v>
      </c>
      <c r="E14" s="1">
        <v>4480.335</v>
      </c>
      <c r="L14" s="57"/>
    </row>
    <row r="15" spans="1:18" x14ac:dyDescent="0.45">
      <c r="A15" s="7" t="s">
        <v>12</v>
      </c>
      <c r="B15" s="1">
        <v>42773.394999999997</v>
      </c>
      <c r="D15" s="7" t="s">
        <v>12</v>
      </c>
      <c r="E15" s="1">
        <v>6122.4544999999998</v>
      </c>
      <c r="L15" s="57"/>
    </row>
    <row r="16" spans="1:18" x14ac:dyDescent="0.45">
      <c r="A16" s="7" t="s">
        <v>13</v>
      </c>
      <c r="B16" s="1">
        <v>46339.988400000002</v>
      </c>
      <c r="D16" s="7" t="s">
        <v>13</v>
      </c>
      <c r="E16" s="1">
        <v>859.44910000000004</v>
      </c>
      <c r="L16" s="57"/>
    </row>
    <row r="17" spans="1:12" x14ac:dyDescent="0.45">
      <c r="A17" s="7" t="s">
        <v>14</v>
      </c>
      <c r="B17" s="1">
        <v>41985.1423</v>
      </c>
      <c r="D17" s="7" t="s">
        <v>14</v>
      </c>
      <c r="E17" s="1">
        <v>5171.8972999999996</v>
      </c>
      <c r="I17" s="10" t="s">
        <v>30</v>
      </c>
      <c r="L17" s="57"/>
    </row>
    <row r="18" spans="1:12" x14ac:dyDescent="0.45">
      <c r="A18" s="7" t="s">
        <v>15</v>
      </c>
      <c r="B18" s="1">
        <v>52268.15</v>
      </c>
      <c r="D18" s="7" t="s">
        <v>15</v>
      </c>
      <c r="E18" s="1">
        <v>8256.4675000000007</v>
      </c>
      <c r="I18" s="6" t="s">
        <v>26</v>
      </c>
      <c r="J18" t="s">
        <v>29</v>
      </c>
      <c r="L18" s="57"/>
    </row>
    <row r="19" spans="1:12" ht="25.8" x14ac:dyDescent="0.45">
      <c r="A19" s="7" t="s">
        <v>16</v>
      </c>
      <c r="B19" s="1">
        <v>66837.585000000006</v>
      </c>
      <c r="D19" s="7" t="s">
        <v>16</v>
      </c>
      <c r="E19" s="1">
        <v>3057.5165999999999</v>
      </c>
      <c r="I19" s="7">
        <v>2016</v>
      </c>
      <c r="J19" s="33">
        <v>0.26685934489402696</v>
      </c>
      <c r="K19" s="45">
        <f>IF(OR(COUNT(J19:J21)&gt;1,J19=""),"",J19)</f>
        <v>0.26685934489402696</v>
      </c>
      <c r="L19" s="57"/>
    </row>
    <row r="20" spans="1:12" x14ac:dyDescent="0.45">
      <c r="A20" s="7" t="s">
        <v>17</v>
      </c>
      <c r="B20" s="1">
        <v>72954.155499999993</v>
      </c>
      <c r="D20" s="7" t="s">
        <v>17</v>
      </c>
      <c r="E20" s="1">
        <v>11313.1708</v>
      </c>
    </row>
    <row r="23" spans="1:12" x14ac:dyDescent="0.45">
      <c r="A23" s="4" t="s">
        <v>20</v>
      </c>
      <c r="B23" s="9"/>
    </row>
    <row r="24" spans="1:12" x14ac:dyDescent="0.45">
      <c r="A24" s="6" t="s">
        <v>18</v>
      </c>
      <c r="B24" t="s">
        <v>2</v>
      </c>
    </row>
    <row r="25" spans="1:12" x14ac:dyDescent="0.45">
      <c r="A25" s="7" t="s">
        <v>6</v>
      </c>
      <c r="B25" s="2">
        <v>77</v>
      </c>
      <c r="D25" s="4" t="s">
        <v>21</v>
      </c>
      <c r="E25" s="9"/>
    </row>
    <row r="26" spans="1:12" x14ac:dyDescent="0.45">
      <c r="A26" s="7" t="s">
        <v>7</v>
      </c>
      <c r="B26" s="2">
        <v>62</v>
      </c>
      <c r="D26" t="s">
        <v>3</v>
      </c>
      <c r="E26" s="11" t="str">
        <f>D26</f>
        <v>Profit Margin %</v>
      </c>
      <c r="F26" s="11" t="s">
        <v>22</v>
      </c>
    </row>
    <row r="27" spans="1:12" x14ac:dyDescent="0.45">
      <c r="A27" s="7" t="s">
        <v>8</v>
      </c>
      <c r="B27" s="2">
        <v>96</v>
      </c>
      <c r="D27" s="3">
        <v>0.13426530315632457</v>
      </c>
      <c r="E27" s="3">
        <f>D27</f>
        <v>0.13426530315632457</v>
      </c>
      <c r="F27" s="3">
        <f>ROUND(1-D27,3)</f>
        <v>0.86599999999999999</v>
      </c>
    </row>
    <row r="28" spans="1:12" x14ac:dyDescent="0.45">
      <c r="A28" s="7" t="s">
        <v>9</v>
      </c>
      <c r="B28" s="2">
        <v>94</v>
      </c>
    </row>
    <row r="29" spans="1:12" x14ac:dyDescent="0.45">
      <c r="A29" s="7" t="s">
        <v>10</v>
      </c>
      <c r="B29" s="2">
        <v>123</v>
      </c>
    </row>
    <row r="30" spans="1:12" x14ac:dyDescent="0.45">
      <c r="A30" s="7" t="s">
        <v>11</v>
      </c>
      <c r="B30" s="2">
        <v>91</v>
      </c>
    </row>
    <row r="31" spans="1:12" x14ac:dyDescent="0.45">
      <c r="A31" s="7" t="s">
        <v>12</v>
      </c>
      <c r="B31" s="2">
        <v>105</v>
      </c>
    </row>
    <row r="32" spans="1:12" x14ac:dyDescent="0.45">
      <c r="A32" s="7" t="s">
        <v>13</v>
      </c>
      <c r="B32" s="2">
        <v>117</v>
      </c>
    </row>
    <row r="33" spans="1:18" x14ac:dyDescent="0.45">
      <c r="A33" s="7" t="s">
        <v>14</v>
      </c>
      <c r="B33" s="2">
        <v>139</v>
      </c>
    </row>
    <row r="34" spans="1:18" x14ac:dyDescent="0.45">
      <c r="A34" s="7" t="s">
        <v>15</v>
      </c>
      <c r="B34" s="2">
        <v>122</v>
      </c>
    </row>
    <row r="35" spans="1:18" x14ac:dyDescent="0.45">
      <c r="A35" s="7" t="s">
        <v>16</v>
      </c>
      <c r="B35" s="2">
        <v>150</v>
      </c>
    </row>
    <row r="36" spans="1:18" x14ac:dyDescent="0.45">
      <c r="A36" s="7" t="s">
        <v>17</v>
      </c>
      <c r="B36" s="2">
        <v>139</v>
      </c>
    </row>
    <row r="38" spans="1:18" x14ac:dyDescent="0.45">
      <c r="A38" s="13" t="s">
        <v>36</v>
      </c>
      <c r="B38" s="14"/>
      <c r="C38" s="14"/>
      <c r="D38" s="14"/>
      <c r="E38" s="14"/>
      <c r="F38" s="14"/>
      <c r="G38" s="14"/>
      <c r="H38" s="15"/>
    </row>
    <row r="39" spans="1:18" ht="32.4" customHeight="1" x14ac:dyDescent="0.45">
      <c r="A39" s="16" t="s">
        <v>79</v>
      </c>
      <c r="B39" s="17"/>
      <c r="D39" s="17" t="s">
        <v>77</v>
      </c>
      <c r="E39" s="17"/>
      <c r="G39" s="17" t="s">
        <v>80</v>
      </c>
      <c r="H39" s="18"/>
      <c r="N39" s="40">
        <v>1</v>
      </c>
      <c r="O39" s="41">
        <v>2</v>
      </c>
      <c r="P39" s="37">
        <v>3</v>
      </c>
      <c r="Q39" s="38">
        <v>4</v>
      </c>
      <c r="R39" s="39">
        <v>5</v>
      </c>
    </row>
    <row r="40" spans="1:18" x14ac:dyDescent="0.45">
      <c r="A40" s="25" t="s">
        <v>76</v>
      </c>
      <c r="B40" s="29" t="s">
        <v>0</v>
      </c>
      <c r="D40" s="10" t="s">
        <v>78</v>
      </c>
      <c r="E40" s="10" t="s">
        <v>0</v>
      </c>
      <c r="G40" s="58">
        <v>1</v>
      </c>
      <c r="H40" s="35" t="str">
        <f>A41</f>
        <v>California</v>
      </c>
      <c r="N40" s="42" t="str">
        <f>A41</f>
        <v>California</v>
      </c>
      <c r="O40" s="42" t="str">
        <f>A42</f>
        <v>New York</v>
      </c>
      <c r="P40" s="42" t="str">
        <f>A43</f>
        <v>Texas</v>
      </c>
      <c r="Q40" s="42" t="str">
        <f>A44</f>
        <v>Pennsylvania</v>
      </c>
      <c r="R40" s="42" t="str">
        <f>A45</f>
        <v>Washington</v>
      </c>
    </row>
    <row r="41" spans="1:18" ht="31.2" x14ac:dyDescent="0.6">
      <c r="A41" s="26" t="s">
        <v>40</v>
      </c>
      <c r="B41" s="30">
        <v>115547.1375</v>
      </c>
      <c r="D41" t="str" cm="1">
        <f t="array" ref="D41:D81">A41:A81</f>
        <v>California</v>
      </c>
      <c r="E41" s="19" cm="1">
        <f t="array" ref="E41:E81">B41:B81</f>
        <v>115547.1375</v>
      </c>
      <c r="G41" s="58"/>
      <c r="H41" s="36">
        <f>B41</f>
        <v>115547.1375</v>
      </c>
      <c r="N41" s="43">
        <f>B41</f>
        <v>115547.1375</v>
      </c>
      <c r="O41" s="43">
        <f>B42</f>
        <v>71717.955000000002</v>
      </c>
      <c r="P41" s="43">
        <f>B43</f>
        <v>44583.929100000001</v>
      </c>
      <c r="Q41" s="43">
        <f>B44</f>
        <v>42980.0098</v>
      </c>
      <c r="R41" s="43">
        <f>B45</f>
        <v>38335.665800000002</v>
      </c>
    </row>
    <row r="42" spans="1:18" x14ac:dyDescent="0.45">
      <c r="A42" s="27" t="s">
        <v>62</v>
      </c>
      <c r="B42" s="31">
        <v>71717.955000000002</v>
      </c>
      <c r="D42" t="str">
        <v>New York</v>
      </c>
      <c r="E42" s="19">
        <v>71717.955000000002</v>
      </c>
      <c r="G42" s="59">
        <v>2</v>
      </c>
      <c r="H42" s="35" t="str">
        <f>A42</f>
        <v>New York</v>
      </c>
    </row>
    <row r="43" spans="1:18" ht="25.8" x14ac:dyDescent="0.5">
      <c r="A43" s="27" t="s">
        <v>71</v>
      </c>
      <c r="B43" s="31">
        <v>44583.929100000001</v>
      </c>
      <c r="D43" t="str">
        <v>Texas</v>
      </c>
      <c r="E43" s="19">
        <v>44583.929100000001</v>
      </c>
      <c r="G43" s="59"/>
      <c r="H43" s="36">
        <f>B42</f>
        <v>71717.955000000002</v>
      </c>
    </row>
    <row r="44" spans="1:18" x14ac:dyDescent="0.45">
      <c r="A44" s="27" t="s">
        <v>67</v>
      </c>
      <c r="B44" s="31">
        <v>42980.0098</v>
      </c>
      <c r="D44" t="str">
        <v>Pennsylvania</v>
      </c>
      <c r="E44" s="19">
        <v>42980.0098</v>
      </c>
      <c r="G44" s="60">
        <v>3</v>
      </c>
      <c r="H44" s="35" t="str">
        <f>A43</f>
        <v>Texas</v>
      </c>
    </row>
    <row r="45" spans="1:18" ht="25.8" x14ac:dyDescent="0.5">
      <c r="A45" s="27" t="s">
        <v>74</v>
      </c>
      <c r="B45" s="31">
        <v>38335.665800000002</v>
      </c>
      <c r="D45" t="str">
        <v>Washington</v>
      </c>
      <c r="E45" s="19">
        <v>38335.665800000002</v>
      </c>
      <c r="G45" s="60"/>
      <c r="H45" s="36">
        <f>B43</f>
        <v>44583.929100000001</v>
      </c>
    </row>
    <row r="46" spans="1:18" x14ac:dyDescent="0.45">
      <c r="A46" s="27" t="s">
        <v>46</v>
      </c>
      <c r="B46" s="31">
        <v>37509.175799999997</v>
      </c>
      <c r="D46" t="str">
        <v>Illinois</v>
      </c>
      <c r="E46" s="19">
        <v>37509.175799999997</v>
      </c>
      <c r="G46" s="61">
        <v>4</v>
      </c>
      <c r="H46" s="35" t="str">
        <f>A44</f>
        <v>Pennsylvania</v>
      </c>
    </row>
    <row r="47" spans="1:18" ht="25.8" x14ac:dyDescent="0.5">
      <c r="A47" s="27" t="s">
        <v>63</v>
      </c>
      <c r="B47" s="31">
        <v>31565.396000000001</v>
      </c>
      <c r="D47" t="str">
        <v>North Carolina</v>
      </c>
      <c r="E47" s="19">
        <v>31565.396000000001</v>
      </c>
      <c r="G47" s="61"/>
      <c r="H47" s="36">
        <f>B44</f>
        <v>42980.0098</v>
      </c>
    </row>
    <row r="48" spans="1:18" ht="31.2" x14ac:dyDescent="0.6">
      <c r="A48" s="27" t="s">
        <v>38</v>
      </c>
      <c r="B48" s="31">
        <v>23069.078000000001</v>
      </c>
      <c r="D48" t="str">
        <v>Arizona</v>
      </c>
      <c r="E48" s="19">
        <v>23069.078000000001</v>
      </c>
      <c r="G48" s="56">
        <v>5</v>
      </c>
      <c r="H48" s="35" t="str">
        <f>A45</f>
        <v>Washington</v>
      </c>
      <c r="J48" s="12"/>
    </row>
    <row r="49" spans="1:8" ht="25.8" x14ac:dyDescent="0.5">
      <c r="A49" s="27" t="s">
        <v>64</v>
      </c>
      <c r="B49" s="31">
        <v>21615.164000000001</v>
      </c>
      <c r="D49" t="str">
        <v>Ohio</v>
      </c>
      <c r="E49" s="19">
        <v>21615.164000000001</v>
      </c>
      <c r="G49" s="56"/>
      <c r="H49" s="36">
        <f>B45</f>
        <v>38335.665800000002</v>
      </c>
    </row>
    <row r="50" spans="1:8" x14ac:dyDescent="0.45">
      <c r="A50" s="27" t="s">
        <v>41</v>
      </c>
      <c r="B50" s="31">
        <v>18384.589</v>
      </c>
      <c r="D50" t="str">
        <v>Colorado</v>
      </c>
      <c r="E50" s="19">
        <v>18384.589</v>
      </c>
      <c r="H50" s="20"/>
    </row>
    <row r="51" spans="1:8" x14ac:dyDescent="0.45">
      <c r="A51" s="27" t="s">
        <v>45</v>
      </c>
      <c r="B51" s="31">
        <v>16701.116999999998</v>
      </c>
      <c r="D51" t="str">
        <v>Georgia</v>
      </c>
      <c r="E51" s="19">
        <v>16701.116999999998</v>
      </c>
      <c r="H51" s="20"/>
    </row>
    <row r="52" spans="1:8" x14ac:dyDescent="0.45">
      <c r="A52" s="27" t="s">
        <v>53</v>
      </c>
      <c r="B52" s="31">
        <v>16177.42</v>
      </c>
      <c r="D52" t="str">
        <v>Michigan</v>
      </c>
      <c r="E52" s="19">
        <v>16177.42</v>
      </c>
      <c r="H52" s="20"/>
    </row>
    <row r="53" spans="1:8" x14ac:dyDescent="0.45">
      <c r="A53" s="27" t="s">
        <v>37</v>
      </c>
      <c r="B53" s="31">
        <v>13669.555</v>
      </c>
      <c r="D53" t="str">
        <v>Alabama</v>
      </c>
      <c r="E53" s="19">
        <v>13669.555</v>
      </c>
      <c r="H53" s="20"/>
    </row>
    <row r="54" spans="1:8" x14ac:dyDescent="0.45">
      <c r="A54" s="27" t="s">
        <v>54</v>
      </c>
      <c r="B54" s="31">
        <v>13271.65</v>
      </c>
      <c r="D54" t="str">
        <v>Minnesota</v>
      </c>
      <c r="E54" s="19">
        <v>13271.65</v>
      </c>
      <c r="H54" s="20"/>
    </row>
    <row r="55" spans="1:8" x14ac:dyDescent="0.45">
      <c r="A55" s="27" t="s">
        <v>44</v>
      </c>
      <c r="B55" s="31">
        <v>11779.398999999999</v>
      </c>
      <c r="D55" t="str">
        <v>Florida</v>
      </c>
      <c r="E55" s="19">
        <v>11779.398999999999</v>
      </c>
      <c r="H55" s="20"/>
    </row>
    <row r="56" spans="1:8" x14ac:dyDescent="0.45">
      <c r="A56" s="27" t="s">
        <v>52</v>
      </c>
      <c r="B56" s="31">
        <v>9889.52</v>
      </c>
      <c r="D56" t="str">
        <v>Massachusetts</v>
      </c>
      <c r="E56" s="19">
        <v>9889.52</v>
      </c>
      <c r="H56" s="20"/>
    </row>
    <row r="57" spans="1:8" x14ac:dyDescent="0.45">
      <c r="A57" s="27" t="s">
        <v>73</v>
      </c>
      <c r="B57" s="31">
        <v>9792.9619999999995</v>
      </c>
      <c r="D57" t="str">
        <v>Virginia</v>
      </c>
      <c r="E57" s="19">
        <v>9792.9619999999995</v>
      </c>
      <c r="H57" s="20"/>
    </row>
    <row r="58" spans="1:8" x14ac:dyDescent="0.45">
      <c r="A58" s="27" t="s">
        <v>68</v>
      </c>
      <c r="B58" s="31">
        <v>7913.7560000000003</v>
      </c>
      <c r="D58" t="str">
        <v>Rhode Island</v>
      </c>
      <c r="E58" s="19">
        <v>7913.7560000000003</v>
      </c>
      <c r="H58" s="20"/>
    </row>
    <row r="59" spans="1:8" x14ac:dyDescent="0.45">
      <c r="A59" s="27" t="s">
        <v>75</v>
      </c>
      <c r="B59" s="31">
        <v>7555.6980000000003</v>
      </c>
      <c r="D59" t="str">
        <v>Wisconsin</v>
      </c>
      <c r="E59" s="19">
        <v>7555.6980000000003</v>
      </c>
      <c r="H59" s="20"/>
    </row>
    <row r="60" spans="1:8" x14ac:dyDescent="0.45">
      <c r="A60" s="27" t="s">
        <v>47</v>
      </c>
      <c r="B60" s="31">
        <v>6201.308</v>
      </c>
      <c r="D60" t="str">
        <v>Indiana</v>
      </c>
      <c r="E60" s="19">
        <v>6201.308</v>
      </c>
      <c r="H60" s="20"/>
    </row>
    <row r="61" spans="1:8" x14ac:dyDescent="0.45">
      <c r="A61" s="27" t="s">
        <v>60</v>
      </c>
      <c r="B61" s="31">
        <v>6084.4870000000001</v>
      </c>
      <c r="D61" t="str">
        <v>New Jersey</v>
      </c>
      <c r="E61" s="19">
        <v>6084.4870000000001</v>
      </c>
      <c r="H61" s="20"/>
    </row>
    <row r="62" spans="1:8" x14ac:dyDescent="0.45">
      <c r="A62" s="27" t="s">
        <v>42</v>
      </c>
      <c r="B62" s="31">
        <v>4710.4080000000004</v>
      </c>
      <c r="D62" t="str">
        <v>Connecticut</v>
      </c>
      <c r="E62" s="19">
        <v>4710.4080000000004</v>
      </c>
      <c r="H62" s="20"/>
    </row>
    <row r="63" spans="1:8" x14ac:dyDescent="0.45">
      <c r="A63" s="27" t="s">
        <v>49</v>
      </c>
      <c r="B63" s="31">
        <v>4489.0720000000001</v>
      </c>
      <c r="D63" t="str">
        <v>Kentucky</v>
      </c>
      <c r="E63" s="19">
        <v>4489.0720000000001</v>
      </c>
      <c r="H63" s="20"/>
    </row>
    <row r="64" spans="1:8" x14ac:dyDescent="0.45">
      <c r="A64" s="27" t="s">
        <v>48</v>
      </c>
      <c r="B64" s="31">
        <v>4234.91</v>
      </c>
      <c r="D64" t="str">
        <v>Iowa</v>
      </c>
      <c r="E64" s="19">
        <v>4234.91</v>
      </c>
      <c r="H64" s="20"/>
    </row>
    <row r="65" spans="1:8" x14ac:dyDescent="0.45">
      <c r="A65" s="27" t="s">
        <v>55</v>
      </c>
      <c r="B65" s="31">
        <v>3919.8829999999998</v>
      </c>
      <c r="D65" t="str">
        <v>Mississippi</v>
      </c>
      <c r="E65" s="19">
        <v>3919.8829999999998</v>
      </c>
      <c r="H65" s="20"/>
    </row>
    <row r="66" spans="1:8" x14ac:dyDescent="0.45">
      <c r="A66" s="27" t="s">
        <v>70</v>
      </c>
      <c r="B66" s="31">
        <v>3815.8049999999998</v>
      </c>
      <c r="D66" t="str">
        <v>Tennessee</v>
      </c>
      <c r="E66" s="19">
        <v>3815.8049999999998</v>
      </c>
      <c r="H66" s="20"/>
    </row>
    <row r="67" spans="1:8" x14ac:dyDescent="0.45">
      <c r="A67" s="27" t="s">
        <v>72</v>
      </c>
      <c r="B67" s="31">
        <v>3761.6320000000001</v>
      </c>
      <c r="D67" t="str">
        <v>Utah</v>
      </c>
      <c r="E67" s="19">
        <v>3761.6320000000001</v>
      </c>
      <c r="H67" s="20"/>
    </row>
    <row r="68" spans="1:8" x14ac:dyDescent="0.45">
      <c r="A68" s="27" t="s">
        <v>66</v>
      </c>
      <c r="B68" s="31">
        <v>3399.8820000000001</v>
      </c>
      <c r="D68" t="str">
        <v>Oregon</v>
      </c>
      <c r="E68" s="19">
        <v>3399.8820000000001</v>
      </c>
      <c r="H68" s="20"/>
    </row>
    <row r="69" spans="1:8" x14ac:dyDescent="0.45">
      <c r="A69" s="27" t="s">
        <v>43</v>
      </c>
      <c r="B69" s="31">
        <v>3353.6640000000002</v>
      </c>
      <c r="D69" t="str">
        <v>Delaware</v>
      </c>
      <c r="E69" s="19">
        <v>3353.6640000000002</v>
      </c>
      <c r="H69" s="20"/>
    </row>
    <row r="70" spans="1:8" x14ac:dyDescent="0.45">
      <c r="A70" s="27" t="s">
        <v>56</v>
      </c>
      <c r="B70" s="31">
        <v>3289.4119999999998</v>
      </c>
      <c r="D70" t="str">
        <v>Missouri</v>
      </c>
      <c r="E70" s="19">
        <v>3289.4119999999998</v>
      </c>
      <c r="H70" s="20"/>
    </row>
    <row r="71" spans="1:8" x14ac:dyDescent="0.45">
      <c r="A71" s="27" t="s">
        <v>59</v>
      </c>
      <c r="B71" s="31">
        <v>2695.7220000000002</v>
      </c>
      <c r="D71" t="str">
        <v>New Hampshire</v>
      </c>
      <c r="E71" s="19">
        <v>2695.7220000000002</v>
      </c>
      <c r="H71" s="20"/>
    </row>
    <row r="72" spans="1:8" x14ac:dyDescent="0.45">
      <c r="A72" s="27" t="s">
        <v>61</v>
      </c>
      <c r="B72" s="31">
        <v>1859.644</v>
      </c>
      <c r="D72" t="str">
        <v>New Mexico</v>
      </c>
      <c r="E72" s="19">
        <v>1859.644</v>
      </c>
      <c r="H72" s="20"/>
    </row>
    <row r="73" spans="1:8" x14ac:dyDescent="0.45">
      <c r="A73" s="27" t="s">
        <v>50</v>
      </c>
      <c r="B73" s="31">
        <v>1767.5740000000001</v>
      </c>
      <c r="D73" t="str">
        <v>Louisiana</v>
      </c>
      <c r="E73" s="19">
        <v>1767.5740000000001</v>
      </c>
      <c r="H73" s="20"/>
    </row>
    <row r="74" spans="1:8" x14ac:dyDescent="0.45">
      <c r="A74" s="27" t="s">
        <v>157</v>
      </c>
      <c r="B74" s="31">
        <v>1396.9359999999999</v>
      </c>
      <c r="D74" t="str">
        <v>District of Columbia</v>
      </c>
      <c r="E74" s="19">
        <v>1396.9359999999999</v>
      </c>
      <c r="H74" s="20"/>
    </row>
    <row r="75" spans="1:8" x14ac:dyDescent="0.45">
      <c r="A75" s="27" t="s">
        <v>65</v>
      </c>
      <c r="B75" s="31">
        <v>1085.472</v>
      </c>
      <c r="D75" t="str">
        <v>Oklahoma</v>
      </c>
      <c r="E75" s="19">
        <v>1085.472</v>
      </c>
      <c r="H75" s="20"/>
    </row>
    <row r="76" spans="1:8" x14ac:dyDescent="0.45">
      <c r="A76" s="27" t="s">
        <v>57</v>
      </c>
      <c r="B76" s="31">
        <v>360.02800000000002</v>
      </c>
      <c r="D76" t="str">
        <v>Nebraska</v>
      </c>
      <c r="E76" s="19">
        <v>360.02800000000002</v>
      </c>
      <c r="H76" s="20"/>
    </row>
    <row r="77" spans="1:8" x14ac:dyDescent="0.45">
      <c r="A77" s="27" t="s">
        <v>103</v>
      </c>
      <c r="B77" s="31">
        <v>273.916</v>
      </c>
      <c r="D77" t="str">
        <v>Kansas</v>
      </c>
      <c r="E77" s="19">
        <v>273.916</v>
      </c>
      <c r="H77" s="20"/>
    </row>
    <row r="78" spans="1:8" x14ac:dyDescent="0.45">
      <c r="A78" s="27" t="s">
        <v>51</v>
      </c>
      <c r="B78" s="31">
        <v>254.61199999999999</v>
      </c>
      <c r="D78" t="str">
        <v>Maryland</v>
      </c>
      <c r="E78" s="19">
        <v>254.61199999999999</v>
      </c>
      <c r="H78" s="20"/>
    </row>
    <row r="79" spans="1:8" x14ac:dyDescent="0.45">
      <c r="A79" s="27" t="s">
        <v>39</v>
      </c>
      <c r="B79" s="31">
        <v>103.054</v>
      </c>
      <c r="D79" t="str">
        <v>Arkansas</v>
      </c>
      <c r="E79" s="19">
        <v>103.054</v>
      </c>
      <c r="H79" s="20"/>
    </row>
    <row r="80" spans="1:8" x14ac:dyDescent="0.45">
      <c r="A80" s="27" t="s">
        <v>58</v>
      </c>
      <c r="B80" s="31">
        <v>58.58</v>
      </c>
      <c r="D80" t="str">
        <v>Nevada</v>
      </c>
      <c r="E80" s="19">
        <v>58.58</v>
      </c>
      <c r="H80" s="20"/>
    </row>
    <row r="81" spans="1:8" x14ac:dyDescent="0.45">
      <c r="A81" s="28" t="s">
        <v>69</v>
      </c>
      <c r="B81" s="32">
        <v>30.42</v>
      </c>
      <c r="D81" t="str">
        <v>South Dakota</v>
      </c>
      <c r="E81" s="19">
        <v>30.42</v>
      </c>
      <c r="H81" s="20"/>
    </row>
    <row r="82" spans="1:8" x14ac:dyDescent="0.45">
      <c r="A82" s="21"/>
      <c r="B82" s="22"/>
      <c r="C82" s="22"/>
      <c r="D82" s="22"/>
      <c r="E82" s="22"/>
      <c r="F82" s="22"/>
      <c r="G82" s="22"/>
      <c r="H82" s="23"/>
    </row>
    <row r="84" spans="1:8" x14ac:dyDescent="0.45">
      <c r="A84" s="24" t="s">
        <v>104</v>
      </c>
      <c r="B84" s="24"/>
      <c r="C84" s="24"/>
      <c r="E84" s="24" t="s">
        <v>93</v>
      </c>
      <c r="F84" s="24"/>
      <c r="G84" s="24"/>
      <c r="H84" s="24"/>
    </row>
    <row r="85" spans="1:8" x14ac:dyDescent="0.45">
      <c r="A85" s="6" t="s">
        <v>92</v>
      </c>
      <c r="B85" t="s">
        <v>0</v>
      </c>
      <c r="C85" t="s">
        <v>1</v>
      </c>
      <c r="E85" s="6" t="s">
        <v>18</v>
      </c>
      <c r="F85" t="s">
        <v>95</v>
      </c>
      <c r="G85" t="s">
        <v>96</v>
      </c>
      <c r="H85" t="s">
        <v>94</v>
      </c>
    </row>
    <row r="86" spans="1:8" x14ac:dyDescent="0.45">
      <c r="A86" s="7" t="s">
        <v>85</v>
      </c>
      <c r="B86" s="1">
        <v>38048.184000000001</v>
      </c>
      <c r="C86" s="1">
        <v>8501.1689999999999</v>
      </c>
      <c r="E86" s="7" t="s">
        <v>85</v>
      </c>
      <c r="F86" s="5"/>
      <c r="G86" s="5">
        <v>38048.184000000001</v>
      </c>
      <c r="H86" s="1">
        <v>60000</v>
      </c>
    </row>
    <row r="87" spans="1:8" x14ac:dyDescent="0.45">
      <c r="A87" s="7" t="s">
        <v>84</v>
      </c>
      <c r="B87" s="1">
        <v>49238.41</v>
      </c>
      <c r="C87" s="1">
        <v>14683.715200000001</v>
      </c>
      <c r="E87" s="7" t="s">
        <v>84</v>
      </c>
      <c r="F87" s="5"/>
      <c r="G87" s="5">
        <v>49238.41</v>
      </c>
      <c r="H87" s="1">
        <v>60000</v>
      </c>
    </row>
    <row r="88" spans="1:8" x14ac:dyDescent="0.45">
      <c r="A88" s="7" t="s">
        <v>88</v>
      </c>
      <c r="B88" s="1">
        <v>49612.044999999998</v>
      </c>
      <c r="C88" s="1">
        <v>1950.3496</v>
      </c>
      <c r="E88" s="7" t="s">
        <v>88</v>
      </c>
      <c r="F88" s="5"/>
      <c r="G88" s="5">
        <v>49612.044999999998</v>
      </c>
      <c r="H88" s="1">
        <v>60000</v>
      </c>
    </row>
    <row r="89" spans="1:8" x14ac:dyDescent="0.45">
      <c r="A89" s="7" t="s">
        <v>81</v>
      </c>
      <c r="B89" s="1">
        <v>45192.277999999998</v>
      </c>
      <c r="C89" s="1">
        <v>7423.2803000000004</v>
      </c>
      <c r="E89" s="7" t="s">
        <v>81</v>
      </c>
      <c r="F89" s="5"/>
      <c r="G89" s="5">
        <v>45192.277999999998</v>
      </c>
      <c r="H89" s="1">
        <v>60000</v>
      </c>
    </row>
    <row r="90" spans="1:8" x14ac:dyDescent="0.45">
      <c r="A90" s="7" t="s">
        <v>10</v>
      </c>
      <c r="B90" s="1">
        <v>64964.321799999998</v>
      </c>
      <c r="C90" s="1">
        <v>9975.3693999999996</v>
      </c>
      <c r="E90" s="7" t="s">
        <v>10</v>
      </c>
      <c r="F90" s="5">
        <v>64964.321799999998</v>
      </c>
      <c r="G90" s="5"/>
      <c r="H90" s="1">
        <v>60000</v>
      </c>
    </row>
    <row r="91" spans="1:8" x14ac:dyDescent="0.45">
      <c r="A91" s="7" t="s">
        <v>87</v>
      </c>
      <c r="B91" s="1">
        <v>38991.942999999999</v>
      </c>
      <c r="C91" s="1">
        <v>4480.335</v>
      </c>
      <c r="E91" s="7" t="s">
        <v>87</v>
      </c>
      <c r="F91" s="5"/>
      <c r="G91" s="5">
        <v>38991.942999999999</v>
      </c>
      <c r="H91" s="1">
        <v>60000</v>
      </c>
    </row>
    <row r="92" spans="1:8" x14ac:dyDescent="0.45">
      <c r="A92" s="7" t="s">
        <v>86</v>
      </c>
      <c r="B92" s="1">
        <v>42773.394999999997</v>
      </c>
      <c r="C92" s="1">
        <v>6122.4544999999998</v>
      </c>
      <c r="E92" s="7" t="s">
        <v>86</v>
      </c>
      <c r="F92" s="5"/>
      <c r="G92" s="5">
        <v>42773.394999999997</v>
      </c>
      <c r="H92" s="1">
        <v>60000</v>
      </c>
    </row>
    <row r="93" spans="1:8" x14ac:dyDescent="0.45">
      <c r="A93" s="7" t="s">
        <v>82</v>
      </c>
      <c r="B93" s="1">
        <v>46339.988400000002</v>
      </c>
      <c r="C93" s="1">
        <v>859.44910000000004</v>
      </c>
      <c r="E93" s="7" t="s">
        <v>82</v>
      </c>
      <c r="F93" s="5"/>
      <c r="G93" s="5">
        <v>46339.988400000002</v>
      </c>
      <c r="H93" s="1">
        <v>60000</v>
      </c>
    </row>
    <row r="94" spans="1:8" x14ac:dyDescent="0.45">
      <c r="A94" s="7" t="s">
        <v>91</v>
      </c>
      <c r="B94" s="1">
        <v>41985.1423</v>
      </c>
      <c r="C94" s="1">
        <v>5171.8972999999996</v>
      </c>
      <c r="E94" s="7" t="s">
        <v>91</v>
      </c>
      <c r="F94" s="5"/>
      <c r="G94" s="5">
        <v>41985.1423</v>
      </c>
      <c r="H94" s="1">
        <v>60000</v>
      </c>
    </row>
    <row r="95" spans="1:8" x14ac:dyDescent="0.45">
      <c r="A95" s="7" t="s">
        <v>90</v>
      </c>
      <c r="B95" s="1">
        <v>52268.15</v>
      </c>
      <c r="C95" s="1">
        <v>8256.4675000000007</v>
      </c>
      <c r="E95" s="7" t="s">
        <v>90</v>
      </c>
      <c r="F95" s="5"/>
      <c r="G95" s="5">
        <v>52268.15</v>
      </c>
      <c r="H95" s="1">
        <v>60000</v>
      </c>
    </row>
    <row r="96" spans="1:8" x14ac:dyDescent="0.45">
      <c r="A96" s="7" t="s">
        <v>89</v>
      </c>
      <c r="B96" s="1">
        <v>66837.585000000006</v>
      </c>
      <c r="C96" s="1">
        <v>3057.5165999999999</v>
      </c>
      <c r="E96" s="7" t="s">
        <v>89</v>
      </c>
      <c r="F96" s="5">
        <v>66837.585000000006</v>
      </c>
      <c r="G96" s="5"/>
      <c r="H96" s="1">
        <v>60000</v>
      </c>
    </row>
    <row r="97" spans="1:18" x14ac:dyDescent="0.45">
      <c r="A97" s="7" t="s">
        <v>83</v>
      </c>
      <c r="B97" s="1">
        <v>72954.155499999993</v>
      </c>
      <c r="C97" s="1">
        <v>11313.1708</v>
      </c>
      <c r="E97" s="7" t="s">
        <v>83</v>
      </c>
      <c r="F97" s="5">
        <v>72954.155499999993</v>
      </c>
      <c r="G97" s="5"/>
      <c r="H97" s="1">
        <v>60000</v>
      </c>
    </row>
    <row r="99" spans="1:18" x14ac:dyDescent="0.45">
      <c r="A99" s="24" t="s">
        <v>102</v>
      </c>
      <c r="B99" s="24"/>
    </row>
    <row r="100" spans="1:18" x14ac:dyDescent="0.45">
      <c r="A100" s="6" t="s">
        <v>101</v>
      </c>
      <c r="B100" t="s">
        <v>100</v>
      </c>
    </row>
    <row r="101" spans="1:18" x14ac:dyDescent="0.45">
      <c r="A101" s="7" t="s">
        <v>153</v>
      </c>
      <c r="B101" s="5">
        <v>49599.41</v>
      </c>
    </row>
    <row r="102" spans="1:18" x14ac:dyDescent="0.45">
      <c r="A102" s="7" t="s">
        <v>97</v>
      </c>
      <c r="B102" s="5">
        <v>49683.324999999997</v>
      </c>
    </row>
    <row r="103" spans="1:18" x14ac:dyDescent="0.45">
      <c r="A103" s="7" t="s">
        <v>131</v>
      </c>
      <c r="B103" s="5">
        <v>55906.885999999999</v>
      </c>
    </row>
    <row r="104" spans="1:18" x14ac:dyDescent="0.45">
      <c r="A104" s="7" t="s">
        <v>99</v>
      </c>
      <c r="B104" s="5">
        <v>58788.7</v>
      </c>
    </row>
    <row r="105" spans="1:18" x14ac:dyDescent="0.45">
      <c r="A105" s="7" t="s">
        <v>105</v>
      </c>
      <c r="B105" s="5">
        <v>60833.200499999999</v>
      </c>
    </row>
    <row r="106" spans="1:18" x14ac:dyDescent="0.45">
      <c r="A106" s="7" t="s">
        <v>98</v>
      </c>
      <c r="B106" s="5">
        <v>78962.03</v>
      </c>
    </row>
    <row r="107" spans="1:18" x14ac:dyDescent="0.45">
      <c r="A107" s="7" t="s">
        <v>106</v>
      </c>
      <c r="B107" s="5">
        <v>83918.645000000004</v>
      </c>
    </row>
    <row r="109" spans="1:18" x14ac:dyDescent="0.45">
      <c r="A109" s="44" t="s">
        <v>108</v>
      </c>
      <c r="B109" s="44"/>
      <c r="C109" s="44"/>
      <c r="D109" s="44"/>
      <c r="E109" s="44"/>
      <c r="F109" s="44"/>
      <c r="G109" s="44"/>
      <c r="H109" s="44"/>
      <c r="I109" s="44"/>
      <c r="J109" s="44"/>
      <c r="K109" s="44"/>
      <c r="L109" s="44"/>
      <c r="M109" s="44"/>
      <c r="N109" s="44"/>
      <c r="O109" s="44"/>
      <c r="P109" s="44"/>
      <c r="Q109" s="44"/>
      <c r="R109" s="44"/>
    </row>
    <row r="111" spans="1:18" x14ac:dyDescent="0.45">
      <c r="A111" s="4" t="s">
        <v>4</v>
      </c>
      <c r="B111" s="4"/>
      <c r="I111" s="4" t="s">
        <v>23</v>
      </c>
      <c r="J111" s="4"/>
      <c r="K111" s="8"/>
    </row>
    <row r="112" spans="1:18" x14ac:dyDescent="0.45">
      <c r="A112" t="s">
        <v>111</v>
      </c>
      <c r="B112" t="s">
        <v>116</v>
      </c>
      <c r="I112" s="10" t="s">
        <v>32</v>
      </c>
      <c r="J112" s="10" t="s">
        <v>31</v>
      </c>
      <c r="K112" s="10" t="s">
        <v>33</v>
      </c>
      <c r="L112" s="10"/>
    </row>
    <row r="113" spans="1:12" x14ac:dyDescent="0.45">
      <c r="A113" s="33">
        <v>0.15474294549671433</v>
      </c>
      <c r="B113" s="5">
        <v>36121.771999999997</v>
      </c>
      <c r="I113" s="10" t="s">
        <v>3</v>
      </c>
    </row>
    <row r="114" spans="1:12" x14ac:dyDescent="0.45">
      <c r="I114" s="6" t="s">
        <v>113</v>
      </c>
      <c r="J114" t="s">
        <v>114</v>
      </c>
    </row>
    <row r="115" spans="1:12" ht="25.8" x14ac:dyDescent="0.45">
      <c r="A115" s="24" t="s">
        <v>112</v>
      </c>
      <c r="B115" s="24"/>
      <c r="D115" s="24" t="s">
        <v>115</v>
      </c>
      <c r="E115" s="24"/>
      <c r="I115" s="7">
        <v>2016</v>
      </c>
      <c r="J115" s="33">
        <v>3.3102628107486987E-3</v>
      </c>
      <c r="K115" s="45">
        <f>IF(OR(COUNT(J115:J117)&gt;1,J115=""),"",J115)</f>
        <v>3.3102628107486987E-3</v>
      </c>
    </row>
    <row r="116" spans="1:12" x14ac:dyDescent="0.45">
      <c r="A116" s="6" t="s">
        <v>18</v>
      </c>
      <c r="B116" t="s">
        <v>111</v>
      </c>
      <c r="D116" s="6" t="s">
        <v>18</v>
      </c>
      <c r="E116" t="s">
        <v>3</v>
      </c>
    </row>
    <row r="117" spans="1:12" x14ac:dyDescent="0.45">
      <c r="A117" s="7" t="s">
        <v>85</v>
      </c>
      <c r="B117" s="33">
        <v>0.10064935064935068</v>
      </c>
      <c r="D117" s="7" t="s">
        <v>85</v>
      </c>
      <c r="E117" s="3">
        <v>0.22343166233636799</v>
      </c>
    </row>
    <row r="118" spans="1:12" x14ac:dyDescent="0.45">
      <c r="A118" s="7" t="s">
        <v>84</v>
      </c>
      <c r="B118" s="33">
        <v>0.13984126984126985</v>
      </c>
      <c r="D118" s="7" t="s">
        <v>84</v>
      </c>
      <c r="E118" s="3">
        <v>0.2982166808392066</v>
      </c>
    </row>
    <row r="119" spans="1:12" x14ac:dyDescent="0.45">
      <c r="A119" s="7" t="s">
        <v>88</v>
      </c>
      <c r="B119" s="33">
        <v>0.17911917098445596</v>
      </c>
      <c r="D119" s="7" t="s">
        <v>88</v>
      </c>
      <c r="E119" s="3">
        <v>3.9312017877916543E-2</v>
      </c>
    </row>
    <row r="120" spans="1:12" x14ac:dyDescent="0.45">
      <c r="A120" s="7" t="s">
        <v>81</v>
      </c>
      <c r="B120" s="33">
        <v>0.16489361702127661</v>
      </c>
      <c r="D120" s="7" t="s">
        <v>81</v>
      </c>
      <c r="E120" s="3">
        <v>0.16425992732652248</v>
      </c>
      <c r="I120" s="10" t="s">
        <v>119</v>
      </c>
    </row>
    <row r="121" spans="1:12" x14ac:dyDescent="0.45">
      <c r="A121" s="7" t="s">
        <v>10</v>
      </c>
      <c r="B121" s="33">
        <v>0.16507692307692307</v>
      </c>
      <c r="D121" s="7" t="s">
        <v>10</v>
      </c>
      <c r="E121" s="3">
        <v>0.15355150525099456</v>
      </c>
      <c r="I121" s="6" t="s">
        <v>113</v>
      </c>
      <c r="J121" t="s">
        <v>117</v>
      </c>
    </row>
    <row r="122" spans="1:12" ht="25.8" x14ac:dyDescent="0.45">
      <c r="A122" s="7" t="s">
        <v>87</v>
      </c>
      <c r="B122" s="33">
        <v>0.1502645502645503</v>
      </c>
      <c r="D122" s="7" t="s">
        <v>87</v>
      </c>
      <c r="E122" s="3">
        <v>0.11490412262861587</v>
      </c>
      <c r="I122" s="7">
        <v>2016</v>
      </c>
      <c r="J122" s="33">
        <v>-8.9234549276675484E-2</v>
      </c>
      <c r="K122" s="45">
        <f>IF(OR(COUNT(J122:J124)&gt;1,J122=""),"",J122)</f>
        <v>-8.9234549276675484E-2</v>
      </c>
      <c r="L122" t="s">
        <v>118</v>
      </c>
    </row>
    <row r="123" spans="1:12" x14ac:dyDescent="0.45">
      <c r="A123" s="7" t="s">
        <v>86</v>
      </c>
      <c r="B123" s="33">
        <v>0.14759615384615388</v>
      </c>
      <c r="D123" s="7" t="s">
        <v>86</v>
      </c>
      <c r="E123" s="3">
        <v>0.14313697802103387</v>
      </c>
    </row>
    <row r="124" spans="1:12" x14ac:dyDescent="0.45">
      <c r="A124" s="7" t="s">
        <v>82</v>
      </c>
      <c r="B124" s="33">
        <v>0.18835443037974678</v>
      </c>
      <c r="D124" s="7" t="s">
        <v>82</v>
      </c>
      <c r="E124" s="3">
        <v>1.8546597219260417E-2</v>
      </c>
    </row>
    <row r="125" spans="1:12" x14ac:dyDescent="0.45">
      <c r="A125" s="7" t="s">
        <v>91</v>
      </c>
      <c r="B125" s="33">
        <v>0.14860169491525421</v>
      </c>
      <c r="D125" s="7" t="s">
        <v>91</v>
      </c>
      <c r="E125" s="3">
        <v>0.12318398882740002</v>
      </c>
    </row>
    <row r="126" spans="1:12" x14ac:dyDescent="0.45">
      <c r="A126" s="7" t="s">
        <v>90</v>
      </c>
      <c r="B126" s="33">
        <v>0.12987288135593222</v>
      </c>
      <c r="D126" s="7" t="s">
        <v>90</v>
      </c>
      <c r="E126" s="3">
        <v>0.157963645164407</v>
      </c>
    </row>
    <row r="127" spans="1:12" x14ac:dyDescent="0.45">
      <c r="A127" s="7" t="s">
        <v>89</v>
      </c>
      <c r="B127" s="33">
        <v>0.16416382252559719</v>
      </c>
      <c r="D127" s="7" t="s">
        <v>89</v>
      </c>
      <c r="E127" s="3">
        <v>4.5745467913001339E-2</v>
      </c>
    </row>
    <row r="128" spans="1:12" x14ac:dyDescent="0.45">
      <c r="A128" s="7" t="s">
        <v>83</v>
      </c>
      <c r="B128" s="33">
        <v>0.15411985018726587</v>
      </c>
      <c r="D128" s="7" t="s">
        <v>83</v>
      </c>
      <c r="E128" s="3">
        <v>0.15507232895047357</v>
      </c>
    </row>
    <row r="130" spans="1:2" x14ac:dyDescent="0.45">
      <c r="A130" s="24" t="s">
        <v>136</v>
      </c>
      <c r="B130" s="24"/>
    </row>
    <row r="131" spans="1:2" x14ac:dyDescent="0.45">
      <c r="A131" s="6" t="s">
        <v>18</v>
      </c>
      <c r="B131" t="s">
        <v>116</v>
      </c>
    </row>
    <row r="132" spans="1:2" x14ac:dyDescent="0.45">
      <c r="A132" s="7" t="s">
        <v>85</v>
      </c>
      <c r="B132" s="1">
        <v>1431.2280000000001</v>
      </c>
    </row>
    <row r="133" spans="1:2" x14ac:dyDescent="0.45">
      <c r="A133" s="7" t="s">
        <v>84</v>
      </c>
      <c r="B133" s="1">
        <v>3851.799</v>
      </c>
    </row>
    <row r="134" spans="1:2" x14ac:dyDescent="0.45">
      <c r="A134" s="7" t="s">
        <v>88</v>
      </c>
      <c r="B134" s="1">
        <v>2068.5160000000001</v>
      </c>
    </row>
    <row r="135" spans="1:2" x14ac:dyDescent="0.45">
      <c r="A135" s="7" t="s">
        <v>81</v>
      </c>
      <c r="B135" s="1">
        <v>2443.585</v>
      </c>
    </row>
    <row r="136" spans="1:2" x14ac:dyDescent="0.45">
      <c r="A136" s="7" t="s">
        <v>10</v>
      </c>
      <c r="B136" s="1">
        <v>6231.9920000000002</v>
      </c>
    </row>
    <row r="137" spans="1:2" x14ac:dyDescent="0.45">
      <c r="A137" s="7" t="s">
        <v>87</v>
      </c>
      <c r="B137" s="1">
        <v>2350.1880000000001</v>
      </c>
    </row>
    <row r="138" spans="1:2" x14ac:dyDescent="0.45">
      <c r="A138" s="7" t="s">
        <v>86</v>
      </c>
      <c r="B138" s="1">
        <v>2835.0439999999999</v>
      </c>
    </row>
    <row r="139" spans="1:2" x14ac:dyDescent="0.45">
      <c r="A139" s="7" t="s">
        <v>82</v>
      </c>
      <c r="B139" s="1">
        <v>1316.8589999999999</v>
      </c>
    </row>
    <row r="140" spans="1:2" x14ac:dyDescent="0.45">
      <c r="A140" s="7" t="s">
        <v>91</v>
      </c>
      <c r="B140" s="1">
        <v>1248.056</v>
      </c>
    </row>
    <row r="141" spans="1:2" x14ac:dyDescent="0.45">
      <c r="A141" s="7" t="s">
        <v>90</v>
      </c>
      <c r="B141" s="1">
        <v>2618.134</v>
      </c>
    </row>
    <row r="142" spans="1:2" x14ac:dyDescent="0.45">
      <c r="A142" s="7" t="s">
        <v>89</v>
      </c>
      <c r="B142" s="1">
        <v>3374.2640000000001</v>
      </c>
    </row>
    <row r="143" spans="1:2" x14ac:dyDescent="0.45">
      <c r="A143" s="7" t="s">
        <v>83</v>
      </c>
      <c r="B143" s="1">
        <v>6352.107</v>
      </c>
    </row>
    <row r="150" spans="1:3" x14ac:dyDescent="0.45">
      <c r="A150" s="24" t="s">
        <v>109</v>
      </c>
      <c r="B150" s="24"/>
      <c r="C150" s="24"/>
    </row>
    <row r="151" spans="1:3" x14ac:dyDescent="0.45">
      <c r="A151" s="6" t="s">
        <v>110</v>
      </c>
      <c r="B151" t="s">
        <v>1</v>
      </c>
      <c r="C151" t="s">
        <v>3</v>
      </c>
    </row>
    <row r="152" spans="1:3" x14ac:dyDescent="0.45">
      <c r="A152" s="7" t="s">
        <v>85</v>
      </c>
      <c r="B152" s="1">
        <v>8501.1689999999999</v>
      </c>
      <c r="C152" s="3">
        <v>0.22343166233636799</v>
      </c>
    </row>
    <row r="153" spans="1:3" x14ac:dyDescent="0.45">
      <c r="A153" s="7" t="s">
        <v>84</v>
      </c>
      <c r="B153" s="1">
        <v>14683.715200000001</v>
      </c>
      <c r="C153" s="3">
        <v>0.2982166808392066</v>
      </c>
    </row>
    <row r="154" spans="1:3" x14ac:dyDescent="0.45">
      <c r="A154" s="7" t="s">
        <v>88</v>
      </c>
      <c r="B154" s="1">
        <v>1950.3496</v>
      </c>
      <c r="C154" s="3">
        <v>3.9312017877916543E-2</v>
      </c>
    </row>
    <row r="155" spans="1:3" x14ac:dyDescent="0.45">
      <c r="A155" s="7" t="s">
        <v>81</v>
      </c>
      <c r="B155" s="1">
        <v>7423.2803000000004</v>
      </c>
      <c r="C155" s="3">
        <v>0.16425992732652248</v>
      </c>
    </row>
    <row r="156" spans="1:3" x14ac:dyDescent="0.45">
      <c r="A156" s="7" t="s">
        <v>10</v>
      </c>
      <c r="B156" s="1">
        <v>9975.3693999999996</v>
      </c>
      <c r="C156" s="3">
        <v>0.15355150525099456</v>
      </c>
    </row>
    <row r="157" spans="1:3" x14ac:dyDescent="0.45">
      <c r="A157" s="7" t="s">
        <v>87</v>
      </c>
      <c r="B157" s="1">
        <v>4480.335</v>
      </c>
      <c r="C157" s="3">
        <v>0.11490412262861587</v>
      </c>
    </row>
    <row r="158" spans="1:3" x14ac:dyDescent="0.45">
      <c r="A158" s="7" t="s">
        <v>86</v>
      </c>
      <c r="B158" s="1">
        <v>6122.4544999999998</v>
      </c>
      <c r="C158" s="3">
        <v>0.14313697802103387</v>
      </c>
    </row>
    <row r="159" spans="1:3" x14ac:dyDescent="0.45">
      <c r="A159" s="7" t="s">
        <v>82</v>
      </c>
      <c r="B159" s="1">
        <v>859.44910000000004</v>
      </c>
      <c r="C159" s="3">
        <v>1.8546597219260417E-2</v>
      </c>
    </row>
    <row r="160" spans="1:3" x14ac:dyDescent="0.45">
      <c r="A160" s="7" t="s">
        <v>91</v>
      </c>
      <c r="B160" s="1">
        <v>5171.8972999999996</v>
      </c>
      <c r="C160" s="3">
        <v>0.12318398882740002</v>
      </c>
    </row>
    <row r="161" spans="1:18" x14ac:dyDescent="0.45">
      <c r="A161" s="7" t="s">
        <v>90</v>
      </c>
      <c r="B161" s="1">
        <v>8256.4675000000007</v>
      </c>
      <c r="C161" s="3">
        <v>0.157963645164407</v>
      </c>
    </row>
    <row r="162" spans="1:18" x14ac:dyDescent="0.45">
      <c r="A162" s="7" t="s">
        <v>89</v>
      </c>
      <c r="B162" s="1">
        <v>3057.5165999999999</v>
      </c>
      <c r="C162" s="3">
        <v>4.5745467913001339E-2</v>
      </c>
    </row>
    <row r="163" spans="1:18" x14ac:dyDescent="0.45">
      <c r="A163" s="7" t="s">
        <v>83</v>
      </c>
      <c r="B163" s="1">
        <v>11313.1708</v>
      </c>
      <c r="C163" s="3">
        <v>0.15507232895047357</v>
      </c>
    </row>
    <row r="166" spans="1:18" x14ac:dyDescent="0.45">
      <c r="A166" s="4" t="s">
        <v>121</v>
      </c>
      <c r="B166" s="4"/>
      <c r="C166" s="8"/>
      <c r="D166" s="4"/>
      <c r="E166" s="4"/>
      <c r="N166" s="46">
        <v>1</v>
      </c>
      <c r="O166" s="47">
        <v>2</v>
      </c>
      <c r="P166" s="48">
        <v>3</v>
      </c>
      <c r="Q166" s="49">
        <v>4</v>
      </c>
      <c r="R166" s="50">
        <v>5</v>
      </c>
    </row>
    <row r="167" spans="1:18" x14ac:dyDescent="0.45">
      <c r="A167" s="25" t="s">
        <v>76</v>
      </c>
      <c r="B167" s="29" t="s">
        <v>1</v>
      </c>
      <c r="D167" t="str" cm="1">
        <f t="array" ref="D167:E208">A167:B208</f>
        <v>States</v>
      </c>
      <c r="E167" t="str">
        <v>Total Profit</v>
      </c>
      <c r="N167" s="51" t="str">
        <f>A168</f>
        <v>North Carolina</v>
      </c>
      <c r="O167" s="51" t="str">
        <f>A169</f>
        <v>Oregon</v>
      </c>
      <c r="P167" s="51" t="str">
        <f>A170</f>
        <v>Connecticut</v>
      </c>
      <c r="Q167" s="51" t="str">
        <f>A171</f>
        <v>Arkansas</v>
      </c>
      <c r="R167" s="51" t="str">
        <f>A172</f>
        <v>South Dakota</v>
      </c>
    </row>
    <row r="168" spans="1:18" ht="31.2" x14ac:dyDescent="0.6">
      <c r="A168" s="26" t="s">
        <v>63</v>
      </c>
      <c r="B168" s="30">
        <v>-2702.6886</v>
      </c>
      <c r="D168" t="str">
        <v>North Carolina</v>
      </c>
      <c r="E168" s="5">
        <v>-2702.6886</v>
      </c>
      <c r="N168" s="52">
        <f>B168</f>
        <v>-2702.6886</v>
      </c>
      <c r="O168" s="52">
        <f>B169</f>
        <v>-1986.4601</v>
      </c>
      <c r="P168" s="52">
        <f>B170</f>
        <v>-93.675600000000003</v>
      </c>
      <c r="Q168" s="52">
        <f>B171</f>
        <v>-15.1722</v>
      </c>
      <c r="R168" s="52">
        <f>B172</f>
        <v>-8.3214000000000006</v>
      </c>
    </row>
    <row r="169" spans="1:18" x14ac:dyDescent="0.45">
      <c r="A169" s="27" t="s">
        <v>66</v>
      </c>
      <c r="B169" s="31">
        <v>-1986.4601</v>
      </c>
      <c r="D169" t="str">
        <v>Oregon</v>
      </c>
      <c r="E169" s="5">
        <v>-1986.4601</v>
      </c>
    </row>
    <row r="170" spans="1:18" x14ac:dyDescent="0.45">
      <c r="A170" s="27" t="s">
        <v>42</v>
      </c>
      <c r="B170" s="31">
        <v>-93.675600000000003</v>
      </c>
      <c r="D170" t="str">
        <v>Connecticut</v>
      </c>
      <c r="E170" s="5">
        <v>-93.675600000000003</v>
      </c>
    </row>
    <row r="171" spans="1:18" x14ac:dyDescent="0.45">
      <c r="A171" s="27" t="s">
        <v>39</v>
      </c>
      <c r="B171" s="31">
        <v>-15.1722</v>
      </c>
      <c r="D171" t="str">
        <v>Arkansas</v>
      </c>
      <c r="E171" s="5">
        <v>-15.1722</v>
      </c>
    </row>
    <row r="172" spans="1:18" x14ac:dyDescent="0.45">
      <c r="A172" s="27" t="s">
        <v>69</v>
      </c>
      <c r="B172" s="31">
        <v>-8.3214000000000006</v>
      </c>
      <c r="D172" t="str">
        <v>South Dakota</v>
      </c>
      <c r="E172" s="5">
        <v>-8.3214000000000006</v>
      </c>
    </row>
    <row r="173" spans="1:18" x14ac:dyDescent="0.45">
      <c r="A173" s="27" t="s">
        <v>58</v>
      </c>
      <c r="B173" s="31">
        <v>19.331399999999999</v>
      </c>
      <c r="D173" t="str">
        <v>Nevada</v>
      </c>
      <c r="E173" s="5">
        <v>19.331399999999999</v>
      </c>
    </row>
    <row r="174" spans="1:18" x14ac:dyDescent="0.45">
      <c r="A174" s="27" t="s">
        <v>51</v>
      </c>
      <c r="B174" s="31">
        <v>44.363100000000003</v>
      </c>
      <c r="D174" t="str">
        <v>Maryland</v>
      </c>
      <c r="E174" s="5">
        <v>44.363100000000003</v>
      </c>
    </row>
    <row r="175" spans="1:18" x14ac:dyDescent="0.45">
      <c r="A175" s="27" t="s">
        <v>54</v>
      </c>
      <c r="B175" s="31">
        <v>45.407400000000003</v>
      </c>
      <c r="D175" t="str">
        <v>Minnesota</v>
      </c>
      <c r="E175" s="5">
        <v>45.407400000000003</v>
      </c>
    </row>
    <row r="176" spans="1:18" x14ac:dyDescent="0.45">
      <c r="A176" s="27" t="s">
        <v>47</v>
      </c>
      <c r="B176" s="31">
        <v>63.869300000000003</v>
      </c>
      <c r="D176" t="str">
        <v>Indiana</v>
      </c>
      <c r="E176" s="5">
        <v>63.869300000000003</v>
      </c>
    </row>
    <row r="177" spans="1:5" x14ac:dyDescent="0.45">
      <c r="A177" s="27" t="s">
        <v>103</v>
      </c>
      <c r="B177" s="31">
        <v>71.069500000000005</v>
      </c>
      <c r="D177" t="str">
        <v>Kansas</v>
      </c>
      <c r="E177" s="5">
        <v>71.069500000000005</v>
      </c>
    </row>
    <row r="178" spans="1:5" x14ac:dyDescent="0.45">
      <c r="A178" s="27" t="s">
        <v>57</v>
      </c>
      <c r="B178" s="31">
        <v>96.302499999999995</v>
      </c>
      <c r="D178" t="str">
        <v>Nebraska</v>
      </c>
      <c r="E178" s="5">
        <v>96.302499999999995</v>
      </c>
    </row>
    <row r="179" spans="1:5" x14ac:dyDescent="0.45">
      <c r="A179" s="27" t="s">
        <v>50</v>
      </c>
      <c r="B179" s="31">
        <v>142.2542</v>
      </c>
      <c r="D179" t="str">
        <v>Louisiana</v>
      </c>
      <c r="E179" s="5">
        <v>142.2542</v>
      </c>
    </row>
    <row r="180" spans="1:5" x14ac:dyDescent="0.45">
      <c r="A180" s="27" t="s">
        <v>70</v>
      </c>
      <c r="B180" s="31">
        <v>193.25980000000001</v>
      </c>
      <c r="D180" t="str">
        <v>Tennessee</v>
      </c>
      <c r="E180" s="5">
        <v>193.25980000000001</v>
      </c>
    </row>
    <row r="181" spans="1:5" x14ac:dyDescent="0.45">
      <c r="A181" s="27" t="s">
        <v>65</v>
      </c>
      <c r="B181" s="31">
        <v>247.30269999999999</v>
      </c>
      <c r="D181" t="str">
        <v>Oklahoma</v>
      </c>
      <c r="E181" s="5">
        <v>247.30269999999999</v>
      </c>
    </row>
    <row r="182" spans="1:5" x14ac:dyDescent="0.45">
      <c r="A182" s="27" t="s">
        <v>157</v>
      </c>
      <c r="B182" s="31">
        <v>290.81610000000001</v>
      </c>
      <c r="D182" t="str">
        <v>District of Columbia</v>
      </c>
      <c r="E182" s="5">
        <v>290.81610000000001</v>
      </c>
    </row>
    <row r="183" spans="1:5" x14ac:dyDescent="0.45">
      <c r="A183" s="27" t="s">
        <v>56</v>
      </c>
      <c r="B183" s="31">
        <v>303.43419999999998</v>
      </c>
      <c r="D183" t="str">
        <v>Missouri</v>
      </c>
      <c r="E183" s="5">
        <v>303.43419999999998</v>
      </c>
    </row>
    <row r="184" spans="1:5" x14ac:dyDescent="0.45">
      <c r="A184" s="27" t="s">
        <v>61</v>
      </c>
      <c r="B184" s="31">
        <v>355.55590000000001</v>
      </c>
      <c r="D184" t="str">
        <v>New Mexico</v>
      </c>
      <c r="E184" s="5">
        <v>355.55590000000001</v>
      </c>
    </row>
    <row r="185" spans="1:5" x14ac:dyDescent="0.45">
      <c r="A185" s="27" t="s">
        <v>59</v>
      </c>
      <c r="B185" s="31">
        <v>438.61470000000003</v>
      </c>
      <c r="D185" t="str">
        <v>New Hampshire</v>
      </c>
      <c r="E185" s="5">
        <v>438.61470000000003</v>
      </c>
    </row>
    <row r="186" spans="1:5" x14ac:dyDescent="0.45">
      <c r="A186" s="27" t="s">
        <v>55</v>
      </c>
      <c r="B186" s="31">
        <v>616.13800000000003</v>
      </c>
      <c r="D186" t="str">
        <v>Mississippi</v>
      </c>
      <c r="E186" s="5">
        <v>616.13800000000003</v>
      </c>
    </row>
    <row r="187" spans="1:5" x14ac:dyDescent="0.45">
      <c r="A187" s="27" t="s">
        <v>43</v>
      </c>
      <c r="B187" s="31">
        <v>640.32860000000005</v>
      </c>
      <c r="D187" t="str">
        <v>Delaware</v>
      </c>
      <c r="E187" s="5">
        <v>640.32860000000005</v>
      </c>
    </row>
    <row r="188" spans="1:5" x14ac:dyDescent="0.45">
      <c r="A188" s="27" t="s">
        <v>44</v>
      </c>
      <c r="B188" s="31">
        <v>736.74170000000004</v>
      </c>
      <c r="D188" t="str">
        <v>Florida</v>
      </c>
      <c r="E188" s="5">
        <v>736.74170000000004</v>
      </c>
    </row>
    <row r="189" spans="1:5" x14ac:dyDescent="0.45">
      <c r="A189" s="27" t="s">
        <v>41</v>
      </c>
      <c r="B189" s="31">
        <v>830.25210000000004</v>
      </c>
      <c r="D189" t="str">
        <v>Colorado</v>
      </c>
      <c r="E189" s="5">
        <v>830.25210000000004</v>
      </c>
    </row>
    <row r="190" spans="1:5" x14ac:dyDescent="0.45">
      <c r="A190" s="27" t="s">
        <v>48</v>
      </c>
      <c r="B190" s="31">
        <v>844.31060000000002</v>
      </c>
      <c r="D190" t="str">
        <v>Iowa</v>
      </c>
      <c r="E190" s="5">
        <v>844.31060000000002</v>
      </c>
    </row>
    <row r="191" spans="1:5" x14ac:dyDescent="0.45">
      <c r="A191" s="27" t="s">
        <v>49</v>
      </c>
      <c r="B191" s="31">
        <v>912.68309999999997</v>
      </c>
      <c r="D191" t="str">
        <v>Kentucky</v>
      </c>
      <c r="E191" s="5">
        <v>912.68309999999997</v>
      </c>
    </row>
    <row r="192" spans="1:5" x14ac:dyDescent="0.45">
      <c r="A192" s="27" t="s">
        <v>72</v>
      </c>
      <c r="B192" s="31">
        <v>1053.0340000000001</v>
      </c>
      <c r="D192" t="str">
        <v>Utah</v>
      </c>
      <c r="E192" s="5">
        <v>1053.0340000000001</v>
      </c>
    </row>
    <row r="193" spans="1:5" x14ac:dyDescent="0.45">
      <c r="A193" s="27" t="s">
        <v>46</v>
      </c>
      <c r="B193" s="31">
        <v>1246.0401999999999</v>
      </c>
      <c r="D193" t="str">
        <v>Illinois</v>
      </c>
      <c r="E193" s="5">
        <v>1246.0401999999999</v>
      </c>
    </row>
    <row r="194" spans="1:5" x14ac:dyDescent="0.45">
      <c r="A194" s="27" t="s">
        <v>68</v>
      </c>
      <c r="B194" s="31">
        <v>1337.1001000000001</v>
      </c>
      <c r="D194" t="str">
        <v>Rhode Island</v>
      </c>
      <c r="E194" s="5">
        <v>1337.1001000000001</v>
      </c>
    </row>
    <row r="195" spans="1:5" x14ac:dyDescent="0.45">
      <c r="A195" s="27" t="s">
        <v>60</v>
      </c>
      <c r="B195" s="31">
        <v>1480.7624000000001</v>
      </c>
      <c r="D195" t="str">
        <v>New Jersey</v>
      </c>
      <c r="E195" s="5">
        <v>1480.7624000000001</v>
      </c>
    </row>
    <row r="196" spans="1:5" x14ac:dyDescent="0.45">
      <c r="A196" s="27" t="s">
        <v>75</v>
      </c>
      <c r="B196" s="31">
        <v>1831.0806</v>
      </c>
      <c r="D196" t="str">
        <v>Wisconsin</v>
      </c>
      <c r="E196" s="5">
        <v>1831.0806</v>
      </c>
    </row>
    <row r="197" spans="1:5" x14ac:dyDescent="0.45">
      <c r="A197" s="27" t="s">
        <v>37</v>
      </c>
      <c r="B197" s="31">
        <v>2240.1624000000002</v>
      </c>
      <c r="D197" t="str">
        <v>Alabama</v>
      </c>
      <c r="E197" s="5">
        <v>2240.1624000000002</v>
      </c>
    </row>
    <row r="198" spans="1:5" x14ac:dyDescent="0.45">
      <c r="A198" s="27" t="s">
        <v>45</v>
      </c>
      <c r="B198" s="31">
        <v>2395.1316999999999</v>
      </c>
      <c r="D198" t="str">
        <v>Georgia</v>
      </c>
      <c r="E198" s="5">
        <v>2395.1316999999999</v>
      </c>
    </row>
    <row r="199" spans="1:5" x14ac:dyDescent="0.45">
      <c r="A199" s="27" t="s">
        <v>67</v>
      </c>
      <c r="B199" s="31">
        <v>2625.4517000000001</v>
      </c>
      <c r="D199" t="str">
        <v>Pennsylvania</v>
      </c>
      <c r="E199" s="5">
        <v>2625.4517000000001</v>
      </c>
    </row>
    <row r="200" spans="1:5" x14ac:dyDescent="0.45">
      <c r="A200" s="27" t="s">
        <v>53</v>
      </c>
      <c r="B200" s="31">
        <v>2809.2772</v>
      </c>
      <c r="D200" t="str">
        <v>Michigan</v>
      </c>
      <c r="E200" s="5">
        <v>2809.2772</v>
      </c>
    </row>
    <row r="201" spans="1:5" x14ac:dyDescent="0.45">
      <c r="A201" s="27" t="s">
        <v>52</v>
      </c>
      <c r="B201" s="31">
        <v>2848.4942999999998</v>
      </c>
      <c r="D201" t="str">
        <v>Massachusetts</v>
      </c>
      <c r="E201" s="5">
        <v>2848.4942999999998</v>
      </c>
    </row>
    <row r="202" spans="1:5" x14ac:dyDescent="0.45">
      <c r="A202" s="27" t="s">
        <v>73</v>
      </c>
      <c r="B202" s="31">
        <v>2969.4466000000002</v>
      </c>
      <c r="D202" t="str">
        <v>Virginia</v>
      </c>
      <c r="E202" s="5">
        <v>2969.4466000000002</v>
      </c>
    </row>
    <row r="203" spans="1:5" x14ac:dyDescent="0.45">
      <c r="A203" s="27" t="s">
        <v>64</v>
      </c>
      <c r="B203" s="31">
        <v>3572.5762</v>
      </c>
      <c r="D203" t="str">
        <v>Ohio</v>
      </c>
      <c r="E203" s="5">
        <v>3572.5762</v>
      </c>
    </row>
    <row r="204" spans="1:5" x14ac:dyDescent="0.45">
      <c r="A204" s="27" t="s">
        <v>71</v>
      </c>
      <c r="B204" s="31">
        <v>4958.9220999999998</v>
      </c>
      <c r="D204" t="str">
        <v>Texas</v>
      </c>
      <c r="E204" s="5">
        <v>4958.9220999999998</v>
      </c>
    </row>
    <row r="205" spans="1:5" x14ac:dyDescent="0.45">
      <c r="A205" s="27" t="s">
        <v>38</v>
      </c>
      <c r="B205" s="31">
        <v>5288.9992000000002</v>
      </c>
      <c r="D205" t="str">
        <v>Arizona</v>
      </c>
      <c r="E205" s="5">
        <v>5288.9992000000002</v>
      </c>
    </row>
    <row r="206" spans="1:5" x14ac:dyDescent="0.45">
      <c r="A206" s="27" t="s">
        <v>74</v>
      </c>
      <c r="B206" s="31">
        <v>11255.948899999999</v>
      </c>
      <c r="D206" t="str">
        <v>Washington</v>
      </c>
      <c r="E206" s="5">
        <v>11255.948899999999</v>
      </c>
    </row>
    <row r="207" spans="1:5" x14ac:dyDescent="0.45">
      <c r="A207" s="27" t="s">
        <v>62</v>
      </c>
      <c r="B207" s="31">
        <v>13129.5324</v>
      </c>
      <c r="D207" t="str">
        <v>New York</v>
      </c>
      <c r="E207" s="5">
        <v>13129.5324</v>
      </c>
    </row>
    <row r="208" spans="1:5" x14ac:dyDescent="0.45">
      <c r="A208" s="28" t="s">
        <v>40</v>
      </c>
      <c r="B208" s="32">
        <v>18667.497299999999</v>
      </c>
      <c r="D208" t="str">
        <v>California</v>
      </c>
      <c r="E208" s="5">
        <v>18667.497299999999</v>
      </c>
    </row>
    <row r="213" spans="1:2" x14ac:dyDescent="0.45">
      <c r="A213" s="4" t="s">
        <v>122</v>
      </c>
      <c r="B213" s="4"/>
    </row>
    <row r="214" spans="1:2" x14ac:dyDescent="0.45">
      <c r="A214" s="6" t="s">
        <v>110</v>
      </c>
      <c r="B214" t="s">
        <v>1</v>
      </c>
    </row>
    <row r="215" spans="1:2" x14ac:dyDescent="0.45">
      <c r="A215" s="7" t="s">
        <v>154</v>
      </c>
      <c r="B215" s="1">
        <v>2066.7483000000002</v>
      </c>
    </row>
    <row r="216" spans="1:2" x14ac:dyDescent="0.45">
      <c r="A216" s="7" t="s">
        <v>158</v>
      </c>
      <c r="B216" s="1">
        <v>1413.9626000000001</v>
      </c>
    </row>
    <row r="217" spans="1:2" x14ac:dyDescent="0.45">
      <c r="A217" s="7" t="s">
        <v>124</v>
      </c>
      <c r="B217" s="1">
        <v>1192.6119000000001</v>
      </c>
    </row>
    <row r="218" spans="1:2" x14ac:dyDescent="0.45">
      <c r="A218" s="7" t="s">
        <v>123</v>
      </c>
      <c r="B218" s="1">
        <v>294.07339999999999</v>
      </c>
    </row>
    <row r="219" spans="1:2" x14ac:dyDescent="0.45">
      <c r="A219" s="7" t="s">
        <v>120</v>
      </c>
      <c r="B219" s="1">
        <v>212.471</v>
      </c>
    </row>
    <row r="220" spans="1:2" x14ac:dyDescent="0.45">
      <c r="A220" s="7" t="s">
        <v>125</v>
      </c>
      <c r="B220" s="1">
        <v>-698.96389999999997</v>
      </c>
    </row>
    <row r="221" spans="1:2" x14ac:dyDescent="0.45">
      <c r="A221" s="7" t="s">
        <v>105</v>
      </c>
      <c r="B221" s="1">
        <v>-2950.9418000000001</v>
      </c>
    </row>
    <row r="224" spans="1:2" x14ac:dyDescent="0.45">
      <c r="A224" s="4" t="s">
        <v>127</v>
      </c>
      <c r="B224" s="4"/>
    </row>
    <row r="225" spans="1:18" x14ac:dyDescent="0.45">
      <c r="A225" s="6" t="s">
        <v>110</v>
      </c>
      <c r="B225" t="s">
        <v>1</v>
      </c>
    </row>
    <row r="226" spans="1:18" x14ac:dyDescent="0.45">
      <c r="A226" s="7" t="s">
        <v>128</v>
      </c>
      <c r="B226" s="5">
        <v>35770.953200000004</v>
      </c>
    </row>
    <row r="227" spans="1:18" x14ac:dyDescent="0.45">
      <c r="A227" s="7" t="s">
        <v>129</v>
      </c>
      <c r="B227" s="5">
        <v>30995.169000000002</v>
      </c>
    </row>
    <row r="228" spans="1:18" x14ac:dyDescent="0.45">
      <c r="A228" s="7" t="s">
        <v>130</v>
      </c>
      <c r="B228" s="5">
        <v>15029.052100000001</v>
      </c>
    </row>
    <row r="229" spans="1:18" x14ac:dyDescent="0.45">
      <c r="A229" s="7" t="s">
        <v>126</v>
      </c>
      <c r="B229" s="5">
        <v>81795.174299999999</v>
      </c>
    </row>
    <row r="233" spans="1:18" x14ac:dyDescent="0.45">
      <c r="A233" s="44" t="s">
        <v>132</v>
      </c>
      <c r="B233" s="44"/>
      <c r="C233" s="44"/>
      <c r="D233" s="44"/>
      <c r="E233" s="44"/>
      <c r="F233" s="44"/>
      <c r="G233" s="44"/>
      <c r="H233" s="44"/>
      <c r="I233" s="44"/>
      <c r="J233" s="44"/>
      <c r="K233" s="44"/>
      <c r="L233" s="44"/>
      <c r="M233" s="44"/>
      <c r="N233" s="44"/>
      <c r="O233" s="44"/>
      <c r="P233" s="44"/>
      <c r="Q233" s="44"/>
      <c r="R233" s="44"/>
    </row>
    <row r="235" spans="1:18" x14ac:dyDescent="0.45">
      <c r="A235" s="4" t="s">
        <v>4</v>
      </c>
      <c r="B235" s="4"/>
      <c r="C235" s="4"/>
      <c r="D235" s="4"/>
      <c r="I235" s="4" t="s">
        <v>23</v>
      </c>
      <c r="J235" s="4"/>
      <c r="K235" s="8"/>
      <c r="L235" s="8"/>
    </row>
    <row r="236" spans="1:18" x14ac:dyDescent="0.45">
      <c r="A236" t="s">
        <v>2</v>
      </c>
      <c r="B236" t="s">
        <v>133</v>
      </c>
      <c r="C236" t="s">
        <v>134</v>
      </c>
      <c r="D236" t="s">
        <v>135</v>
      </c>
      <c r="I236" s="10" t="s">
        <v>32</v>
      </c>
      <c r="J236" s="10" t="s">
        <v>31</v>
      </c>
      <c r="K236" s="10" t="s">
        <v>33</v>
      </c>
      <c r="L236" s="10" t="s">
        <v>34</v>
      </c>
    </row>
    <row r="237" spans="1:18" x14ac:dyDescent="0.45">
      <c r="A237" s="2">
        <v>1315</v>
      </c>
      <c r="B237" s="2">
        <v>77</v>
      </c>
      <c r="C237" s="33">
        <v>5.9293237157679562E-2</v>
      </c>
      <c r="D237" s="53">
        <v>463.27421901140684</v>
      </c>
      <c r="I237" s="10" t="s">
        <v>133</v>
      </c>
    </row>
    <row r="238" spans="1:18" x14ac:dyDescent="0.45">
      <c r="I238" s="6" t="s">
        <v>26</v>
      </c>
      <c r="J238" t="s">
        <v>139</v>
      </c>
    </row>
    <row r="239" spans="1:18" ht="25.8" x14ac:dyDescent="0.45">
      <c r="I239" s="7">
        <v>2016</v>
      </c>
      <c r="J239" s="33">
        <v>0.26229508196721313</v>
      </c>
      <c r="K239" s="45">
        <f>IF(OR(COUNT(J239:J241)&gt;1,J239=""),"",J239)</f>
        <v>0.26229508196721313</v>
      </c>
    </row>
    <row r="240" spans="1:18" x14ac:dyDescent="0.45">
      <c r="A240" s="24" t="s">
        <v>136</v>
      </c>
      <c r="B240" s="24"/>
      <c r="D240" s="24" t="s">
        <v>137</v>
      </c>
      <c r="E240" s="24"/>
    </row>
    <row r="241" spans="1:11" x14ac:dyDescent="0.45">
      <c r="A241" s="6" t="s">
        <v>18</v>
      </c>
      <c r="B241" t="s">
        <v>133</v>
      </c>
      <c r="D241" s="6" t="s">
        <v>18</v>
      </c>
      <c r="E241" t="s">
        <v>134</v>
      </c>
    </row>
    <row r="242" spans="1:11" x14ac:dyDescent="0.45">
      <c r="A242" s="7" t="s">
        <v>85</v>
      </c>
      <c r="B242" s="2">
        <v>5</v>
      </c>
      <c r="D242" s="7" t="s">
        <v>85</v>
      </c>
      <c r="E242" s="33">
        <v>3.7616197398540753E-2</v>
      </c>
      <c r="I242" s="10" t="s">
        <v>140</v>
      </c>
    </row>
    <row r="243" spans="1:11" x14ac:dyDescent="0.45">
      <c r="A243" s="7" t="s">
        <v>84</v>
      </c>
      <c r="B243" s="2">
        <v>4</v>
      </c>
      <c r="D243" s="7" t="s">
        <v>84</v>
      </c>
      <c r="E243" s="33">
        <v>7.8227526030998959E-2</v>
      </c>
      <c r="I243" s="6" t="s">
        <v>26</v>
      </c>
      <c r="J243" t="s">
        <v>138</v>
      </c>
    </row>
    <row r="244" spans="1:11" ht="25.8" x14ac:dyDescent="0.45">
      <c r="A244" s="7" t="s">
        <v>88</v>
      </c>
      <c r="B244" s="2">
        <v>7</v>
      </c>
      <c r="D244" s="7" t="s">
        <v>88</v>
      </c>
      <c r="E244" s="33">
        <v>4.1693826569737254E-2</v>
      </c>
      <c r="I244" s="7">
        <v>2016</v>
      </c>
      <c r="J244" s="33">
        <v>-2.4996144003867349E-2</v>
      </c>
      <c r="K244" s="45">
        <f>IF(OR(COUNT(J244:J246)&gt;1,J244=""),"",J244)</f>
        <v>-2.4996144003867349E-2</v>
      </c>
    </row>
    <row r="245" spans="1:11" x14ac:dyDescent="0.45">
      <c r="A245" s="7" t="s">
        <v>81</v>
      </c>
      <c r="B245" s="2">
        <v>5</v>
      </c>
      <c r="D245" s="7" t="s">
        <v>81</v>
      </c>
      <c r="E245" s="33">
        <v>5.4070852546977168E-2</v>
      </c>
    </row>
    <row r="246" spans="1:11" x14ac:dyDescent="0.45">
      <c r="A246" s="7" t="s">
        <v>10</v>
      </c>
      <c r="B246" s="2">
        <v>9</v>
      </c>
      <c r="D246" s="7" t="s">
        <v>10</v>
      </c>
      <c r="E246" s="33">
        <v>9.5929455235227293E-2</v>
      </c>
    </row>
    <row r="247" spans="1:11" x14ac:dyDescent="0.45">
      <c r="A247" s="7" t="s">
        <v>87</v>
      </c>
      <c r="B247" s="2">
        <v>6</v>
      </c>
      <c r="D247" s="7" t="s">
        <v>87</v>
      </c>
      <c r="E247" s="33">
        <v>6.0273682693883709E-2</v>
      </c>
    </row>
    <row r="248" spans="1:11" x14ac:dyDescent="0.45">
      <c r="A248" s="7" t="s">
        <v>82</v>
      </c>
      <c r="B248" s="2">
        <v>5</v>
      </c>
      <c r="D248" s="7" t="s">
        <v>82</v>
      </c>
      <c r="E248" s="33">
        <v>2.8417335555483217E-2</v>
      </c>
      <c r="I248" s="10" t="s">
        <v>142</v>
      </c>
    </row>
    <row r="249" spans="1:11" x14ac:dyDescent="0.45">
      <c r="A249" s="7" t="s">
        <v>90</v>
      </c>
      <c r="B249" s="2">
        <v>12</v>
      </c>
      <c r="D249" s="7" t="s">
        <v>90</v>
      </c>
      <c r="E249" s="33">
        <v>5.0090427918340327E-2</v>
      </c>
      <c r="I249" s="6" t="s">
        <v>26</v>
      </c>
      <c r="J249" t="s">
        <v>143</v>
      </c>
    </row>
    <row r="250" spans="1:11" ht="25.8" x14ac:dyDescent="0.45">
      <c r="A250" s="7" t="s">
        <v>89</v>
      </c>
      <c r="B250" s="2">
        <v>10</v>
      </c>
      <c r="D250" s="7" t="s">
        <v>89</v>
      </c>
      <c r="E250" s="33">
        <v>5.0484529026594838E-2</v>
      </c>
      <c r="I250" s="7">
        <v>2016</v>
      </c>
      <c r="J250" s="33">
        <v>2.1988130758124447E-2</v>
      </c>
      <c r="K250" s="45">
        <f>IF(OR(COUNT(J250:J252)&gt;1,J250=""),"",J250)</f>
        <v>2.1988130758124447E-2</v>
      </c>
    </row>
    <row r="251" spans="1:11" x14ac:dyDescent="0.45">
      <c r="A251" s="7" t="s">
        <v>83</v>
      </c>
      <c r="B251" s="2">
        <v>7</v>
      </c>
      <c r="D251" s="7" t="s">
        <v>83</v>
      </c>
      <c r="E251" s="33">
        <v>8.7069844842491542E-2</v>
      </c>
    </row>
    <row r="252" spans="1:11" x14ac:dyDescent="0.45">
      <c r="A252" s="7" t="s">
        <v>86</v>
      </c>
      <c r="B252" s="2">
        <v>3</v>
      </c>
      <c r="D252" s="7" t="s">
        <v>86</v>
      </c>
      <c r="E252" s="33">
        <v>6.6280546587428935E-2</v>
      </c>
    </row>
    <row r="253" spans="1:11" x14ac:dyDescent="0.45">
      <c r="A253" s="7" t="s">
        <v>91</v>
      </c>
      <c r="B253" s="2">
        <v>4</v>
      </c>
      <c r="D253" s="7" t="s">
        <v>91</v>
      </c>
      <c r="E253" s="33">
        <v>2.9726134809360882E-2</v>
      </c>
    </row>
    <row r="255" spans="1:11" x14ac:dyDescent="0.45">
      <c r="A255" s="24" t="s">
        <v>141</v>
      </c>
      <c r="B255" s="24"/>
    </row>
    <row r="256" spans="1:11" x14ac:dyDescent="0.45">
      <c r="A256" s="6" t="s">
        <v>18</v>
      </c>
      <c r="B256" t="s">
        <v>135</v>
      </c>
    </row>
    <row r="257" spans="1:3" x14ac:dyDescent="0.45">
      <c r="A257" s="7" t="s">
        <v>85</v>
      </c>
      <c r="B257" s="53">
        <v>494.13225974025977</v>
      </c>
    </row>
    <row r="258" spans="1:3" x14ac:dyDescent="0.45">
      <c r="A258" s="7" t="s">
        <v>84</v>
      </c>
      <c r="B258" s="53">
        <v>794.16790322580653</v>
      </c>
    </row>
    <row r="259" spans="1:3" x14ac:dyDescent="0.45">
      <c r="A259" s="7" t="s">
        <v>88</v>
      </c>
      <c r="B259" s="53">
        <v>516.79213541666661</v>
      </c>
    </row>
    <row r="260" spans="1:3" x14ac:dyDescent="0.45">
      <c r="A260" s="7" t="s">
        <v>81</v>
      </c>
      <c r="B260" s="53">
        <v>480.76891489361702</v>
      </c>
    </row>
    <row r="261" spans="1:3" x14ac:dyDescent="0.45">
      <c r="A261" s="7" t="s">
        <v>10</v>
      </c>
      <c r="B261" s="53">
        <v>528.16521788617888</v>
      </c>
    </row>
    <row r="262" spans="1:3" x14ac:dyDescent="0.45">
      <c r="A262" s="7" t="s">
        <v>87</v>
      </c>
      <c r="B262" s="53">
        <v>428.48289010989009</v>
      </c>
    </row>
    <row r="263" spans="1:3" x14ac:dyDescent="0.45">
      <c r="A263" s="7" t="s">
        <v>86</v>
      </c>
      <c r="B263" s="53">
        <v>407.36566666666664</v>
      </c>
    </row>
    <row r="264" spans="1:3" x14ac:dyDescent="0.45">
      <c r="A264" s="7" t="s">
        <v>82</v>
      </c>
      <c r="B264" s="53">
        <v>396.06827692307695</v>
      </c>
    </row>
    <row r="265" spans="1:3" x14ac:dyDescent="0.45">
      <c r="A265" s="7" t="s">
        <v>91</v>
      </c>
      <c r="B265" s="53">
        <v>302.05138345323741</v>
      </c>
    </row>
    <row r="266" spans="1:3" x14ac:dyDescent="0.45">
      <c r="A266" s="7" t="s">
        <v>90</v>
      </c>
      <c r="B266" s="53">
        <v>428.42745901639347</v>
      </c>
    </row>
    <row r="267" spans="1:3" x14ac:dyDescent="0.45">
      <c r="A267" s="7" t="s">
        <v>89</v>
      </c>
      <c r="B267" s="53">
        <v>445.58390000000003</v>
      </c>
    </row>
    <row r="268" spans="1:3" x14ac:dyDescent="0.45">
      <c r="A268" s="7" t="s">
        <v>83</v>
      </c>
      <c r="B268" s="53">
        <v>524.85003956834532</v>
      </c>
    </row>
    <row r="271" spans="1:3" x14ac:dyDescent="0.45">
      <c r="A271" s="24" t="s">
        <v>104</v>
      </c>
      <c r="B271" s="24"/>
      <c r="C271" s="24"/>
    </row>
    <row r="272" spans="1:3" x14ac:dyDescent="0.45">
      <c r="A272" s="6" t="s">
        <v>92</v>
      </c>
      <c r="B272" t="s">
        <v>2</v>
      </c>
      <c r="C272" t="s">
        <v>134</v>
      </c>
    </row>
    <row r="273" spans="1:18" x14ac:dyDescent="0.45">
      <c r="A273" s="7" t="s">
        <v>85</v>
      </c>
      <c r="B273" s="2">
        <v>77</v>
      </c>
      <c r="C273" s="3">
        <v>3.7616197398540753E-2</v>
      </c>
    </row>
    <row r="274" spans="1:18" x14ac:dyDescent="0.45">
      <c r="A274" s="7" t="s">
        <v>84</v>
      </c>
      <c r="B274" s="2">
        <v>62</v>
      </c>
      <c r="C274" s="3">
        <v>7.8227526030998959E-2</v>
      </c>
    </row>
    <row r="275" spans="1:18" x14ac:dyDescent="0.45">
      <c r="A275" s="7" t="s">
        <v>88</v>
      </c>
      <c r="B275" s="2">
        <v>96</v>
      </c>
      <c r="C275" s="3">
        <v>4.1693826569737254E-2</v>
      </c>
    </row>
    <row r="276" spans="1:18" x14ac:dyDescent="0.45">
      <c r="A276" s="7" t="s">
        <v>81</v>
      </c>
      <c r="B276" s="2">
        <v>94</v>
      </c>
      <c r="C276" s="3">
        <v>5.4070852546977168E-2</v>
      </c>
    </row>
    <row r="277" spans="1:18" x14ac:dyDescent="0.45">
      <c r="A277" s="7" t="s">
        <v>10</v>
      </c>
      <c r="B277" s="2">
        <v>123</v>
      </c>
      <c r="C277" s="3">
        <v>9.5929455235227293E-2</v>
      </c>
    </row>
    <row r="278" spans="1:18" x14ac:dyDescent="0.45">
      <c r="A278" s="7" t="s">
        <v>87</v>
      </c>
      <c r="B278" s="2">
        <v>91</v>
      </c>
      <c r="C278" s="3">
        <v>6.0273682693883709E-2</v>
      </c>
    </row>
    <row r="279" spans="1:18" x14ac:dyDescent="0.45">
      <c r="A279" s="7" t="s">
        <v>86</v>
      </c>
      <c r="B279" s="2">
        <v>105</v>
      </c>
      <c r="C279" s="3">
        <v>6.6280546587428935E-2</v>
      </c>
    </row>
    <row r="280" spans="1:18" x14ac:dyDescent="0.45">
      <c r="A280" s="7" t="s">
        <v>82</v>
      </c>
      <c r="B280" s="2">
        <v>117</v>
      </c>
      <c r="C280" s="3">
        <v>2.8417335555483217E-2</v>
      </c>
    </row>
    <row r="281" spans="1:18" x14ac:dyDescent="0.45">
      <c r="A281" s="7" t="s">
        <v>91</v>
      </c>
      <c r="B281" s="2">
        <v>139</v>
      </c>
      <c r="C281" s="3">
        <v>2.9726134809360882E-2</v>
      </c>
    </row>
    <row r="282" spans="1:18" x14ac:dyDescent="0.45">
      <c r="A282" s="7" t="s">
        <v>90</v>
      </c>
      <c r="B282" s="2">
        <v>122</v>
      </c>
      <c r="C282" s="3">
        <v>5.0090427918340327E-2</v>
      </c>
    </row>
    <row r="283" spans="1:18" x14ac:dyDescent="0.45">
      <c r="A283" s="7" t="s">
        <v>89</v>
      </c>
      <c r="B283" s="2">
        <v>150</v>
      </c>
      <c r="C283" s="3">
        <v>5.0484529026594838E-2</v>
      </c>
    </row>
    <row r="284" spans="1:18" x14ac:dyDescent="0.45">
      <c r="A284" s="7" t="s">
        <v>83</v>
      </c>
      <c r="B284" s="2">
        <v>139</v>
      </c>
      <c r="C284" s="3">
        <v>8.7069844842491542E-2</v>
      </c>
    </row>
    <row r="287" spans="1:18" x14ac:dyDescent="0.45">
      <c r="A287" s="24" t="s">
        <v>145</v>
      </c>
      <c r="B287" s="24"/>
      <c r="C287" s="24"/>
      <c r="D287" s="24"/>
      <c r="E287" s="24"/>
      <c r="N287" s="40">
        <v>1</v>
      </c>
      <c r="O287" s="41">
        <v>2</v>
      </c>
      <c r="P287" s="37">
        <v>3</v>
      </c>
      <c r="Q287" s="38">
        <v>4</v>
      </c>
      <c r="R287" s="39">
        <v>5</v>
      </c>
    </row>
    <row r="288" spans="1:18" x14ac:dyDescent="0.45">
      <c r="A288" s="6" t="s">
        <v>76</v>
      </c>
      <c r="B288" t="s">
        <v>2</v>
      </c>
      <c r="D288" t="str" cm="1">
        <f t="array" ref="D288:E329">A288:B329</f>
        <v>States</v>
      </c>
      <c r="E288" t="str">
        <v>Total Orders</v>
      </c>
      <c r="N288" s="42" t="str">
        <f>A289</f>
        <v>California</v>
      </c>
      <c r="O288" s="42" t="str">
        <f>A290</f>
        <v>New York</v>
      </c>
      <c r="P288" s="42" t="str">
        <f>A291</f>
        <v>Texas</v>
      </c>
      <c r="Q288" s="42" t="str">
        <f>A292</f>
        <v>Illinois</v>
      </c>
      <c r="R288" s="42" t="str">
        <f>A293</f>
        <v>Pennsylvania</v>
      </c>
    </row>
    <row r="289" spans="1:18" ht="31.2" x14ac:dyDescent="0.6">
      <c r="A289" s="7" t="s">
        <v>40</v>
      </c>
      <c r="B289" s="2">
        <v>271</v>
      </c>
      <c r="D289" t="str">
        <v>California</v>
      </c>
      <c r="E289">
        <v>271</v>
      </c>
      <c r="N289" s="54">
        <f>B289</f>
        <v>271</v>
      </c>
      <c r="O289" s="54">
        <f>B290</f>
        <v>141</v>
      </c>
      <c r="P289" s="54">
        <f>B291</f>
        <v>130</v>
      </c>
      <c r="Q289" s="54">
        <f>B292</f>
        <v>92</v>
      </c>
      <c r="R289" s="54">
        <f>B293</f>
        <v>71</v>
      </c>
    </row>
    <row r="290" spans="1:18" x14ac:dyDescent="0.45">
      <c r="A290" s="7" t="s">
        <v>62</v>
      </c>
      <c r="B290" s="2">
        <v>141</v>
      </c>
      <c r="D290" t="str">
        <v>New York</v>
      </c>
      <c r="E290">
        <v>141</v>
      </c>
    </row>
    <row r="291" spans="1:18" x14ac:dyDescent="0.45">
      <c r="A291" s="7" t="s">
        <v>71</v>
      </c>
      <c r="B291" s="2">
        <v>130</v>
      </c>
      <c r="D291" t="str">
        <v>Texas</v>
      </c>
      <c r="E291">
        <v>130</v>
      </c>
    </row>
    <row r="292" spans="1:18" x14ac:dyDescent="0.45">
      <c r="A292" s="7" t="s">
        <v>46</v>
      </c>
      <c r="B292" s="2">
        <v>92</v>
      </c>
      <c r="D292" t="str">
        <v>Illinois</v>
      </c>
      <c r="E292">
        <v>92</v>
      </c>
    </row>
    <row r="293" spans="1:18" x14ac:dyDescent="0.45">
      <c r="A293" s="7" t="s">
        <v>67</v>
      </c>
      <c r="B293" s="2">
        <v>71</v>
      </c>
      <c r="D293" t="str">
        <v>Pennsylvania</v>
      </c>
      <c r="E293">
        <v>71</v>
      </c>
    </row>
    <row r="294" spans="1:18" x14ac:dyDescent="0.45">
      <c r="A294" s="7" t="s">
        <v>64</v>
      </c>
      <c r="B294" s="2">
        <v>69</v>
      </c>
      <c r="D294" t="str">
        <v>Ohio</v>
      </c>
      <c r="E294">
        <v>69</v>
      </c>
    </row>
    <row r="295" spans="1:18" x14ac:dyDescent="0.45">
      <c r="A295" s="7" t="s">
        <v>74</v>
      </c>
      <c r="B295" s="2">
        <v>58</v>
      </c>
      <c r="D295" t="str">
        <v>Washington</v>
      </c>
      <c r="E295">
        <v>58</v>
      </c>
    </row>
    <row r="296" spans="1:18" x14ac:dyDescent="0.45">
      <c r="A296" s="7" t="s">
        <v>63</v>
      </c>
      <c r="B296" s="2">
        <v>41</v>
      </c>
      <c r="D296" t="str">
        <v>North Carolina</v>
      </c>
      <c r="E296">
        <v>41</v>
      </c>
    </row>
    <row r="297" spans="1:18" x14ac:dyDescent="0.45">
      <c r="A297" s="7" t="s">
        <v>44</v>
      </c>
      <c r="B297" s="2">
        <v>37</v>
      </c>
      <c r="D297" t="str">
        <v>Florida</v>
      </c>
      <c r="E297">
        <v>37</v>
      </c>
    </row>
    <row r="298" spans="1:18" x14ac:dyDescent="0.45">
      <c r="A298" s="7" t="s">
        <v>41</v>
      </c>
      <c r="B298" s="2">
        <v>34</v>
      </c>
      <c r="D298" t="str">
        <v>Colorado</v>
      </c>
      <c r="E298">
        <v>34</v>
      </c>
    </row>
    <row r="299" spans="1:18" x14ac:dyDescent="0.45">
      <c r="A299" s="7" t="s">
        <v>38</v>
      </c>
      <c r="B299" s="2">
        <v>33</v>
      </c>
      <c r="D299" t="str">
        <v>Arizona</v>
      </c>
      <c r="E299">
        <v>33</v>
      </c>
    </row>
    <row r="300" spans="1:18" x14ac:dyDescent="0.45">
      <c r="A300" s="7" t="s">
        <v>45</v>
      </c>
      <c r="B300" s="2">
        <v>32</v>
      </c>
      <c r="D300" t="str">
        <v>Georgia</v>
      </c>
      <c r="E300">
        <v>32</v>
      </c>
    </row>
    <row r="301" spans="1:18" x14ac:dyDescent="0.45">
      <c r="A301" s="7" t="s">
        <v>53</v>
      </c>
      <c r="B301" s="2">
        <v>31</v>
      </c>
      <c r="D301" t="str">
        <v>Michigan</v>
      </c>
      <c r="E301">
        <v>31</v>
      </c>
    </row>
    <row r="302" spans="1:18" x14ac:dyDescent="0.45">
      <c r="A302" s="7" t="s">
        <v>54</v>
      </c>
      <c r="B302" s="2">
        <v>24</v>
      </c>
      <c r="D302" t="str">
        <v>Minnesota</v>
      </c>
      <c r="E302">
        <v>24</v>
      </c>
    </row>
    <row r="303" spans="1:18" x14ac:dyDescent="0.45">
      <c r="A303" s="7" t="s">
        <v>47</v>
      </c>
      <c r="B303" s="2">
        <v>24</v>
      </c>
      <c r="D303" t="str">
        <v>Indiana</v>
      </c>
      <c r="E303">
        <v>24</v>
      </c>
    </row>
    <row r="304" spans="1:18" x14ac:dyDescent="0.45">
      <c r="A304" s="7" t="s">
        <v>60</v>
      </c>
      <c r="B304" s="2">
        <v>22</v>
      </c>
      <c r="D304" t="str">
        <v>New Jersey</v>
      </c>
      <c r="E304">
        <v>22</v>
      </c>
    </row>
    <row r="305" spans="1:5" x14ac:dyDescent="0.45">
      <c r="A305" s="7" t="s">
        <v>73</v>
      </c>
      <c r="B305" s="2">
        <v>21</v>
      </c>
      <c r="D305" t="str">
        <v>Virginia</v>
      </c>
      <c r="E305">
        <v>21</v>
      </c>
    </row>
    <row r="306" spans="1:5" x14ac:dyDescent="0.45">
      <c r="A306" s="7" t="s">
        <v>70</v>
      </c>
      <c r="B306" s="2">
        <v>19</v>
      </c>
      <c r="D306" t="str">
        <v>Tennessee</v>
      </c>
      <c r="E306">
        <v>19</v>
      </c>
    </row>
    <row r="307" spans="1:5" x14ac:dyDescent="0.45">
      <c r="A307" s="7" t="s">
        <v>75</v>
      </c>
      <c r="B307" s="2">
        <v>17</v>
      </c>
      <c r="D307" t="str">
        <v>Wisconsin</v>
      </c>
      <c r="E307">
        <v>17</v>
      </c>
    </row>
    <row r="308" spans="1:5" x14ac:dyDescent="0.45">
      <c r="A308" s="7" t="s">
        <v>49</v>
      </c>
      <c r="B308" s="2">
        <v>17</v>
      </c>
      <c r="D308" t="str">
        <v>Kentucky</v>
      </c>
      <c r="E308">
        <v>17</v>
      </c>
    </row>
    <row r="309" spans="1:5" x14ac:dyDescent="0.45">
      <c r="A309" s="7" t="s">
        <v>37</v>
      </c>
      <c r="B309" s="2">
        <v>16</v>
      </c>
      <c r="D309" t="str">
        <v>Alabama</v>
      </c>
      <c r="E309">
        <v>16</v>
      </c>
    </row>
    <row r="310" spans="1:5" x14ac:dyDescent="0.45">
      <c r="A310" s="7" t="s">
        <v>68</v>
      </c>
      <c r="B310" s="2">
        <v>12</v>
      </c>
      <c r="D310" t="str">
        <v>Rhode Island</v>
      </c>
      <c r="E310">
        <v>12</v>
      </c>
    </row>
    <row r="311" spans="1:5" x14ac:dyDescent="0.45">
      <c r="A311" s="7" t="s">
        <v>42</v>
      </c>
      <c r="B311" s="2">
        <v>12</v>
      </c>
      <c r="D311" t="str">
        <v>Connecticut</v>
      </c>
      <c r="E311">
        <v>12</v>
      </c>
    </row>
    <row r="312" spans="1:5" x14ac:dyDescent="0.45">
      <c r="A312" s="7" t="s">
        <v>43</v>
      </c>
      <c r="B312" s="2">
        <v>11</v>
      </c>
      <c r="D312" t="str">
        <v>Delaware</v>
      </c>
      <c r="E312">
        <v>11</v>
      </c>
    </row>
    <row r="313" spans="1:5" x14ac:dyDescent="0.45">
      <c r="A313" s="7" t="s">
        <v>52</v>
      </c>
      <c r="B313" s="2">
        <v>11</v>
      </c>
      <c r="D313" t="str">
        <v>Massachusetts</v>
      </c>
      <c r="E313">
        <v>11</v>
      </c>
    </row>
    <row r="314" spans="1:5" x14ac:dyDescent="0.45">
      <c r="A314" s="7" t="s">
        <v>55</v>
      </c>
      <c r="B314" s="2">
        <v>9</v>
      </c>
      <c r="D314" t="str">
        <v>Mississippi</v>
      </c>
      <c r="E314">
        <v>9</v>
      </c>
    </row>
    <row r="315" spans="1:5" x14ac:dyDescent="0.45">
      <c r="A315" s="7" t="s">
        <v>48</v>
      </c>
      <c r="B315" s="2">
        <v>8</v>
      </c>
      <c r="D315" t="str">
        <v>Iowa</v>
      </c>
      <c r="E315">
        <v>8</v>
      </c>
    </row>
    <row r="316" spans="1:5" x14ac:dyDescent="0.45">
      <c r="A316" s="7" t="s">
        <v>56</v>
      </c>
      <c r="B316" s="2">
        <v>7</v>
      </c>
      <c r="D316" t="str">
        <v>Missouri</v>
      </c>
      <c r="E316">
        <v>7</v>
      </c>
    </row>
    <row r="317" spans="1:5" x14ac:dyDescent="0.45">
      <c r="A317" s="7" t="s">
        <v>50</v>
      </c>
      <c r="B317" s="2">
        <v>7</v>
      </c>
      <c r="D317" t="str">
        <v>Louisiana</v>
      </c>
      <c r="E317">
        <v>7</v>
      </c>
    </row>
    <row r="318" spans="1:5" x14ac:dyDescent="0.45">
      <c r="A318" s="7" t="s">
        <v>72</v>
      </c>
      <c r="B318" s="2">
        <v>6</v>
      </c>
      <c r="D318" t="str">
        <v>Utah</v>
      </c>
      <c r="E318">
        <v>6</v>
      </c>
    </row>
    <row r="319" spans="1:5" x14ac:dyDescent="0.45">
      <c r="A319" s="7" t="s">
        <v>61</v>
      </c>
      <c r="B319" s="2">
        <v>5</v>
      </c>
      <c r="D319" t="str">
        <v>New Mexico</v>
      </c>
      <c r="E319">
        <v>5</v>
      </c>
    </row>
    <row r="320" spans="1:5" x14ac:dyDescent="0.45">
      <c r="A320" s="7" t="s">
        <v>51</v>
      </c>
      <c r="B320" s="2">
        <v>4</v>
      </c>
      <c r="D320" t="str">
        <v>Maryland</v>
      </c>
      <c r="E320">
        <v>4</v>
      </c>
    </row>
    <row r="321" spans="1:5" x14ac:dyDescent="0.45">
      <c r="A321" s="7" t="s">
        <v>66</v>
      </c>
      <c r="B321" s="2">
        <v>4</v>
      </c>
      <c r="D321" t="str">
        <v>Oregon</v>
      </c>
      <c r="E321">
        <v>4</v>
      </c>
    </row>
    <row r="322" spans="1:5" x14ac:dyDescent="0.45">
      <c r="A322" s="7" t="s">
        <v>157</v>
      </c>
      <c r="B322" s="2">
        <v>3</v>
      </c>
      <c r="D322" t="str">
        <v>District of Columbia</v>
      </c>
      <c r="E322">
        <v>3</v>
      </c>
    </row>
    <row r="323" spans="1:5" x14ac:dyDescent="0.45">
      <c r="A323" s="7" t="s">
        <v>57</v>
      </c>
      <c r="B323" s="2">
        <v>3</v>
      </c>
      <c r="D323" t="str">
        <v>Nebraska</v>
      </c>
      <c r="E323">
        <v>3</v>
      </c>
    </row>
    <row r="324" spans="1:5" x14ac:dyDescent="0.45">
      <c r="A324" s="7" t="s">
        <v>65</v>
      </c>
      <c r="B324" s="2">
        <v>3</v>
      </c>
      <c r="D324" t="str">
        <v>Oklahoma</v>
      </c>
      <c r="E324">
        <v>3</v>
      </c>
    </row>
    <row r="325" spans="1:5" x14ac:dyDescent="0.45">
      <c r="A325" s="7" t="s">
        <v>59</v>
      </c>
      <c r="B325" s="2">
        <v>3</v>
      </c>
      <c r="D325" t="str">
        <v>New Hampshire</v>
      </c>
      <c r="E325">
        <v>3</v>
      </c>
    </row>
    <row r="326" spans="1:5" x14ac:dyDescent="0.45">
      <c r="A326" s="7" t="s">
        <v>103</v>
      </c>
      <c r="B326" s="2">
        <v>3</v>
      </c>
      <c r="D326" t="str">
        <v>Kansas</v>
      </c>
      <c r="E326">
        <v>3</v>
      </c>
    </row>
    <row r="327" spans="1:5" x14ac:dyDescent="0.45">
      <c r="A327" s="7" t="s">
        <v>69</v>
      </c>
      <c r="B327" s="2">
        <v>2</v>
      </c>
      <c r="D327" t="str">
        <v>South Dakota</v>
      </c>
      <c r="E327">
        <v>2</v>
      </c>
    </row>
    <row r="328" spans="1:5" x14ac:dyDescent="0.45">
      <c r="A328" s="7" t="s">
        <v>58</v>
      </c>
      <c r="B328" s="2">
        <v>1</v>
      </c>
      <c r="D328" t="str">
        <v>Nevada</v>
      </c>
      <c r="E328">
        <v>1</v>
      </c>
    </row>
    <row r="329" spans="1:5" x14ac:dyDescent="0.45">
      <c r="A329" s="7" t="s">
        <v>39</v>
      </c>
      <c r="B329" s="2">
        <v>1</v>
      </c>
      <c r="D329" t="str">
        <v>Arkansas</v>
      </c>
      <c r="E329">
        <v>1</v>
      </c>
    </row>
    <row r="334" spans="1:5" x14ac:dyDescent="0.45">
      <c r="A334" s="4" t="s">
        <v>122</v>
      </c>
      <c r="B334" s="4"/>
      <c r="D334" s="4" t="s">
        <v>152</v>
      </c>
      <c r="E334" s="4"/>
    </row>
    <row r="335" spans="1:5" x14ac:dyDescent="0.45">
      <c r="A335" s="6" t="s">
        <v>110</v>
      </c>
      <c r="B335" t="s">
        <v>133</v>
      </c>
      <c r="D335" s="6" t="s">
        <v>110</v>
      </c>
      <c r="E335" t="s">
        <v>2</v>
      </c>
    </row>
    <row r="336" spans="1:5" x14ac:dyDescent="0.45">
      <c r="A336" s="7" t="s">
        <v>146</v>
      </c>
      <c r="B336" s="2">
        <v>13</v>
      </c>
      <c r="D336" s="7" t="s">
        <v>151</v>
      </c>
      <c r="E336" s="2">
        <v>782</v>
      </c>
    </row>
    <row r="337" spans="1:5" x14ac:dyDescent="0.45">
      <c r="A337" s="7" t="s">
        <v>99</v>
      </c>
      <c r="B337" s="2">
        <v>14</v>
      </c>
      <c r="D337" s="7" t="s">
        <v>150</v>
      </c>
      <c r="E337" s="2">
        <v>244</v>
      </c>
    </row>
    <row r="338" spans="1:5" x14ac:dyDescent="0.45">
      <c r="A338" s="7" t="s">
        <v>106</v>
      </c>
      <c r="B338" s="2">
        <v>14</v>
      </c>
      <c r="D338" s="7" t="s">
        <v>149</v>
      </c>
      <c r="E338" s="2">
        <v>74</v>
      </c>
    </row>
    <row r="339" spans="1:5" x14ac:dyDescent="0.45">
      <c r="A339" s="7" t="s">
        <v>144</v>
      </c>
      <c r="B339" s="2">
        <v>15</v>
      </c>
      <c r="D339" s="7" t="s">
        <v>148</v>
      </c>
      <c r="E339" s="2">
        <v>215</v>
      </c>
    </row>
    <row r="340" spans="1:5" x14ac:dyDescent="0.45">
      <c r="A340" s="7" t="s">
        <v>98</v>
      </c>
      <c r="B340" s="2">
        <v>15</v>
      </c>
      <c r="D340" s="7" t="s">
        <v>126</v>
      </c>
      <c r="E340" s="2">
        <v>1315</v>
      </c>
    </row>
    <row r="341" spans="1:5" x14ac:dyDescent="0.45">
      <c r="A341" s="7" t="s">
        <v>147</v>
      </c>
      <c r="B341" s="2">
        <v>29</v>
      </c>
    </row>
    <row r="342" spans="1:5" x14ac:dyDescent="0.45">
      <c r="A342" s="7" t="s">
        <v>97</v>
      </c>
      <c r="B342" s="2">
        <v>30</v>
      </c>
    </row>
  </sheetData>
  <mergeCells count="6">
    <mergeCell ref="G48:G49"/>
    <mergeCell ref="L5:L19"/>
    <mergeCell ref="G40:G41"/>
    <mergeCell ref="G42:G43"/>
    <mergeCell ref="G44:G45"/>
    <mergeCell ref="G46:G4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FBF97-AFA0-44B2-B36F-173E4F1B04B3}">
  <sheetPr codeName="Sheet2">
    <tabColor theme="3" tint="0.249977111117893"/>
  </sheetPr>
  <dimension ref="A1:Z40"/>
  <sheetViews>
    <sheetView showGridLines="0" showRowColHeaders="0" zoomScale="60" zoomScaleNormal="60" workbookViewId="0">
      <selection activeCell="E1" sqref="E1"/>
    </sheetView>
  </sheetViews>
  <sheetFormatPr defaultRowHeight="23.4" x14ac:dyDescent="0.45"/>
  <sheetData>
    <row r="1" spans="1:26" x14ac:dyDescent="0.45">
      <c r="A1" s="55"/>
      <c r="B1" s="55"/>
      <c r="C1" s="55"/>
      <c r="D1" s="55"/>
      <c r="E1" s="55"/>
      <c r="F1" s="55"/>
      <c r="G1" s="55"/>
      <c r="H1" s="55"/>
      <c r="I1" s="55"/>
      <c r="J1" s="55"/>
      <c r="K1" s="55"/>
      <c r="L1" s="55"/>
      <c r="M1" s="55"/>
      <c r="N1" s="55"/>
      <c r="O1" s="55"/>
      <c r="P1" s="55"/>
      <c r="Q1" s="55"/>
      <c r="R1" s="55"/>
      <c r="S1" s="55"/>
      <c r="T1" s="55"/>
      <c r="U1" s="55"/>
      <c r="V1" s="55"/>
      <c r="W1" s="55"/>
      <c r="X1" s="55"/>
      <c r="Y1" s="55"/>
      <c r="Z1" s="55"/>
    </row>
    <row r="2" spans="1:26" x14ac:dyDescent="0.45">
      <c r="A2" s="55"/>
      <c r="B2" s="55"/>
      <c r="C2" s="55"/>
      <c r="D2" s="55"/>
      <c r="E2" s="55"/>
      <c r="F2" s="55"/>
      <c r="G2" s="55"/>
      <c r="H2" s="55"/>
      <c r="I2" s="55"/>
      <c r="J2" s="55"/>
      <c r="K2" s="55"/>
      <c r="L2" s="55"/>
      <c r="M2" s="55"/>
      <c r="N2" s="55"/>
      <c r="O2" s="55"/>
      <c r="P2" s="55"/>
      <c r="Q2" s="55"/>
      <c r="R2" s="55"/>
      <c r="S2" s="55"/>
      <c r="T2" s="55"/>
      <c r="U2" s="55"/>
      <c r="V2" s="55"/>
      <c r="W2" s="55"/>
      <c r="X2" s="55"/>
      <c r="Y2" s="55"/>
      <c r="Z2" s="55"/>
    </row>
    <row r="3" spans="1:26" x14ac:dyDescent="0.45">
      <c r="A3" s="55"/>
      <c r="B3" s="55"/>
      <c r="C3" s="55"/>
      <c r="D3" s="55"/>
      <c r="E3" s="55"/>
      <c r="F3" s="55"/>
      <c r="G3" s="55"/>
      <c r="H3" s="55"/>
      <c r="I3" s="55"/>
      <c r="J3" s="55"/>
      <c r="K3" s="55"/>
      <c r="L3" s="55"/>
      <c r="M3" s="55"/>
      <c r="N3" s="55"/>
      <c r="O3" s="55"/>
      <c r="P3" s="55"/>
      <c r="Q3" s="55"/>
      <c r="R3" s="55"/>
      <c r="S3" s="55"/>
      <c r="T3" s="55"/>
      <c r="U3" s="55"/>
      <c r="V3" s="55"/>
      <c r="W3" s="55"/>
      <c r="X3" s="55"/>
      <c r="Y3" s="55"/>
      <c r="Z3" s="55"/>
    </row>
    <row r="4" spans="1:26" x14ac:dyDescent="0.45">
      <c r="A4" s="55"/>
      <c r="B4" s="55"/>
      <c r="C4" s="55"/>
      <c r="D4" s="55"/>
      <c r="E4" s="55"/>
      <c r="F4" s="55"/>
      <c r="G4" s="55"/>
      <c r="H4" s="55"/>
      <c r="I4" s="55"/>
      <c r="J4" s="55"/>
      <c r="K4" s="55"/>
      <c r="L4" s="55"/>
      <c r="M4" s="55"/>
      <c r="N4" s="55"/>
      <c r="O4" s="55"/>
      <c r="P4" s="55"/>
      <c r="Q4" s="55"/>
      <c r="R4" s="55"/>
      <c r="S4" s="55"/>
      <c r="T4" s="55"/>
      <c r="U4" s="55"/>
      <c r="V4" s="55"/>
      <c r="W4" s="55"/>
      <c r="X4" s="55"/>
      <c r="Y4" s="55"/>
      <c r="Z4" s="55"/>
    </row>
    <row r="5" spans="1:26" x14ac:dyDescent="0.45">
      <c r="A5" s="55"/>
      <c r="B5" s="55"/>
      <c r="C5" s="55"/>
      <c r="D5" s="55"/>
      <c r="E5" s="55"/>
      <c r="F5" s="55"/>
      <c r="G5" s="55"/>
      <c r="H5" s="55"/>
      <c r="I5" s="55"/>
      <c r="J5" s="55"/>
      <c r="K5" s="55"/>
      <c r="L5" s="55"/>
      <c r="M5" s="55"/>
      <c r="N5" s="55"/>
      <c r="O5" s="55"/>
      <c r="P5" s="55"/>
      <c r="Q5" s="55"/>
      <c r="R5" s="55"/>
      <c r="S5" s="55"/>
      <c r="T5" s="55"/>
      <c r="U5" s="55"/>
      <c r="V5" s="55"/>
      <c r="W5" s="55"/>
      <c r="X5" s="55"/>
      <c r="Y5" s="55"/>
      <c r="Z5" s="55"/>
    </row>
    <row r="6" spans="1:26" x14ac:dyDescent="0.45">
      <c r="A6" s="55"/>
      <c r="B6" s="55"/>
      <c r="C6" s="55"/>
      <c r="D6" s="55"/>
      <c r="E6" s="55"/>
      <c r="F6" s="55"/>
      <c r="G6" s="55"/>
      <c r="H6" s="55"/>
      <c r="I6" s="55"/>
      <c r="J6" s="55"/>
      <c r="K6" s="55"/>
      <c r="L6" s="55"/>
      <c r="M6" s="55"/>
      <c r="N6" s="55"/>
      <c r="O6" s="55"/>
      <c r="P6" s="55"/>
      <c r="Q6" s="55"/>
      <c r="R6" s="55"/>
      <c r="S6" s="55"/>
      <c r="T6" s="55"/>
      <c r="U6" s="55"/>
      <c r="V6" s="55"/>
      <c r="W6" s="55"/>
      <c r="X6" s="55"/>
      <c r="Y6" s="55"/>
      <c r="Z6" s="55"/>
    </row>
    <row r="7" spans="1:26" x14ac:dyDescent="0.45">
      <c r="A7" s="55"/>
      <c r="B7" s="55"/>
      <c r="C7" s="55"/>
      <c r="D7" s="55"/>
      <c r="E7" s="55"/>
      <c r="F7" s="55"/>
      <c r="G7" s="55"/>
      <c r="H7" s="55"/>
      <c r="I7" s="55"/>
      <c r="J7" s="55"/>
      <c r="K7" s="55"/>
      <c r="L7" s="55"/>
      <c r="M7" s="55"/>
      <c r="N7" s="55"/>
      <c r="O7" s="55"/>
      <c r="P7" s="55"/>
      <c r="Q7" s="55"/>
      <c r="R7" s="55"/>
      <c r="S7" s="55"/>
      <c r="T7" s="55"/>
      <c r="U7" s="55"/>
      <c r="V7" s="55"/>
      <c r="W7" s="55"/>
      <c r="X7" s="55"/>
      <c r="Y7" s="55"/>
      <c r="Z7" s="55"/>
    </row>
    <row r="8" spans="1:26" x14ac:dyDescent="0.45">
      <c r="A8" s="55"/>
      <c r="B8" s="55"/>
      <c r="C8" s="55"/>
      <c r="D8" s="55"/>
      <c r="E8" s="55"/>
      <c r="F8" s="55"/>
      <c r="G8" s="55"/>
      <c r="H8" s="55"/>
      <c r="I8" s="55"/>
      <c r="J8" s="55"/>
      <c r="K8" s="55"/>
      <c r="L8" s="55"/>
      <c r="M8" s="55"/>
      <c r="N8" s="55"/>
      <c r="O8" s="55"/>
      <c r="P8" s="55"/>
      <c r="Q8" s="55"/>
      <c r="R8" s="55"/>
      <c r="S8" s="55"/>
      <c r="T8" s="55"/>
      <c r="U8" s="55"/>
      <c r="V8" s="55"/>
      <c r="W8" s="55"/>
      <c r="X8" s="55"/>
      <c r="Y8" s="55"/>
      <c r="Z8" s="55"/>
    </row>
    <row r="9" spans="1:26" x14ac:dyDescent="0.45">
      <c r="A9" s="55"/>
      <c r="B9" s="55"/>
      <c r="C9" s="55"/>
      <c r="D9" s="55"/>
      <c r="E9" s="55"/>
      <c r="F9" s="55"/>
      <c r="G9" s="55"/>
      <c r="H9" s="55"/>
      <c r="I9" s="55"/>
      <c r="J9" s="55"/>
      <c r="K9" s="55"/>
      <c r="L9" s="55"/>
      <c r="M9" s="55"/>
      <c r="N9" s="55"/>
      <c r="O9" s="55"/>
      <c r="P9" s="55"/>
      <c r="Q9" s="55"/>
      <c r="R9" s="55"/>
      <c r="S9" s="55"/>
      <c r="T9" s="55"/>
      <c r="U9" s="55"/>
      <c r="V9" s="55"/>
      <c r="W9" s="55"/>
      <c r="X9" s="55"/>
      <c r="Y9" s="55"/>
      <c r="Z9" s="55"/>
    </row>
    <row r="10" spans="1:26" x14ac:dyDescent="0.45">
      <c r="A10" s="55"/>
      <c r="B10" s="55"/>
      <c r="C10" s="55"/>
      <c r="D10" s="55"/>
      <c r="E10" s="55"/>
      <c r="F10" s="55"/>
      <c r="G10" s="55"/>
      <c r="H10" s="55"/>
      <c r="I10" s="55"/>
      <c r="J10" s="55"/>
      <c r="K10" s="55"/>
      <c r="L10" s="55"/>
      <c r="M10" s="55"/>
      <c r="N10" s="55"/>
      <c r="O10" s="55"/>
      <c r="P10" s="55"/>
      <c r="Q10" s="55"/>
      <c r="R10" s="55"/>
      <c r="S10" s="55"/>
      <c r="T10" s="55"/>
      <c r="U10" s="55"/>
      <c r="V10" s="55"/>
      <c r="W10" s="55"/>
      <c r="X10" s="55"/>
      <c r="Y10" s="55"/>
      <c r="Z10" s="55"/>
    </row>
    <row r="11" spans="1:26" x14ac:dyDescent="0.45">
      <c r="A11" s="55"/>
      <c r="B11" s="55"/>
      <c r="C11" s="55"/>
      <c r="D11" s="55"/>
      <c r="E11" s="55"/>
      <c r="F11" s="55"/>
      <c r="G11" s="55"/>
      <c r="H11" s="55"/>
      <c r="I11" s="55"/>
      <c r="J11" s="55"/>
      <c r="K11" s="55"/>
      <c r="L11" s="55"/>
      <c r="M11" s="55"/>
      <c r="N11" s="55"/>
      <c r="O11" s="55"/>
      <c r="P11" s="55"/>
      <c r="Q11" s="55"/>
      <c r="R11" s="55"/>
      <c r="S11" s="55"/>
      <c r="T11" s="55"/>
      <c r="U11" s="55"/>
      <c r="V11" s="55"/>
      <c r="W11" s="55"/>
      <c r="X11" s="55"/>
      <c r="Y11" s="55"/>
      <c r="Z11" s="55"/>
    </row>
    <row r="12" spans="1:26" x14ac:dyDescent="0.45">
      <c r="A12" s="55"/>
      <c r="B12" s="55"/>
      <c r="C12" s="55"/>
      <c r="D12" s="55"/>
      <c r="E12" s="55"/>
      <c r="F12" s="55"/>
      <c r="G12" s="55"/>
      <c r="H12" s="55"/>
      <c r="I12" s="55"/>
      <c r="J12" s="55"/>
      <c r="K12" s="55"/>
      <c r="L12" s="55"/>
      <c r="M12" s="55"/>
      <c r="N12" s="55"/>
      <c r="O12" s="55"/>
      <c r="P12" s="55"/>
      <c r="Q12" s="55"/>
      <c r="R12" s="55"/>
      <c r="S12" s="55"/>
      <c r="T12" s="55"/>
      <c r="U12" s="55"/>
      <c r="V12" s="55"/>
      <c r="W12" s="55"/>
      <c r="X12" s="55"/>
      <c r="Y12" s="55"/>
      <c r="Z12" s="55"/>
    </row>
    <row r="13" spans="1:26" x14ac:dyDescent="0.45">
      <c r="A13" s="55"/>
      <c r="B13" s="55"/>
      <c r="C13" s="55"/>
      <c r="D13" s="55"/>
      <c r="E13" s="55"/>
      <c r="F13" s="55"/>
      <c r="G13" s="55"/>
      <c r="H13" s="55"/>
      <c r="I13" s="55"/>
      <c r="J13" s="55"/>
      <c r="K13" s="55"/>
      <c r="L13" s="55"/>
      <c r="M13" s="55"/>
      <c r="N13" s="55"/>
      <c r="O13" s="55"/>
      <c r="P13" s="55"/>
      <c r="Q13" s="55"/>
      <c r="R13" s="55"/>
      <c r="S13" s="55"/>
      <c r="T13" s="55"/>
      <c r="U13" s="55"/>
      <c r="V13" s="55"/>
      <c r="W13" s="55"/>
      <c r="X13" s="55"/>
      <c r="Y13" s="55"/>
      <c r="Z13" s="55"/>
    </row>
    <row r="14" spans="1:26" x14ac:dyDescent="0.45">
      <c r="A14" s="55"/>
      <c r="B14" s="55"/>
      <c r="C14" s="55"/>
      <c r="D14" s="55"/>
      <c r="E14" s="55"/>
      <c r="F14" s="55"/>
      <c r="G14" s="55"/>
      <c r="H14" s="55"/>
      <c r="I14" s="55"/>
      <c r="J14" s="55"/>
      <c r="K14" s="55"/>
      <c r="L14" s="55"/>
      <c r="M14" s="55"/>
      <c r="N14" s="55"/>
      <c r="O14" s="55"/>
      <c r="P14" s="55"/>
      <c r="Q14" s="55"/>
      <c r="R14" s="55"/>
      <c r="S14" s="55"/>
      <c r="T14" s="55"/>
      <c r="U14" s="55"/>
      <c r="V14" s="55"/>
      <c r="W14" s="55"/>
      <c r="X14" s="55"/>
      <c r="Y14" s="55"/>
      <c r="Z14" s="55"/>
    </row>
    <row r="15" spans="1:26" x14ac:dyDescent="0.45">
      <c r="A15" s="55"/>
      <c r="B15" s="55"/>
      <c r="C15" s="55"/>
      <c r="D15" s="55"/>
      <c r="E15" s="55"/>
      <c r="F15" s="55"/>
      <c r="G15" s="55"/>
      <c r="H15" s="55"/>
      <c r="I15" s="55"/>
      <c r="J15" s="55"/>
      <c r="K15" s="55"/>
      <c r="L15" s="55"/>
      <c r="M15" s="55"/>
      <c r="N15" s="55"/>
      <c r="O15" s="55"/>
      <c r="P15" s="55"/>
      <c r="Q15" s="55"/>
      <c r="R15" s="55"/>
      <c r="S15" s="55"/>
      <c r="T15" s="55"/>
      <c r="U15" s="55"/>
      <c r="V15" s="55"/>
      <c r="W15" s="55"/>
      <c r="X15" s="55"/>
      <c r="Y15" s="55"/>
      <c r="Z15" s="55"/>
    </row>
    <row r="16" spans="1:26" x14ac:dyDescent="0.45">
      <c r="A16" s="55"/>
      <c r="B16" s="55"/>
      <c r="C16" s="55"/>
      <c r="D16" s="55"/>
      <c r="E16" s="55"/>
      <c r="F16" s="55"/>
      <c r="G16" s="55"/>
      <c r="H16" s="55"/>
      <c r="I16" s="55"/>
      <c r="J16" s="55"/>
      <c r="K16" s="55"/>
      <c r="L16" s="55"/>
      <c r="M16" s="55"/>
      <c r="N16" s="55"/>
      <c r="O16" s="55"/>
      <c r="P16" s="55"/>
      <c r="Q16" s="55"/>
      <c r="R16" s="55"/>
      <c r="S16" s="55"/>
      <c r="T16" s="55"/>
      <c r="U16" s="55"/>
      <c r="V16" s="55"/>
      <c r="W16" s="55"/>
      <c r="X16" s="55"/>
      <c r="Y16" s="55"/>
      <c r="Z16" s="55"/>
    </row>
    <row r="17" spans="1:26" x14ac:dyDescent="0.45">
      <c r="A17" s="55"/>
      <c r="B17" s="55"/>
      <c r="C17" s="55"/>
      <c r="D17" s="55"/>
      <c r="E17" s="55"/>
      <c r="F17" s="55"/>
      <c r="G17" s="55"/>
      <c r="H17" s="55"/>
      <c r="I17" s="55"/>
      <c r="J17" s="55"/>
      <c r="K17" s="55"/>
      <c r="L17" s="55"/>
      <c r="M17" s="55"/>
      <c r="N17" s="55"/>
      <c r="O17" s="55"/>
      <c r="P17" s="55"/>
      <c r="Q17" s="55"/>
      <c r="R17" s="55"/>
      <c r="S17" s="55"/>
      <c r="T17" s="55"/>
      <c r="U17" s="55"/>
      <c r="V17" s="55"/>
      <c r="W17" s="55"/>
      <c r="X17" s="55"/>
      <c r="Y17" s="55"/>
      <c r="Z17" s="55"/>
    </row>
    <row r="18" spans="1:26" x14ac:dyDescent="0.45">
      <c r="A18" s="55"/>
      <c r="B18" s="55"/>
      <c r="C18" s="55"/>
      <c r="D18" s="55"/>
      <c r="E18" s="55"/>
      <c r="F18" s="55"/>
      <c r="G18" s="55"/>
      <c r="H18" s="55"/>
      <c r="I18" s="55"/>
      <c r="J18" s="55"/>
      <c r="K18" s="55"/>
      <c r="L18" s="55"/>
      <c r="M18" s="55"/>
      <c r="N18" s="55"/>
      <c r="O18" s="55"/>
      <c r="P18" s="55"/>
      <c r="Q18" s="55"/>
      <c r="R18" s="55"/>
      <c r="S18" s="55"/>
      <c r="T18" s="55"/>
      <c r="U18" s="55"/>
      <c r="V18" s="55"/>
      <c r="W18" s="55"/>
      <c r="X18" s="55"/>
      <c r="Y18" s="55"/>
      <c r="Z18" s="55"/>
    </row>
    <row r="19" spans="1:26" x14ac:dyDescent="0.45">
      <c r="A19" s="55"/>
      <c r="B19" s="55"/>
      <c r="C19" s="55"/>
      <c r="D19" s="55"/>
      <c r="E19" s="55"/>
      <c r="F19" s="55"/>
      <c r="G19" s="55"/>
      <c r="H19" s="55"/>
      <c r="I19" s="55"/>
      <c r="J19" s="55"/>
      <c r="K19" s="55"/>
      <c r="L19" s="55"/>
      <c r="M19" s="55"/>
      <c r="N19" s="55"/>
      <c r="O19" s="55"/>
      <c r="P19" s="55"/>
      <c r="Q19" s="55"/>
      <c r="R19" s="55"/>
      <c r="S19" s="55"/>
      <c r="T19" s="55"/>
      <c r="U19" s="55"/>
      <c r="V19" s="55"/>
      <c r="W19" s="55"/>
      <c r="X19" s="55"/>
      <c r="Y19" s="55"/>
      <c r="Z19" s="55"/>
    </row>
    <row r="20" spans="1:26" x14ac:dyDescent="0.45">
      <c r="A20" s="55"/>
      <c r="B20" s="55"/>
      <c r="C20" s="55"/>
      <c r="D20" s="55"/>
      <c r="E20" s="55"/>
      <c r="F20" s="55"/>
      <c r="G20" s="55"/>
      <c r="H20" s="55"/>
      <c r="I20" s="55"/>
      <c r="J20" s="55"/>
      <c r="K20" s="55"/>
      <c r="L20" s="55"/>
      <c r="M20" s="55"/>
      <c r="N20" s="55"/>
      <c r="O20" s="55"/>
      <c r="P20" s="55"/>
      <c r="Q20" s="55"/>
      <c r="R20" s="55"/>
      <c r="S20" s="55"/>
      <c r="T20" s="55"/>
      <c r="U20" s="55"/>
      <c r="V20" s="55"/>
      <c r="W20" s="55"/>
      <c r="X20" s="55"/>
      <c r="Y20" s="55"/>
      <c r="Z20" s="55"/>
    </row>
    <row r="21" spans="1:26" x14ac:dyDescent="0.45">
      <c r="A21" s="55"/>
      <c r="B21" s="55"/>
      <c r="C21" s="55"/>
      <c r="D21" s="55"/>
      <c r="E21" s="55"/>
      <c r="F21" s="55"/>
      <c r="G21" s="55"/>
      <c r="H21" s="55"/>
      <c r="I21" s="55"/>
      <c r="J21" s="55"/>
      <c r="K21" s="55"/>
      <c r="L21" s="55"/>
      <c r="M21" s="55"/>
      <c r="N21" s="55"/>
      <c r="O21" s="55"/>
      <c r="P21" s="55"/>
      <c r="Q21" s="55"/>
      <c r="R21" s="55"/>
      <c r="S21" s="55"/>
      <c r="T21" s="55"/>
      <c r="U21" s="55"/>
      <c r="V21" s="55"/>
      <c r="W21" s="55"/>
      <c r="X21" s="55"/>
      <c r="Y21" s="55"/>
      <c r="Z21" s="55"/>
    </row>
    <row r="22" spans="1:26" x14ac:dyDescent="0.45">
      <c r="A22" s="55"/>
      <c r="B22" s="55"/>
      <c r="C22" s="55"/>
      <c r="D22" s="55"/>
      <c r="E22" s="55"/>
      <c r="F22" s="55"/>
      <c r="G22" s="55"/>
      <c r="H22" s="55"/>
      <c r="I22" s="55"/>
      <c r="J22" s="55"/>
      <c r="K22" s="55"/>
      <c r="L22" s="55"/>
      <c r="M22" s="55"/>
      <c r="N22" s="55"/>
      <c r="O22" s="55"/>
      <c r="P22" s="55"/>
      <c r="Q22" s="55"/>
      <c r="R22" s="55"/>
      <c r="S22" s="55"/>
      <c r="T22" s="55"/>
      <c r="U22" s="55"/>
      <c r="V22" s="55"/>
      <c r="W22" s="55"/>
      <c r="X22" s="55"/>
      <c r="Y22" s="55"/>
      <c r="Z22" s="55"/>
    </row>
    <row r="23" spans="1:26" x14ac:dyDescent="0.45">
      <c r="A23" s="55"/>
      <c r="B23" s="55"/>
      <c r="C23" s="55"/>
      <c r="D23" s="55"/>
      <c r="E23" s="55"/>
      <c r="F23" s="55"/>
      <c r="G23" s="55"/>
      <c r="H23" s="55"/>
      <c r="I23" s="55"/>
      <c r="J23" s="55"/>
      <c r="K23" s="55"/>
      <c r="L23" s="55"/>
      <c r="M23" s="55"/>
      <c r="N23" s="55"/>
      <c r="O23" s="55"/>
      <c r="P23" s="55"/>
      <c r="Q23" s="55"/>
      <c r="R23" s="55"/>
      <c r="S23" s="55"/>
      <c r="T23" s="55"/>
      <c r="U23" s="55"/>
      <c r="V23" s="55"/>
      <c r="W23" s="55"/>
      <c r="X23" s="55"/>
      <c r="Y23" s="55"/>
      <c r="Z23" s="55"/>
    </row>
    <row r="24" spans="1:26" x14ac:dyDescent="0.45">
      <c r="A24" s="55"/>
      <c r="B24" s="55"/>
      <c r="C24" s="55"/>
      <c r="D24" s="55"/>
      <c r="E24" s="55"/>
      <c r="F24" s="55"/>
      <c r="G24" s="55"/>
      <c r="H24" s="55"/>
      <c r="I24" s="55"/>
      <c r="J24" s="55"/>
      <c r="K24" s="55"/>
      <c r="L24" s="55"/>
      <c r="M24" s="55"/>
      <c r="N24" s="55"/>
      <c r="O24" s="55"/>
      <c r="P24" s="55"/>
      <c r="Q24" s="55"/>
      <c r="R24" s="55"/>
      <c r="S24" s="55"/>
      <c r="T24" s="55"/>
      <c r="U24" s="55"/>
      <c r="V24" s="55"/>
      <c r="W24" s="55"/>
      <c r="X24" s="55"/>
      <c r="Y24" s="55"/>
      <c r="Z24" s="55"/>
    </row>
    <row r="25" spans="1:26" x14ac:dyDescent="0.45">
      <c r="A25" s="55"/>
      <c r="B25" s="55"/>
      <c r="C25" s="55"/>
      <c r="D25" s="55"/>
      <c r="E25" s="55"/>
      <c r="F25" s="55"/>
      <c r="G25" s="55"/>
      <c r="H25" s="55"/>
      <c r="I25" s="55"/>
      <c r="J25" s="55"/>
      <c r="K25" s="55"/>
      <c r="L25" s="55"/>
      <c r="M25" s="55"/>
      <c r="N25" s="55"/>
      <c r="O25" s="55"/>
      <c r="P25" s="55"/>
      <c r="Q25" s="55"/>
      <c r="R25" s="55"/>
      <c r="S25" s="55"/>
      <c r="T25" s="55"/>
      <c r="U25" s="55"/>
      <c r="V25" s="55"/>
      <c r="W25" s="55"/>
      <c r="X25" s="55"/>
      <c r="Y25" s="55"/>
      <c r="Z25" s="55"/>
    </row>
    <row r="26" spans="1:26" x14ac:dyDescent="0.45">
      <c r="A26" s="55"/>
      <c r="B26" s="55"/>
      <c r="C26" s="55"/>
      <c r="D26" s="55"/>
      <c r="E26" s="55"/>
      <c r="F26" s="55"/>
      <c r="G26" s="55"/>
      <c r="H26" s="55"/>
      <c r="I26" s="55"/>
      <c r="J26" s="55"/>
      <c r="K26" s="55"/>
      <c r="L26" s="55"/>
      <c r="M26" s="55"/>
      <c r="N26" s="55"/>
      <c r="O26" s="55"/>
      <c r="P26" s="55"/>
      <c r="Q26" s="55"/>
      <c r="R26" s="55"/>
      <c r="S26" s="55"/>
      <c r="T26" s="55"/>
      <c r="U26" s="55"/>
      <c r="V26" s="55"/>
      <c r="W26" s="55"/>
      <c r="X26" s="55"/>
      <c r="Y26" s="55"/>
      <c r="Z26" s="55"/>
    </row>
    <row r="27" spans="1:26" x14ac:dyDescent="0.45">
      <c r="A27" s="55"/>
      <c r="B27" s="55"/>
      <c r="C27" s="55"/>
      <c r="D27" s="55"/>
      <c r="E27" s="55"/>
      <c r="F27" s="55"/>
      <c r="G27" s="55"/>
      <c r="H27" s="55"/>
      <c r="I27" s="55"/>
      <c r="J27" s="55"/>
      <c r="K27" s="55"/>
      <c r="L27" s="55"/>
      <c r="M27" s="55"/>
      <c r="N27" s="55"/>
      <c r="O27" s="55"/>
      <c r="P27" s="55"/>
      <c r="Q27" s="55"/>
      <c r="R27" s="55"/>
      <c r="S27" s="55"/>
      <c r="T27" s="55"/>
      <c r="U27" s="55"/>
      <c r="V27" s="55"/>
      <c r="W27" s="55"/>
      <c r="X27" s="55"/>
      <c r="Y27" s="55"/>
      <c r="Z27" s="55"/>
    </row>
    <row r="28" spans="1:26" x14ac:dyDescent="0.45">
      <c r="A28" s="55"/>
      <c r="B28" s="55"/>
      <c r="C28" s="55"/>
      <c r="D28" s="55"/>
      <c r="E28" s="55"/>
      <c r="F28" s="55"/>
      <c r="G28" s="55"/>
      <c r="H28" s="55"/>
      <c r="I28" s="55"/>
      <c r="J28" s="55"/>
      <c r="K28" s="55"/>
      <c r="L28" s="55"/>
      <c r="M28" s="55"/>
      <c r="N28" s="55"/>
      <c r="O28" s="55"/>
      <c r="P28" s="55"/>
      <c r="Q28" s="55"/>
      <c r="R28" s="55"/>
      <c r="S28" s="55"/>
      <c r="T28" s="55"/>
      <c r="U28" s="55"/>
      <c r="V28" s="55"/>
      <c r="W28" s="55"/>
      <c r="X28" s="55"/>
      <c r="Y28" s="55"/>
      <c r="Z28" s="55"/>
    </row>
    <row r="29" spans="1:26" x14ac:dyDescent="0.45">
      <c r="A29" s="55"/>
      <c r="B29" s="55"/>
      <c r="C29" s="55"/>
      <c r="D29" s="55"/>
      <c r="E29" s="55"/>
      <c r="F29" s="55"/>
      <c r="G29" s="55"/>
      <c r="H29" s="55"/>
      <c r="I29" s="55"/>
      <c r="J29" s="55"/>
      <c r="K29" s="55"/>
      <c r="L29" s="55"/>
      <c r="M29" s="55"/>
      <c r="N29" s="55"/>
      <c r="O29" s="55"/>
      <c r="P29" s="55"/>
      <c r="Q29" s="55"/>
      <c r="R29" s="55"/>
      <c r="S29" s="55"/>
      <c r="T29" s="55"/>
      <c r="U29" s="55"/>
      <c r="V29" s="55"/>
      <c r="W29" s="55"/>
      <c r="X29" s="55"/>
      <c r="Y29" s="55"/>
      <c r="Z29" s="55"/>
    </row>
    <row r="30" spans="1:26" x14ac:dyDescent="0.45">
      <c r="A30" s="55"/>
      <c r="B30" s="55"/>
      <c r="C30" s="55"/>
      <c r="D30" s="55"/>
      <c r="E30" s="55"/>
      <c r="F30" s="55"/>
      <c r="G30" s="55"/>
      <c r="H30" s="55"/>
      <c r="I30" s="55"/>
      <c r="J30" s="55"/>
      <c r="K30" s="55"/>
      <c r="L30" s="55"/>
      <c r="M30" s="55"/>
      <c r="N30" s="55"/>
      <c r="O30" s="55"/>
      <c r="P30" s="55"/>
      <c r="Q30" s="55"/>
      <c r="R30" s="55"/>
      <c r="S30" s="55"/>
      <c r="T30" s="55"/>
      <c r="U30" s="55"/>
      <c r="V30" s="55"/>
      <c r="W30" s="55"/>
      <c r="X30" s="55"/>
      <c r="Y30" s="55"/>
      <c r="Z30" s="55"/>
    </row>
    <row r="31" spans="1:26" x14ac:dyDescent="0.45">
      <c r="A31" s="55"/>
      <c r="B31" s="55"/>
      <c r="C31" s="55"/>
      <c r="D31" s="55"/>
      <c r="E31" s="55"/>
      <c r="F31" s="55"/>
      <c r="G31" s="55"/>
      <c r="H31" s="55"/>
      <c r="I31" s="55"/>
      <c r="J31" s="55"/>
      <c r="K31" s="55"/>
      <c r="L31" s="55"/>
      <c r="M31" s="55"/>
      <c r="N31" s="55"/>
      <c r="O31" s="55"/>
      <c r="P31" s="55"/>
      <c r="Q31" s="55"/>
      <c r="R31" s="55"/>
      <c r="S31" s="55"/>
      <c r="T31" s="55"/>
      <c r="U31" s="55"/>
      <c r="V31" s="55"/>
      <c r="W31" s="55"/>
      <c r="X31" s="55"/>
      <c r="Y31" s="55"/>
      <c r="Z31" s="55"/>
    </row>
    <row r="32" spans="1:26" x14ac:dyDescent="0.45">
      <c r="A32" s="55"/>
      <c r="B32" s="55"/>
      <c r="C32" s="55"/>
      <c r="D32" s="55"/>
      <c r="E32" s="55"/>
      <c r="F32" s="55"/>
      <c r="G32" s="55"/>
      <c r="H32" s="55"/>
      <c r="I32" s="55"/>
      <c r="J32" s="55"/>
      <c r="K32" s="55"/>
      <c r="L32" s="55"/>
      <c r="M32" s="55"/>
      <c r="N32" s="55"/>
      <c r="O32" s="55"/>
      <c r="P32" s="55"/>
      <c r="Q32" s="55"/>
      <c r="R32" s="55"/>
      <c r="S32" s="55"/>
      <c r="T32" s="55"/>
      <c r="U32" s="55"/>
      <c r="V32" s="55"/>
      <c r="W32" s="55"/>
      <c r="X32" s="55"/>
      <c r="Y32" s="55"/>
      <c r="Z32" s="55"/>
    </row>
    <row r="33" spans="1:26" x14ac:dyDescent="0.45">
      <c r="A33" s="55"/>
      <c r="B33" s="55"/>
      <c r="C33" s="55"/>
      <c r="D33" s="55"/>
      <c r="E33" s="55"/>
      <c r="F33" s="55"/>
      <c r="G33" s="55"/>
      <c r="H33" s="55"/>
      <c r="I33" s="55"/>
      <c r="J33" s="55"/>
      <c r="K33" s="55"/>
      <c r="L33" s="55"/>
      <c r="M33" s="55"/>
      <c r="N33" s="55"/>
      <c r="O33" s="55"/>
      <c r="P33" s="55"/>
      <c r="Q33" s="55"/>
      <c r="R33" s="55"/>
      <c r="S33" s="55"/>
      <c r="T33" s="55"/>
      <c r="U33" s="55"/>
      <c r="V33" s="55"/>
      <c r="W33" s="55"/>
      <c r="X33" s="55"/>
      <c r="Y33" s="55"/>
      <c r="Z33" s="55"/>
    </row>
    <row r="34" spans="1:26" x14ac:dyDescent="0.45">
      <c r="A34" s="55"/>
      <c r="B34" s="55"/>
      <c r="C34" s="55"/>
      <c r="D34" s="55"/>
      <c r="E34" s="55"/>
      <c r="F34" s="55"/>
      <c r="G34" s="55"/>
      <c r="H34" s="55"/>
      <c r="I34" s="55"/>
      <c r="J34" s="55"/>
      <c r="K34" s="55"/>
      <c r="L34" s="55"/>
      <c r="M34" s="55"/>
      <c r="N34" s="55"/>
      <c r="O34" s="55"/>
      <c r="P34" s="55"/>
      <c r="Q34" s="55"/>
      <c r="R34" s="55"/>
      <c r="S34" s="55"/>
      <c r="T34" s="55"/>
      <c r="U34" s="55"/>
      <c r="V34" s="55"/>
      <c r="W34" s="55"/>
      <c r="X34" s="55"/>
      <c r="Y34" s="55"/>
      <c r="Z34" s="55"/>
    </row>
    <row r="35" spans="1:26" x14ac:dyDescent="0.45">
      <c r="A35" s="55"/>
      <c r="B35" s="55"/>
      <c r="C35" s="55"/>
      <c r="D35" s="55"/>
      <c r="E35" s="55"/>
      <c r="F35" s="55"/>
      <c r="G35" s="55"/>
      <c r="H35" s="55"/>
      <c r="I35" s="55"/>
      <c r="J35" s="55"/>
      <c r="K35" s="55"/>
      <c r="L35" s="55"/>
      <c r="M35" s="55"/>
      <c r="N35" s="55"/>
      <c r="O35" s="55"/>
      <c r="P35" s="55"/>
      <c r="Q35" s="55"/>
      <c r="R35" s="55"/>
      <c r="S35" s="55"/>
      <c r="T35" s="55"/>
      <c r="U35" s="55"/>
      <c r="V35" s="55"/>
      <c r="W35" s="55"/>
      <c r="X35" s="55"/>
      <c r="Y35" s="55"/>
      <c r="Z35" s="55"/>
    </row>
    <row r="36" spans="1:26" x14ac:dyDescent="0.45">
      <c r="A36" s="55"/>
      <c r="B36" s="55"/>
      <c r="C36" s="55"/>
      <c r="D36" s="55"/>
      <c r="E36" s="55"/>
      <c r="F36" s="55"/>
      <c r="G36" s="55"/>
      <c r="H36" s="55"/>
      <c r="I36" s="55"/>
      <c r="J36" s="55"/>
      <c r="K36" s="55"/>
      <c r="L36" s="55"/>
      <c r="M36" s="55"/>
      <c r="N36" s="55"/>
      <c r="O36" s="55"/>
      <c r="P36" s="55"/>
      <c r="Q36" s="55"/>
      <c r="R36" s="55"/>
      <c r="S36" s="55"/>
      <c r="T36" s="55"/>
      <c r="U36" s="55"/>
      <c r="V36" s="55"/>
      <c r="W36" s="55"/>
      <c r="X36" s="55"/>
      <c r="Y36" s="55"/>
      <c r="Z36" s="55"/>
    </row>
    <row r="37" spans="1:26" x14ac:dyDescent="0.45">
      <c r="A37" s="55"/>
      <c r="B37" s="55"/>
      <c r="C37" s="55"/>
      <c r="D37" s="55"/>
      <c r="E37" s="55"/>
      <c r="F37" s="55"/>
      <c r="G37" s="55"/>
      <c r="H37" s="55"/>
      <c r="I37" s="55"/>
      <c r="J37" s="55"/>
      <c r="K37" s="55"/>
      <c r="L37" s="55"/>
      <c r="M37" s="55"/>
      <c r="N37" s="55"/>
      <c r="O37" s="55"/>
      <c r="P37" s="55"/>
      <c r="Q37" s="55"/>
      <c r="R37" s="55"/>
      <c r="S37" s="55"/>
      <c r="T37" s="55"/>
      <c r="U37" s="55"/>
      <c r="V37" s="55"/>
      <c r="W37" s="55"/>
      <c r="X37" s="55"/>
      <c r="Y37" s="55"/>
      <c r="Z37" s="55"/>
    </row>
    <row r="38" spans="1:26" x14ac:dyDescent="0.45">
      <c r="A38" s="55"/>
      <c r="B38" s="55"/>
      <c r="C38" s="55"/>
      <c r="D38" s="55"/>
      <c r="E38" s="55"/>
      <c r="F38" s="55"/>
      <c r="G38" s="55"/>
      <c r="H38" s="55"/>
      <c r="I38" s="55"/>
      <c r="J38" s="55"/>
      <c r="K38" s="55"/>
      <c r="L38" s="55"/>
      <c r="M38" s="55"/>
      <c r="N38" s="55"/>
      <c r="O38" s="55"/>
      <c r="P38" s="55"/>
      <c r="Q38" s="55"/>
      <c r="R38" s="55"/>
      <c r="S38" s="55"/>
      <c r="T38" s="55"/>
      <c r="U38" s="55"/>
      <c r="V38" s="55"/>
      <c r="W38" s="55"/>
      <c r="X38" s="55"/>
      <c r="Y38" s="55"/>
      <c r="Z38" s="55"/>
    </row>
    <row r="39" spans="1:26" x14ac:dyDescent="0.45">
      <c r="A39" s="55"/>
      <c r="B39" s="55"/>
      <c r="C39" s="55"/>
      <c r="D39" s="55"/>
      <c r="E39" s="55"/>
      <c r="F39" s="55"/>
      <c r="G39" s="55"/>
      <c r="H39" s="55"/>
      <c r="I39" s="55"/>
      <c r="J39" s="55"/>
      <c r="K39" s="55"/>
      <c r="L39" s="55"/>
      <c r="M39" s="55"/>
      <c r="N39" s="55"/>
      <c r="O39" s="55"/>
      <c r="P39" s="55"/>
      <c r="Q39" s="55"/>
      <c r="R39" s="55"/>
      <c r="S39" s="55"/>
      <c r="T39" s="55"/>
      <c r="U39" s="55"/>
      <c r="V39" s="55"/>
      <c r="W39" s="55"/>
      <c r="X39" s="55"/>
      <c r="Y39" s="55"/>
      <c r="Z39" s="55"/>
    </row>
    <row r="40" spans="1:26" x14ac:dyDescent="0.45">
      <c r="A40" s="55"/>
      <c r="B40" s="55"/>
      <c r="C40" s="55"/>
      <c r="D40" s="55"/>
      <c r="E40" s="55"/>
      <c r="F40" s="55"/>
      <c r="G40" s="55"/>
      <c r="H40" s="55"/>
      <c r="I40" s="55"/>
      <c r="J40" s="55"/>
      <c r="K40" s="55"/>
      <c r="L40" s="55"/>
      <c r="M40" s="55"/>
      <c r="N40" s="55"/>
      <c r="O40" s="55"/>
      <c r="P40" s="55"/>
      <c r="Q40" s="55"/>
      <c r="R40" s="55"/>
      <c r="S40" s="55"/>
      <c r="T40" s="55"/>
      <c r="U40" s="55"/>
      <c r="V40" s="55"/>
      <c r="W40" s="55"/>
      <c r="X40" s="55"/>
      <c r="Y40" s="55"/>
      <c r="Z40" s="55"/>
    </row>
  </sheetData>
  <sheetProtection algorithmName="SHA-512" hashValue="nhpfsiyFsJ032ljtvvZ3EL8P2FcvYI3nsZyDusRcmQ9P0jgKlQNzD3JU5BKFFUtmc85FknOy/ArKfjquPAY9rQ==" saltValue="IJ5PdgJKLIVwza72YuSM7A==" spinCount="100000" sheet="1" objects="1" selectLockedCells="1" pivotTables="0" selectUnlockedCells="1"/>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ECD1-0E2B-498D-AA42-66561BA8E109}">
  <sheetPr codeName="Sheet4">
    <tabColor theme="8"/>
  </sheetPr>
  <dimension ref="A1:Y42"/>
  <sheetViews>
    <sheetView showGridLines="0" showRowColHeaders="0" zoomScale="60" zoomScaleNormal="60" workbookViewId="0">
      <selection activeCell="G43" sqref="G43"/>
    </sheetView>
  </sheetViews>
  <sheetFormatPr defaultRowHeight="23.4" x14ac:dyDescent="0.45"/>
  <sheetData>
    <row r="1" spans="1:25" x14ac:dyDescent="0.45">
      <c r="A1" s="55"/>
      <c r="B1" s="55"/>
      <c r="C1" s="55"/>
      <c r="D1" s="55"/>
      <c r="E1" s="55"/>
      <c r="F1" s="55"/>
      <c r="G1" s="55"/>
      <c r="H1" s="55"/>
      <c r="I1" s="55"/>
      <c r="J1" s="55"/>
      <c r="K1" s="55"/>
      <c r="L1" s="55"/>
      <c r="M1" s="55"/>
      <c r="N1" s="55"/>
      <c r="O1" s="55"/>
      <c r="P1" s="55"/>
      <c r="Q1" s="55"/>
      <c r="R1" s="55"/>
      <c r="S1" s="55"/>
      <c r="T1" s="55"/>
      <c r="U1" s="55"/>
      <c r="V1" s="55"/>
      <c r="W1" s="55"/>
      <c r="X1" s="55"/>
      <c r="Y1" s="55"/>
    </row>
    <row r="2" spans="1:25" x14ac:dyDescent="0.45">
      <c r="A2" s="55"/>
      <c r="B2" s="55"/>
      <c r="C2" s="55"/>
      <c r="D2" s="55"/>
      <c r="E2" s="55"/>
      <c r="F2" s="55"/>
      <c r="G2" s="55"/>
      <c r="H2" s="55"/>
      <c r="I2" s="55"/>
      <c r="J2" s="55"/>
      <c r="K2" s="55"/>
      <c r="L2" s="55"/>
      <c r="M2" s="55"/>
      <c r="N2" s="55"/>
      <c r="O2" s="55"/>
      <c r="P2" s="55"/>
      <c r="Q2" s="55"/>
      <c r="R2" s="55"/>
      <c r="S2" s="55"/>
      <c r="T2" s="55"/>
      <c r="U2" s="55"/>
      <c r="V2" s="55"/>
      <c r="W2" s="55"/>
      <c r="X2" s="55"/>
      <c r="Y2" s="55"/>
    </row>
    <row r="3" spans="1:25" x14ac:dyDescent="0.45">
      <c r="A3" s="55"/>
      <c r="B3" s="55"/>
      <c r="C3" s="55"/>
      <c r="D3" s="55"/>
      <c r="E3" s="55"/>
      <c r="F3" s="55"/>
      <c r="G3" s="55"/>
      <c r="H3" s="55"/>
      <c r="I3" s="55"/>
      <c r="J3" s="55"/>
      <c r="K3" s="55"/>
      <c r="L3" s="55"/>
      <c r="M3" s="55"/>
      <c r="N3" s="55"/>
      <c r="O3" s="55"/>
      <c r="P3" s="55"/>
      <c r="Q3" s="55"/>
      <c r="R3" s="55"/>
      <c r="S3" s="55"/>
      <c r="T3" s="55"/>
      <c r="U3" s="55"/>
      <c r="V3" s="55"/>
      <c r="W3" s="55"/>
      <c r="X3" s="55"/>
      <c r="Y3" s="55"/>
    </row>
    <row r="4" spans="1:25" x14ac:dyDescent="0.45">
      <c r="A4" s="55"/>
      <c r="B4" s="55"/>
      <c r="C4" s="55"/>
      <c r="D4" s="55"/>
      <c r="E4" s="55"/>
      <c r="F4" s="55"/>
      <c r="G4" s="55"/>
      <c r="H4" s="55"/>
      <c r="I4" s="55"/>
      <c r="J4" s="55"/>
      <c r="K4" s="55"/>
      <c r="L4" s="55"/>
      <c r="M4" s="55"/>
      <c r="N4" s="55"/>
      <c r="O4" s="55"/>
      <c r="P4" s="55"/>
      <c r="Q4" s="55"/>
      <c r="R4" s="55"/>
      <c r="S4" s="55"/>
      <c r="T4" s="55"/>
      <c r="U4" s="55"/>
      <c r="V4" s="55"/>
      <c r="W4" s="55"/>
      <c r="X4" s="55"/>
      <c r="Y4" s="55"/>
    </row>
    <row r="5" spans="1:25" x14ac:dyDescent="0.45">
      <c r="A5" s="55"/>
      <c r="B5" s="55"/>
      <c r="C5" s="55"/>
      <c r="D5" s="55"/>
      <c r="E5" s="55"/>
      <c r="F5" s="55"/>
      <c r="G5" s="55"/>
      <c r="H5" s="55"/>
      <c r="I5" s="55"/>
      <c r="J5" s="55"/>
      <c r="K5" s="55"/>
      <c r="L5" s="55"/>
      <c r="M5" s="55"/>
      <c r="N5" s="55"/>
      <c r="O5" s="55"/>
      <c r="P5" s="55"/>
      <c r="Q5" s="55"/>
      <c r="R5" s="55"/>
      <c r="S5" s="55"/>
      <c r="T5" s="55"/>
      <c r="U5" s="55"/>
      <c r="V5" s="55"/>
      <c r="W5" s="55"/>
      <c r="X5" s="55"/>
      <c r="Y5" s="55"/>
    </row>
    <row r="6" spans="1:25" x14ac:dyDescent="0.45">
      <c r="A6" s="55"/>
      <c r="B6" s="55"/>
      <c r="C6" s="55"/>
      <c r="D6" s="55"/>
      <c r="E6" s="55"/>
      <c r="F6" s="55"/>
      <c r="G6" s="55"/>
      <c r="H6" s="55"/>
      <c r="I6" s="55"/>
      <c r="J6" s="55"/>
      <c r="K6" s="55"/>
      <c r="L6" s="55"/>
      <c r="M6" s="55"/>
      <c r="N6" s="55"/>
      <c r="O6" s="55"/>
      <c r="P6" s="55"/>
      <c r="Q6" s="55"/>
      <c r="R6" s="55"/>
      <c r="S6" s="55"/>
      <c r="T6" s="55"/>
      <c r="U6" s="55"/>
      <c r="V6" s="55"/>
      <c r="W6" s="55"/>
      <c r="X6" s="55"/>
      <c r="Y6" s="55"/>
    </row>
    <row r="7" spans="1:25" x14ac:dyDescent="0.45">
      <c r="A7" s="55"/>
      <c r="B7" s="55"/>
      <c r="C7" s="55"/>
      <c r="D7" s="55"/>
      <c r="E7" s="55"/>
      <c r="F7" s="55"/>
      <c r="G7" s="55"/>
      <c r="H7" s="55"/>
      <c r="I7" s="55"/>
      <c r="J7" s="55"/>
      <c r="K7" s="55"/>
      <c r="L7" s="55"/>
      <c r="M7" s="55"/>
      <c r="N7" s="55"/>
      <c r="O7" s="55"/>
      <c r="P7" s="55"/>
      <c r="Q7" s="55"/>
      <c r="R7" s="55"/>
      <c r="S7" s="55"/>
      <c r="T7" s="55"/>
      <c r="U7" s="55"/>
      <c r="V7" s="55"/>
      <c r="W7" s="55"/>
      <c r="X7" s="55"/>
      <c r="Y7" s="55"/>
    </row>
    <row r="8" spans="1:25" x14ac:dyDescent="0.45">
      <c r="A8" s="55"/>
      <c r="B8" s="55"/>
      <c r="C8" s="55"/>
      <c r="D8" s="55"/>
      <c r="E8" s="55"/>
      <c r="F8" s="55"/>
      <c r="G8" s="55"/>
      <c r="H8" s="55"/>
      <c r="I8" s="55"/>
      <c r="J8" s="55"/>
      <c r="K8" s="55"/>
      <c r="L8" s="55"/>
      <c r="M8" s="55"/>
      <c r="N8" s="55"/>
      <c r="O8" s="55"/>
      <c r="P8" s="55"/>
      <c r="Q8" s="55"/>
      <c r="R8" s="55"/>
      <c r="S8" s="55"/>
      <c r="T8" s="55"/>
      <c r="U8" s="55"/>
      <c r="V8" s="55"/>
      <c r="W8" s="55"/>
      <c r="X8" s="55"/>
      <c r="Y8" s="55"/>
    </row>
    <row r="9" spans="1:25" x14ac:dyDescent="0.45">
      <c r="A9" s="55"/>
      <c r="B9" s="55"/>
      <c r="C9" s="55"/>
      <c r="D9" s="55"/>
      <c r="E9" s="55"/>
      <c r="F9" s="55"/>
      <c r="G9" s="55"/>
      <c r="H9" s="55"/>
      <c r="I9" s="55"/>
      <c r="J9" s="55"/>
      <c r="K9" s="55"/>
      <c r="L9" s="55"/>
      <c r="M9" s="55"/>
      <c r="N9" s="55"/>
      <c r="O9" s="55"/>
      <c r="P9" s="55"/>
      <c r="Q9" s="55"/>
      <c r="R9" s="55"/>
      <c r="S9" s="55"/>
      <c r="T9" s="55"/>
      <c r="U9" s="55"/>
      <c r="V9" s="55"/>
      <c r="W9" s="55"/>
      <c r="X9" s="55"/>
      <c r="Y9" s="55"/>
    </row>
    <row r="10" spans="1:25" x14ac:dyDescent="0.45">
      <c r="A10" s="55"/>
      <c r="B10" s="55"/>
      <c r="C10" s="55"/>
      <c r="D10" s="55"/>
      <c r="E10" s="55"/>
      <c r="F10" s="55"/>
      <c r="G10" s="55"/>
      <c r="H10" s="55"/>
      <c r="I10" s="55"/>
      <c r="J10" s="55"/>
      <c r="K10" s="55"/>
      <c r="L10" s="55"/>
      <c r="M10" s="55"/>
      <c r="N10" s="55"/>
      <c r="O10" s="55"/>
      <c r="P10" s="55"/>
      <c r="Q10" s="55"/>
      <c r="R10" s="55"/>
      <c r="S10" s="55"/>
      <c r="T10" s="55"/>
      <c r="U10" s="55"/>
      <c r="V10" s="55"/>
      <c r="W10" s="55"/>
      <c r="X10" s="55"/>
      <c r="Y10" s="55"/>
    </row>
    <row r="11" spans="1:25" x14ac:dyDescent="0.45">
      <c r="A11" s="55"/>
      <c r="B11" s="55"/>
      <c r="C11" s="55"/>
      <c r="D11" s="55"/>
      <c r="E11" s="55"/>
      <c r="F11" s="55"/>
      <c r="G11" s="55"/>
      <c r="H11" s="55"/>
      <c r="I11" s="55"/>
      <c r="J11" s="55"/>
      <c r="K11" s="55"/>
      <c r="L11" s="55"/>
      <c r="M11" s="55"/>
      <c r="N11" s="55"/>
      <c r="O11" s="55"/>
      <c r="P11" s="55"/>
      <c r="Q11" s="55"/>
      <c r="R11" s="55"/>
      <c r="S11" s="55"/>
      <c r="T11" s="55"/>
      <c r="U11" s="55"/>
      <c r="V11" s="55"/>
      <c r="W11" s="55"/>
      <c r="X11" s="55"/>
      <c r="Y11" s="55"/>
    </row>
    <row r="12" spans="1:25" x14ac:dyDescent="0.45">
      <c r="A12" s="55"/>
      <c r="B12" s="55"/>
      <c r="C12" s="55"/>
      <c r="D12" s="55"/>
      <c r="E12" s="55"/>
      <c r="F12" s="55"/>
      <c r="G12" s="55"/>
      <c r="H12" s="55"/>
      <c r="I12" s="55"/>
      <c r="J12" s="55"/>
      <c r="K12" s="55"/>
      <c r="L12" s="55"/>
      <c r="M12" s="55"/>
      <c r="N12" s="55"/>
      <c r="O12" s="55"/>
      <c r="P12" s="55"/>
      <c r="Q12" s="55"/>
      <c r="R12" s="55"/>
      <c r="S12" s="55"/>
      <c r="T12" s="55"/>
      <c r="U12" s="55"/>
      <c r="V12" s="55"/>
      <c r="W12" s="55"/>
      <c r="X12" s="55"/>
      <c r="Y12" s="55"/>
    </row>
    <row r="13" spans="1:25" x14ac:dyDescent="0.45">
      <c r="A13" s="55"/>
      <c r="B13" s="55"/>
      <c r="C13" s="55"/>
      <c r="D13" s="55"/>
      <c r="E13" s="55"/>
      <c r="F13" s="55"/>
      <c r="G13" s="55"/>
      <c r="H13" s="55"/>
      <c r="I13" s="55"/>
      <c r="J13" s="55"/>
      <c r="K13" s="55"/>
      <c r="L13" s="55"/>
      <c r="M13" s="55"/>
      <c r="N13" s="55"/>
      <c r="O13" s="55"/>
      <c r="P13" s="55"/>
      <c r="Q13" s="55"/>
      <c r="R13" s="55"/>
      <c r="S13" s="55"/>
      <c r="T13" s="55"/>
      <c r="U13" s="55"/>
      <c r="V13" s="55"/>
      <c r="W13" s="55"/>
      <c r="X13" s="55"/>
      <c r="Y13" s="55"/>
    </row>
    <row r="14" spans="1:25" x14ac:dyDescent="0.45">
      <c r="A14" s="55"/>
      <c r="B14" s="55"/>
      <c r="C14" s="55"/>
      <c r="D14" s="55"/>
      <c r="E14" s="55"/>
      <c r="F14" s="55"/>
      <c r="G14" s="55"/>
      <c r="H14" s="55"/>
      <c r="I14" s="55"/>
      <c r="J14" s="55"/>
      <c r="K14" s="55"/>
      <c r="L14" s="55"/>
      <c r="M14" s="55"/>
      <c r="N14" s="55"/>
      <c r="O14" s="55"/>
      <c r="P14" s="55"/>
      <c r="Q14" s="55"/>
      <c r="R14" s="55"/>
      <c r="S14" s="55"/>
      <c r="T14" s="55"/>
      <c r="U14" s="55"/>
      <c r="V14" s="55"/>
      <c r="W14" s="55"/>
      <c r="X14" s="55"/>
      <c r="Y14" s="55"/>
    </row>
    <row r="15" spans="1:25" x14ac:dyDescent="0.45">
      <c r="A15" s="55"/>
      <c r="B15" s="55"/>
      <c r="C15" s="55"/>
      <c r="D15" s="55"/>
      <c r="E15" s="55"/>
      <c r="F15" s="55"/>
      <c r="G15" s="55"/>
      <c r="H15" s="55"/>
      <c r="I15" s="55"/>
      <c r="J15" s="55"/>
      <c r="K15" s="55"/>
      <c r="L15" s="55"/>
      <c r="M15" s="55"/>
      <c r="N15" s="55"/>
      <c r="O15" s="55"/>
      <c r="P15" s="55"/>
      <c r="Q15" s="55"/>
      <c r="R15" s="55"/>
      <c r="S15" s="55"/>
      <c r="T15" s="55"/>
      <c r="U15" s="55"/>
      <c r="V15" s="55"/>
      <c r="W15" s="55"/>
      <c r="X15" s="55"/>
      <c r="Y15" s="55"/>
    </row>
    <row r="16" spans="1:25" x14ac:dyDescent="0.45">
      <c r="A16" s="55"/>
      <c r="B16" s="55"/>
      <c r="C16" s="55"/>
      <c r="D16" s="55"/>
      <c r="E16" s="55"/>
      <c r="F16" s="55"/>
      <c r="G16" s="55"/>
      <c r="H16" s="55"/>
      <c r="I16" s="55"/>
      <c r="J16" s="55"/>
      <c r="K16" s="55"/>
      <c r="L16" s="55"/>
      <c r="M16" s="55"/>
      <c r="N16" s="55"/>
      <c r="O16" s="55"/>
      <c r="P16" s="55"/>
      <c r="Q16" s="55"/>
      <c r="R16" s="55"/>
      <c r="S16" s="55"/>
      <c r="T16" s="55"/>
      <c r="U16" s="55"/>
      <c r="V16" s="55"/>
      <c r="W16" s="55"/>
      <c r="X16" s="55"/>
      <c r="Y16" s="55"/>
    </row>
    <row r="17" spans="1:25" x14ac:dyDescent="0.45">
      <c r="A17" s="55"/>
      <c r="B17" s="55"/>
      <c r="C17" s="55"/>
      <c r="D17" s="55"/>
      <c r="E17" s="55"/>
      <c r="F17" s="55"/>
      <c r="G17" s="55"/>
      <c r="H17" s="55"/>
      <c r="I17" s="55"/>
      <c r="J17" s="55"/>
      <c r="K17" s="55"/>
      <c r="L17" s="55"/>
      <c r="M17" s="55"/>
      <c r="N17" s="55"/>
      <c r="O17" s="55"/>
      <c r="P17" s="55"/>
      <c r="Q17" s="55"/>
      <c r="R17" s="55"/>
      <c r="S17" s="55"/>
      <c r="T17" s="55"/>
      <c r="U17" s="55"/>
      <c r="V17" s="55"/>
      <c r="W17" s="55"/>
      <c r="X17" s="55"/>
      <c r="Y17" s="55"/>
    </row>
    <row r="18" spans="1:25" x14ac:dyDescent="0.45">
      <c r="A18" s="55"/>
      <c r="B18" s="55"/>
      <c r="C18" s="55"/>
      <c r="D18" s="55"/>
      <c r="E18" s="55"/>
      <c r="F18" s="55"/>
      <c r="G18" s="55"/>
      <c r="H18" s="55"/>
      <c r="I18" s="55"/>
      <c r="J18" s="55"/>
      <c r="K18" s="55"/>
      <c r="L18" s="55"/>
      <c r="M18" s="55"/>
      <c r="N18" s="55"/>
      <c r="O18" s="55"/>
      <c r="P18" s="55"/>
      <c r="Q18" s="55"/>
      <c r="R18" s="55"/>
      <c r="S18" s="55"/>
      <c r="T18" s="55"/>
      <c r="U18" s="55"/>
      <c r="V18" s="55"/>
      <c r="W18" s="55"/>
      <c r="X18" s="55"/>
      <c r="Y18" s="55"/>
    </row>
    <row r="19" spans="1:25" x14ac:dyDescent="0.45">
      <c r="A19" s="55"/>
      <c r="B19" s="55"/>
      <c r="C19" s="55"/>
      <c r="D19" s="55"/>
      <c r="E19" s="55"/>
      <c r="F19" s="55"/>
      <c r="G19" s="55"/>
      <c r="H19" s="55"/>
      <c r="I19" s="55"/>
      <c r="J19" s="55"/>
      <c r="K19" s="55"/>
      <c r="L19" s="55"/>
      <c r="M19" s="55"/>
      <c r="N19" s="55"/>
      <c r="O19" s="55"/>
      <c r="P19" s="55"/>
      <c r="Q19" s="55"/>
      <c r="R19" s="55"/>
      <c r="S19" s="55"/>
      <c r="T19" s="55"/>
      <c r="U19" s="55"/>
      <c r="V19" s="55"/>
      <c r="W19" s="55"/>
      <c r="X19" s="55"/>
      <c r="Y19" s="55"/>
    </row>
    <row r="20" spans="1:25" x14ac:dyDescent="0.45">
      <c r="A20" s="55"/>
      <c r="B20" s="55"/>
      <c r="C20" s="55"/>
      <c r="D20" s="55"/>
      <c r="E20" s="55"/>
      <c r="F20" s="55"/>
      <c r="G20" s="55"/>
      <c r="H20" s="55"/>
      <c r="I20" s="55"/>
      <c r="J20" s="55"/>
      <c r="K20" s="55"/>
      <c r="L20" s="55"/>
      <c r="M20" s="55"/>
      <c r="N20" s="55"/>
      <c r="O20" s="55"/>
      <c r="P20" s="55"/>
      <c r="Q20" s="55"/>
      <c r="R20" s="55"/>
      <c r="S20" s="55"/>
      <c r="T20" s="55"/>
      <c r="U20" s="55"/>
      <c r="V20" s="55"/>
      <c r="W20" s="55"/>
      <c r="X20" s="55"/>
      <c r="Y20" s="55"/>
    </row>
    <row r="21" spans="1:25" x14ac:dyDescent="0.45">
      <c r="A21" s="55"/>
      <c r="B21" s="55"/>
      <c r="C21" s="55"/>
      <c r="D21" s="55"/>
      <c r="E21" s="55"/>
      <c r="F21" s="55"/>
      <c r="G21" s="55"/>
      <c r="H21" s="55"/>
      <c r="I21" s="55"/>
      <c r="J21" s="55"/>
      <c r="K21" s="55"/>
      <c r="L21" s="55"/>
      <c r="M21" s="55"/>
      <c r="N21" s="55"/>
      <c r="O21" s="55"/>
      <c r="P21" s="55"/>
      <c r="Q21" s="55"/>
      <c r="R21" s="55"/>
      <c r="S21" s="55"/>
      <c r="T21" s="55"/>
      <c r="U21" s="55"/>
      <c r="V21" s="55"/>
      <c r="W21" s="55"/>
      <c r="X21" s="55"/>
      <c r="Y21" s="55"/>
    </row>
    <row r="22" spans="1:25" x14ac:dyDescent="0.45">
      <c r="A22" s="55"/>
      <c r="B22" s="55"/>
      <c r="C22" s="55"/>
      <c r="D22" s="55"/>
      <c r="E22" s="55"/>
      <c r="F22" s="55"/>
      <c r="G22" s="55"/>
      <c r="H22" s="55"/>
      <c r="I22" s="55"/>
      <c r="J22" s="55"/>
      <c r="K22" s="55"/>
      <c r="L22" s="55"/>
      <c r="M22" s="55"/>
      <c r="N22" s="55"/>
      <c r="O22" s="55"/>
      <c r="P22" s="55"/>
      <c r="Q22" s="55"/>
      <c r="R22" s="55"/>
      <c r="S22" s="55"/>
      <c r="T22" s="55"/>
      <c r="U22" s="55"/>
      <c r="V22" s="55"/>
      <c r="W22" s="55"/>
      <c r="X22" s="55"/>
      <c r="Y22" s="55"/>
    </row>
    <row r="23" spans="1:25" x14ac:dyDescent="0.45">
      <c r="A23" s="55"/>
      <c r="B23" s="55"/>
      <c r="C23" s="55"/>
      <c r="D23" s="55"/>
      <c r="E23" s="55"/>
      <c r="F23" s="55"/>
      <c r="G23" s="55"/>
      <c r="H23" s="55"/>
      <c r="I23" s="55"/>
      <c r="J23" s="55"/>
      <c r="K23" s="55"/>
      <c r="L23" s="55"/>
      <c r="M23" s="55"/>
      <c r="N23" s="55"/>
      <c r="O23" s="55"/>
      <c r="P23" s="55"/>
      <c r="Q23" s="55"/>
      <c r="R23" s="55"/>
      <c r="S23" s="55"/>
      <c r="T23" s="55"/>
      <c r="U23" s="55"/>
      <c r="V23" s="55"/>
      <c r="W23" s="55"/>
      <c r="X23" s="55"/>
      <c r="Y23" s="55"/>
    </row>
    <row r="24" spans="1:25" x14ac:dyDescent="0.45">
      <c r="A24" s="55"/>
      <c r="B24" s="55"/>
      <c r="C24" s="55"/>
      <c r="D24" s="55"/>
      <c r="E24" s="55"/>
      <c r="F24" s="55"/>
      <c r="G24" s="55"/>
      <c r="H24" s="55"/>
      <c r="I24" s="55"/>
      <c r="J24" s="55"/>
      <c r="K24" s="55"/>
      <c r="L24" s="55"/>
      <c r="M24" s="55"/>
      <c r="N24" s="55"/>
      <c r="O24" s="55"/>
      <c r="P24" s="55"/>
      <c r="Q24" s="55"/>
      <c r="R24" s="55"/>
      <c r="S24" s="55"/>
      <c r="T24" s="55"/>
      <c r="U24" s="55"/>
      <c r="V24" s="55"/>
      <c r="W24" s="55"/>
      <c r="X24" s="55"/>
      <c r="Y24" s="55"/>
    </row>
    <row r="25" spans="1:25" x14ac:dyDescent="0.45">
      <c r="A25" s="55"/>
      <c r="B25" s="55"/>
      <c r="C25" s="55"/>
      <c r="D25" s="55"/>
      <c r="E25" s="55"/>
      <c r="F25" s="55"/>
      <c r="G25" s="55"/>
      <c r="H25" s="55"/>
      <c r="I25" s="55"/>
      <c r="J25" s="55"/>
      <c r="K25" s="55"/>
      <c r="L25" s="55"/>
      <c r="M25" s="55"/>
      <c r="N25" s="55"/>
      <c r="O25" s="55"/>
      <c r="P25" s="55"/>
      <c r="Q25" s="55"/>
      <c r="R25" s="55"/>
      <c r="S25" s="55"/>
      <c r="T25" s="55"/>
      <c r="U25" s="55"/>
      <c r="V25" s="55"/>
      <c r="W25" s="55"/>
      <c r="X25" s="55"/>
      <c r="Y25" s="55"/>
    </row>
    <row r="26" spans="1:25" x14ac:dyDescent="0.45">
      <c r="A26" s="55"/>
      <c r="B26" s="55"/>
      <c r="C26" s="55"/>
      <c r="D26" s="55"/>
      <c r="E26" s="55"/>
      <c r="F26" s="55"/>
      <c r="G26" s="55"/>
      <c r="H26" s="55"/>
      <c r="I26" s="55"/>
      <c r="J26" s="55"/>
      <c r="K26" s="55"/>
      <c r="L26" s="55"/>
      <c r="M26" s="55"/>
      <c r="N26" s="55"/>
      <c r="O26" s="55"/>
      <c r="P26" s="55"/>
      <c r="Q26" s="55"/>
      <c r="R26" s="55"/>
      <c r="S26" s="55"/>
      <c r="T26" s="55"/>
      <c r="U26" s="55"/>
      <c r="V26" s="55"/>
      <c r="W26" s="55"/>
      <c r="X26" s="55"/>
      <c r="Y26" s="55"/>
    </row>
    <row r="27" spans="1:25" x14ac:dyDescent="0.45">
      <c r="A27" s="55"/>
      <c r="B27" s="55"/>
      <c r="C27" s="55"/>
      <c r="D27" s="55"/>
      <c r="E27" s="55"/>
      <c r="F27" s="55"/>
      <c r="G27" s="55"/>
      <c r="H27" s="55"/>
      <c r="I27" s="55"/>
      <c r="J27" s="55"/>
      <c r="K27" s="55"/>
      <c r="L27" s="55"/>
      <c r="M27" s="55"/>
      <c r="N27" s="55"/>
      <c r="O27" s="55"/>
      <c r="P27" s="55"/>
      <c r="Q27" s="55"/>
      <c r="R27" s="55"/>
      <c r="S27" s="55"/>
      <c r="T27" s="55"/>
      <c r="U27" s="55"/>
      <c r="V27" s="55"/>
      <c r="W27" s="55"/>
      <c r="X27" s="55"/>
      <c r="Y27" s="55"/>
    </row>
    <row r="28" spans="1:25" x14ac:dyDescent="0.45">
      <c r="A28" s="55"/>
      <c r="B28" s="55"/>
      <c r="C28" s="55"/>
      <c r="D28" s="55"/>
      <c r="E28" s="55"/>
      <c r="F28" s="55"/>
      <c r="G28" s="55"/>
      <c r="H28" s="55"/>
      <c r="I28" s="55"/>
      <c r="J28" s="55"/>
      <c r="K28" s="55"/>
      <c r="L28" s="55"/>
      <c r="M28" s="55"/>
      <c r="N28" s="55"/>
      <c r="O28" s="55"/>
      <c r="P28" s="55"/>
      <c r="Q28" s="55"/>
      <c r="R28" s="55"/>
      <c r="S28" s="55"/>
      <c r="T28" s="55"/>
      <c r="U28" s="55"/>
      <c r="V28" s="55"/>
      <c r="W28" s="55"/>
      <c r="X28" s="55"/>
      <c r="Y28" s="55"/>
    </row>
    <row r="29" spans="1:25" x14ac:dyDescent="0.45">
      <c r="A29" s="55"/>
      <c r="B29" s="55"/>
      <c r="C29" s="55"/>
      <c r="D29" s="55"/>
      <c r="E29" s="55"/>
      <c r="F29" s="55"/>
      <c r="G29" s="55"/>
      <c r="H29" s="55"/>
      <c r="I29" s="55"/>
      <c r="J29" s="55"/>
      <c r="K29" s="55"/>
      <c r="L29" s="55"/>
      <c r="M29" s="55"/>
      <c r="N29" s="55"/>
      <c r="O29" s="55"/>
      <c r="P29" s="55"/>
      <c r="Q29" s="55"/>
      <c r="R29" s="55"/>
      <c r="S29" s="55"/>
      <c r="T29" s="55"/>
      <c r="U29" s="55"/>
      <c r="V29" s="55"/>
      <c r="W29" s="55"/>
      <c r="X29" s="55"/>
      <c r="Y29" s="55"/>
    </row>
    <row r="30" spans="1:25" x14ac:dyDescent="0.45">
      <c r="A30" s="55"/>
      <c r="B30" s="55"/>
      <c r="C30" s="55"/>
      <c r="D30" s="55"/>
      <c r="E30" s="55"/>
      <c r="F30" s="55"/>
      <c r="G30" s="55"/>
      <c r="H30" s="55"/>
      <c r="I30" s="55"/>
      <c r="J30" s="55"/>
      <c r="K30" s="55"/>
      <c r="L30" s="55"/>
      <c r="M30" s="55"/>
      <c r="N30" s="55"/>
      <c r="O30" s="55"/>
      <c r="P30" s="55"/>
      <c r="Q30" s="55"/>
      <c r="R30" s="55"/>
      <c r="S30" s="55"/>
      <c r="T30" s="55"/>
      <c r="U30" s="55"/>
      <c r="V30" s="55"/>
      <c r="W30" s="55"/>
      <c r="X30" s="55"/>
      <c r="Y30" s="55"/>
    </row>
    <row r="31" spans="1:25" x14ac:dyDescent="0.45">
      <c r="A31" s="55"/>
      <c r="B31" s="55"/>
      <c r="C31" s="55"/>
      <c r="D31" s="55"/>
      <c r="E31" s="55"/>
      <c r="F31" s="55"/>
      <c r="G31" s="55"/>
      <c r="H31" s="55"/>
      <c r="I31" s="55"/>
      <c r="J31" s="55"/>
      <c r="K31" s="55"/>
      <c r="L31" s="55"/>
      <c r="M31" s="55"/>
      <c r="N31" s="55"/>
      <c r="O31" s="55"/>
      <c r="P31" s="55"/>
      <c r="Q31" s="55"/>
      <c r="R31" s="55"/>
      <c r="S31" s="55"/>
      <c r="T31" s="55"/>
      <c r="U31" s="55"/>
      <c r="V31" s="55"/>
      <c r="W31" s="55"/>
      <c r="X31" s="55"/>
      <c r="Y31" s="55"/>
    </row>
    <row r="32" spans="1:25" x14ac:dyDescent="0.45">
      <c r="A32" s="55"/>
      <c r="B32" s="55"/>
      <c r="C32" s="55"/>
      <c r="D32" s="55"/>
      <c r="E32" s="55"/>
      <c r="F32" s="55"/>
      <c r="G32" s="55"/>
      <c r="H32" s="55"/>
      <c r="I32" s="55"/>
      <c r="J32" s="55"/>
      <c r="K32" s="55"/>
      <c r="L32" s="55"/>
      <c r="M32" s="55"/>
      <c r="N32" s="55"/>
      <c r="O32" s="55"/>
      <c r="P32" s="55"/>
      <c r="Q32" s="55"/>
      <c r="R32" s="55"/>
      <c r="S32" s="55"/>
      <c r="T32" s="55"/>
      <c r="U32" s="55"/>
      <c r="V32" s="55"/>
      <c r="W32" s="55"/>
      <c r="X32" s="55"/>
      <c r="Y32" s="55"/>
    </row>
    <row r="33" spans="1:25" x14ac:dyDescent="0.45">
      <c r="A33" s="55"/>
      <c r="B33" s="55"/>
      <c r="C33" s="55"/>
      <c r="D33" s="55"/>
      <c r="E33" s="55"/>
      <c r="F33" s="55"/>
      <c r="G33" s="55"/>
      <c r="H33" s="55"/>
      <c r="I33" s="55"/>
      <c r="J33" s="55"/>
      <c r="K33" s="55"/>
      <c r="L33" s="55"/>
      <c r="M33" s="55"/>
      <c r="N33" s="55"/>
      <c r="O33" s="55"/>
      <c r="P33" s="55"/>
      <c r="Q33" s="55"/>
      <c r="R33" s="55"/>
      <c r="S33" s="55"/>
      <c r="T33" s="55"/>
      <c r="U33" s="55"/>
      <c r="V33" s="55"/>
      <c r="W33" s="55"/>
      <c r="X33" s="55"/>
      <c r="Y33" s="55"/>
    </row>
    <row r="34" spans="1:25" x14ac:dyDescent="0.45">
      <c r="A34" s="55"/>
      <c r="B34" s="55"/>
      <c r="C34" s="55"/>
      <c r="D34" s="55"/>
      <c r="E34" s="55"/>
      <c r="F34" s="55"/>
      <c r="G34" s="55"/>
      <c r="H34" s="55"/>
      <c r="I34" s="55"/>
      <c r="J34" s="55"/>
      <c r="K34" s="55"/>
      <c r="L34" s="55"/>
      <c r="M34" s="55"/>
      <c r="N34" s="55"/>
      <c r="O34" s="55"/>
      <c r="P34" s="55"/>
      <c r="Q34" s="55"/>
      <c r="R34" s="55"/>
      <c r="S34" s="55"/>
      <c r="T34" s="55"/>
      <c r="U34" s="55"/>
      <c r="V34" s="55"/>
      <c r="W34" s="55"/>
      <c r="X34" s="55"/>
      <c r="Y34" s="55"/>
    </row>
    <row r="35" spans="1:25" x14ac:dyDescent="0.45">
      <c r="A35" s="55"/>
      <c r="B35" s="55"/>
      <c r="C35" s="55"/>
      <c r="D35" s="55"/>
      <c r="E35" s="55"/>
      <c r="F35" s="55"/>
      <c r="G35" s="55"/>
      <c r="H35" s="55"/>
      <c r="I35" s="55"/>
      <c r="J35" s="55"/>
      <c r="K35" s="55"/>
      <c r="L35" s="55"/>
      <c r="M35" s="55"/>
      <c r="N35" s="55"/>
      <c r="O35" s="55"/>
      <c r="P35" s="55"/>
      <c r="Q35" s="55"/>
      <c r="R35" s="55"/>
      <c r="S35" s="55"/>
      <c r="T35" s="55"/>
      <c r="U35" s="55"/>
      <c r="V35" s="55"/>
      <c r="W35" s="55"/>
      <c r="X35" s="55"/>
      <c r="Y35" s="55"/>
    </row>
    <row r="36" spans="1:25" x14ac:dyDescent="0.45">
      <c r="A36" s="55"/>
      <c r="B36" s="55"/>
      <c r="C36" s="55"/>
      <c r="D36" s="55"/>
      <c r="E36" s="55"/>
      <c r="F36" s="55"/>
      <c r="G36" s="55"/>
      <c r="H36" s="55"/>
      <c r="I36" s="55"/>
      <c r="J36" s="55"/>
      <c r="K36" s="55"/>
      <c r="L36" s="55"/>
      <c r="M36" s="55"/>
      <c r="N36" s="55"/>
      <c r="O36" s="55"/>
      <c r="P36" s="55"/>
      <c r="Q36" s="55"/>
      <c r="R36" s="55"/>
      <c r="S36" s="55"/>
      <c r="T36" s="55"/>
      <c r="U36" s="55"/>
      <c r="V36" s="55"/>
      <c r="W36" s="55"/>
      <c r="X36" s="55"/>
      <c r="Y36" s="55"/>
    </row>
    <row r="37" spans="1:25" x14ac:dyDescent="0.45">
      <c r="A37" s="55"/>
      <c r="B37" s="55"/>
      <c r="C37" s="55"/>
      <c r="D37" s="55"/>
      <c r="E37" s="55"/>
      <c r="F37" s="55"/>
      <c r="G37" s="55"/>
      <c r="H37" s="55"/>
      <c r="I37" s="55"/>
      <c r="J37" s="55"/>
      <c r="K37" s="55"/>
      <c r="L37" s="55"/>
      <c r="M37" s="55"/>
      <c r="N37" s="55"/>
      <c r="O37" s="55"/>
      <c r="P37" s="55"/>
      <c r="Q37" s="55"/>
      <c r="R37" s="55"/>
      <c r="S37" s="55"/>
      <c r="T37" s="55"/>
      <c r="U37" s="55"/>
      <c r="V37" s="55"/>
      <c r="W37" s="55"/>
      <c r="X37" s="55"/>
      <c r="Y37" s="55"/>
    </row>
    <row r="38" spans="1:25" x14ac:dyDescent="0.45">
      <c r="A38" s="55"/>
      <c r="B38" s="55"/>
      <c r="C38" s="55"/>
      <c r="D38" s="55"/>
      <c r="E38" s="55"/>
      <c r="F38" s="55"/>
      <c r="G38" s="55"/>
      <c r="H38" s="55"/>
      <c r="I38" s="55"/>
      <c r="J38" s="55"/>
      <c r="K38" s="55"/>
      <c r="L38" s="55"/>
      <c r="M38" s="55"/>
      <c r="N38" s="55"/>
      <c r="O38" s="55"/>
      <c r="P38" s="55"/>
      <c r="Q38" s="55"/>
      <c r="R38" s="55"/>
      <c r="S38" s="55"/>
      <c r="T38" s="55"/>
      <c r="U38" s="55"/>
      <c r="V38" s="55"/>
      <c r="W38" s="55"/>
      <c r="X38" s="55"/>
      <c r="Y38" s="55"/>
    </row>
    <row r="39" spans="1:25" x14ac:dyDescent="0.45">
      <c r="A39" s="55"/>
      <c r="B39" s="55"/>
      <c r="C39" s="55"/>
      <c r="D39" s="55"/>
      <c r="E39" s="55"/>
      <c r="F39" s="55"/>
      <c r="G39" s="55"/>
      <c r="H39" s="55"/>
      <c r="I39" s="55"/>
      <c r="J39" s="55"/>
      <c r="K39" s="55"/>
      <c r="L39" s="55"/>
      <c r="M39" s="55"/>
      <c r="N39" s="55"/>
      <c r="O39" s="55"/>
      <c r="P39" s="55"/>
      <c r="Q39" s="55"/>
      <c r="R39" s="55"/>
      <c r="S39" s="55"/>
      <c r="T39" s="55"/>
      <c r="U39" s="55"/>
      <c r="V39" s="55"/>
      <c r="W39" s="55"/>
      <c r="X39" s="55"/>
      <c r="Y39" s="55"/>
    </row>
    <row r="40" spans="1:25" x14ac:dyDescent="0.45">
      <c r="A40" s="55"/>
      <c r="B40" s="55"/>
      <c r="C40" s="55"/>
      <c r="D40" s="55"/>
      <c r="E40" s="55"/>
      <c r="F40" s="55"/>
      <c r="G40" s="55"/>
      <c r="H40" s="55"/>
      <c r="I40" s="55"/>
      <c r="J40" s="55"/>
      <c r="K40" s="55"/>
      <c r="L40" s="55"/>
      <c r="M40" s="55"/>
      <c r="N40" s="55"/>
      <c r="O40" s="55"/>
      <c r="P40" s="55"/>
      <c r="Q40" s="55"/>
      <c r="R40" s="55"/>
      <c r="S40" s="55"/>
      <c r="T40" s="55"/>
      <c r="U40" s="55"/>
      <c r="V40" s="55"/>
      <c r="W40" s="55"/>
      <c r="X40" s="55"/>
      <c r="Y40" s="55"/>
    </row>
    <row r="41" spans="1:25" x14ac:dyDescent="0.45">
      <c r="A41" s="55"/>
      <c r="B41" s="55"/>
      <c r="C41" s="55"/>
      <c r="D41" s="55"/>
      <c r="E41" s="55"/>
      <c r="F41" s="55"/>
      <c r="G41" s="55"/>
      <c r="H41" s="55"/>
      <c r="I41" s="55"/>
      <c r="J41" s="55"/>
      <c r="K41" s="55"/>
      <c r="L41" s="55"/>
      <c r="M41" s="55"/>
      <c r="N41" s="55"/>
      <c r="O41" s="55"/>
      <c r="P41" s="55"/>
      <c r="Q41" s="55"/>
      <c r="R41" s="55"/>
      <c r="S41" s="55"/>
      <c r="T41" s="55"/>
      <c r="U41" s="55"/>
      <c r="V41" s="55"/>
      <c r="W41" s="55"/>
      <c r="X41" s="55"/>
      <c r="Y41" s="55"/>
    </row>
    <row r="42" spans="1:25" x14ac:dyDescent="0.45">
      <c r="A42" s="55"/>
      <c r="B42" s="55"/>
      <c r="C42" s="55"/>
      <c r="D42" s="55"/>
      <c r="E42" s="55"/>
      <c r="F42" s="55"/>
      <c r="G42" s="55"/>
      <c r="H42" s="55"/>
      <c r="I42" s="55"/>
      <c r="J42" s="55"/>
      <c r="K42" s="55"/>
      <c r="L42" s="55"/>
      <c r="M42" s="55"/>
      <c r="N42" s="55"/>
      <c r="O42" s="55"/>
      <c r="P42" s="55"/>
      <c r="Q42" s="55"/>
      <c r="R42" s="55"/>
      <c r="S42" s="55"/>
      <c r="T42" s="55"/>
      <c r="U42" s="55"/>
      <c r="V42" s="55"/>
      <c r="W42" s="55"/>
      <c r="X42" s="55"/>
      <c r="Y42" s="55"/>
    </row>
  </sheetData>
  <sheetProtection algorithmName="SHA-512" hashValue="X3R7BA9m3NuoihEzflXZ3oOP+PBLVspWzfU5Aj4MvG6+VmXOqTmHv4zgzUJOySpI5ZOpVwEe5AyS4sUSoDXF1A==" saltValue="9nBlA3zCc8OpGn4dmhhPoQ==" spinCount="100000" sheet="1" objects="1" scenarios="1" selectLockedCells="1" pivotTables="0" selectUnlockedCells="1"/>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7F918-0A58-4245-AF2D-301581058FCA}">
  <sheetPr codeName="Sheet5">
    <tabColor rgb="FFFF6600"/>
  </sheetPr>
  <dimension ref="A1:AA44"/>
  <sheetViews>
    <sheetView showGridLines="0" showRowColHeaders="0" tabSelected="1" topLeftCell="A4" zoomScale="60" zoomScaleNormal="60" workbookViewId="0">
      <selection activeCell="Q40" sqref="Q40"/>
    </sheetView>
  </sheetViews>
  <sheetFormatPr defaultRowHeight="23.4" x14ac:dyDescent="0.45"/>
  <sheetData>
    <row r="1" spans="1:27" x14ac:dyDescent="0.45">
      <c r="A1" s="55"/>
      <c r="B1" s="55"/>
      <c r="C1" s="55"/>
      <c r="D1" s="55"/>
      <c r="E1" s="55"/>
      <c r="F1" s="55"/>
      <c r="G1" s="55"/>
      <c r="H1" s="55"/>
      <c r="I1" s="55"/>
      <c r="J1" s="55"/>
      <c r="K1" s="55"/>
      <c r="L1" s="55"/>
      <c r="M1" s="55"/>
      <c r="N1" s="55"/>
      <c r="O1" s="55"/>
      <c r="P1" s="55"/>
      <c r="Q1" s="55"/>
      <c r="R1" s="55"/>
      <c r="S1" s="55"/>
      <c r="T1" s="55"/>
      <c r="U1" s="55"/>
      <c r="V1" s="55"/>
      <c r="W1" s="55"/>
      <c r="X1" s="55"/>
      <c r="Y1" s="55"/>
      <c r="Z1" s="55"/>
      <c r="AA1" s="55"/>
    </row>
    <row r="2" spans="1:27" x14ac:dyDescent="0.45">
      <c r="A2" s="55"/>
      <c r="B2" s="55"/>
      <c r="C2" s="55"/>
      <c r="D2" s="55"/>
      <c r="E2" s="55"/>
      <c r="F2" s="55"/>
      <c r="G2" s="55"/>
      <c r="H2" s="55"/>
      <c r="I2" s="55"/>
      <c r="J2" s="55"/>
      <c r="K2" s="55"/>
      <c r="L2" s="55"/>
      <c r="M2" s="55"/>
      <c r="N2" s="55"/>
      <c r="O2" s="55"/>
      <c r="P2" s="55"/>
      <c r="Q2" s="55"/>
      <c r="R2" s="55"/>
      <c r="S2" s="55"/>
      <c r="T2" s="55"/>
      <c r="U2" s="55"/>
      <c r="V2" s="55"/>
      <c r="W2" s="55"/>
      <c r="X2" s="55"/>
      <c r="Y2" s="55"/>
      <c r="Z2" s="55"/>
      <c r="AA2" s="55"/>
    </row>
    <row r="3" spans="1:27" x14ac:dyDescent="0.45">
      <c r="A3" s="55"/>
      <c r="B3" s="55"/>
      <c r="C3" s="55"/>
      <c r="D3" s="55"/>
      <c r="E3" s="55"/>
      <c r="F3" s="55"/>
      <c r="G3" s="55"/>
      <c r="H3" s="55"/>
      <c r="I3" s="55"/>
      <c r="J3" s="55"/>
      <c r="K3" s="55"/>
      <c r="L3" s="55"/>
      <c r="M3" s="55"/>
      <c r="N3" s="55"/>
      <c r="O3" s="55"/>
      <c r="P3" s="55"/>
      <c r="Q3" s="55"/>
      <c r="R3" s="55"/>
      <c r="S3" s="55"/>
      <c r="T3" s="55"/>
      <c r="U3" s="55"/>
      <c r="V3" s="55"/>
      <c r="W3" s="55"/>
      <c r="X3" s="55"/>
      <c r="Y3" s="55"/>
      <c r="Z3" s="55"/>
      <c r="AA3" s="55"/>
    </row>
    <row r="4" spans="1:27" x14ac:dyDescent="0.45">
      <c r="A4" s="55"/>
      <c r="B4" s="55"/>
      <c r="C4" s="55"/>
      <c r="D4" s="55"/>
      <c r="E4" s="55"/>
      <c r="F4" s="55"/>
      <c r="G4" s="55"/>
      <c r="H4" s="55"/>
      <c r="I4" s="55"/>
      <c r="J4" s="55"/>
      <c r="K4" s="55"/>
      <c r="L4" s="55"/>
      <c r="M4" s="55"/>
      <c r="N4" s="55"/>
      <c r="O4" s="55"/>
      <c r="P4" s="55"/>
      <c r="Q4" s="55"/>
      <c r="R4" s="55"/>
      <c r="S4" s="55"/>
      <c r="T4" s="55"/>
      <c r="U4" s="55"/>
      <c r="V4" s="55"/>
      <c r="W4" s="55"/>
      <c r="X4" s="55"/>
      <c r="Y4" s="55"/>
      <c r="Z4" s="55"/>
      <c r="AA4" s="55"/>
    </row>
    <row r="5" spans="1:27" x14ac:dyDescent="0.45">
      <c r="A5" s="55"/>
      <c r="B5" s="55"/>
      <c r="C5" s="55"/>
      <c r="D5" s="55"/>
      <c r="E5" s="55"/>
      <c r="F5" s="55"/>
      <c r="G5" s="55"/>
      <c r="H5" s="55"/>
      <c r="I5" s="55"/>
      <c r="J5" s="55"/>
      <c r="K5" s="55"/>
      <c r="L5" s="55"/>
      <c r="M5" s="55"/>
      <c r="N5" s="55"/>
      <c r="O5" s="55"/>
      <c r="P5" s="55"/>
      <c r="Q5" s="55"/>
      <c r="R5" s="55"/>
      <c r="S5" s="55"/>
      <c r="T5" s="55"/>
      <c r="U5" s="55"/>
      <c r="V5" s="55"/>
      <c r="W5" s="55"/>
      <c r="X5" s="55"/>
      <c r="Y5" s="55"/>
      <c r="Z5" s="55"/>
      <c r="AA5" s="55"/>
    </row>
    <row r="6" spans="1:27" x14ac:dyDescent="0.45">
      <c r="A6" s="55"/>
      <c r="B6" s="55"/>
      <c r="C6" s="55"/>
      <c r="D6" s="55"/>
      <c r="E6" s="55"/>
      <c r="F6" s="55"/>
      <c r="G6" s="55"/>
      <c r="H6" s="55"/>
      <c r="I6" s="55"/>
      <c r="J6" s="55"/>
      <c r="K6" s="55"/>
      <c r="L6" s="55"/>
      <c r="M6" s="55"/>
      <c r="N6" s="55"/>
      <c r="O6" s="55"/>
      <c r="P6" s="55"/>
      <c r="Q6" s="55"/>
      <c r="R6" s="55"/>
      <c r="S6" s="55"/>
      <c r="T6" s="55"/>
      <c r="U6" s="55"/>
      <c r="V6" s="55"/>
      <c r="W6" s="55"/>
      <c r="X6" s="55"/>
      <c r="Y6" s="55"/>
      <c r="Z6" s="55"/>
      <c r="AA6" s="55"/>
    </row>
    <row r="7" spans="1:27" x14ac:dyDescent="0.45">
      <c r="A7" s="55"/>
      <c r="B7" s="55"/>
      <c r="C7" s="55"/>
      <c r="D7" s="55"/>
      <c r="E7" s="55"/>
      <c r="F7" s="55"/>
      <c r="G7" s="55"/>
      <c r="H7" s="55"/>
      <c r="I7" s="55"/>
      <c r="J7" s="55"/>
      <c r="K7" s="55"/>
      <c r="L7" s="55"/>
      <c r="M7" s="55"/>
      <c r="N7" s="55"/>
      <c r="O7" s="55"/>
      <c r="P7" s="55"/>
      <c r="Q7" s="55"/>
      <c r="R7" s="55"/>
      <c r="S7" s="55"/>
      <c r="T7" s="55"/>
      <c r="U7" s="55"/>
      <c r="V7" s="55"/>
      <c r="W7" s="55"/>
      <c r="X7" s="55"/>
      <c r="Y7" s="55"/>
      <c r="Z7" s="55"/>
      <c r="AA7" s="55"/>
    </row>
    <row r="8" spans="1:27" x14ac:dyDescent="0.45">
      <c r="A8" s="55"/>
      <c r="B8" s="55"/>
      <c r="C8" s="55"/>
      <c r="D8" s="55"/>
      <c r="E8" s="55"/>
      <c r="F8" s="55"/>
      <c r="G8" s="55"/>
      <c r="H8" s="55"/>
      <c r="I8" s="55"/>
      <c r="J8" s="55"/>
      <c r="K8" s="55"/>
      <c r="L8" s="55"/>
      <c r="M8" s="55"/>
      <c r="N8" s="55"/>
      <c r="O8" s="55"/>
      <c r="P8" s="55"/>
      <c r="Q8" s="55"/>
      <c r="R8" s="55"/>
      <c r="S8" s="55"/>
      <c r="T8" s="55"/>
      <c r="U8" s="55"/>
      <c r="V8" s="55"/>
      <c r="W8" s="55"/>
      <c r="X8" s="55"/>
      <c r="Y8" s="55"/>
      <c r="Z8" s="55"/>
      <c r="AA8" s="55"/>
    </row>
    <row r="9" spans="1:27" x14ac:dyDescent="0.45">
      <c r="A9" s="55"/>
      <c r="B9" s="55"/>
      <c r="C9" s="55"/>
      <c r="D9" s="55"/>
      <c r="E9" s="55"/>
      <c r="F9" s="55"/>
      <c r="G9" s="55"/>
      <c r="H9" s="55"/>
      <c r="I9" s="55"/>
      <c r="J9" s="55"/>
      <c r="K9" s="55"/>
      <c r="L9" s="55"/>
      <c r="M9" s="55"/>
      <c r="N9" s="55"/>
      <c r="O9" s="55"/>
      <c r="P9" s="55"/>
      <c r="Q9" s="55"/>
      <c r="R9" s="55"/>
      <c r="S9" s="55"/>
      <c r="T9" s="55"/>
      <c r="U9" s="55"/>
      <c r="V9" s="55"/>
      <c r="W9" s="55"/>
      <c r="X9" s="55"/>
      <c r="Y9" s="55"/>
      <c r="Z9" s="55"/>
      <c r="AA9" s="55"/>
    </row>
    <row r="10" spans="1:27" x14ac:dyDescent="0.45">
      <c r="A10" s="55"/>
      <c r="B10" s="55"/>
      <c r="C10" s="55"/>
      <c r="D10" s="55"/>
      <c r="E10" s="55"/>
      <c r="F10" s="55"/>
      <c r="G10" s="55"/>
      <c r="H10" s="55"/>
      <c r="I10" s="55"/>
      <c r="J10" s="55"/>
      <c r="K10" s="55"/>
      <c r="L10" s="55"/>
      <c r="M10" s="55"/>
      <c r="N10" s="55"/>
      <c r="O10" s="55"/>
      <c r="P10" s="55"/>
      <c r="Q10" s="55"/>
      <c r="R10" s="55"/>
      <c r="S10" s="55"/>
      <c r="T10" s="55"/>
      <c r="U10" s="55"/>
      <c r="V10" s="55"/>
      <c r="W10" s="55"/>
      <c r="X10" s="55"/>
      <c r="Y10" s="55"/>
      <c r="Z10" s="55"/>
      <c r="AA10" s="55"/>
    </row>
    <row r="11" spans="1:27" x14ac:dyDescent="0.45">
      <c r="A11" s="55"/>
      <c r="B11" s="55"/>
      <c r="C11" s="55"/>
      <c r="D11" s="55"/>
      <c r="E11" s="55"/>
      <c r="F11" s="55"/>
      <c r="G11" s="55"/>
      <c r="H11" s="55"/>
      <c r="I11" s="55"/>
      <c r="J11" s="55"/>
      <c r="K11" s="55"/>
      <c r="L11" s="55"/>
      <c r="M11" s="55"/>
      <c r="N11" s="55"/>
      <c r="O11" s="55"/>
      <c r="P11" s="55"/>
      <c r="Q11" s="55"/>
      <c r="R11" s="55"/>
      <c r="S11" s="55"/>
      <c r="T11" s="55"/>
      <c r="U11" s="55"/>
      <c r="V11" s="55"/>
      <c r="W11" s="55"/>
      <c r="X11" s="55"/>
      <c r="Y11" s="55"/>
      <c r="Z11" s="55"/>
      <c r="AA11" s="55"/>
    </row>
    <row r="12" spans="1:27" x14ac:dyDescent="0.45">
      <c r="A12" s="55"/>
      <c r="B12" s="55"/>
      <c r="C12" s="55"/>
      <c r="D12" s="55"/>
      <c r="E12" s="55"/>
      <c r="F12" s="55"/>
      <c r="G12" s="55"/>
      <c r="H12" s="55"/>
      <c r="I12" s="55"/>
      <c r="J12" s="55"/>
      <c r="K12" s="55"/>
      <c r="L12" s="55"/>
      <c r="M12" s="55"/>
      <c r="N12" s="55"/>
      <c r="O12" s="55"/>
      <c r="P12" s="55"/>
      <c r="Q12" s="55"/>
      <c r="R12" s="55"/>
      <c r="S12" s="55"/>
      <c r="T12" s="55"/>
      <c r="U12" s="55"/>
      <c r="V12" s="55"/>
      <c r="W12" s="55"/>
      <c r="X12" s="55"/>
      <c r="Y12" s="55"/>
      <c r="Z12" s="55"/>
      <c r="AA12" s="55"/>
    </row>
    <row r="13" spans="1:27" x14ac:dyDescent="0.45">
      <c r="A13" s="55"/>
      <c r="B13" s="55"/>
      <c r="C13" s="55"/>
      <c r="D13" s="55"/>
      <c r="E13" s="55"/>
      <c r="F13" s="55"/>
      <c r="G13" s="55"/>
      <c r="H13" s="55"/>
      <c r="I13" s="55"/>
      <c r="J13" s="55"/>
      <c r="K13" s="55"/>
      <c r="L13" s="55"/>
      <c r="M13" s="55"/>
      <c r="N13" s="55"/>
      <c r="O13" s="55"/>
      <c r="P13" s="55"/>
      <c r="Q13" s="55"/>
      <c r="R13" s="55"/>
      <c r="S13" s="55"/>
      <c r="T13" s="55"/>
      <c r="U13" s="55"/>
      <c r="V13" s="55"/>
      <c r="W13" s="55"/>
      <c r="X13" s="55"/>
      <c r="Y13" s="55"/>
      <c r="Z13" s="55"/>
      <c r="AA13" s="55"/>
    </row>
    <row r="14" spans="1:27" x14ac:dyDescent="0.45">
      <c r="A14" s="55"/>
      <c r="B14" s="55"/>
      <c r="C14" s="55"/>
      <c r="D14" s="55"/>
      <c r="E14" s="55"/>
      <c r="F14" s="55"/>
      <c r="G14" s="55"/>
      <c r="H14" s="55"/>
      <c r="I14" s="55"/>
      <c r="J14" s="55"/>
      <c r="K14" s="55"/>
      <c r="L14" s="55"/>
      <c r="M14" s="55"/>
      <c r="N14" s="55"/>
      <c r="O14" s="55"/>
      <c r="P14" s="55"/>
      <c r="Q14" s="55"/>
      <c r="R14" s="55"/>
      <c r="S14" s="55"/>
      <c r="T14" s="55"/>
      <c r="U14" s="55"/>
      <c r="V14" s="55"/>
      <c r="W14" s="55"/>
      <c r="X14" s="55"/>
      <c r="Y14" s="55"/>
      <c r="Z14" s="55"/>
      <c r="AA14" s="55"/>
    </row>
    <row r="15" spans="1:27" x14ac:dyDescent="0.45">
      <c r="A15" s="55"/>
      <c r="B15" s="55"/>
      <c r="C15" s="55"/>
      <c r="D15" s="55"/>
      <c r="E15" s="55"/>
      <c r="F15" s="55"/>
      <c r="G15" s="55"/>
      <c r="H15" s="55"/>
      <c r="I15" s="55"/>
      <c r="J15" s="55"/>
      <c r="K15" s="55"/>
      <c r="L15" s="55"/>
      <c r="M15" s="55"/>
      <c r="N15" s="55"/>
      <c r="O15" s="55"/>
      <c r="P15" s="55"/>
      <c r="Q15" s="55"/>
      <c r="R15" s="55"/>
      <c r="S15" s="55"/>
      <c r="T15" s="55"/>
      <c r="U15" s="55"/>
      <c r="V15" s="55"/>
      <c r="W15" s="55"/>
      <c r="X15" s="55"/>
      <c r="Y15" s="55"/>
      <c r="Z15" s="55"/>
      <c r="AA15" s="55"/>
    </row>
    <row r="16" spans="1:27" x14ac:dyDescent="0.45">
      <c r="A16" s="55"/>
      <c r="B16" s="55"/>
      <c r="C16" s="55"/>
      <c r="D16" s="55"/>
      <c r="E16" s="55"/>
      <c r="F16" s="55"/>
      <c r="G16" s="55"/>
      <c r="H16" s="55"/>
      <c r="I16" s="55"/>
      <c r="J16" s="55"/>
      <c r="K16" s="55"/>
      <c r="L16" s="55"/>
      <c r="M16" s="55"/>
      <c r="N16" s="55"/>
      <c r="O16" s="55"/>
      <c r="P16" s="55"/>
      <c r="Q16" s="55"/>
      <c r="R16" s="55"/>
      <c r="S16" s="55"/>
      <c r="T16" s="55"/>
      <c r="U16" s="55"/>
      <c r="V16" s="55"/>
      <c r="W16" s="55"/>
      <c r="X16" s="55"/>
      <c r="Y16" s="55"/>
      <c r="Z16" s="55"/>
      <c r="AA16" s="55"/>
    </row>
    <row r="17" spans="1:27" x14ac:dyDescent="0.45">
      <c r="A17" s="55"/>
      <c r="B17" s="55"/>
      <c r="C17" s="55"/>
      <c r="D17" s="55"/>
      <c r="E17" s="55"/>
      <c r="F17" s="55"/>
      <c r="G17" s="55"/>
      <c r="H17" s="55"/>
      <c r="I17" s="55"/>
      <c r="J17" s="55"/>
      <c r="K17" s="55"/>
      <c r="L17" s="55"/>
      <c r="M17" s="55"/>
      <c r="N17" s="55"/>
      <c r="O17" s="55"/>
      <c r="P17" s="55"/>
      <c r="Q17" s="55"/>
      <c r="R17" s="55"/>
      <c r="S17" s="55"/>
      <c r="T17" s="55"/>
      <c r="U17" s="55"/>
      <c r="V17" s="55"/>
      <c r="W17" s="55"/>
      <c r="X17" s="55"/>
      <c r="Y17" s="55"/>
      <c r="Z17" s="55"/>
      <c r="AA17" s="55"/>
    </row>
    <row r="18" spans="1:27" x14ac:dyDescent="0.45">
      <c r="A18" s="55"/>
      <c r="B18" s="55"/>
      <c r="C18" s="55"/>
      <c r="D18" s="55"/>
      <c r="E18" s="55"/>
      <c r="F18" s="55"/>
      <c r="G18" s="55"/>
      <c r="H18" s="55"/>
      <c r="I18" s="55"/>
      <c r="J18" s="55"/>
      <c r="K18" s="55"/>
      <c r="L18" s="55"/>
      <c r="M18" s="55"/>
      <c r="N18" s="55"/>
      <c r="O18" s="55"/>
      <c r="P18" s="55"/>
      <c r="Q18" s="55"/>
      <c r="R18" s="55"/>
      <c r="S18" s="55"/>
      <c r="T18" s="55"/>
      <c r="U18" s="55"/>
      <c r="V18" s="55"/>
      <c r="W18" s="55"/>
      <c r="X18" s="55"/>
      <c r="Y18" s="55"/>
      <c r="Z18" s="55"/>
      <c r="AA18" s="55"/>
    </row>
    <row r="19" spans="1:27" x14ac:dyDescent="0.45">
      <c r="A19" s="55"/>
      <c r="B19" s="55"/>
      <c r="C19" s="55"/>
      <c r="D19" s="55"/>
      <c r="E19" s="55"/>
      <c r="F19" s="55"/>
      <c r="G19" s="55"/>
      <c r="H19" s="55"/>
      <c r="I19" s="55"/>
      <c r="J19" s="55"/>
      <c r="K19" s="55"/>
      <c r="L19" s="55"/>
      <c r="M19" s="55"/>
      <c r="N19" s="55"/>
      <c r="O19" s="55"/>
      <c r="P19" s="55"/>
      <c r="Q19" s="55"/>
      <c r="R19" s="55"/>
      <c r="S19" s="55"/>
      <c r="T19" s="55"/>
      <c r="U19" s="55"/>
      <c r="V19" s="55"/>
      <c r="W19" s="55"/>
      <c r="X19" s="55"/>
      <c r="Y19" s="55"/>
      <c r="Z19" s="55"/>
      <c r="AA19" s="55"/>
    </row>
    <row r="20" spans="1:27" x14ac:dyDescent="0.45">
      <c r="A20" s="55"/>
      <c r="B20" s="55"/>
      <c r="C20" s="55"/>
      <c r="D20" s="55"/>
      <c r="E20" s="55"/>
      <c r="F20" s="55"/>
      <c r="G20" s="55"/>
      <c r="H20" s="55"/>
      <c r="I20" s="55"/>
      <c r="J20" s="55"/>
      <c r="K20" s="55"/>
      <c r="L20" s="55"/>
      <c r="M20" s="55"/>
      <c r="N20" s="55"/>
      <c r="O20" s="55"/>
      <c r="P20" s="55"/>
      <c r="Q20" s="55"/>
      <c r="R20" s="55"/>
      <c r="S20" s="55"/>
      <c r="T20" s="55"/>
      <c r="U20" s="55"/>
      <c r="V20" s="55"/>
      <c r="W20" s="55"/>
      <c r="X20" s="55"/>
      <c r="Y20" s="55"/>
      <c r="Z20" s="55"/>
      <c r="AA20" s="55"/>
    </row>
    <row r="21" spans="1:27" x14ac:dyDescent="0.45">
      <c r="A21" s="55"/>
      <c r="B21" s="55"/>
      <c r="C21" s="55"/>
      <c r="D21" s="55"/>
      <c r="E21" s="55"/>
      <c r="F21" s="55"/>
      <c r="G21" s="55"/>
      <c r="H21" s="55"/>
      <c r="I21" s="55"/>
      <c r="J21" s="55"/>
      <c r="K21" s="55"/>
      <c r="L21" s="55"/>
      <c r="M21" s="55"/>
      <c r="N21" s="55"/>
      <c r="O21" s="55"/>
      <c r="P21" s="55"/>
      <c r="Q21" s="55"/>
      <c r="R21" s="55"/>
      <c r="S21" s="55"/>
      <c r="T21" s="55"/>
      <c r="U21" s="55"/>
      <c r="V21" s="55"/>
      <c r="W21" s="55"/>
      <c r="X21" s="55"/>
      <c r="Y21" s="55"/>
      <c r="Z21" s="55"/>
      <c r="AA21" s="55"/>
    </row>
    <row r="22" spans="1:27" x14ac:dyDescent="0.45">
      <c r="A22" s="55"/>
      <c r="B22" s="55"/>
      <c r="C22" s="55"/>
      <c r="D22" s="55"/>
      <c r="E22" s="55"/>
      <c r="F22" s="55"/>
      <c r="G22" s="55"/>
      <c r="H22" s="55"/>
      <c r="I22" s="55"/>
      <c r="J22" s="55"/>
      <c r="K22" s="55"/>
      <c r="L22" s="55"/>
      <c r="M22" s="55"/>
      <c r="N22" s="55"/>
      <c r="O22" s="55"/>
      <c r="P22" s="55"/>
      <c r="Q22" s="55"/>
      <c r="R22" s="55"/>
      <c r="S22" s="55"/>
      <c r="T22" s="55"/>
      <c r="U22" s="55"/>
      <c r="V22" s="55"/>
      <c r="W22" s="55"/>
      <c r="X22" s="55"/>
      <c r="Y22" s="55"/>
      <c r="Z22" s="55"/>
      <c r="AA22" s="55"/>
    </row>
    <row r="23" spans="1:27" x14ac:dyDescent="0.45">
      <c r="A23" s="55"/>
      <c r="B23" s="55"/>
      <c r="C23" s="55"/>
      <c r="D23" s="55"/>
      <c r="E23" s="55"/>
      <c r="F23" s="55"/>
      <c r="G23" s="55"/>
      <c r="H23" s="55"/>
      <c r="I23" s="55"/>
      <c r="J23" s="55"/>
      <c r="K23" s="55"/>
      <c r="L23" s="55"/>
      <c r="M23" s="55"/>
      <c r="N23" s="55"/>
      <c r="O23" s="55"/>
      <c r="P23" s="55"/>
      <c r="Q23" s="55"/>
      <c r="R23" s="55"/>
      <c r="S23" s="55"/>
      <c r="T23" s="55"/>
      <c r="U23" s="55"/>
      <c r="V23" s="55"/>
      <c r="W23" s="55"/>
      <c r="X23" s="55"/>
      <c r="Y23" s="55"/>
      <c r="Z23" s="55"/>
      <c r="AA23" s="55"/>
    </row>
    <row r="24" spans="1:27" x14ac:dyDescent="0.45">
      <c r="A24" s="55"/>
      <c r="B24" s="55"/>
      <c r="C24" s="55"/>
      <c r="D24" s="55"/>
      <c r="E24" s="55"/>
      <c r="F24" s="55"/>
      <c r="G24" s="55"/>
      <c r="H24" s="55"/>
      <c r="I24" s="55"/>
      <c r="J24" s="55"/>
      <c r="K24" s="55"/>
      <c r="L24" s="55"/>
      <c r="M24" s="55"/>
      <c r="N24" s="55"/>
      <c r="O24" s="55"/>
      <c r="P24" s="55"/>
      <c r="Q24" s="55"/>
      <c r="R24" s="55"/>
      <c r="S24" s="55"/>
      <c r="T24" s="55"/>
      <c r="U24" s="55"/>
      <c r="V24" s="55"/>
      <c r="W24" s="55"/>
      <c r="X24" s="55"/>
      <c r="Y24" s="55"/>
      <c r="Z24" s="55"/>
      <c r="AA24" s="55"/>
    </row>
    <row r="25" spans="1:27" x14ac:dyDescent="0.45">
      <c r="A25" s="55"/>
      <c r="B25" s="55"/>
      <c r="C25" s="55"/>
      <c r="D25" s="55"/>
      <c r="E25" s="55"/>
      <c r="F25" s="55"/>
      <c r="G25" s="55"/>
      <c r="H25" s="55"/>
      <c r="I25" s="55"/>
      <c r="J25" s="55"/>
      <c r="K25" s="55"/>
      <c r="L25" s="55"/>
      <c r="M25" s="55"/>
      <c r="N25" s="55"/>
      <c r="O25" s="55"/>
      <c r="P25" s="55"/>
      <c r="Q25" s="55"/>
      <c r="R25" s="55"/>
      <c r="S25" s="55"/>
      <c r="T25" s="55"/>
      <c r="U25" s="55"/>
      <c r="V25" s="55"/>
      <c r="W25" s="55"/>
      <c r="X25" s="55"/>
      <c r="Y25" s="55"/>
      <c r="Z25" s="55"/>
      <c r="AA25" s="55"/>
    </row>
    <row r="26" spans="1:27" x14ac:dyDescent="0.45">
      <c r="A26" s="55"/>
      <c r="B26" s="55"/>
      <c r="C26" s="55"/>
      <c r="D26" s="55"/>
      <c r="E26" s="55"/>
      <c r="F26" s="55"/>
      <c r="G26" s="55"/>
      <c r="H26" s="55"/>
      <c r="I26" s="55"/>
      <c r="J26" s="55"/>
      <c r="K26" s="55"/>
      <c r="L26" s="55"/>
      <c r="M26" s="55"/>
      <c r="N26" s="55"/>
      <c r="O26" s="55"/>
      <c r="P26" s="55"/>
      <c r="Q26" s="55"/>
      <c r="R26" s="55"/>
      <c r="S26" s="55"/>
      <c r="T26" s="55"/>
      <c r="U26" s="55"/>
      <c r="V26" s="55"/>
      <c r="W26" s="55"/>
      <c r="X26" s="55"/>
      <c r="Y26" s="55"/>
      <c r="Z26" s="55"/>
      <c r="AA26" s="55"/>
    </row>
    <row r="27" spans="1:27" x14ac:dyDescent="0.45">
      <c r="A27" s="55"/>
      <c r="B27" s="55"/>
      <c r="C27" s="55"/>
      <c r="D27" s="55"/>
      <c r="E27" s="55"/>
      <c r="F27" s="55"/>
      <c r="G27" s="55"/>
      <c r="H27" s="55"/>
      <c r="I27" s="55"/>
      <c r="J27" s="55"/>
      <c r="K27" s="55"/>
      <c r="L27" s="55"/>
      <c r="M27" s="55"/>
      <c r="N27" s="55"/>
      <c r="O27" s="55"/>
      <c r="P27" s="55"/>
      <c r="Q27" s="55"/>
      <c r="R27" s="55"/>
      <c r="S27" s="55"/>
      <c r="T27" s="55"/>
      <c r="U27" s="55"/>
      <c r="V27" s="55"/>
      <c r="W27" s="55"/>
      <c r="X27" s="55"/>
      <c r="Y27" s="55"/>
      <c r="Z27" s="55"/>
      <c r="AA27" s="55"/>
    </row>
    <row r="28" spans="1:27" x14ac:dyDescent="0.45">
      <c r="A28" s="55"/>
      <c r="B28" s="55"/>
      <c r="C28" s="55"/>
      <c r="D28" s="55"/>
      <c r="E28" s="55"/>
      <c r="F28" s="55"/>
      <c r="G28" s="55"/>
      <c r="H28" s="55"/>
      <c r="I28" s="55"/>
      <c r="J28" s="55"/>
      <c r="K28" s="55"/>
      <c r="L28" s="55"/>
      <c r="M28" s="55"/>
      <c r="N28" s="55"/>
      <c r="O28" s="55"/>
      <c r="P28" s="55"/>
      <c r="Q28" s="55"/>
      <c r="R28" s="55"/>
      <c r="S28" s="55"/>
      <c r="T28" s="55"/>
      <c r="U28" s="55"/>
      <c r="V28" s="55"/>
      <c r="W28" s="55"/>
      <c r="X28" s="55"/>
      <c r="Y28" s="55"/>
      <c r="Z28" s="55"/>
      <c r="AA28" s="55"/>
    </row>
    <row r="29" spans="1:27" x14ac:dyDescent="0.45">
      <c r="A29" s="55"/>
      <c r="B29" s="55"/>
      <c r="C29" s="55"/>
      <c r="D29" s="55"/>
      <c r="E29" s="55"/>
      <c r="F29" s="55"/>
      <c r="G29" s="55"/>
      <c r="H29" s="55"/>
      <c r="I29" s="55"/>
      <c r="J29" s="55"/>
      <c r="K29" s="55"/>
      <c r="L29" s="55"/>
      <c r="M29" s="55"/>
      <c r="N29" s="55"/>
      <c r="O29" s="55"/>
      <c r="P29" s="55"/>
      <c r="Q29" s="55"/>
      <c r="R29" s="55"/>
      <c r="S29" s="55"/>
      <c r="T29" s="55"/>
      <c r="U29" s="55"/>
      <c r="V29" s="55"/>
      <c r="W29" s="55"/>
      <c r="X29" s="55"/>
      <c r="Y29" s="55"/>
      <c r="Z29" s="55"/>
      <c r="AA29" s="55"/>
    </row>
    <row r="30" spans="1:27" x14ac:dyDescent="0.45">
      <c r="A30" s="55"/>
      <c r="B30" s="55"/>
      <c r="C30" s="55"/>
      <c r="D30" s="55"/>
      <c r="E30" s="55"/>
      <c r="F30" s="55"/>
      <c r="G30" s="55"/>
      <c r="H30" s="55"/>
      <c r="I30" s="55"/>
      <c r="J30" s="55"/>
      <c r="K30" s="55"/>
      <c r="L30" s="55"/>
      <c r="M30" s="55"/>
      <c r="N30" s="55"/>
      <c r="O30" s="55"/>
      <c r="P30" s="55"/>
      <c r="Q30" s="55"/>
      <c r="R30" s="55"/>
      <c r="S30" s="55"/>
      <c r="T30" s="55"/>
      <c r="U30" s="55"/>
      <c r="V30" s="55"/>
      <c r="W30" s="55"/>
      <c r="X30" s="55"/>
      <c r="Y30" s="55"/>
      <c r="Z30" s="55"/>
      <c r="AA30" s="55"/>
    </row>
    <row r="31" spans="1:27" x14ac:dyDescent="0.45">
      <c r="A31" s="55"/>
      <c r="B31" s="55"/>
      <c r="C31" s="55"/>
      <c r="D31" s="55"/>
      <c r="E31" s="55"/>
      <c r="F31" s="55"/>
      <c r="G31" s="55"/>
      <c r="H31" s="55"/>
      <c r="I31" s="55"/>
      <c r="J31" s="55"/>
      <c r="K31" s="55"/>
      <c r="L31" s="55"/>
      <c r="M31" s="55"/>
      <c r="N31" s="55"/>
      <c r="O31" s="55"/>
      <c r="P31" s="55"/>
      <c r="Q31" s="55"/>
      <c r="R31" s="55"/>
      <c r="S31" s="55"/>
      <c r="T31" s="55"/>
      <c r="U31" s="55"/>
      <c r="V31" s="55"/>
      <c r="W31" s="55"/>
      <c r="X31" s="55"/>
      <c r="Y31" s="55"/>
      <c r="Z31" s="55"/>
      <c r="AA31" s="55"/>
    </row>
    <row r="32" spans="1:27" x14ac:dyDescent="0.45">
      <c r="A32" s="55"/>
      <c r="B32" s="55"/>
      <c r="C32" s="55"/>
      <c r="D32" s="55"/>
      <c r="E32" s="55"/>
      <c r="F32" s="55"/>
      <c r="G32" s="55"/>
      <c r="H32" s="55"/>
      <c r="I32" s="55"/>
      <c r="J32" s="55"/>
      <c r="K32" s="55"/>
      <c r="L32" s="55"/>
      <c r="M32" s="55"/>
      <c r="N32" s="55"/>
      <c r="O32" s="55"/>
      <c r="P32" s="55"/>
      <c r="Q32" s="55"/>
      <c r="R32" s="55"/>
      <c r="S32" s="55"/>
      <c r="T32" s="55"/>
      <c r="U32" s="55"/>
      <c r="V32" s="55"/>
      <c r="W32" s="55"/>
      <c r="X32" s="55"/>
      <c r="Y32" s="55"/>
      <c r="Z32" s="55"/>
      <c r="AA32" s="55"/>
    </row>
    <row r="33" spans="1:27" x14ac:dyDescent="0.45">
      <c r="A33" s="55"/>
      <c r="B33" s="55"/>
      <c r="C33" s="55"/>
      <c r="D33" s="55"/>
      <c r="E33" s="55"/>
      <c r="F33" s="55"/>
      <c r="G33" s="55"/>
      <c r="H33" s="55"/>
      <c r="I33" s="55"/>
      <c r="J33" s="55"/>
      <c r="K33" s="55"/>
      <c r="L33" s="55"/>
      <c r="M33" s="55"/>
      <c r="N33" s="55"/>
      <c r="O33" s="55"/>
      <c r="P33" s="55"/>
      <c r="Q33" s="55"/>
      <c r="R33" s="55"/>
      <c r="S33" s="55"/>
      <c r="T33" s="55"/>
      <c r="U33" s="55"/>
      <c r="V33" s="55"/>
      <c r="W33" s="55"/>
      <c r="X33" s="55"/>
      <c r="Y33" s="55"/>
      <c r="Z33" s="55"/>
      <c r="AA33" s="55"/>
    </row>
    <row r="34" spans="1:27" x14ac:dyDescent="0.45">
      <c r="A34" s="55"/>
      <c r="B34" s="55"/>
      <c r="C34" s="55"/>
      <c r="D34" s="55"/>
      <c r="E34" s="55"/>
      <c r="F34" s="55"/>
      <c r="G34" s="55"/>
      <c r="H34" s="55"/>
      <c r="I34" s="55"/>
      <c r="J34" s="55"/>
      <c r="K34" s="55"/>
      <c r="L34" s="55"/>
      <c r="M34" s="55"/>
      <c r="N34" s="55"/>
      <c r="O34" s="55"/>
      <c r="P34" s="55"/>
      <c r="Q34" s="55"/>
      <c r="R34" s="55"/>
      <c r="S34" s="55"/>
      <c r="T34" s="55"/>
      <c r="U34" s="55"/>
      <c r="V34" s="55"/>
      <c r="W34" s="55"/>
      <c r="X34" s="55"/>
      <c r="Y34" s="55"/>
      <c r="Z34" s="55"/>
      <c r="AA34" s="55"/>
    </row>
    <row r="35" spans="1:27" x14ac:dyDescent="0.45">
      <c r="A35" s="55"/>
      <c r="B35" s="55"/>
      <c r="C35" s="55"/>
      <c r="D35" s="55"/>
      <c r="E35" s="55"/>
      <c r="F35" s="55"/>
      <c r="G35" s="55"/>
      <c r="H35" s="55"/>
      <c r="I35" s="55"/>
      <c r="J35" s="55"/>
      <c r="K35" s="55"/>
      <c r="L35" s="55"/>
      <c r="M35" s="55"/>
      <c r="N35" s="55"/>
      <c r="O35" s="55"/>
      <c r="P35" s="55"/>
      <c r="Q35" s="55"/>
      <c r="R35" s="55"/>
      <c r="S35" s="55"/>
      <c r="T35" s="55"/>
      <c r="U35" s="55"/>
      <c r="V35" s="55"/>
      <c r="W35" s="55"/>
      <c r="X35" s="55"/>
      <c r="Y35" s="55"/>
      <c r="Z35" s="55"/>
      <c r="AA35" s="55"/>
    </row>
    <row r="36" spans="1:27" x14ac:dyDescent="0.45">
      <c r="A36" s="55"/>
      <c r="B36" s="55"/>
      <c r="C36" s="55"/>
      <c r="D36" s="55"/>
      <c r="E36" s="55"/>
      <c r="F36" s="55"/>
      <c r="G36" s="55"/>
      <c r="H36" s="55"/>
      <c r="I36" s="55"/>
      <c r="J36" s="55"/>
      <c r="K36" s="55"/>
      <c r="L36" s="55"/>
      <c r="M36" s="55"/>
      <c r="N36" s="55"/>
      <c r="O36" s="55"/>
      <c r="P36" s="55"/>
      <c r="Q36" s="55"/>
      <c r="R36" s="55"/>
      <c r="S36" s="55"/>
      <c r="T36" s="55"/>
      <c r="U36" s="55"/>
      <c r="V36" s="55"/>
      <c r="W36" s="55"/>
      <c r="X36" s="55"/>
      <c r="Y36" s="55"/>
      <c r="Z36" s="55"/>
      <c r="AA36" s="55"/>
    </row>
    <row r="37" spans="1:27" x14ac:dyDescent="0.45">
      <c r="A37" s="55"/>
      <c r="B37" s="55"/>
      <c r="C37" s="55"/>
      <c r="D37" s="55"/>
      <c r="E37" s="55"/>
      <c r="F37" s="55"/>
      <c r="G37" s="55"/>
      <c r="H37" s="55"/>
      <c r="I37" s="55"/>
      <c r="J37" s="55"/>
      <c r="K37" s="55"/>
      <c r="L37" s="55"/>
      <c r="M37" s="55"/>
      <c r="N37" s="55"/>
      <c r="O37" s="55"/>
      <c r="P37" s="55"/>
      <c r="Q37" s="55"/>
      <c r="R37" s="55"/>
      <c r="S37" s="55"/>
      <c r="T37" s="55"/>
      <c r="U37" s="55"/>
      <c r="V37" s="55"/>
      <c r="W37" s="55"/>
      <c r="X37" s="55"/>
      <c r="Y37" s="55"/>
      <c r="Z37" s="55"/>
      <c r="AA37" s="55"/>
    </row>
    <row r="38" spans="1:27" x14ac:dyDescent="0.45">
      <c r="A38" s="55"/>
      <c r="B38" s="55"/>
      <c r="C38" s="55"/>
      <c r="D38" s="55"/>
      <c r="E38" s="55"/>
      <c r="F38" s="55"/>
      <c r="G38" s="55"/>
      <c r="H38" s="55"/>
      <c r="I38" s="55"/>
      <c r="J38" s="55"/>
      <c r="K38" s="55"/>
      <c r="L38" s="55"/>
      <c r="M38" s="55"/>
      <c r="N38" s="55"/>
      <c r="O38" s="55"/>
      <c r="P38" s="55"/>
      <c r="Q38" s="55"/>
      <c r="R38" s="55"/>
      <c r="S38" s="55"/>
      <c r="T38" s="55"/>
      <c r="U38" s="55"/>
      <c r="V38" s="55"/>
      <c r="W38" s="55"/>
      <c r="X38" s="55"/>
      <c r="Y38" s="55"/>
      <c r="Z38" s="55"/>
      <c r="AA38" s="55"/>
    </row>
    <row r="39" spans="1:27" x14ac:dyDescent="0.45">
      <c r="A39" s="55"/>
      <c r="B39" s="55"/>
      <c r="C39" s="55"/>
      <c r="D39" s="55"/>
      <c r="E39" s="55"/>
      <c r="F39" s="55"/>
      <c r="G39" s="55"/>
      <c r="H39" s="55"/>
      <c r="I39" s="55"/>
      <c r="J39" s="55"/>
      <c r="K39" s="55"/>
      <c r="L39" s="55"/>
      <c r="M39" s="55"/>
      <c r="N39" s="55"/>
      <c r="O39" s="55"/>
      <c r="P39" s="55"/>
      <c r="Q39" s="55"/>
      <c r="R39" s="55"/>
      <c r="S39" s="55"/>
      <c r="T39" s="55"/>
      <c r="U39" s="55"/>
      <c r="V39" s="55"/>
      <c r="W39" s="55"/>
      <c r="X39" s="55"/>
      <c r="Y39" s="55"/>
      <c r="Z39" s="55"/>
      <c r="AA39" s="55"/>
    </row>
    <row r="40" spans="1:27" x14ac:dyDescent="0.45">
      <c r="A40" s="55"/>
      <c r="B40" s="55"/>
      <c r="C40" s="55"/>
      <c r="D40" s="55"/>
      <c r="E40" s="55"/>
      <c r="F40" s="55"/>
      <c r="G40" s="55"/>
      <c r="H40" s="55"/>
      <c r="I40" s="55"/>
      <c r="J40" s="55"/>
      <c r="K40" s="55"/>
      <c r="L40" s="55"/>
      <c r="M40" s="55"/>
      <c r="N40" s="55"/>
      <c r="O40" s="55"/>
      <c r="P40" s="55"/>
      <c r="Q40" s="55"/>
      <c r="R40" s="55"/>
      <c r="S40" s="55"/>
      <c r="T40" s="55"/>
      <c r="U40" s="55"/>
      <c r="V40" s="55"/>
      <c r="W40" s="55"/>
      <c r="X40" s="55"/>
      <c r="Y40" s="55"/>
      <c r="Z40" s="55"/>
      <c r="AA40" s="55"/>
    </row>
    <row r="41" spans="1:27" x14ac:dyDescent="0.45">
      <c r="A41" s="55"/>
      <c r="B41" s="55"/>
      <c r="C41" s="55"/>
      <c r="D41" s="55"/>
      <c r="E41" s="55"/>
      <c r="F41" s="55"/>
      <c r="G41" s="55"/>
      <c r="H41" s="55"/>
      <c r="I41" s="55"/>
      <c r="J41" s="55"/>
      <c r="K41" s="55"/>
      <c r="L41" s="55"/>
      <c r="M41" s="55"/>
      <c r="N41" s="55"/>
      <c r="O41" s="55"/>
      <c r="P41" s="55"/>
      <c r="Q41" s="55"/>
      <c r="R41" s="55"/>
      <c r="S41" s="55"/>
      <c r="T41" s="55"/>
      <c r="U41" s="55"/>
      <c r="V41" s="55"/>
      <c r="W41" s="55"/>
      <c r="X41" s="55"/>
      <c r="Y41" s="55"/>
      <c r="Z41" s="55"/>
      <c r="AA41" s="55"/>
    </row>
    <row r="42" spans="1:27" x14ac:dyDescent="0.45">
      <c r="A42" s="55"/>
      <c r="B42" s="55"/>
      <c r="C42" s="55"/>
      <c r="D42" s="55"/>
      <c r="E42" s="55"/>
      <c r="F42" s="55"/>
      <c r="G42" s="55"/>
      <c r="H42" s="55"/>
      <c r="I42" s="55"/>
      <c r="J42" s="55"/>
      <c r="K42" s="55"/>
      <c r="L42" s="55"/>
      <c r="M42" s="55"/>
      <c r="N42" s="55"/>
      <c r="O42" s="55"/>
      <c r="P42" s="55"/>
      <c r="Q42" s="55"/>
      <c r="R42" s="55"/>
      <c r="S42" s="55"/>
      <c r="T42" s="55"/>
      <c r="U42" s="55"/>
      <c r="V42" s="55"/>
      <c r="W42" s="55"/>
      <c r="X42" s="55"/>
      <c r="Y42" s="55"/>
      <c r="Z42" s="55"/>
      <c r="AA42" s="55"/>
    </row>
    <row r="43" spans="1:27" x14ac:dyDescent="0.45">
      <c r="A43" s="55"/>
      <c r="B43" s="55"/>
      <c r="C43" s="55"/>
      <c r="D43" s="55"/>
      <c r="E43" s="55"/>
      <c r="F43" s="55"/>
      <c r="G43" s="55"/>
      <c r="H43" s="55"/>
      <c r="I43" s="55"/>
      <c r="J43" s="55"/>
      <c r="K43" s="55"/>
      <c r="L43" s="55"/>
      <c r="M43" s="55"/>
      <c r="N43" s="55"/>
      <c r="O43" s="55"/>
      <c r="P43" s="55"/>
      <c r="Q43" s="55"/>
      <c r="R43" s="55"/>
      <c r="S43" s="55"/>
      <c r="T43" s="55"/>
      <c r="U43" s="55"/>
      <c r="V43" s="55"/>
      <c r="W43" s="55"/>
      <c r="X43" s="55"/>
      <c r="Y43" s="55"/>
      <c r="Z43" s="55"/>
      <c r="AA43" s="55"/>
    </row>
    <row r="44" spans="1:27" x14ac:dyDescent="0.45">
      <c r="A44" s="55"/>
      <c r="B44" s="55"/>
      <c r="C44" s="55"/>
      <c r="D44" s="55"/>
      <c r="E44" s="55"/>
      <c r="F44" s="55"/>
      <c r="G44" s="55"/>
      <c r="H44" s="55"/>
      <c r="I44" s="55"/>
      <c r="J44" s="55"/>
      <c r="K44" s="55"/>
      <c r="L44" s="55"/>
      <c r="M44" s="55"/>
      <c r="N44" s="55"/>
      <c r="O44" s="55"/>
      <c r="P44" s="55"/>
      <c r="Q44" s="55"/>
      <c r="R44" s="55"/>
      <c r="S44" s="55"/>
      <c r="T44" s="55"/>
      <c r="U44" s="55"/>
      <c r="V44" s="55"/>
      <c r="W44" s="55"/>
      <c r="X44" s="55"/>
      <c r="Y44" s="55"/>
      <c r="Z44" s="55"/>
      <c r="AA44" s="55"/>
    </row>
  </sheetData>
  <sheetProtection algorithmName="SHA-512" hashValue="uDEYm5DARAm2Q6C1XMaDVpXFYH5M15i4PeIgvaQhWRLJl2ZbO1ltav5DnnMYOCgAYTCnbQJOsdn0CciP0WtgoQ==" saltValue="nZmCjCihYftFuMiw9iXlEA==" spinCount="100000" sheet="1" selectLockedCells="1" pivotTables="0" selectUnlockedCells="1"/>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3B0ED-FD29-4EB4-93EA-2A3CACBB648E}">
  <sheetPr codeName="Sheet3">
    <tabColor theme="0" tint="-0.249977111117893"/>
  </sheetPr>
  <dimension ref="A1:AA46"/>
  <sheetViews>
    <sheetView showGridLines="0" showRowColHeaders="0" topLeftCell="A4" zoomScale="60" zoomScaleNormal="60" workbookViewId="0">
      <selection activeCell="J54" sqref="J54"/>
    </sheetView>
  </sheetViews>
  <sheetFormatPr defaultRowHeight="23.4" x14ac:dyDescent="0.45"/>
  <cols>
    <col min="4" max="4" width="9.06640625" customWidth="1"/>
    <col min="5" max="5" width="2.86328125" customWidth="1"/>
    <col min="9" max="9" width="10.86328125" customWidth="1"/>
    <col min="14" max="14" width="9.3984375" customWidth="1"/>
    <col min="17" max="17" width="10.3984375" customWidth="1"/>
    <col min="22" max="22" width="12.59765625" customWidth="1"/>
    <col min="23" max="23" width="10.73046875" customWidth="1"/>
  </cols>
  <sheetData>
    <row r="1" spans="1:27" x14ac:dyDescent="0.45">
      <c r="A1" s="55"/>
      <c r="B1" s="55"/>
      <c r="C1" s="55"/>
      <c r="D1" s="55"/>
      <c r="E1" s="55"/>
      <c r="F1" s="55"/>
      <c r="G1" s="55"/>
      <c r="H1" s="55"/>
      <c r="I1" s="55"/>
      <c r="J1" s="55"/>
      <c r="K1" s="55"/>
      <c r="L1" s="55"/>
      <c r="M1" s="55"/>
      <c r="N1" s="55"/>
      <c r="O1" s="55"/>
      <c r="P1" s="55"/>
      <c r="Q1" s="55"/>
      <c r="R1" s="55"/>
      <c r="S1" s="55"/>
      <c r="T1" s="55"/>
      <c r="U1" s="55"/>
      <c r="V1" s="55"/>
      <c r="W1" s="55"/>
      <c r="X1" s="55"/>
      <c r="Y1" s="55"/>
      <c r="Z1" s="55"/>
      <c r="AA1" s="55"/>
    </row>
    <row r="2" spans="1:27" x14ac:dyDescent="0.45">
      <c r="A2" s="55"/>
      <c r="B2" s="55"/>
      <c r="C2" s="55"/>
      <c r="D2" s="55"/>
      <c r="E2" s="55"/>
      <c r="F2" s="55"/>
      <c r="G2" s="55"/>
      <c r="H2" s="55"/>
      <c r="I2" s="55"/>
      <c r="J2" s="55"/>
      <c r="K2" s="55"/>
      <c r="L2" s="55"/>
      <c r="M2" s="55"/>
      <c r="N2" s="55"/>
      <c r="O2" s="55"/>
      <c r="P2" s="55"/>
      <c r="Q2" s="55"/>
      <c r="R2" s="55"/>
      <c r="S2" s="55"/>
      <c r="T2" s="55"/>
      <c r="U2" s="55"/>
      <c r="V2" s="55"/>
      <c r="W2" s="55"/>
      <c r="X2" s="55"/>
      <c r="Y2" s="55"/>
      <c r="Z2" s="55"/>
      <c r="AA2" s="55"/>
    </row>
    <row r="3" spans="1:27" x14ac:dyDescent="0.45">
      <c r="A3" s="55"/>
      <c r="B3" s="55"/>
      <c r="C3" s="55"/>
      <c r="D3" s="55"/>
      <c r="E3" s="55"/>
      <c r="F3" s="55"/>
      <c r="G3" s="55"/>
      <c r="H3" s="55"/>
      <c r="I3" s="55"/>
      <c r="J3" s="55"/>
      <c r="K3" s="55"/>
      <c r="L3" s="55"/>
      <c r="M3" s="55"/>
      <c r="N3" s="55"/>
      <c r="O3" s="55"/>
      <c r="P3" s="55"/>
      <c r="Q3" s="55"/>
      <c r="R3" s="55"/>
      <c r="S3" s="55"/>
      <c r="T3" s="55"/>
      <c r="U3" s="55"/>
      <c r="V3" s="55"/>
      <c r="W3" s="55"/>
      <c r="X3" s="55"/>
      <c r="Y3" s="55"/>
      <c r="Z3" s="55"/>
      <c r="AA3" s="55"/>
    </row>
    <row r="4" spans="1:27" x14ac:dyDescent="0.45">
      <c r="A4" s="55"/>
      <c r="B4" s="55"/>
      <c r="C4" s="55"/>
      <c r="D4" s="55"/>
      <c r="E4" s="55"/>
      <c r="F4" s="55"/>
      <c r="G4" s="55"/>
      <c r="H4" s="55"/>
      <c r="I4" s="55"/>
      <c r="J4" s="55"/>
      <c r="K4" s="55"/>
      <c r="L4" s="55"/>
      <c r="M4" s="55"/>
      <c r="N4" s="55"/>
      <c r="O4" s="55"/>
      <c r="P4" s="55"/>
      <c r="Q4" s="55"/>
      <c r="R4" s="55"/>
      <c r="S4" s="55"/>
      <c r="T4" s="55"/>
      <c r="U4" s="55"/>
      <c r="V4" s="55"/>
      <c r="W4" s="55"/>
      <c r="X4" s="55"/>
      <c r="Y4" s="55"/>
      <c r="Z4" s="55"/>
      <c r="AA4" s="55"/>
    </row>
    <row r="5" spans="1:27" x14ac:dyDescent="0.45">
      <c r="A5" s="55"/>
      <c r="B5" s="55"/>
      <c r="C5" s="55"/>
      <c r="D5" s="55"/>
      <c r="E5" s="55"/>
      <c r="F5" s="55"/>
      <c r="G5" s="55"/>
      <c r="H5" s="55"/>
      <c r="I5" s="55"/>
      <c r="J5" s="55"/>
      <c r="K5" s="55"/>
      <c r="L5" s="55"/>
      <c r="M5" s="55"/>
      <c r="N5" s="55"/>
      <c r="O5" s="55"/>
      <c r="P5" s="55"/>
      <c r="Q5" s="55"/>
      <c r="R5" s="55"/>
      <c r="S5" s="55"/>
      <c r="T5" s="55"/>
      <c r="U5" s="55"/>
      <c r="V5" s="55"/>
      <c r="W5" s="55"/>
      <c r="X5" s="55"/>
      <c r="Y5" s="55"/>
      <c r="Z5" s="55"/>
      <c r="AA5" s="55"/>
    </row>
    <row r="6" spans="1:27" x14ac:dyDescent="0.45">
      <c r="A6" s="55"/>
      <c r="B6" s="55"/>
      <c r="C6" s="55"/>
      <c r="D6" s="55"/>
      <c r="E6" s="55"/>
      <c r="F6" s="55"/>
      <c r="G6" s="55"/>
      <c r="H6" s="55"/>
      <c r="I6" s="55"/>
      <c r="J6" s="55"/>
      <c r="K6" s="55"/>
      <c r="L6" s="55"/>
      <c r="M6" s="55"/>
      <c r="N6" s="55"/>
      <c r="O6" s="55"/>
      <c r="P6" s="55"/>
      <c r="Q6" s="55"/>
      <c r="R6" s="55"/>
      <c r="S6" s="55"/>
      <c r="T6" s="55"/>
      <c r="U6" s="55"/>
      <c r="V6" s="55"/>
      <c r="W6" s="55"/>
      <c r="X6" s="55"/>
      <c r="Y6" s="55"/>
      <c r="Z6" s="55"/>
      <c r="AA6" s="55"/>
    </row>
    <row r="7" spans="1:27" x14ac:dyDescent="0.45">
      <c r="A7" s="55"/>
      <c r="B7" s="55"/>
      <c r="C7" s="55"/>
      <c r="D7" s="55"/>
      <c r="E7" s="55"/>
      <c r="F7" s="55"/>
      <c r="G7" s="55"/>
      <c r="H7" s="55"/>
      <c r="I7" s="55"/>
      <c r="J7" s="55"/>
      <c r="K7" s="55"/>
      <c r="L7" s="55"/>
      <c r="M7" s="55"/>
      <c r="N7" s="55"/>
      <c r="O7" s="55"/>
      <c r="P7" s="55"/>
      <c r="Q7" s="55"/>
      <c r="R7" s="55"/>
      <c r="S7" s="55"/>
      <c r="T7" s="55"/>
      <c r="U7" s="55"/>
      <c r="V7" s="55"/>
      <c r="W7" s="55"/>
      <c r="X7" s="55"/>
      <c r="Y7" s="55"/>
      <c r="Z7" s="55"/>
      <c r="AA7" s="55"/>
    </row>
    <row r="8" spans="1:27" x14ac:dyDescent="0.45">
      <c r="A8" s="55"/>
      <c r="B8" s="55"/>
      <c r="C8" s="55"/>
      <c r="D8" s="55"/>
      <c r="E8" s="55"/>
      <c r="F8" s="55"/>
      <c r="G8" s="55"/>
      <c r="H8" s="55"/>
      <c r="I8" s="55"/>
      <c r="J8" s="55"/>
      <c r="K8" s="55"/>
      <c r="L8" s="55"/>
      <c r="M8" s="55"/>
      <c r="N8" s="55"/>
      <c r="O8" s="55"/>
      <c r="P8" s="55"/>
      <c r="Q8" s="55"/>
      <c r="R8" s="55"/>
      <c r="S8" s="55"/>
      <c r="T8" s="55"/>
      <c r="U8" s="55"/>
      <c r="V8" s="55"/>
      <c r="W8" s="55"/>
      <c r="X8" s="55"/>
      <c r="Y8" s="55"/>
      <c r="Z8" s="55"/>
      <c r="AA8" s="55"/>
    </row>
    <row r="9" spans="1:27" x14ac:dyDescent="0.45">
      <c r="A9" s="55"/>
      <c r="B9" s="55"/>
      <c r="C9" s="55"/>
      <c r="D9" s="55"/>
      <c r="E9" s="55"/>
      <c r="F9" s="55"/>
      <c r="G9" s="55"/>
      <c r="H9" s="55"/>
      <c r="I9" s="55"/>
      <c r="J9" s="55"/>
      <c r="K9" s="55"/>
      <c r="L9" s="55"/>
      <c r="M9" s="55"/>
      <c r="N9" s="55"/>
      <c r="O9" s="55"/>
      <c r="P9" s="55"/>
      <c r="Q9" s="55"/>
      <c r="R9" s="55"/>
      <c r="S9" s="55"/>
      <c r="T9" s="55"/>
      <c r="U9" s="55"/>
      <c r="V9" s="55"/>
      <c r="W9" s="55"/>
      <c r="X9" s="55"/>
      <c r="Y9" s="55"/>
      <c r="Z9" s="55"/>
      <c r="AA9" s="55"/>
    </row>
    <row r="10" spans="1:27" x14ac:dyDescent="0.45">
      <c r="A10" s="55"/>
      <c r="B10" s="55"/>
      <c r="C10" s="55"/>
      <c r="D10" s="55"/>
      <c r="E10" s="55"/>
      <c r="F10" s="55"/>
      <c r="G10" s="55"/>
      <c r="H10" s="55"/>
      <c r="I10" s="55"/>
      <c r="J10" s="55"/>
      <c r="K10" s="55"/>
      <c r="L10" s="55"/>
      <c r="M10" s="55"/>
      <c r="N10" s="55"/>
      <c r="O10" s="55"/>
      <c r="P10" s="55"/>
      <c r="Q10" s="55"/>
      <c r="R10" s="55"/>
      <c r="S10" s="55"/>
      <c r="T10" s="55"/>
      <c r="U10" s="55"/>
      <c r="V10" s="55"/>
      <c r="W10" s="55"/>
      <c r="X10" s="55"/>
      <c r="Y10" s="55"/>
      <c r="Z10" s="55"/>
      <c r="AA10" s="55"/>
    </row>
    <row r="11" spans="1:27" x14ac:dyDescent="0.45">
      <c r="A11" s="55"/>
      <c r="B11" s="55"/>
      <c r="C11" s="55"/>
      <c r="D11" s="55"/>
      <c r="E11" s="55"/>
      <c r="F11" s="55"/>
      <c r="G11" s="55"/>
      <c r="H11" s="55"/>
      <c r="I11" s="55"/>
      <c r="J11" s="55"/>
      <c r="K11" s="55"/>
      <c r="L11" s="55"/>
      <c r="M11" s="55"/>
      <c r="N11" s="55"/>
      <c r="O11" s="55"/>
      <c r="P11" s="55"/>
      <c r="Q11" s="55"/>
      <c r="R11" s="55"/>
      <c r="S11" s="55"/>
      <c r="T11" s="55"/>
      <c r="U11" s="55"/>
      <c r="V11" s="55"/>
      <c r="W11" s="55"/>
      <c r="X11" s="55"/>
      <c r="Y11" s="55"/>
      <c r="Z11" s="55"/>
      <c r="AA11" s="55"/>
    </row>
    <row r="12" spans="1:27" x14ac:dyDescent="0.45">
      <c r="A12" s="55"/>
      <c r="B12" s="55"/>
      <c r="C12" s="55"/>
      <c r="D12" s="55"/>
      <c r="E12" s="55"/>
      <c r="F12" s="55"/>
      <c r="G12" s="55"/>
      <c r="H12" s="55"/>
      <c r="I12" s="55"/>
      <c r="J12" s="55"/>
      <c r="K12" s="55"/>
      <c r="L12" s="55"/>
      <c r="M12" s="55"/>
      <c r="N12" s="55"/>
      <c r="O12" s="55"/>
      <c r="P12" s="55"/>
      <c r="Q12" s="55"/>
      <c r="R12" s="55"/>
      <c r="S12" s="55"/>
      <c r="T12" s="55"/>
      <c r="U12" s="55"/>
      <c r="V12" s="55"/>
      <c r="W12" s="55"/>
      <c r="X12" s="55"/>
      <c r="Y12" s="55"/>
      <c r="Z12" s="55"/>
      <c r="AA12" s="55"/>
    </row>
    <row r="13" spans="1:27" x14ac:dyDescent="0.45">
      <c r="A13" s="55"/>
      <c r="B13" s="55"/>
      <c r="C13" s="55"/>
      <c r="D13" s="55"/>
      <c r="E13" s="55"/>
      <c r="F13" s="55"/>
      <c r="G13" s="55"/>
      <c r="H13" s="55"/>
      <c r="I13" s="55"/>
      <c r="J13" s="55"/>
      <c r="K13" s="55"/>
      <c r="L13" s="55"/>
      <c r="M13" s="55"/>
      <c r="N13" s="55"/>
      <c r="O13" s="55"/>
      <c r="P13" s="55"/>
      <c r="Q13" s="55"/>
      <c r="R13" s="55"/>
      <c r="S13" s="55"/>
      <c r="T13" s="55"/>
      <c r="U13" s="55"/>
      <c r="V13" s="55"/>
      <c r="W13" s="55"/>
      <c r="X13" s="55"/>
      <c r="Y13" s="55"/>
      <c r="Z13" s="55"/>
      <c r="AA13" s="55"/>
    </row>
    <row r="14" spans="1:27" x14ac:dyDescent="0.45">
      <c r="A14" s="55"/>
      <c r="B14" s="55"/>
      <c r="C14" s="55"/>
      <c r="D14" s="55"/>
      <c r="E14" s="55"/>
      <c r="F14" s="55"/>
      <c r="G14" s="55"/>
      <c r="H14" s="55"/>
      <c r="I14" s="55"/>
      <c r="J14" s="55"/>
      <c r="K14" s="55"/>
      <c r="L14" s="55"/>
      <c r="M14" s="55"/>
      <c r="N14" s="55"/>
      <c r="O14" s="55"/>
      <c r="P14" s="55"/>
      <c r="Q14" s="55"/>
      <c r="R14" s="55"/>
      <c r="S14" s="55"/>
      <c r="T14" s="55"/>
      <c r="U14" s="55"/>
      <c r="V14" s="55"/>
      <c r="W14" s="55"/>
      <c r="X14" s="55"/>
      <c r="Y14" s="55"/>
      <c r="Z14" s="55"/>
      <c r="AA14" s="55"/>
    </row>
    <row r="15" spans="1:27" x14ac:dyDescent="0.45">
      <c r="A15" s="55"/>
      <c r="B15" s="55"/>
      <c r="C15" s="55"/>
      <c r="D15" s="55"/>
      <c r="E15" s="55"/>
      <c r="F15" s="55"/>
      <c r="G15" s="55"/>
      <c r="H15" s="55"/>
      <c r="I15" s="55"/>
      <c r="J15" s="55"/>
      <c r="K15" s="55"/>
      <c r="L15" s="55"/>
      <c r="M15" s="55"/>
      <c r="N15" s="55"/>
      <c r="O15" s="55"/>
      <c r="P15" s="55"/>
      <c r="Q15" s="55"/>
      <c r="R15" s="55"/>
      <c r="S15" s="55"/>
      <c r="T15" s="55"/>
      <c r="U15" s="55"/>
      <c r="V15" s="55"/>
      <c r="W15" s="55"/>
      <c r="X15" s="55"/>
      <c r="Y15" s="55"/>
      <c r="Z15" s="55"/>
      <c r="AA15" s="55"/>
    </row>
    <row r="16" spans="1:27" x14ac:dyDescent="0.45">
      <c r="A16" s="55"/>
      <c r="B16" s="55"/>
      <c r="C16" s="55"/>
      <c r="D16" s="55"/>
      <c r="E16" s="55"/>
      <c r="F16" s="55"/>
      <c r="G16" s="55"/>
      <c r="H16" s="55"/>
      <c r="I16" s="55"/>
      <c r="J16" s="55"/>
      <c r="K16" s="55"/>
      <c r="L16" s="55"/>
      <c r="M16" s="55"/>
      <c r="N16" s="55"/>
      <c r="O16" s="55"/>
      <c r="P16" s="55"/>
      <c r="Q16" s="55"/>
      <c r="R16" s="55"/>
      <c r="S16" s="55"/>
      <c r="T16" s="55"/>
      <c r="U16" s="55"/>
      <c r="V16" s="55"/>
      <c r="W16" s="55"/>
      <c r="X16" s="55"/>
      <c r="Y16" s="55"/>
      <c r="Z16" s="55"/>
      <c r="AA16" s="55"/>
    </row>
    <row r="17" spans="1:27" x14ac:dyDescent="0.45">
      <c r="A17" s="55"/>
      <c r="B17" s="55"/>
      <c r="C17" s="55"/>
      <c r="D17" s="55"/>
      <c r="E17" s="55"/>
      <c r="F17" s="55"/>
      <c r="G17" s="55"/>
      <c r="H17" s="55"/>
      <c r="I17" s="55"/>
      <c r="J17" s="55"/>
      <c r="K17" s="55"/>
      <c r="L17" s="55"/>
      <c r="M17" s="55"/>
      <c r="N17" s="55"/>
      <c r="O17" s="55"/>
      <c r="P17" s="55"/>
      <c r="Q17" s="55"/>
      <c r="R17" s="55"/>
      <c r="S17" s="55"/>
      <c r="T17" s="55"/>
      <c r="U17" s="55"/>
      <c r="V17" s="55"/>
      <c r="W17" s="55"/>
      <c r="X17" s="55"/>
      <c r="Y17" s="55"/>
      <c r="Z17" s="55"/>
      <c r="AA17" s="55"/>
    </row>
    <row r="18" spans="1:27" x14ac:dyDescent="0.45">
      <c r="A18" s="55"/>
      <c r="B18" s="55"/>
      <c r="C18" s="55"/>
      <c r="D18" s="55"/>
      <c r="E18" s="55"/>
      <c r="F18" s="55"/>
      <c r="G18" s="55"/>
      <c r="H18" s="55"/>
      <c r="I18" s="55"/>
      <c r="J18" s="55"/>
      <c r="K18" s="55"/>
      <c r="L18" s="55"/>
      <c r="M18" s="55"/>
      <c r="N18" s="55"/>
      <c r="O18" s="55"/>
      <c r="P18" s="55"/>
      <c r="Q18" s="55"/>
      <c r="R18" s="55"/>
      <c r="S18" s="55"/>
      <c r="T18" s="55"/>
      <c r="U18" s="55"/>
      <c r="V18" s="55"/>
      <c r="W18" s="55"/>
      <c r="X18" s="55"/>
      <c r="Y18" s="55"/>
      <c r="Z18" s="55"/>
      <c r="AA18" s="55"/>
    </row>
    <row r="19" spans="1:27" x14ac:dyDescent="0.45">
      <c r="A19" s="55"/>
      <c r="B19" s="55"/>
      <c r="C19" s="55"/>
      <c r="D19" s="55"/>
      <c r="E19" s="55"/>
      <c r="F19" s="55"/>
      <c r="G19" s="55"/>
      <c r="H19" s="55"/>
      <c r="I19" s="55"/>
      <c r="J19" s="55"/>
      <c r="K19" s="55"/>
      <c r="L19" s="55"/>
      <c r="M19" s="55"/>
      <c r="N19" s="55"/>
      <c r="O19" s="55"/>
      <c r="P19" s="55"/>
      <c r="Q19" s="55"/>
      <c r="R19" s="55"/>
      <c r="S19" s="55"/>
      <c r="T19" s="55"/>
      <c r="U19" s="55"/>
      <c r="V19" s="55"/>
      <c r="W19" s="55"/>
      <c r="X19" s="55"/>
      <c r="Y19" s="55"/>
      <c r="Z19" s="55"/>
      <c r="AA19" s="55"/>
    </row>
    <row r="20" spans="1:27" x14ac:dyDescent="0.45">
      <c r="A20" s="55"/>
      <c r="B20" s="55"/>
      <c r="C20" s="55"/>
      <c r="D20" s="55"/>
      <c r="E20" s="55"/>
      <c r="F20" s="55"/>
      <c r="G20" s="55"/>
      <c r="H20" s="55"/>
      <c r="I20" s="55"/>
      <c r="J20" s="55"/>
      <c r="K20" s="55"/>
      <c r="L20" s="55"/>
      <c r="M20" s="55"/>
      <c r="N20" s="55"/>
      <c r="O20" s="55"/>
      <c r="P20" s="55"/>
      <c r="Q20" s="55"/>
      <c r="R20" s="55"/>
      <c r="S20" s="55"/>
      <c r="T20" s="55"/>
      <c r="U20" s="55"/>
      <c r="V20" s="55"/>
      <c r="W20" s="55"/>
      <c r="X20" s="55"/>
      <c r="Y20" s="55"/>
      <c r="Z20" s="55"/>
      <c r="AA20" s="55"/>
    </row>
    <row r="21" spans="1:27" x14ac:dyDescent="0.45">
      <c r="A21" s="55"/>
      <c r="B21" s="55"/>
      <c r="C21" s="55"/>
      <c r="D21" s="55"/>
      <c r="E21" s="55"/>
      <c r="F21" s="55"/>
      <c r="G21" s="55"/>
      <c r="H21" s="55"/>
      <c r="I21" s="55"/>
      <c r="J21" s="55"/>
      <c r="K21" s="55"/>
      <c r="L21" s="55"/>
      <c r="M21" s="55"/>
      <c r="N21" s="55"/>
      <c r="O21" s="55"/>
      <c r="P21" s="55"/>
      <c r="Q21" s="55"/>
      <c r="R21" s="55"/>
      <c r="S21" s="55"/>
      <c r="T21" s="55"/>
      <c r="U21" s="55"/>
      <c r="V21" s="55"/>
      <c r="W21" s="55"/>
      <c r="X21" s="55"/>
      <c r="Y21" s="55"/>
      <c r="Z21" s="55"/>
      <c r="AA21" s="55"/>
    </row>
    <row r="22" spans="1:27" x14ac:dyDescent="0.45">
      <c r="A22" s="55"/>
      <c r="B22" s="55"/>
      <c r="C22" s="55"/>
      <c r="D22" s="55"/>
      <c r="E22" s="55"/>
      <c r="F22" s="55"/>
      <c r="G22" s="55"/>
      <c r="H22" s="55"/>
      <c r="I22" s="55"/>
      <c r="J22" s="55"/>
      <c r="K22" s="55"/>
      <c r="L22" s="55"/>
      <c r="M22" s="55"/>
      <c r="N22" s="55"/>
      <c r="O22" s="55"/>
      <c r="P22" s="55"/>
      <c r="Q22" s="55"/>
      <c r="R22" s="55"/>
      <c r="S22" s="55"/>
      <c r="T22" s="55"/>
      <c r="U22" s="55"/>
      <c r="V22" s="55"/>
      <c r="W22" s="55"/>
      <c r="X22" s="55"/>
      <c r="Y22" s="55"/>
      <c r="Z22" s="55"/>
      <c r="AA22" s="55"/>
    </row>
    <row r="23" spans="1:27" x14ac:dyDescent="0.45">
      <c r="A23" s="55"/>
      <c r="B23" s="55"/>
      <c r="C23" s="55"/>
      <c r="D23" s="55"/>
      <c r="E23" s="55"/>
      <c r="F23" s="55"/>
      <c r="G23" s="55"/>
      <c r="H23" s="55"/>
      <c r="I23" s="55"/>
      <c r="J23" s="55"/>
      <c r="K23" s="55"/>
      <c r="L23" s="55"/>
      <c r="M23" s="55"/>
      <c r="N23" s="55"/>
      <c r="O23" s="55"/>
      <c r="P23" s="55"/>
      <c r="Q23" s="55"/>
      <c r="R23" s="55"/>
      <c r="S23" s="55"/>
      <c r="T23" s="55"/>
      <c r="U23" s="55"/>
      <c r="V23" s="55"/>
      <c r="W23" s="55"/>
      <c r="X23" s="55"/>
      <c r="Y23" s="55"/>
      <c r="Z23" s="55"/>
      <c r="AA23" s="55"/>
    </row>
    <row r="24" spans="1:27" x14ac:dyDescent="0.45">
      <c r="A24" s="55"/>
      <c r="B24" s="55"/>
      <c r="C24" s="55"/>
      <c r="D24" s="55"/>
      <c r="E24" s="55"/>
      <c r="F24" s="55"/>
      <c r="G24" s="55"/>
      <c r="H24" s="55"/>
      <c r="I24" s="55"/>
      <c r="J24" s="55"/>
      <c r="K24" s="55"/>
      <c r="L24" s="55"/>
      <c r="M24" s="55"/>
      <c r="N24" s="55"/>
      <c r="O24" s="55"/>
      <c r="P24" s="55"/>
      <c r="Q24" s="55"/>
      <c r="R24" s="55"/>
      <c r="S24" s="55"/>
      <c r="T24" s="55"/>
      <c r="U24" s="55"/>
      <c r="V24" s="55"/>
      <c r="W24" s="55"/>
      <c r="X24" s="55"/>
      <c r="Y24" s="55"/>
      <c r="Z24" s="55"/>
      <c r="AA24" s="55"/>
    </row>
    <row r="25" spans="1:27" x14ac:dyDescent="0.45">
      <c r="A25" s="55"/>
      <c r="B25" s="55"/>
      <c r="C25" s="55"/>
      <c r="D25" s="55"/>
      <c r="E25" s="55"/>
      <c r="F25" s="55"/>
      <c r="G25" s="55"/>
      <c r="H25" s="55"/>
      <c r="I25" s="55"/>
      <c r="J25" s="55"/>
      <c r="K25" s="55"/>
      <c r="L25" s="55"/>
      <c r="M25" s="55"/>
      <c r="N25" s="55"/>
      <c r="O25" s="55"/>
      <c r="P25" s="55"/>
      <c r="Q25" s="55"/>
      <c r="R25" s="55"/>
      <c r="S25" s="55"/>
      <c r="T25" s="55"/>
      <c r="U25" s="55"/>
      <c r="V25" s="55"/>
      <c r="W25" s="55"/>
      <c r="X25" s="55"/>
      <c r="Y25" s="55"/>
      <c r="Z25" s="55"/>
      <c r="AA25" s="55"/>
    </row>
    <row r="26" spans="1:27" x14ac:dyDescent="0.45">
      <c r="A26" s="55"/>
      <c r="B26" s="55"/>
      <c r="C26" s="55"/>
      <c r="D26" s="55"/>
      <c r="E26" s="55"/>
      <c r="F26" s="55"/>
      <c r="G26" s="55"/>
      <c r="H26" s="55"/>
      <c r="I26" s="55"/>
      <c r="J26" s="55"/>
      <c r="K26" s="55"/>
      <c r="L26" s="55"/>
      <c r="M26" s="55"/>
      <c r="N26" s="55"/>
      <c r="O26" s="55"/>
      <c r="P26" s="55"/>
      <c r="Q26" s="55"/>
      <c r="R26" s="55"/>
      <c r="S26" s="55"/>
      <c r="T26" s="55"/>
      <c r="U26" s="55"/>
      <c r="V26" s="55"/>
      <c r="W26" s="55"/>
      <c r="X26" s="55"/>
      <c r="Y26" s="55"/>
      <c r="Z26" s="55"/>
      <c r="AA26" s="55"/>
    </row>
    <row r="27" spans="1:27" x14ac:dyDescent="0.45">
      <c r="A27" s="55"/>
      <c r="B27" s="55"/>
      <c r="C27" s="55"/>
      <c r="D27" s="55"/>
      <c r="E27" s="55"/>
      <c r="F27" s="55"/>
      <c r="G27" s="55"/>
      <c r="H27" s="55"/>
      <c r="I27" s="55"/>
      <c r="J27" s="55"/>
      <c r="K27" s="55"/>
      <c r="L27" s="55"/>
      <c r="M27" s="55"/>
      <c r="N27" s="55"/>
      <c r="O27" s="55"/>
      <c r="P27" s="55"/>
      <c r="Q27" s="55"/>
      <c r="R27" s="55"/>
      <c r="S27" s="55"/>
      <c r="T27" s="55"/>
      <c r="U27" s="55"/>
      <c r="V27" s="55"/>
      <c r="W27" s="55"/>
      <c r="X27" s="55"/>
      <c r="Y27" s="55"/>
      <c r="Z27" s="55"/>
      <c r="AA27" s="55"/>
    </row>
    <row r="28" spans="1:27" x14ac:dyDescent="0.45">
      <c r="A28" s="55"/>
      <c r="B28" s="55"/>
      <c r="C28" s="55"/>
      <c r="D28" s="55"/>
      <c r="E28" s="55"/>
      <c r="F28" s="55"/>
      <c r="G28" s="55"/>
      <c r="H28" s="55"/>
      <c r="I28" s="55"/>
      <c r="J28" s="55"/>
      <c r="K28" s="55"/>
      <c r="L28" s="55"/>
      <c r="M28" s="55"/>
      <c r="N28" s="55"/>
      <c r="O28" s="55"/>
      <c r="P28" s="55"/>
      <c r="Q28" s="55"/>
      <c r="R28" s="55"/>
      <c r="S28" s="55"/>
      <c r="T28" s="55"/>
      <c r="U28" s="55"/>
      <c r="V28" s="55"/>
      <c r="W28" s="55"/>
      <c r="X28" s="55"/>
      <c r="Y28" s="55"/>
      <c r="Z28" s="55"/>
      <c r="AA28" s="55"/>
    </row>
    <row r="29" spans="1:27" x14ac:dyDescent="0.45">
      <c r="A29" s="55"/>
      <c r="B29" s="55"/>
      <c r="C29" s="55"/>
      <c r="D29" s="55"/>
      <c r="E29" s="55"/>
      <c r="F29" s="55"/>
      <c r="G29" s="55"/>
      <c r="H29" s="55"/>
      <c r="I29" s="55"/>
      <c r="J29" s="55"/>
      <c r="K29" s="55"/>
      <c r="L29" s="55"/>
      <c r="M29" s="55"/>
      <c r="N29" s="55"/>
      <c r="O29" s="55"/>
      <c r="P29" s="55"/>
      <c r="Q29" s="55"/>
      <c r="R29" s="55"/>
      <c r="S29" s="55"/>
      <c r="T29" s="55"/>
      <c r="U29" s="55"/>
      <c r="V29" s="55"/>
      <c r="W29" s="55"/>
      <c r="X29" s="55"/>
      <c r="Y29" s="55"/>
      <c r="Z29" s="55"/>
      <c r="AA29" s="55"/>
    </row>
    <row r="30" spans="1:27" x14ac:dyDescent="0.45">
      <c r="A30" s="55"/>
      <c r="B30" s="55"/>
      <c r="C30" s="55"/>
      <c r="D30" s="55"/>
      <c r="E30" s="55"/>
      <c r="F30" s="55"/>
      <c r="G30" s="55"/>
      <c r="H30" s="55"/>
      <c r="I30" s="55"/>
      <c r="J30" s="55"/>
      <c r="K30" s="55"/>
      <c r="L30" s="55"/>
      <c r="M30" s="55"/>
      <c r="N30" s="55"/>
      <c r="O30" s="55"/>
      <c r="P30" s="55"/>
      <c r="Q30" s="55"/>
      <c r="R30" s="55"/>
      <c r="S30" s="55"/>
      <c r="T30" s="55"/>
      <c r="U30" s="55"/>
      <c r="V30" s="55"/>
      <c r="W30" s="55"/>
      <c r="X30" s="55"/>
      <c r="Y30" s="55"/>
      <c r="Z30" s="55"/>
      <c r="AA30" s="55"/>
    </row>
    <row r="31" spans="1:27" x14ac:dyDescent="0.45">
      <c r="A31" s="55"/>
      <c r="B31" s="55"/>
      <c r="C31" s="55"/>
      <c r="D31" s="55"/>
      <c r="E31" s="55"/>
      <c r="F31" s="55"/>
      <c r="G31" s="55"/>
      <c r="H31" s="55"/>
      <c r="I31" s="55"/>
      <c r="J31" s="55"/>
      <c r="K31" s="55"/>
      <c r="L31" s="55"/>
      <c r="M31" s="55"/>
      <c r="N31" s="55"/>
      <c r="O31" s="55"/>
      <c r="P31" s="55"/>
      <c r="Q31" s="55"/>
      <c r="R31" s="55"/>
      <c r="S31" s="55"/>
      <c r="T31" s="55"/>
      <c r="U31" s="55"/>
      <c r="V31" s="55"/>
      <c r="W31" s="55"/>
      <c r="X31" s="55"/>
      <c r="Y31" s="55"/>
      <c r="Z31" s="55"/>
      <c r="AA31" s="55"/>
    </row>
    <row r="32" spans="1:27" x14ac:dyDescent="0.45">
      <c r="A32" s="55"/>
      <c r="B32" s="55"/>
      <c r="C32" s="55"/>
      <c r="D32" s="55"/>
      <c r="E32" s="55"/>
      <c r="F32" s="55"/>
      <c r="G32" s="55"/>
      <c r="H32" s="55"/>
      <c r="I32" s="55"/>
      <c r="J32" s="55"/>
      <c r="K32" s="55"/>
      <c r="L32" s="55"/>
      <c r="M32" s="55"/>
      <c r="N32" s="55"/>
      <c r="O32" s="55"/>
      <c r="P32" s="55"/>
      <c r="Q32" s="55"/>
      <c r="R32" s="55"/>
      <c r="S32" s="55"/>
      <c r="T32" s="55"/>
      <c r="U32" s="55"/>
      <c r="V32" s="55"/>
      <c r="W32" s="55"/>
      <c r="X32" s="55"/>
      <c r="Y32" s="55"/>
      <c r="Z32" s="55"/>
      <c r="AA32" s="55"/>
    </row>
    <row r="33" spans="1:27" x14ac:dyDescent="0.45">
      <c r="A33" s="55"/>
      <c r="B33" s="55"/>
      <c r="C33" s="55"/>
      <c r="D33" s="55"/>
      <c r="E33" s="55"/>
      <c r="F33" s="55"/>
      <c r="G33" s="55"/>
      <c r="H33" s="55"/>
      <c r="I33" s="55"/>
      <c r="J33" s="55"/>
      <c r="K33" s="55"/>
      <c r="L33" s="55"/>
      <c r="M33" s="55"/>
      <c r="N33" s="55"/>
      <c r="O33" s="55"/>
      <c r="P33" s="55"/>
      <c r="Q33" s="55"/>
      <c r="R33" s="55"/>
      <c r="S33" s="55"/>
      <c r="T33" s="55"/>
      <c r="U33" s="55"/>
      <c r="V33" s="55"/>
      <c r="W33" s="55"/>
      <c r="X33" s="55"/>
      <c r="Y33" s="55"/>
      <c r="Z33" s="55"/>
      <c r="AA33" s="55"/>
    </row>
    <row r="34" spans="1:27" x14ac:dyDescent="0.45">
      <c r="A34" s="55"/>
      <c r="B34" s="55"/>
      <c r="C34" s="55"/>
      <c r="D34" s="55"/>
      <c r="E34" s="55"/>
      <c r="F34" s="55"/>
      <c r="G34" s="55"/>
      <c r="H34" s="55"/>
      <c r="I34" s="55"/>
      <c r="J34" s="55"/>
      <c r="K34" s="55"/>
      <c r="L34" s="55"/>
      <c r="M34" s="55"/>
      <c r="N34" s="55"/>
      <c r="O34" s="55"/>
      <c r="P34" s="55"/>
      <c r="Q34" s="55"/>
      <c r="R34" s="55"/>
      <c r="S34" s="55"/>
      <c r="T34" s="55"/>
      <c r="U34" s="55"/>
      <c r="V34" s="55"/>
      <c r="W34" s="55"/>
      <c r="X34" s="55"/>
      <c r="Y34" s="55"/>
      <c r="Z34" s="55"/>
      <c r="AA34" s="55"/>
    </row>
    <row r="35" spans="1:27" x14ac:dyDescent="0.45">
      <c r="A35" s="55"/>
      <c r="B35" s="55"/>
      <c r="C35" s="55"/>
      <c r="D35" s="55"/>
      <c r="E35" s="55"/>
      <c r="F35" s="55"/>
      <c r="G35" s="55"/>
      <c r="H35" s="55"/>
      <c r="I35" s="55"/>
      <c r="J35" s="55"/>
      <c r="K35" s="55"/>
      <c r="L35" s="55"/>
      <c r="M35" s="55"/>
      <c r="N35" s="55"/>
      <c r="O35" s="55"/>
      <c r="P35" s="55"/>
      <c r="Q35" s="55"/>
      <c r="R35" s="55"/>
      <c r="S35" s="55"/>
      <c r="T35" s="55"/>
      <c r="U35" s="55"/>
      <c r="V35" s="55"/>
      <c r="W35" s="55"/>
      <c r="X35" s="55"/>
      <c r="Y35" s="55"/>
      <c r="Z35" s="55"/>
      <c r="AA35" s="55"/>
    </row>
    <row r="36" spans="1:27" x14ac:dyDescent="0.45">
      <c r="A36" s="55"/>
      <c r="B36" s="55"/>
      <c r="C36" s="55"/>
      <c r="D36" s="55"/>
      <c r="E36" s="55"/>
      <c r="F36" s="55"/>
      <c r="G36" s="55"/>
      <c r="H36" s="55"/>
      <c r="I36" s="55"/>
      <c r="J36" s="55"/>
      <c r="K36" s="55"/>
      <c r="L36" s="55"/>
      <c r="M36" s="55"/>
      <c r="N36" s="55"/>
      <c r="O36" s="55"/>
      <c r="P36" s="55"/>
      <c r="Q36" s="55"/>
      <c r="R36" s="55"/>
      <c r="S36" s="55"/>
      <c r="T36" s="55"/>
      <c r="U36" s="55"/>
      <c r="V36" s="55"/>
      <c r="W36" s="55"/>
      <c r="X36" s="55"/>
      <c r="Y36" s="55"/>
      <c r="Z36" s="55"/>
      <c r="AA36" s="55"/>
    </row>
    <row r="37" spans="1:27" x14ac:dyDescent="0.45">
      <c r="A37" s="55"/>
      <c r="B37" s="55"/>
      <c r="C37" s="55"/>
      <c r="D37" s="55"/>
      <c r="E37" s="55"/>
      <c r="F37" s="55"/>
      <c r="G37" s="55"/>
      <c r="H37" s="55"/>
      <c r="I37" s="55"/>
      <c r="J37" s="55"/>
      <c r="K37" s="55"/>
      <c r="L37" s="55"/>
      <c r="M37" s="55"/>
      <c r="N37" s="55"/>
      <c r="O37" s="55"/>
      <c r="P37" s="55"/>
      <c r="Q37" s="55"/>
      <c r="R37" s="55"/>
      <c r="S37" s="55"/>
      <c r="T37" s="55"/>
      <c r="U37" s="55"/>
      <c r="V37" s="55"/>
      <c r="W37" s="55"/>
      <c r="X37" s="55"/>
      <c r="Y37" s="55"/>
      <c r="Z37" s="55"/>
      <c r="AA37" s="55"/>
    </row>
    <row r="38" spans="1:27" x14ac:dyDescent="0.45">
      <c r="A38" s="55"/>
      <c r="B38" s="55"/>
      <c r="C38" s="55"/>
      <c r="D38" s="55"/>
      <c r="E38" s="55"/>
      <c r="F38" s="55"/>
      <c r="G38" s="55"/>
      <c r="H38" s="55"/>
      <c r="I38" s="55"/>
      <c r="J38" s="55"/>
      <c r="K38" s="55"/>
      <c r="L38" s="55"/>
      <c r="M38" s="55"/>
      <c r="N38" s="55"/>
      <c r="O38" s="55"/>
      <c r="P38" s="55"/>
      <c r="Q38" s="55"/>
      <c r="R38" s="55"/>
      <c r="S38" s="55"/>
      <c r="T38" s="55"/>
      <c r="U38" s="55"/>
      <c r="V38" s="55"/>
      <c r="W38" s="55"/>
      <c r="X38" s="55"/>
      <c r="Y38" s="55"/>
      <c r="Z38" s="55"/>
      <c r="AA38" s="55"/>
    </row>
    <row r="39" spans="1:27" x14ac:dyDescent="0.45">
      <c r="A39" s="55"/>
      <c r="B39" s="55"/>
      <c r="C39" s="55"/>
      <c r="D39" s="55"/>
      <c r="E39" s="55"/>
      <c r="F39" s="55"/>
      <c r="G39" s="55"/>
      <c r="H39" s="55"/>
      <c r="I39" s="55"/>
      <c r="J39" s="55"/>
      <c r="K39" s="55"/>
      <c r="L39" s="55"/>
      <c r="M39" s="55"/>
      <c r="N39" s="55"/>
      <c r="O39" s="55"/>
      <c r="P39" s="55"/>
      <c r="Q39" s="55"/>
      <c r="R39" s="55"/>
      <c r="S39" s="55"/>
      <c r="T39" s="55"/>
      <c r="U39" s="55"/>
      <c r="V39" s="55"/>
      <c r="W39" s="55"/>
      <c r="X39" s="55"/>
      <c r="Y39" s="55"/>
      <c r="Z39" s="55"/>
      <c r="AA39" s="55"/>
    </row>
    <row r="40" spans="1:27" x14ac:dyDescent="0.45">
      <c r="A40" s="55"/>
      <c r="B40" s="55"/>
      <c r="C40" s="55"/>
      <c r="D40" s="55"/>
      <c r="E40" s="55"/>
      <c r="F40" s="55"/>
      <c r="G40" s="55"/>
      <c r="H40" s="55"/>
      <c r="I40" s="55"/>
      <c r="J40" s="55"/>
      <c r="K40" s="55"/>
      <c r="L40" s="55"/>
      <c r="M40" s="55"/>
      <c r="N40" s="55"/>
      <c r="O40" s="55"/>
      <c r="P40" s="55"/>
      <c r="Q40" s="55"/>
      <c r="R40" s="55"/>
      <c r="S40" s="55"/>
      <c r="T40" s="55"/>
      <c r="U40" s="55"/>
      <c r="V40" s="55"/>
      <c r="W40" s="55"/>
      <c r="X40" s="55"/>
      <c r="Y40" s="55"/>
      <c r="Z40" s="55"/>
      <c r="AA40" s="55"/>
    </row>
    <row r="41" spans="1:27" x14ac:dyDescent="0.45">
      <c r="A41" s="55"/>
      <c r="B41" s="55"/>
      <c r="C41" s="55"/>
      <c r="D41" s="55"/>
      <c r="E41" s="55"/>
      <c r="F41" s="55"/>
      <c r="G41" s="55"/>
      <c r="H41" s="55"/>
      <c r="I41" s="55"/>
      <c r="J41" s="55"/>
      <c r="K41" s="55"/>
      <c r="L41" s="55"/>
      <c r="M41" s="55"/>
      <c r="N41" s="55"/>
      <c r="O41" s="55"/>
      <c r="P41" s="55"/>
      <c r="Q41" s="55"/>
      <c r="R41" s="55"/>
      <c r="S41" s="55"/>
      <c r="T41" s="55"/>
      <c r="U41" s="55"/>
      <c r="V41" s="55"/>
      <c r="W41" s="55"/>
      <c r="X41" s="55"/>
      <c r="Y41" s="55"/>
      <c r="Z41" s="55"/>
      <c r="AA41" s="55"/>
    </row>
    <row r="42" spans="1:27" x14ac:dyDescent="0.45">
      <c r="A42" s="55"/>
      <c r="B42" s="55"/>
      <c r="C42" s="55"/>
      <c r="D42" s="55"/>
      <c r="E42" s="55"/>
      <c r="F42" s="55"/>
      <c r="G42" s="55"/>
      <c r="H42" s="55"/>
      <c r="I42" s="55"/>
      <c r="J42" s="55"/>
      <c r="K42" s="55"/>
      <c r="L42" s="55"/>
      <c r="M42" s="55"/>
      <c r="N42" s="55"/>
      <c r="O42" s="55"/>
      <c r="P42" s="55"/>
      <c r="Q42" s="55"/>
      <c r="R42" s="55"/>
      <c r="S42" s="55"/>
      <c r="T42" s="55"/>
      <c r="U42" s="55"/>
      <c r="V42" s="55"/>
      <c r="W42" s="55"/>
      <c r="X42" s="55"/>
      <c r="Y42" s="55"/>
      <c r="Z42" s="55"/>
      <c r="AA42" s="55"/>
    </row>
    <row r="43" spans="1:27" x14ac:dyDescent="0.45">
      <c r="A43" s="55"/>
      <c r="B43" s="55"/>
      <c r="C43" s="55"/>
      <c r="D43" s="55"/>
      <c r="E43" s="55"/>
      <c r="F43" s="55"/>
      <c r="G43" s="55"/>
      <c r="H43" s="55"/>
      <c r="I43" s="55"/>
      <c r="J43" s="55"/>
      <c r="K43" s="55"/>
      <c r="L43" s="55"/>
      <c r="M43" s="55"/>
      <c r="N43" s="55"/>
      <c r="O43" s="55"/>
      <c r="P43" s="55"/>
      <c r="Q43" s="55"/>
      <c r="R43" s="55"/>
      <c r="S43" s="55"/>
      <c r="T43" s="55"/>
      <c r="U43" s="55"/>
      <c r="V43" s="55"/>
      <c r="W43" s="55"/>
      <c r="X43" s="55"/>
      <c r="Y43" s="55"/>
      <c r="Z43" s="55"/>
      <c r="AA43" s="55"/>
    </row>
    <row r="44" spans="1:27" x14ac:dyDescent="0.45">
      <c r="A44" s="55"/>
      <c r="B44" s="55"/>
      <c r="C44" s="55"/>
      <c r="D44" s="55"/>
      <c r="E44" s="55"/>
      <c r="F44" s="55"/>
      <c r="G44" s="55"/>
      <c r="H44" s="55"/>
      <c r="I44" s="55"/>
      <c r="J44" s="55"/>
      <c r="K44" s="55"/>
      <c r="L44" s="55"/>
      <c r="M44" s="55"/>
      <c r="N44" s="55"/>
      <c r="O44" s="55"/>
      <c r="P44" s="55"/>
      <c r="Q44" s="55"/>
      <c r="R44" s="55"/>
      <c r="S44" s="55"/>
      <c r="T44" s="55"/>
      <c r="U44" s="55"/>
      <c r="V44" s="55"/>
      <c r="W44" s="55"/>
      <c r="X44" s="55"/>
      <c r="Y44" s="55"/>
      <c r="Z44" s="55"/>
      <c r="AA44" s="55"/>
    </row>
    <row r="45" spans="1:27" x14ac:dyDescent="0.45">
      <c r="A45" s="55"/>
      <c r="B45" s="55"/>
      <c r="C45" s="55"/>
      <c r="D45" s="55"/>
      <c r="E45" s="55"/>
      <c r="F45" s="55"/>
      <c r="G45" s="55"/>
      <c r="H45" s="55"/>
      <c r="I45" s="55"/>
      <c r="J45" s="55"/>
      <c r="K45" s="55"/>
      <c r="L45" s="55"/>
      <c r="M45" s="55"/>
      <c r="N45" s="55"/>
      <c r="O45" s="55"/>
      <c r="P45" s="55"/>
      <c r="Q45" s="55"/>
      <c r="R45" s="55"/>
      <c r="S45" s="55"/>
      <c r="T45" s="55"/>
      <c r="U45" s="55"/>
      <c r="V45" s="55"/>
      <c r="W45" s="55"/>
      <c r="X45" s="55"/>
      <c r="Y45" s="55"/>
      <c r="Z45" s="55"/>
      <c r="AA45" s="55"/>
    </row>
    <row r="46" spans="1:27" x14ac:dyDescent="0.45">
      <c r="A46" s="55"/>
      <c r="B46" s="55"/>
      <c r="C46" s="55"/>
      <c r="D46" s="55"/>
      <c r="E46" s="55"/>
      <c r="F46" s="55"/>
      <c r="G46" s="55"/>
      <c r="H46" s="55"/>
      <c r="I46" s="55"/>
      <c r="J46" s="55"/>
      <c r="K46" s="55"/>
      <c r="L46" s="55"/>
      <c r="M46" s="55"/>
      <c r="N46" s="55"/>
      <c r="O46" s="55"/>
      <c r="P46" s="55"/>
      <c r="Q46" s="55"/>
      <c r="R46" s="55"/>
      <c r="S46" s="55"/>
      <c r="T46" s="55"/>
      <c r="U46" s="55"/>
      <c r="V46" s="55"/>
      <c r="W46" s="55"/>
      <c r="X46" s="55"/>
      <c r="Y46" s="55"/>
      <c r="Z46" s="55"/>
      <c r="AA46" s="55"/>
    </row>
  </sheetData>
  <sheetProtection selectLockedCells="1" selectUnlockedCell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7109D-F7E2-451E-8365-A1C3AA74D0F7}">
  <sheetPr codeName="Sheet7"/>
  <dimension ref="A1:A2"/>
  <sheetViews>
    <sheetView workbookViewId="0">
      <selection sqref="A1:A2"/>
    </sheetView>
  </sheetViews>
  <sheetFormatPr defaultRowHeight="23.4" x14ac:dyDescent="0.45"/>
  <cols>
    <col min="1" max="1" width="32.59765625" bestFit="1" customWidth="1"/>
  </cols>
  <sheetData>
    <row r="1" spans="1:1" x14ac:dyDescent="0.45">
      <c r="A1" t="s">
        <v>155</v>
      </c>
    </row>
    <row r="2" spans="1:1" x14ac:dyDescent="0.45">
      <c r="A2" t="s">
        <v>156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4AD79-97CE-48FF-9DB9-CB29E949045E}">
  <sheetPr codeName="Sheet6"/>
  <dimension ref="A2"/>
  <sheetViews>
    <sheetView workbookViewId="0">
      <selection activeCell="A2" sqref="A2"/>
    </sheetView>
  </sheetViews>
  <sheetFormatPr defaultRowHeight="23.4" x14ac:dyDescent="0.45"/>
  <sheetData>
    <row r="2" spans="1:1" x14ac:dyDescent="0.45">
      <c r="A2" t="str" cm="1">
        <f t="array" aca="1" ref="A2" ca="1">LEFT(CELL("filename", A1), FIND("[", CELL("filename", A1)) - 1)</f>
        <v>C:\Users\ds122\OneDrive\Desktop\project\superstore-financial-dashboard-main\superstore-financial-dashboard-main\</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Props1.xml><?xml version="1.0" encoding="utf-8"?>
<ds:datastoreItem xmlns:ds="http://schemas.openxmlformats.org/officeDocument/2006/customXml" ds:itemID="{418E8094-634F-4D39-A250-49DD6EF64DC0}">
  <ds:schemaRefs/>
</ds:datastoreItem>
</file>

<file path=customXml/itemProps2.xml><?xml version="1.0" encoding="utf-8"?>
<ds:datastoreItem xmlns:ds="http://schemas.openxmlformats.org/officeDocument/2006/customXml" ds:itemID="{4EB3A105-96D8-44B9-BCF0-078ADF1972F1}">
  <ds:schemaRefs/>
</ds:datastoreItem>
</file>

<file path=customXml/itemProps3.xml><?xml version="1.0" encoding="utf-8"?>
<ds:datastoreItem xmlns:ds="http://schemas.openxmlformats.org/officeDocument/2006/customXml" ds:itemID="{0264A2B2-C141-41BF-B6D2-90B2CFD8529D}">
  <ds:schemaRefs/>
</ds:datastoreItem>
</file>

<file path=customXml/itemProps4.xml><?xml version="1.0" encoding="utf-8"?>
<ds:datastoreItem xmlns:ds="http://schemas.openxmlformats.org/officeDocument/2006/customXml" ds:itemID="{DAB458F6-E83A-43B0-B772-4DBFBBFAF573}">
  <ds:schemaRefs/>
</ds:datastoreItem>
</file>

<file path=customXml/itemProps5.xml><?xml version="1.0" encoding="utf-8"?>
<ds:datastoreItem xmlns:ds="http://schemas.openxmlformats.org/officeDocument/2006/customXml" ds:itemID="{3700AE79-BA75-492A-BF9A-3FBA4792D5A5}">
  <ds:schemaRefs/>
</ds:datastoreItem>
</file>

<file path=customXml/itemProps6.xml><?xml version="1.0" encoding="utf-8"?>
<ds:datastoreItem xmlns:ds="http://schemas.openxmlformats.org/officeDocument/2006/customXml" ds:itemID="{FE5A9A38-9AC3-4D8C-8615-A637F2BB2198}">
  <ds:schemaRefs/>
</ds:datastoreItem>
</file>

<file path=customXml/itemProps7.xml><?xml version="1.0" encoding="utf-8"?>
<ds:datastoreItem xmlns:ds="http://schemas.openxmlformats.org/officeDocument/2006/customXml" ds:itemID="{93D16C9A-F424-4D08-AA6A-40FB6B2169CC}">
  <ds:schemaRefs/>
</ds:datastoreItem>
</file>

<file path=customXml/itemProps8.xml><?xml version="1.0" encoding="utf-8"?>
<ds:datastoreItem xmlns:ds="http://schemas.openxmlformats.org/officeDocument/2006/customXml" ds:itemID="{DDB80CB2-FCC7-4B3A-A572-969A12D2012F}">
  <ds:schemaRefs/>
</ds:datastoreItem>
</file>

<file path=customXml/itemProps9.xml><?xml version="1.0" encoding="utf-8"?>
<ds:datastoreItem xmlns:ds="http://schemas.openxmlformats.org/officeDocument/2006/customXml" ds:itemID="{DDFB0443-A8D8-4C9F-9B6D-6D69535893AF}">
  <ds:schemaRefs/>
</ds:datastoreItem>
</file>

<file path=customXml/itemProps10.xml><?xml version="1.0" encoding="utf-8"?>
<ds:datastoreItem xmlns:ds="http://schemas.openxmlformats.org/officeDocument/2006/customXml" ds:itemID="{1F9FBBB0-29A8-4A61-8D2F-DBF8EB459AD3}">
  <ds:schemaRefs>
    <ds:schemaRef ds:uri="http://schemas.microsoft.com/DataMashup"/>
  </ds:schemaRefs>
</ds:datastoreItem>
</file>

<file path=customXml/itemProps11.xml><?xml version="1.0" encoding="utf-8"?>
<ds:datastoreItem xmlns:ds="http://schemas.openxmlformats.org/officeDocument/2006/customXml" ds:itemID="{9D56112A-74F1-40FE-97C8-EDF76324534E}">
  <ds:schemaRefs/>
</ds:datastoreItem>
</file>

<file path=customXml/itemProps12.xml><?xml version="1.0" encoding="utf-8"?>
<ds:datastoreItem xmlns:ds="http://schemas.openxmlformats.org/officeDocument/2006/customXml" ds:itemID="{A00238A1-EDB8-44C7-8A66-184C4D257AC4}">
  <ds:schemaRefs/>
</ds:datastoreItem>
</file>

<file path=customXml/itemProps13.xml><?xml version="1.0" encoding="utf-8"?>
<ds:datastoreItem xmlns:ds="http://schemas.openxmlformats.org/officeDocument/2006/customXml" ds:itemID="{7BA7F7A9-5AF4-48D3-B9C4-6F03C12AFFF9}">
  <ds:schemaRefs/>
</ds:datastoreItem>
</file>

<file path=customXml/itemProps14.xml><?xml version="1.0" encoding="utf-8"?>
<ds:datastoreItem xmlns:ds="http://schemas.openxmlformats.org/officeDocument/2006/customXml" ds:itemID="{1D333E76-4559-4F65-B902-70FBB03ECB82}">
  <ds:schemaRefs/>
</ds:datastoreItem>
</file>

<file path=customXml/itemProps15.xml><?xml version="1.0" encoding="utf-8"?>
<ds:datastoreItem xmlns:ds="http://schemas.openxmlformats.org/officeDocument/2006/customXml" ds:itemID="{2E58A0F1-B95B-4302-830E-BE610C6E13E7}">
  <ds:schemaRefs/>
</ds:datastoreItem>
</file>

<file path=customXml/itemProps16.xml><?xml version="1.0" encoding="utf-8"?>
<ds:datastoreItem xmlns:ds="http://schemas.openxmlformats.org/officeDocument/2006/customXml" ds:itemID="{1DA87E87-A44F-42D0-BB44-C0A9EBA6EF8E}">
  <ds:schemaRefs/>
</ds:datastoreItem>
</file>

<file path=customXml/itemProps17.xml><?xml version="1.0" encoding="utf-8"?>
<ds:datastoreItem xmlns:ds="http://schemas.openxmlformats.org/officeDocument/2006/customXml" ds:itemID="{5077C9A4-E58E-403C-87D4-F0BFC6AD3814}">
  <ds:schemaRefs/>
</ds:datastoreItem>
</file>

<file path=customXml/itemProps18.xml><?xml version="1.0" encoding="utf-8"?>
<ds:datastoreItem xmlns:ds="http://schemas.openxmlformats.org/officeDocument/2006/customXml" ds:itemID="{B8D11990-EFDA-42AB-8BC2-068F37002647}">
  <ds:schemaRefs/>
</ds:datastoreItem>
</file>

<file path=customXml/itemProps19.xml><?xml version="1.0" encoding="utf-8"?>
<ds:datastoreItem xmlns:ds="http://schemas.openxmlformats.org/officeDocument/2006/customXml" ds:itemID="{D0F881CA-6002-4A16-B5D7-ED254A4778CE}">
  <ds:schemaRefs/>
</ds:datastoreItem>
</file>

<file path=customXml/itemProps20.xml><?xml version="1.0" encoding="utf-8"?>
<ds:datastoreItem xmlns:ds="http://schemas.openxmlformats.org/officeDocument/2006/customXml" ds:itemID="{F7844B51-FD79-4DD9-9FC2-0A7748E6F805}">
  <ds:schemaRefs/>
</ds:datastoreItem>
</file>

<file path=customXml/itemProps21.xml><?xml version="1.0" encoding="utf-8"?>
<ds:datastoreItem xmlns:ds="http://schemas.openxmlformats.org/officeDocument/2006/customXml" ds:itemID="{8C5F5D7C-17E2-4980-9D77-38D7980FBFE4}">
  <ds:schemaRefs/>
</ds:datastoreItem>
</file>

<file path=customXml/itemProps22.xml><?xml version="1.0" encoding="utf-8"?>
<ds:datastoreItem xmlns:ds="http://schemas.openxmlformats.org/officeDocument/2006/customXml" ds:itemID="{84C68F38-C1A1-4089-814C-181784DF13E7}">
  <ds:schemaRefs/>
</ds:datastoreItem>
</file>

<file path=customXml/itemProps23.xml><?xml version="1.0" encoding="utf-8"?>
<ds:datastoreItem xmlns:ds="http://schemas.openxmlformats.org/officeDocument/2006/customXml" ds:itemID="{53B1A03B-CA62-4A0A-871D-3519B014DB4D}">
  <ds:schemaRefs/>
</ds:datastoreItem>
</file>

<file path=customXml/itemProps24.xml><?xml version="1.0" encoding="utf-8"?>
<ds:datastoreItem xmlns:ds="http://schemas.openxmlformats.org/officeDocument/2006/customXml" ds:itemID="{DDA87F86-8D7A-4F44-B90D-360900B5346A}">
  <ds:schemaRefs/>
</ds:datastoreItem>
</file>

<file path=customXml/itemProps25.xml><?xml version="1.0" encoding="utf-8"?>
<ds:datastoreItem xmlns:ds="http://schemas.openxmlformats.org/officeDocument/2006/customXml" ds:itemID="{01AE3A3D-3A82-49AB-A1F7-310F0FA5749D}">
  <ds:schemaRefs/>
</ds:datastoreItem>
</file>

<file path=customXml/itemProps26.xml><?xml version="1.0" encoding="utf-8"?>
<ds:datastoreItem xmlns:ds="http://schemas.openxmlformats.org/officeDocument/2006/customXml" ds:itemID="{899F6DC7-9650-48F5-A1EF-D6E06E71F8DA}">
  <ds:schemaRefs/>
</ds:datastoreItem>
</file>

<file path=customXml/itemProps27.xml><?xml version="1.0" encoding="utf-8"?>
<ds:datastoreItem xmlns:ds="http://schemas.openxmlformats.org/officeDocument/2006/customXml" ds:itemID="{98608963-3856-48EF-99F7-A5190A41D86B}">
  <ds:schemaRefs/>
</ds:datastoreItem>
</file>

<file path=customXml/itemProps28.xml><?xml version="1.0" encoding="utf-8"?>
<ds:datastoreItem xmlns:ds="http://schemas.openxmlformats.org/officeDocument/2006/customXml" ds:itemID="{0685E0CB-A35B-4398-910E-8119E7DBC841}">
  <ds:schemaRefs/>
</ds:datastoreItem>
</file>

<file path=customXml/itemProps29.xml><?xml version="1.0" encoding="utf-8"?>
<ds:datastoreItem xmlns:ds="http://schemas.openxmlformats.org/officeDocument/2006/customXml" ds:itemID="{5A0A93F3-657F-4924-8176-A3B177FD2BE3}">
  <ds:schemaRefs/>
</ds:datastoreItem>
</file>

<file path=customXml/itemProps30.xml><?xml version="1.0" encoding="utf-8"?>
<ds:datastoreItem xmlns:ds="http://schemas.openxmlformats.org/officeDocument/2006/customXml" ds:itemID="{2707FCC2-FF8D-4E0A-85F8-2B240EA0C0EA}">
  <ds:schemaRefs/>
</ds:datastoreItem>
</file>

<file path=customXml/itemProps31.xml><?xml version="1.0" encoding="utf-8"?>
<ds:datastoreItem xmlns:ds="http://schemas.openxmlformats.org/officeDocument/2006/customXml" ds:itemID="{ABFF61B4-D75C-4DA7-8F7F-CF42C46FF4AB}">
  <ds:schemaRefs/>
</ds:datastoreItem>
</file>

<file path=customXml/itemProps32.xml><?xml version="1.0" encoding="utf-8"?>
<ds:datastoreItem xmlns:ds="http://schemas.openxmlformats.org/officeDocument/2006/customXml" ds:itemID="{037417B6-E579-471C-B3BE-3C7D0E8859D2}">
  <ds:schemaRefs/>
</ds:datastoreItem>
</file>

<file path=customXml/itemProps33.xml><?xml version="1.0" encoding="utf-8"?>
<ds:datastoreItem xmlns:ds="http://schemas.openxmlformats.org/officeDocument/2006/customXml" ds:itemID="{9F8A99C1-B402-4030-84C5-528B14B4FEB6}">
  <ds:schemaRefs/>
</ds:datastoreItem>
</file>

<file path=customXml/itemProps34.xml><?xml version="1.0" encoding="utf-8"?>
<ds:datastoreItem xmlns:ds="http://schemas.openxmlformats.org/officeDocument/2006/customXml" ds:itemID="{6A5954F5-41EB-44E1-8230-360C0230EAFD}">
  <ds:schemaRefs/>
</ds:datastoreItem>
</file>

<file path=customXml/itemProps35.xml><?xml version="1.0" encoding="utf-8"?>
<ds:datastoreItem xmlns:ds="http://schemas.openxmlformats.org/officeDocument/2006/customXml" ds:itemID="{FFC2A677-3D83-4EC5-ABB7-BD76B77B08F0}">
  <ds:schemaRefs/>
</ds:datastoreItem>
</file>

<file path=customXml/itemProps36.xml><?xml version="1.0" encoding="utf-8"?>
<ds:datastoreItem xmlns:ds="http://schemas.openxmlformats.org/officeDocument/2006/customXml" ds:itemID="{0183AD21-BB60-41F0-9324-AD8ACF77059E}">
  <ds:schemaRefs/>
</ds:datastoreItem>
</file>

<file path=customXml/itemProps37.xml><?xml version="1.0" encoding="utf-8"?>
<ds:datastoreItem xmlns:ds="http://schemas.openxmlformats.org/officeDocument/2006/customXml" ds:itemID="{419DC4D2-34C5-40E5-8691-A646B7230B03}">
  <ds:schemaRefs/>
</ds:datastoreItem>
</file>

<file path=customXml/itemProps38.xml><?xml version="1.0" encoding="utf-8"?>
<ds:datastoreItem xmlns:ds="http://schemas.openxmlformats.org/officeDocument/2006/customXml" ds:itemID="{BCF8AFC7-11C9-4F51-B7C6-349A62B37264}">
  <ds:schemaRefs/>
</ds:datastoreItem>
</file>

<file path=customXml/itemProps39.xml><?xml version="1.0" encoding="utf-8"?>
<ds:datastoreItem xmlns:ds="http://schemas.openxmlformats.org/officeDocument/2006/customXml" ds:itemID="{61F66141-3A68-4C80-AD97-D72C74DF4A33}">
  <ds:schemaRefs/>
</ds:datastoreItem>
</file>

<file path=customXml/itemProps40.xml><?xml version="1.0" encoding="utf-8"?>
<ds:datastoreItem xmlns:ds="http://schemas.openxmlformats.org/officeDocument/2006/customXml" ds:itemID="{837B217F-4E2D-498E-BC82-729E164BB816}">
  <ds:schemaRefs/>
</ds:datastoreItem>
</file>

<file path=customXml/itemProps41.xml><?xml version="1.0" encoding="utf-8"?>
<ds:datastoreItem xmlns:ds="http://schemas.openxmlformats.org/officeDocument/2006/customXml" ds:itemID="{24AE60D7-BF50-4580-8BC6-550D60DD0B38}">
  <ds:schemaRefs/>
</ds:datastoreItem>
</file>

<file path=customXml/itemProps42.xml><?xml version="1.0" encoding="utf-8"?>
<ds:datastoreItem xmlns:ds="http://schemas.openxmlformats.org/officeDocument/2006/customXml" ds:itemID="{96F45AD1-C6DB-4D95-BE9A-46FB3F5A774D}">
  <ds:schemaRefs/>
</ds:datastoreItem>
</file>

<file path=customXml/itemProps43.xml><?xml version="1.0" encoding="utf-8"?>
<ds:datastoreItem xmlns:ds="http://schemas.openxmlformats.org/officeDocument/2006/customXml" ds:itemID="{CE1326F2-544B-4AD2-BD68-C2D236863B99}">
  <ds:schemaRefs/>
</ds:datastoreItem>
</file>

<file path=customXml/itemProps44.xml><?xml version="1.0" encoding="utf-8"?>
<ds:datastoreItem xmlns:ds="http://schemas.openxmlformats.org/officeDocument/2006/customXml" ds:itemID="{74A78C45-5647-4601-99B8-9F0A6C18A437}">
  <ds:schemaRefs/>
</ds:datastoreItem>
</file>

<file path=customXml/itemProps45.xml><?xml version="1.0" encoding="utf-8"?>
<ds:datastoreItem xmlns:ds="http://schemas.openxmlformats.org/officeDocument/2006/customXml" ds:itemID="{3C807F8E-129C-4880-B1F6-2C8D321C9529}">
  <ds:schemaRefs/>
</ds:datastoreItem>
</file>

<file path=customXml/itemProps46.xml><?xml version="1.0" encoding="utf-8"?>
<ds:datastoreItem xmlns:ds="http://schemas.openxmlformats.org/officeDocument/2006/customXml" ds:itemID="{4A42323B-FF25-4DFE-B3F1-16AADF633B11}">
  <ds:schemaRefs/>
</ds:datastoreItem>
</file>

<file path=customXml/itemProps47.xml><?xml version="1.0" encoding="utf-8"?>
<ds:datastoreItem xmlns:ds="http://schemas.openxmlformats.org/officeDocument/2006/customXml" ds:itemID="{E0BABADC-22ED-4ABD-939B-41FA1304EECD}">
  <ds:schemaRefs/>
</ds:datastoreItem>
</file>

<file path=customXml/itemProps48.xml><?xml version="1.0" encoding="utf-8"?>
<ds:datastoreItem xmlns:ds="http://schemas.openxmlformats.org/officeDocument/2006/customXml" ds:itemID="{0FF943E0-CF9D-417B-92CA-FBDEE190DB4A}">
  <ds:schemaRefs/>
</ds:datastoreItem>
</file>

<file path=customXml/itemProps49.xml><?xml version="1.0" encoding="utf-8"?>
<ds:datastoreItem xmlns:ds="http://schemas.openxmlformats.org/officeDocument/2006/customXml" ds:itemID="{AAE4F649-70BD-40A6-9AC6-267D1A4B2931}">
  <ds:schemaRefs/>
</ds:datastoreItem>
</file>

<file path=customXml/itemProps50.xml><?xml version="1.0" encoding="utf-8"?>
<ds:datastoreItem xmlns:ds="http://schemas.openxmlformats.org/officeDocument/2006/customXml" ds:itemID="{20FC9DB8-60E4-4F52-8290-A1204F9D2189}">
  <ds:schemaRefs/>
</ds:datastoreItem>
</file>

<file path=customXml/itemProps51.xml><?xml version="1.0" encoding="utf-8"?>
<ds:datastoreItem xmlns:ds="http://schemas.openxmlformats.org/officeDocument/2006/customXml" ds:itemID="{D860EB11-7D2D-4543-BA4F-140F8549DFD3}">
  <ds:schemaRefs/>
</ds:datastoreItem>
</file>

<file path=customXml/itemProps52.xml><?xml version="1.0" encoding="utf-8"?>
<ds:datastoreItem xmlns:ds="http://schemas.openxmlformats.org/officeDocument/2006/customXml" ds:itemID="{4E47B9BE-955F-4311-B2D8-3F52EEF80E1F}">
  <ds:schemaRefs/>
</ds:datastoreItem>
</file>

<file path=customXml/itemProps53.xml><?xml version="1.0" encoding="utf-8"?>
<ds:datastoreItem xmlns:ds="http://schemas.openxmlformats.org/officeDocument/2006/customXml" ds:itemID="{B31C86C6-52E0-4CA9-9A7B-726071D7CF29}">
  <ds:schemaRefs/>
</ds:datastoreItem>
</file>

<file path=customXml/itemProps54.xml><?xml version="1.0" encoding="utf-8"?>
<ds:datastoreItem xmlns:ds="http://schemas.openxmlformats.org/officeDocument/2006/customXml" ds:itemID="{70368712-A2C4-4B10-A905-A39492E3332D}">
  <ds:schemaRefs/>
</ds:datastoreItem>
</file>

<file path=customXml/itemProps55.xml><?xml version="1.0" encoding="utf-8"?>
<ds:datastoreItem xmlns:ds="http://schemas.openxmlformats.org/officeDocument/2006/customXml" ds:itemID="{F5D5C48D-F9CD-4FEC-AC28-E0613F7BBE1E}">
  <ds:schemaRefs/>
</ds:datastoreItem>
</file>

<file path=customXml/itemProps56.xml><?xml version="1.0" encoding="utf-8"?>
<ds:datastoreItem xmlns:ds="http://schemas.openxmlformats.org/officeDocument/2006/customXml" ds:itemID="{BAB000B4-C4DE-41D9-85FB-DBEECB54B74A}">
  <ds:schemaRefs/>
</ds:datastoreItem>
</file>

<file path=customXml/itemProps57.xml><?xml version="1.0" encoding="utf-8"?>
<ds:datastoreItem xmlns:ds="http://schemas.openxmlformats.org/officeDocument/2006/customXml" ds:itemID="{A593CA5F-52BC-4F36-A342-2C2FD58F1B95}">
  <ds:schemaRefs/>
</ds:datastoreItem>
</file>

<file path=customXml/itemProps58.xml><?xml version="1.0" encoding="utf-8"?>
<ds:datastoreItem xmlns:ds="http://schemas.openxmlformats.org/officeDocument/2006/customXml" ds:itemID="{C339E9D2-3306-4657-A8EA-1FCCEF62A9DB}">
  <ds:schemaRefs/>
</ds:datastoreItem>
</file>

<file path=customXml/itemProps59.xml><?xml version="1.0" encoding="utf-8"?>
<ds:datastoreItem xmlns:ds="http://schemas.openxmlformats.org/officeDocument/2006/customXml" ds:itemID="{006C0E55-F451-49E0-8791-503C2E248C5E}">
  <ds:schemaRefs/>
</ds:datastoreItem>
</file>

<file path=customXml/itemProps60.xml><?xml version="1.0" encoding="utf-8"?>
<ds:datastoreItem xmlns:ds="http://schemas.openxmlformats.org/officeDocument/2006/customXml" ds:itemID="{EB081947-C558-4EB2-BC86-3D2B1182159C}">
  <ds:schemaRefs/>
</ds:datastoreItem>
</file>

<file path=customXml/itemProps61.xml><?xml version="1.0" encoding="utf-8"?>
<ds:datastoreItem xmlns:ds="http://schemas.openxmlformats.org/officeDocument/2006/customXml" ds:itemID="{2480D68C-8A5B-4198-84CB-199D874B96C1}">
  <ds:schemaRefs/>
</ds:datastoreItem>
</file>

<file path=customXml/itemProps62.xml><?xml version="1.0" encoding="utf-8"?>
<ds:datastoreItem xmlns:ds="http://schemas.openxmlformats.org/officeDocument/2006/customXml" ds:itemID="{67707B03-5E6E-4A10-BFD9-E224209A16FD}">
  <ds:schemaRefs/>
</ds:datastoreItem>
</file>

<file path=customXml/itemProps63.xml><?xml version="1.0" encoding="utf-8"?>
<ds:datastoreItem xmlns:ds="http://schemas.openxmlformats.org/officeDocument/2006/customXml" ds:itemID="{1841CEA8-CA27-4941-AC38-2A094460EE26}">
  <ds:schemaRefs/>
</ds:datastoreItem>
</file>

<file path=customXml/itemProps64.xml><?xml version="1.0" encoding="utf-8"?>
<ds:datastoreItem xmlns:ds="http://schemas.openxmlformats.org/officeDocument/2006/customXml" ds:itemID="{11CB5244-0703-4B6C-93F6-3A56BDE09B21}">
  <ds:schemaRefs/>
</ds:datastoreItem>
</file>

<file path=customXml/itemProps65.xml><?xml version="1.0" encoding="utf-8"?>
<ds:datastoreItem xmlns:ds="http://schemas.openxmlformats.org/officeDocument/2006/customXml" ds:itemID="{80344A64-22B2-4AF2-AC6D-DBEECC14955A}">
  <ds:schemaRefs/>
</ds:datastoreItem>
</file>

<file path=customXml/itemProps66.xml><?xml version="1.0" encoding="utf-8"?>
<ds:datastoreItem xmlns:ds="http://schemas.openxmlformats.org/officeDocument/2006/customXml" ds:itemID="{FAA1980F-AFF8-4EB3-B48D-E5AE37A09DF5}">
  <ds:schemaRefs/>
</ds:datastoreItem>
</file>

<file path=customXml/itemProps67.xml><?xml version="1.0" encoding="utf-8"?>
<ds:datastoreItem xmlns:ds="http://schemas.openxmlformats.org/officeDocument/2006/customXml" ds:itemID="{52804807-B1BF-49CB-9EB8-EEE7A5E42E95}">
  <ds:schemaRefs/>
</ds:datastoreItem>
</file>

<file path=customXml/itemProps68.xml><?xml version="1.0" encoding="utf-8"?>
<ds:datastoreItem xmlns:ds="http://schemas.openxmlformats.org/officeDocument/2006/customXml" ds:itemID="{6A5D7592-A9C6-4C38-ABED-91D56FA4DD5E}">
  <ds:schemaRefs/>
</ds:datastoreItem>
</file>

<file path=customXml/itemProps69.xml><?xml version="1.0" encoding="utf-8"?>
<ds:datastoreItem xmlns:ds="http://schemas.openxmlformats.org/officeDocument/2006/customXml" ds:itemID="{650CA459-75AE-4B0C-9303-C15E393E38FF}">
  <ds:schemaRefs/>
</ds:datastoreItem>
</file>

<file path=customXml/itemProps70.xml><?xml version="1.0" encoding="utf-8"?>
<ds:datastoreItem xmlns:ds="http://schemas.openxmlformats.org/officeDocument/2006/customXml" ds:itemID="{F9FFF93F-76D4-40FE-89E0-7180B1C2C296}">
  <ds:schemaRefs/>
</ds:datastoreItem>
</file>

<file path=customXml/itemProps71.xml><?xml version="1.0" encoding="utf-8"?>
<ds:datastoreItem xmlns:ds="http://schemas.openxmlformats.org/officeDocument/2006/customXml" ds:itemID="{B6278BCD-2616-49FA-9713-CA3C3692AFBE}">
  <ds:schemaRefs/>
</ds:datastoreItem>
</file>

<file path=customXml/itemProps72.xml><?xml version="1.0" encoding="utf-8"?>
<ds:datastoreItem xmlns:ds="http://schemas.openxmlformats.org/officeDocument/2006/customXml" ds:itemID="{A1BD5DE7-5EB6-4B6A-A59F-58978EB93AF7}">
  <ds:schemaRefs/>
</ds:datastoreItem>
</file>

<file path=customXml/itemProps73.xml><?xml version="1.0" encoding="utf-8"?>
<ds:datastoreItem xmlns:ds="http://schemas.openxmlformats.org/officeDocument/2006/customXml" ds:itemID="{AAF1B7C5-BAC9-4F32-AA5F-6D5B8E18E6E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Calculations</vt:lpstr>
      <vt:lpstr>Sales</vt:lpstr>
      <vt:lpstr>Profit</vt:lpstr>
      <vt:lpstr>Orders</vt:lpstr>
      <vt:lpstr>About</vt:lpstr>
      <vt:lpstr>FilePath_Query</vt:lpstr>
      <vt:lpstr>Setup</vt:lpstr>
      <vt:lpstr>FilePath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Harshvardhan Singh Shekhawat</dc:creator>
  <cp:lastModifiedBy>divyanshu panwar</cp:lastModifiedBy>
  <dcterms:created xsi:type="dcterms:W3CDTF">2026-04-24T14:06:45Z</dcterms:created>
  <dcterms:modified xsi:type="dcterms:W3CDTF">2026-05-09T09:39:13Z</dcterms:modified>
</cp:coreProperties>
</file>