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8915" windowHeight="8505" firstSheet="1" activeTab="2"/>
  </bookViews>
  <sheets>
    <sheet name="Hoja1" sheetId="1" state="hidden" r:id="rId1"/>
    <sheet name="OPERATIVO DE CAMPO-YO SI PUEDO" sheetId="2" r:id="rId2"/>
    <sheet name="Hoja2" sheetId="3" r:id="rId3"/>
  </sheets>
  <definedNames>
    <definedName name="_xlnm.Print_Area" localSheetId="2">Hoja2!$A$1:$O$59</definedName>
    <definedName name="_xlnm.Print_Area" localSheetId="1">'OPERATIVO DE CAMPO-YO SI PUEDO'!$A$41:$H$84</definedName>
  </definedNames>
  <calcPr calcId="124519"/>
</workbook>
</file>

<file path=xl/calcChain.xml><?xml version="1.0" encoding="utf-8"?>
<calcChain xmlns="http://schemas.openxmlformats.org/spreadsheetml/2006/main">
  <c r="F71" i="2"/>
  <c r="G71"/>
  <c r="H70"/>
  <c r="H71"/>
  <c r="C86"/>
  <c r="E80" l="1"/>
  <c r="E79"/>
  <c r="E78"/>
  <c r="C83"/>
  <c r="C84"/>
  <c r="F3"/>
  <c r="F2"/>
  <c r="H69"/>
  <c r="H68"/>
  <c r="H67"/>
  <c r="H66"/>
  <c r="G68" s="1"/>
  <c r="F68" s="1"/>
  <c r="H65"/>
  <c r="H64"/>
  <c r="G65" s="1"/>
  <c r="F65" s="1"/>
  <c r="H63"/>
  <c r="H62"/>
  <c r="G63" s="1"/>
  <c r="F63" s="1"/>
  <c r="H61"/>
  <c r="H60"/>
  <c r="G61" s="1"/>
  <c r="F61" s="1"/>
  <c r="H59"/>
  <c r="H58"/>
  <c r="G59" s="1"/>
  <c r="F59" s="1"/>
  <c r="H57"/>
  <c r="H56"/>
  <c r="G57" s="1"/>
  <c r="F57" s="1"/>
  <c r="H55"/>
  <c r="H54"/>
  <c r="J16" i="1"/>
  <c r="B17"/>
  <c r="B16"/>
  <c r="E16" s="1"/>
  <c r="E22"/>
  <c r="E21"/>
  <c r="E20"/>
  <c r="E17"/>
  <c r="E11"/>
  <c r="E10"/>
  <c r="E9"/>
  <c r="B7"/>
  <c r="E7" s="1"/>
  <c r="B6"/>
  <c r="E6" s="1"/>
  <c r="B4"/>
  <c r="E4" s="1"/>
  <c r="B3"/>
  <c r="E3" s="1"/>
  <c r="F28"/>
  <c r="F27"/>
  <c r="E81" i="2" l="1"/>
  <c r="H72"/>
  <c r="G55"/>
  <c r="F55" s="1"/>
  <c r="E18" i="1"/>
  <c r="E19"/>
  <c r="B5"/>
  <c r="E5" s="1"/>
  <c r="B8"/>
  <c r="E8" s="1"/>
  <c r="E12" s="1"/>
  <c r="F19" l="1"/>
  <c r="F8"/>
  <c r="E23"/>
</calcChain>
</file>

<file path=xl/sharedStrings.xml><?xml version="1.0" encoding="utf-8"?>
<sst xmlns="http://schemas.openxmlformats.org/spreadsheetml/2006/main" count="211" uniqueCount="142">
  <si>
    <t>Presupuesto de operativo de campo  - "Yo si puedo Chuquisaca"</t>
  </si>
  <si>
    <t>Grupo 1</t>
  </si>
  <si>
    <t>Supervisor</t>
  </si>
  <si>
    <t>Encuestador</t>
  </si>
  <si>
    <t>Grupo 2</t>
  </si>
  <si>
    <t>Grupo 3</t>
  </si>
  <si>
    <t>Total</t>
  </si>
  <si>
    <t>Número</t>
  </si>
  <si>
    <t>Costo unitario</t>
  </si>
  <si>
    <t>Días/veces</t>
  </si>
  <si>
    <t>Honorarios supervisor área rural</t>
  </si>
  <si>
    <t>Honorarios encuestador área rural</t>
  </si>
  <si>
    <t>Viáticos área rural</t>
  </si>
  <si>
    <t>Honorarios supervisor área urbana</t>
  </si>
  <si>
    <t>Honorarios encuestador área urbana</t>
  </si>
  <si>
    <t>Viáticos área urbana</t>
  </si>
  <si>
    <t>Grupo 4</t>
  </si>
  <si>
    <t>Urbano</t>
  </si>
  <si>
    <t>Rural</t>
  </si>
  <si>
    <t>Transporte</t>
  </si>
  <si>
    <t>Boletas</t>
  </si>
  <si>
    <t>Prueba piloto</t>
  </si>
  <si>
    <t>Día 1</t>
  </si>
  <si>
    <t>48 minutos</t>
  </si>
  <si>
    <t>Hora de partida Sucre</t>
  </si>
  <si>
    <t>Hora de llegada a Tarabuco</t>
  </si>
  <si>
    <t>Carga: 40 boletas en 5 horas - 10 boletas por encuestador - 30 minutos por boleta</t>
  </si>
  <si>
    <t>Hora de partida Tarabuco</t>
  </si>
  <si>
    <t>Hora de llegada a Villa Tomina</t>
  </si>
  <si>
    <t>De Sucre a Tarabuco</t>
  </si>
  <si>
    <t>De Tarabuco a Villa Tomina</t>
  </si>
  <si>
    <t xml:space="preserve">Tiempos estimados de viaje </t>
  </si>
  <si>
    <t>60 minutos</t>
  </si>
  <si>
    <t>Almuerzo en Villa Tomina</t>
  </si>
  <si>
    <t>Carga: 20 boletas en 2.5 horas - 5 boletas por encuestador - 30 minutos por boleta</t>
  </si>
  <si>
    <t>Hora de partida Villa Tomina</t>
  </si>
  <si>
    <t>Hora de llegada a Padilla</t>
  </si>
  <si>
    <t>Sucre - Tarabuco - Villa Tomina - Padilla</t>
  </si>
  <si>
    <t>De  Villa Tomina a Padilla</t>
  </si>
  <si>
    <t>40 minutos</t>
  </si>
  <si>
    <t>Pernocte en Padilla</t>
  </si>
  <si>
    <t>Día 2</t>
  </si>
  <si>
    <t>Padilla - Mojocoya</t>
  </si>
  <si>
    <t>De Padilla a Mojocoya</t>
  </si>
  <si>
    <t>8 horas</t>
  </si>
  <si>
    <t>Hora de partida de Padilla</t>
  </si>
  <si>
    <t>Hora de llegada a Mojocoya</t>
  </si>
  <si>
    <t>Hora de partida de Mojocoya</t>
  </si>
  <si>
    <t>Día 3</t>
  </si>
  <si>
    <t>Padilla - Villa Serrano</t>
  </si>
  <si>
    <t>De Padilla a Villa Serrano</t>
  </si>
  <si>
    <t>Hora de llegada a Villa Serrano</t>
  </si>
  <si>
    <t>Hora de partida de Villa Serrano</t>
  </si>
  <si>
    <t>Hora de llegada a Sucre</t>
  </si>
  <si>
    <t>FIN DE OPERATIVO</t>
  </si>
  <si>
    <t>Padilla - Monteagudo</t>
  </si>
  <si>
    <t>De Padilla a Monteagudo</t>
  </si>
  <si>
    <t>7 horas</t>
  </si>
  <si>
    <t>Hora de llegada a Monteagudo</t>
  </si>
  <si>
    <t>Pernocte en Monteagudo</t>
  </si>
  <si>
    <t>Monteagudo - Sucre</t>
  </si>
  <si>
    <t>Hora de partida Monteagudo</t>
  </si>
  <si>
    <t>Hora de llegada Sucre</t>
  </si>
  <si>
    <t>De Sucre a Yotala</t>
  </si>
  <si>
    <t>Sucre - Yotala - San Lucas</t>
  </si>
  <si>
    <t>Hora de partida de Sucre</t>
  </si>
  <si>
    <t>Hora de llegada a Yotala</t>
  </si>
  <si>
    <t>Hora de partida de Yotala</t>
  </si>
  <si>
    <t>Hora llegada a San Lucas</t>
  </si>
  <si>
    <t>De Yotala a San Lucas</t>
  </si>
  <si>
    <t>10 horas</t>
  </si>
  <si>
    <t>Pernocte en San Lucas</t>
  </si>
  <si>
    <t>San Lucas - Camargo</t>
  </si>
  <si>
    <t>Hora de partida de San Lucas</t>
  </si>
  <si>
    <t>Hora de llegada a Camargo</t>
  </si>
  <si>
    <t>Pernocte en Camargo</t>
  </si>
  <si>
    <t>Camargo - Culpina</t>
  </si>
  <si>
    <t>Hora de partida de Camargo</t>
  </si>
  <si>
    <t>Hora de llegada a Culpina</t>
  </si>
  <si>
    <t>Pernocte en Culpina</t>
  </si>
  <si>
    <t>Culpina  - Sucre</t>
  </si>
  <si>
    <t>Hora de partida de Culpina</t>
  </si>
  <si>
    <t>4 horas</t>
  </si>
  <si>
    <t>3 horas</t>
  </si>
  <si>
    <t>Día 4</t>
  </si>
  <si>
    <t>Carga: 136 boletas en 7.5 horas - 18 boletas por encuestador - 30 minutos por boleta</t>
  </si>
  <si>
    <t>Sucre</t>
  </si>
  <si>
    <t>Sucre - Poroma</t>
  </si>
  <si>
    <t>Hora de llegada a Poroma</t>
  </si>
  <si>
    <t>Carga: 80 boletas en 5 horas - 10 boletas por encuestador - 30 minutos por boleta</t>
  </si>
  <si>
    <t>Hora de partida Poroma</t>
  </si>
  <si>
    <t>Honorarios supervisor</t>
  </si>
  <si>
    <t>Honorarios encuestador</t>
  </si>
  <si>
    <t>Supervisor Grupo 1</t>
  </si>
  <si>
    <t xml:space="preserve">Número </t>
  </si>
  <si>
    <t>Costo Unitario</t>
  </si>
  <si>
    <t>Viáticos supervisor Grupo 1</t>
  </si>
  <si>
    <t>Encuestadores Grupo 1</t>
  </si>
  <si>
    <t>Viáticos encuestadores Grupo 1</t>
  </si>
  <si>
    <t>Total a pagar</t>
  </si>
  <si>
    <t>Subtotal</t>
  </si>
  <si>
    <t>Pago por persona</t>
  </si>
  <si>
    <t>Supervisor Grupo 2</t>
  </si>
  <si>
    <t>Supervisor Grupo 3</t>
  </si>
  <si>
    <t>Viáticos supervisor Grupo 2</t>
  </si>
  <si>
    <t>Encuestadores Grupo 2</t>
  </si>
  <si>
    <t>Viáticos encuestadores Grupo 2</t>
  </si>
  <si>
    <t>Viáticos supervisor Grupo 3</t>
  </si>
  <si>
    <t>Encuestadores Grupo 3</t>
  </si>
  <si>
    <t>Viáticos encuestadores Grupo 3</t>
  </si>
  <si>
    <t>Supervisor Grupo 4</t>
  </si>
  <si>
    <t>Viáticos supervisor Grupo 4 (área urbana)</t>
  </si>
  <si>
    <t>Viáticos supervisor Grupo 4 (área rural)</t>
  </si>
  <si>
    <t>Encuestadores Grupo 4</t>
  </si>
  <si>
    <t>Viáticos encuestadores Grupo 4 (área urbana)</t>
  </si>
  <si>
    <t>Viáticos encuestadores Grupo 4 (área rural)</t>
  </si>
  <si>
    <t>Días</t>
  </si>
  <si>
    <t>Total encuestadores</t>
  </si>
  <si>
    <t>Total supervisores</t>
  </si>
  <si>
    <t>Cronograma de traslados - Evaluación de Impacro del Yo si Puedo - Chuquisaca - Fundación ARU</t>
  </si>
  <si>
    <t xml:space="preserve">Transporte </t>
  </si>
  <si>
    <t>Presupuesto cualitativos</t>
  </si>
  <si>
    <t>Veces</t>
  </si>
  <si>
    <t>Pasajes aéreos</t>
  </si>
  <si>
    <t>Viáticos</t>
  </si>
  <si>
    <t>Alimentación</t>
  </si>
  <si>
    <t>Estimado</t>
  </si>
  <si>
    <t>Monto  total</t>
  </si>
  <si>
    <t xml:space="preserve">Materiales de encuesta </t>
  </si>
  <si>
    <t>Transcripción - Crítica - codificación</t>
  </si>
  <si>
    <t>GRUPO #</t>
  </si>
  <si>
    <t>INSTRUMENTO DE SUPERVISION</t>
  </si>
  <si>
    <r>
      <t>I .- DIBUJAR A MANO ALZADA EL CROQUIS DEL LUGAR DEL LEVANTAMIENTO DE INFORMACION Y LA FORMA</t>
    </r>
    <r>
      <rPr>
        <b/>
        <sz val="11"/>
        <color theme="1"/>
        <rFont val="Cambria"/>
        <family val="1"/>
        <scheme val="major"/>
      </rPr>
      <t xml:space="preserve"> METODOLOGICA DE COMO SE LLEVO A CABO </t>
    </r>
  </si>
  <si>
    <t>OBSERVACIONES:</t>
  </si>
  <si>
    <t xml:space="preserve">Nombre del Supervisor                                </t>
  </si>
  <si>
    <t xml:space="preserve">Nombre del primer encuestador       </t>
  </si>
  <si>
    <t xml:space="preserve">Nombre del tercer encuestador       </t>
  </si>
  <si>
    <t xml:space="preserve">Nombre del cuarto encuestador       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</si>
  <si>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</si>
  <si>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>RED DE MICRODATOS Y ENCUESTAS: PROYECTO " YO SI PUEDO"</t>
  </si>
  <si>
    <t>CLUSTER</t>
  </si>
  <si>
    <t xml:space="preserve">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</si>
</sst>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i/>
      <sz val="6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20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/>
    <xf numFmtId="0" fontId="0" fillId="0" borderId="4" xfId="0" applyBorder="1" applyAlignment="1"/>
    <xf numFmtId="0" fontId="0" fillId="0" borderId="4" xfId="0" applyBorder="1"/>
    <xf numFmtId="0" fontId="3" fillId="0" borderId="5" xfId="0" applyFont="1" applyBorder="1" applyAlignment="1">
      <alignment vertical="center" wrapText="1"/>
    </xf>
    <xf numFmtId="0" fontId="2" fillId="0" borderId="5" xfId="0" applyFont="1" applyBorder="1" applyAlignment="1"/>
    <xf numFmtId="0" fontId="0" fillId="0" borderId="5" xfId="0" applyBorder="1" applyAlignment="1"/>
    <xf numFmtId="0" fontId="0" fillId="0" borderId="5" xfId="0" applyBorder="1"/>
    <xf numFmtId="0" fontId="3" fillId="3" borderId="5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0" borderId="6" xfId="0" applyFont="1" applyBorder="1" applyAlignment="1"/>
    <xf numFmtId="0" fontId="0" fillId="0" borderId="6" xfId="0" applyBorder="1" applyAlignment="1"/>
    <xf numFmtId="0" fontId="0" fillId="0" borderId="6" xfId="0" applyBorder="1"/>
    <xf numFmtId="0" fontId="1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2" fillId="0" borderId="8" xfId="0" applyFont="1" applyBorder="1" applyAlignment="1"/>
    <xf numFmtId="0" fontId="0" fillId="0" borderId="8" xfId="0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3" borderId="18" xfId="0" applyFont="1" applyFill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0" fillId="0" borderId="10" xfId="0" applyBorder="1" applyAlignment="1"/>
    <xf numFmtId="0" fontId="0" fillId="0" borderId="11" xfId="0" applyBorder="1" applyAlignment="1"/>
    <xf numFmtId="0" fontId="3" fillId="3" borderId="12" xfId="0" applyFont="1" applyFill="1" applyBorder="1" applyAlignment="1">
      <alignment vertical="center" wrapText="1"/>
    </xf>
    <xf numFmtId="0" fontId="0" fillId="0" borderId="15" xfId="0" applyBorder="1" applyAlignment="1"/>
    <xf numFmtId="0" fontId="0" fillId="0" borderId="17" xfId="0" applyBorder="1" applyAlignment="1"/>
    <xf numFmtId="0" fontId="0" fillId="0" borderId="19" xfId="0" applyBorder="1" applyAlignment="1"/>
    <xf numFmtId="14" fontId="1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20" fontId="3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/>
    <xf numFmtId="0" fontId="3" fillId="0" borderId="3" xfId="0" applyFont="1" applyBorder="1"/>
    <xf numFmtId="0" fontId="3" fillId="0" borderId="2" xfId="0" applyFont="1" applyBorder="1"/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Fill="1" applyBorder="1"/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20" fontId="3" fillId="0" borderId="2" xfId="0" applyNumberFormat="1" applyFont="1" applyBorder="1" applyAlignment="1">
      <alignment horizontal="left"/>
    </xf>
    <xf numFmtId="20" fontId="3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3" fillId="2" borderId="16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0" fillId="0" borderId="21" xfId="0" applyBorder="1"/>
    <xf numFmtId="0" fontId="6" fillId="5" borderId="23" xfId="0" applyFont="1" applyFill="1" applyBorder="1" applyAlignment="1">
      <alignment horizontal="left"/>
    </xf>
    <xf numFmtId="0" fontId="6" fillId="5" borderId="23" xfId="0" applyFont="1" applyFill="1" applyBorder="1" applyAlignment="1">
      <alignment horizontal="left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6" fillId="0" borderId="0" xfId="0" applyFont="1" applyAlignment="1">
      <alignment horizontal="left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6" fillId="5" borderId="23" xfId="0" applyFont="1" applyFill="1" applyBorder="1" applyAlignment="1">
      <alignment horizontal="left"/>
    </xf>
    <xf numFmtId="0" fontId="6" fillId="5" borderId="23" xfId="0" applyFont="1" applyFill="1" applyBorder="1" applyAlignment="1">
      <alignment horizontal="left" vertical="center"/>
    </xf>
    <xf numFmtId="0" fontId="0" fillId="0" borderId="0" xfId="0" applyAlignment="1"/>
    <xf numFmtId="0" fontId="6" fillId="5" borderId="33" xfId="0" applyFont="1" applyFill="1" applyBorder="1" applyAlignment="1">
      <alignment vertical="center"/>
    </xf>
    <xf numFmtId="0" fontId="6" fillId="5" borderId="2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12</xdr:row>
      <xdr:rowOff>1</xdr:rowOff>
    </xdr:from>
    <xdr:to>
      <xdr:col>9</xdr:col>
      <xdr:colOff>170447</xdr:colOff>
      <xdr:row>18</xdr:row>
      <xdr:rowOff>32949</xdr:rowOff>
    </xdr:to>
    <xdr:pic>
      <xdr:nvPicPr>
        <xdr:cNvPr id="2" name="1 Imagen" descr="IDEN.png"/>
        <xdr:cNvPicPr>
          <a:picLocks noChangeAspect="1"/>
        </xdr:cNvPicPr>
      </xdr:nvPicPr>
      <xdr:blipFill>
        <a:blip xmlns:r="http://schemas.openxmlformats.org/officeDocument/2006/relationships" r:embed="rId1"/>
        <a:srcRect l="3519" t="7959" r="4361" b="19912"/>
        <a:stretch>
          <a:fillRect/>
        </a:stretch>
      </xdr:blipFill>
      <xdr:spPr>
        <a:xfrm>
          <a:off x="509838" y="2336133"/>
          <a:ext cx="3721267" cy="119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180475</xdr:colOff>
      <xdr:row>2</xdr:row>
      <xdr:rowOff>180475</xdr:rowOff>
    </xdr:from>
    <xdr:to>
      <xdr:col>13</xdr:col>
      <xdr:colOff>0</xdr:colOff>
      <xdr:row>5</xdr:row>
      <xdr:rowOff>56517</xdr:rowOff>
    </xdr:to>
    <xdr:pic>
      <xdr:nvPicPr>
        <xdr:cNvPr id="4" name="3 Imagen" descr="logo1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12370" y="601580"/>
          <a:ext cx="1293393" cy="467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opLeftCell="A13" workbookViewId="0">
      <selection activeCell="K10" sqref="K10"/>
    </sheetView>
  </sheetViews>
  <sheetFormatPr baseColWidth="10" defaultRowHeight="15"/>
  <cols>
    <col min="1" max="1" width="32.42578125" customWidth="1"/>
  </cols>
  <sheetData>
    <row r="1" spans="1:10">
      <c r="A1" s="1" t="s">
        <v>0</v>
      </c>
    </row>
    <row r="2" spans="1:10" ht="28.5" customHeight="1">
      <c r="B2" s="10" t="s">
        <v>7</v>
      </c>
      <c r="C2" s="11" t="s">
        <v>8</v>
      </c>
      <c r="D2" s="10" t="s">
        <v>9</v>
      </c>
      <c r="E2" s="10" t="s">
        <v>6</v>
      </c>
    </row>
    <row r="3" spans="1:10">
      <c r="A3" s="5" t="s">
        <v>10</v>
      </c>
      <c r="B3" s="5">
        <f>B27+C27+D27</f>
        <v>3</v>
      </c>
      <c r="C3" s="5">
        <v>130</v>
      </c>
      <c r="D3" s="5">
        <v>7</v>
      </c>
      <c r="E3" s="5">
        <f t="shared" ref="E3:E11" si="0">B3*C3*D3</f>
        <v>2730</v>
      </c>
    </row>
    <row r="4" spans="1:10">
      <c r="A4" s="5" t="s">
        <v>11</v>
      </c>
      <c r="B4" s="5">
        <f>B28+C28+D28</f>
        <v>12</v>
      </c>
      <c r="C4" s="5">
        <v>80</v>
      </c>
      <c r="D4" s="5">
        <v>7</v>
      </c>
      <c r="E4" s="5">
        <f t="shared" si="0"/>
        <v>6720</v>
      </c>
    </row>
    <row r="5" spans="1:10">
      <c r="A5" s="5" t="s">
        <v>12</v>
      </c>
      <c r="B5" s="5">
        <f>B3+B4</f>
        <v>15</v>
      </c>
      <c r="C5" s="5">
        <v>70</v>
      </c>
      <c r="D5" s="5">
        <v>7</v>
      </c>
      <c r="E5" s="5">
        <f t="shared" si="0"/>
        <v>7350</v>
      </c>
    </row>
    <row r="6" spans="1:10">
      <c r="A6" s="5" t="s">
        <v>13</v>
      </c>
      <c r="B6" s="5">
        <f>E27</f>
        <v>1</v>
      </c>
      <c r="C6" s="5">
        <v>100</v>
      </c>
      <c r="D6" s="5">
        <v>3</v>
      </c>
      <c r="E6" s="5">
        <f t="shared" si="0"/>
        <v>300</v>
      </c>
    </row>
    <row r="7" spans="1:10">
      <c r="A7" s="5" t="s">
        <v>14</v>
      </c>
      <c r="B7" s="5">
        <f>E28</f>
        <v>8</v>
      </c>
      <c r="C7" s="5">
        <v>70</v>
      </c>
      <c r="D7" s="5">
        <v>3</v>
      </c>
      <c r="E7" s="5">
        <f t="shared" si="0"/>
        <v>1680</v>
      </c>
    </row>
    <row r="8" spans="1:10">
      <c r="A8" s="5" t="s">
        <v>15</v>
      </c>
      <c r="B8" s="5">
        <f>B6+B7</f>
        <v>9</v>
      </c>
      <c r="C8" s="5">
        <v>30</v>
      </c>
      <c r="D8" s="5">
        <v>3</v>
      </c>
      <c r="E8" s="5">
        <f t="shared" si="0"/>
        <v>810</v>
      </c>
      <c r="F8">
        <f>SUM(E3:E8)</f>
        <v>19590</v>
      </c>
    </row>
    <row r="9" spans="1:10">
      <c r="A9" s="5" t="s">
        <v>19</v>
      </c>
      <c r="B9" s="5">
        <v>1</v>
      </c>
      <c r="C9" s="5">
        <v>700</v>
      </c>
      <c r="D9" s="5">
        <v>10</v>
      </c>
      <c r="E9" s="5">
        <f t="shared" si="0"/>
        <v>7000</v>
      </c>
    </row>
    <row r="10" spans="1:10">
      <c r="A10" s="5" t="s">
        <v>20</v>
      </c>
      <c r="B10" s="5">
        <v>1</v>
      </c>
      <c r="C10" s="5">
        <v>200</v>
      </c>
      <c r="D10" s="5">
        <v>1</v>
      </c>
      <c r="E10" s="5">
        <f t="shared" si="0"/>
        <v>200</v>
      </c>
    </row>
    <row r="11" spans="1:10">
      <c r="A11" s="5" t="s">
        <v>21</v>
      </c>
      <c r="B11" s="5">
        <v>1</v>
      </c>
      <c r="C11" s="5">
        <v>200</v>
      </c>
      <c r="D11" s="5">
        <v>1</v>
      </c>
      <c r="E11" s="5">
        <f t="shared" si="0"/>
        <v>200</v>
      </c>
    </row>
    <row r="12" spans="1:10">
      <c r="E12">
        <f>SUM(E3:E11)</f>
        <v>26990</v>
      </c>
    </row>
    <row r="14" spans="1:10">
      <c r="A14" s="1" t="s">
        <v>0</v>
      </c>
    </row>
    <row r="15" spans="1:10" ht="28.5" customHeight="1">
      <c r="B15" s="10" t="s">
        <v>7</v>
      </c>
      <c r="C15" s="11" t="s">
        <v>8</v>
      </c>
      <c r="D15" s="10" t="s">
        <v>9</v>
      </c>
      <c r="E15" s="10" t="s">
        <v>6</v>
      </c>
    </row>
    <row r="16" spans="1:10">
      <c r="A16" s="5" t="s">
        <v>91</v>
      </c>
      <c r="B16" s="5">
        <f>F27</f>
        <v>4</v>
      </c>
      <c r="C16" s="5">
        <v>130</v>
      </c>
      <c r="D16" s="5">
        <v>13</v>
      </c>
      <c r="E16" s="5">
        <f t="shared" ref="E16:E22" si="1">B16*C16*D16</f>
        <v>6760</v>
      </c>
      <c r="G16">
        <v>130</v>
      </c>
      <c r="H16">
        <v>4</v>
      </c>
      <c r="I16">
        <v>1</v>
      </c>
      <c r="J16">
        <f>G16*H16*I16</f>
        <v>520</v>
      </c>
    </row>
    <row r="17" spans="1:6">
      <c r="A17" s="5" t="s">
        <v>92</v>
      </c>
      <c r="B17" s="5">
        <f>F28</f>
        <v>20</v>
      </c>
      <c r="C17" s="5">
        <v>80</v>
      </c>
      <c r="D17" s="5">
        <v>13</v>
      </c>
      <c r="E17" s="5">
        <f t="shared" si="1"/>
        <v>20800</v>
      </c>
    </row>
    <row r="18" spans="1:6">
      <c r="A18" s="5" t="s">
        <v>12</v>
      </c>
      <c r="B18" s="5">
        <v>16</v>
      </c>
      <c r="C18" s="5">
        <v>70</v>
      </c>
      <c r="D18" s="5">
        <v>7</v>
      </c>
      <c r="E18" s="5">
        <f t="shared" si="1"/>
        <v>7840</v>
      </c>
    </row>
    <row r="19" spans="1:6">
      <c r="A19" s="5" t="s">
        <v>15</v>
      </c>
      <c r="B19" s="5">
        <v>8</v>
      </c>
      <c r="C19" s="5">
        <v>30</v>
      </c>
      <c r="D19" s="5">
        <v>3</v>
      </c>
      <c r="E19" s="5">
        <f t="shared" si="1"/>
        <v>720</v>
      </c>
      <c r="F19">
        <f>SUM(E16:E19)</f>
        <v>36120</v>
      </c>
    </row>
    <row r="20" spans="1:6">
      <c r="A20" s="5" t="s">
        <v>19</v>
      </c>
      <c r="B20" s="5">
        <v>1</v>
      </c>
      <c r="C20" s="5">
        <v>700</v>
      </c>
      <c r="D20" s="5">
        <v>10</v>
      </c>
      <c r="E20" s="5">
        <f t="shared" si="1"/>
        <v>7000</v>
      </c>
    </row>
    <row r="21" spans="1:6">
      <c r="A21" s="5" t="s">
        <v>20</v>
      </c>
      <c r="B21" s="5">
        <v>1</v>
      </c>
      <c r="C21" s="5">
        <v>200</v>
      </c>
      <c r="D21" s="5">
        <v>1</v>
      </c>
      <c r="E21" s="5">
        <f t="shared" si="1"/>
        <v>200</v>
      </c>
    </row>
    <row r="22" spans="1:6">
      <c r="A22" s="5" t="s">
        <v>21</v>
      </c>
      <c r="B22" s="5">
        <v>1</v>
      </c>
      <c r="C22" s="5">
        <v>200</v>
      </c>
      <c r="D22" s="5">
        <v>1</v>
      </c>
      <c r="E22" s="5">
        <f t="shared" si="1"/>
        <v>200</v>
      </c>
    </row>
    <row r="23" spans="1:6">
      <c r="E23">
        <f>SUM(E16:E22)</f>
        <v>43520</v>
      </c>
    </row>
    <row r="25" spans="1:6">
      <c r="B25" s="79" t="s">
        <v>18</v>
      </c>
      <c r="C25" s="79"/>
      <c r="D25" s="79"/>
      <c r="E25" s="3" t="s">
        <v>17</v>
      </c>
    </row>
    <row r="26" spans="1:6">
      <c r="B26" s="4" t="s">
        <v>1</v>
      </c>
      <c r="C26" s="4" t="s">
        <v>4</v>
      </c>
      <c r="D26" s="4" t="s">
        <v>5</v>
      </c>
      <c r="E26" s="6" t="s">
        <v>16</v>
      </c>
      <c r="F26" s="4" t="s">
        <v>6</v>
      </c>
    </row>
    <row r="27" spans="1:6">
      <c r="A27" s="9" t="s">
        <v>2</v>
      </c>
      <c r="B27" s="8">
        <v>1</v>
      </c>
      <c r="C27" s="5">
        <v>1</v>
      </c>
      <c r="D27" s="5">
        <v>1</v>
      </c>
      <c r="E27" s="7">
        <v>1</v>
      </c>
      <c r="F27" s="5">
        <f>SUM(B27:E27)</f>
        <v>4</v>
      </c>
    </row>
    <row r="28" spans="1:6">
      <c r="A28" s="9" t="s">
        <v>3</v>
      </c>
      <c r="B28" s="8">
        <v>4</v>
      </c>
      <c r="C28" s="5">
        <v>4</v>
      </c>
      <c r="D28" s="5">
        <v>4</v>
      </c>
      <c r="E28" s="7">
        <v>8</v>
      </c>
      <c r="F28" s="5">
        <f>SUM(B28:E28)</f>
        <v>20</v>
      </c>
    </row>
  </sheetData>
  <mergeCells count="1">
    <mergeCell ref="B25:D25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86"/>
  <sheetViews>
    <sheetView zoomScale="142" zoomScaleNormal="142" workbookViewId="0"/>
  </sheetViews>
  <sheetFormatPr baseColWidth="10" defaultRowHeight="15"/>
  <cols>
    <col min="1" max="1" width="11.42578125" style="2"/>
    <col min="2" max="2" width="18.140625" customWidth="1"/>
    <col min="3" max="3" width="11.85546875" bestFit="1" customWidth="1"/>
    <col min="4" max="4" width="12" customWidth="1"/>
    <col min="5" max="5" width="11.85546875" customWidth="1"/>
    <col min="6" max="6" width="12.140625" customWidth="1"/>
    <col min="7" max="7" width="12" customWidth="1"/>
    <col min="8" max="8" width="11.85546875" customWidth="1"/>
    <col min="9" max="9" width="11.5703125" customWidth="1"/>
    <col min="10" max="10" width="11.7109375" customWidth="1"/>
    <col min="11" max="12" width="12" customWidth="1"/>
    <col min="13" max="13" width="12.28515625" customWidth="1"/>
    <col min="14" max="14" width="12.42578125" customWidth="1"/>
  </cols>
  <sheetData>
    <row r="1" spans="1:14">
      <c r="A1" s="58"/>
      <c r="B1" s="62" t="s">
        <v>1</v>
      </c>
      <c r="C1" s="62" t="s">
        <v>4</v>
      </c>
      <c r="D1" s="62" t="s">
        <v>5</v>
      </c>
      <c r="E1" s="64" t="s">
        <v>16</v>
      </c>
      <c r="F1" s="62" t="s">
        <v>6</v>
      </c>
    </row>
    <row r="2" spans="1:14">
      <c r="A2" s="65" t="s">
        <v>2</v>
      </c>
      <c r="B2" s="66">
        <v>1</v>
      </c>
      <c r="C2" s="59">
        <v>1</v>
      </c>
      <c r="D2" s="59">
        <v>1</v>
      </c>
      <c r="E2" s="67">
        <v>1</v>
      </c>
      <c r="F2" s="59">
        <f>SUM(B2:E2)</f>
        <v>4</v>
      </c>
    </row>
    <row r="3" spans="1:14">
      <c r="A3" s="65" t="s">
        <v>3</v>
      </c>
      <c r="B3" s="66">
        <v>4</v>
      </c>
      <c r="C3" s="59">
        <v>4</v>
      </c>
      <c r="D3" s="59">
        <v>4</v>
      </c>
      <c r="E3" s="67">
        <v>8</v>
      </c>
      <c r="F3" s="59">
        <f>SUM(B3:E3)</f>
        <v>20</v>
      </c>
    </row>
    <row r="8" spans="1:14">
      <c r="A8" s="68" t="s">
        <v>119</v>
      </c>
    </row>
    <row r="9" spans="1:14">
      <c r="B9" s="85" t="s">
        <v>1</v>
      </c>
      <c r="C9" s="85"/>
      <c r="D9" s="86"/>
      <c r="E9" s="87" t="s">
        <v>4</v>
      </c>
      <c r="F9" s="85"/>
      <c r="G9" s="95"/>
      <c r="H9" s="84" t="s">
        <v>5</v>
      </c>
      <c r="I9" s="85"/>
      <c r="J9" s="85"/>
      <c r="K9" s="86"/>
      <c r="L9" s="87" t="s">
        <v>16</v>
      </c>
      <c r="M9" s="85"/>
      <c r="N9" s="85"/>
    </row>
    <row r="10" spans="1:14">
      <c r="B10" s="4" t="s">
        <v>22</v>
      </c>
      <c r="C10" s="4" t="s">
        <v>41</v>
      </c>
      <c r="D10" s="6" t="s">
        <v>48</v>
      </c>
      <c r="E10" s="41" t="s">
        <v>22</v>
      </c>
      <c r="F10" s="4" t="s">
        <v>41</v>
      </c>
      <c r="G10" s="42" t="s">
        <v>48</v>
      </c>
      <c r="H10" s="29" t="s">
        <v>22</v>
      </c>
      <c r="I10" s="4" t="s">
        <v>41</v>
      </c>
      <c r="J10" s="4" t="s">
        <v>48</v>
      </c>
      <c r="K10" s="6" t="s">
        <v>84</v>
      </c>
      <c r="L10" s="41" t="s">
        <v>22</v>
      </c>
      <c r="M10" s="4" t="s">
        <v>41</v>
      </c>
      <c r="N10" s="4" t="s">
        <v>48</v>
      </c>
    </row>
    <row r="11" spans="1:14" hidden="1">
      <c r="B11" s="57">
        <v>40998</v>
      </c>
      <c r="C11" s="57">
        <v>41000</v>
      </c>
      <c r="D11" s="57">
        <v>41002</v>
      </c>
      <c r="E11" s="57">
        <v>40998</v>
      </c>
      <c r="F11" s="57">
        <v>41000</v>
      </c>
      <c r="G11" s="57">
        <v>41002</v>
      </c>
      <c r="H11" s="57">
        <v>40998</v>
      </c>
      <c r="I11" s="57">
        <v>41000</v>
      </c>
      <c r="J11" s="57">
        <v>41002</v>
      </c>
      <c r="K11" s="57">
        <v>41003</v>
      </c>
      <c r="L11" s="57">
        <v>40998</v>
      </c>
      <c r="M11" s="57">
        <v>41000</v>
      </c>
      <c r="N11" s="57">
        <v>41002</v>
      </c>
    </row>
    <row r="12" spans="1:14" ht="24.75" customHeight="1">
      <c r="B12" s="14" t="s">
        <v>37</v>
      </c>
      <c r="C12" s="14" t="s">
        <v>42</v>
      </c>
      <c r="D12" s="34" t="s">
        <v>49</v>
      </c>
      <c r="E12" s="43" t="s">
        <v>37</v>
      </c>
      <c r="F12" s="14" t="s">
        <v>55</v>
      </c>
      <c r="G12" s="44" t="s">
        <v>60</v>
      </c>
      <c r="H12" s="30" t="s">
        <v>64</v>
      </c>
      <c r="I12" s="14" t="s">
        <v>72</v>
      </c>
      <c r="J12" s="14" t="s">
        <v>76</v>
      </c>
      <c r="K12" s="34" t="s">
        <v>80</v>
      </c>
      <c r="L12" s="43" t="s">
        <v>86</v>
      </c>
      <c r="M12" s="14" t="s">
        <v>86</v>
      </c>
      <c r="N12" s="14" t="s">
        <v>87</v>
      </c>
    </row>
    <row r="13" spans="1:14" ht="16.5">
      <c r="A13" s="63">
        <v>0.25</v>
      </c>
      <c r="B13" s="15" t="s">
        <v>24</v>
      </c>
      <c r="C13" s="15" t="s">
        <v>45</v>
      </c>
      <c r="D13" s="35" t="s">
        <v>45</v>
      </c>
      <c r="E13" s="45" t="s">
        <v>24</v>
      </c>
      <c r="F13" s="15" t="s">
        <v>45</v>
      </c>
      <c r="G13" s="93" t="s">
        <v>26</v>
      </c>
      <c r="H13" s="31" t="s">
        <v>65</v>
      </c>
      <c r="I13" s="16"/>
      <c r="J13" s="17"/>
      <c r="K13" s="51"/>
      <c r="L13" s="54"/>
      <c r="M13" s="18"/>
      <c r="N13" s="15" t="s">
        <v>24</v>
      </c>
    </row>
    <row r="14" spans="1:14" ht="16.5">
      <c r="A14" s="63">
        <v>0.29166666666666669</v>
      </c>
      <c r="B14" s="19" t="s">
        <v>25</v>
      </c>
      <c r="C14" s="19"/>
      <c r="D14" s="36" t="s">
        <v>51</v>
      </c>
      <c r="E14" s="46" t="s">
        <v>25</v>
      </c>
      <c r="F14" s="19"/>
      <c r="G14" s="94"/>
      <c r="H14" s="32" t="s">
        <v>66</v>
      </c>
      <c r="I14" s="20"/>
      <c r="J14" s="21"/>
      <c r="K14" s="52"/>
      <c r="L14" s="55"/>
      <c r="M14" s="22"/>
      <c r="N14" s="22"/>
    </row>
    <row r="15" spans="1:14">
      <c r="A15" s="63">
        <v>0.33333333333333298</v>
      </c>
      <c r="B15" s="89" t="s">
        <v>26</v>
      </c>
      <c r="C15" s="19"/>
      <c r="D15" s="91" t="s">
        <v>26</v>
      </c>
      <c r="E15" s="88" t="s">
        <v>26</v>
      </c>
      <c r="F15" s="19"/>
      <c r="G15" s="94"/>
      <c r="H15" s="90" t="s">
        <v>26</v>
      </c>
      <c r="I15" s="89" t="s">
        <v>26</v>
      </c>
      <c r="J15" s="89" t="s">
        <v>26</v>
      </c>
      <c r="K15" s="91" t="s">
        <v>34</v>
      </c>
      <c r="L15" s="88" t="s">
        <v>85</v>
      </c>
      <c r="M15" s="89" t="s">
        <v>85</v>
      </c>
      <c r="N15" s="22"/>
    </row>
    <row r="16" spans="1:14">
      <c r="A16" s="63">
        <v>0.375</v>
      </c>
      <c r="B16" s="89"/>
      <c r="C16" s="19"/>
      <c r="D16" s="91"/>
      <c r="E16" s="88"/>
      <c r="F16" s="19"/>
      <c r="G16" s="94"/>
      <c r="H16" s="90"/>
      <c r="I16" s="89"/>
      <c r="J16" s="89"/>
      <c r="K16" s="91"/>
      <c r="L16" s="88"/>
      <c r="M16" s="89"/>
      <c r="N16" s="22"/>
    </row>
    <row r="17" spans="1:14" ht="16.5">
      <c r="A17" s="63">
        <v>0.41666666666666702</v>
      </c>
      <c r="B17" s="89"/>
      <c r="C17" s="19"/>
      <c r="D17" s="91"/>
      <c r="E17" s="88"/>
      <c r="F17" s="19"/>
      <c r="G17" s="94"/>
      <c r="H17" s="90"/>
      <c r="I17" s="89"/>
      <c r="J17" s="89"/>
      <c r="K17" s="91"/>
      <c r="L17" s="88"/>
      <c r="M17" s="89"/>
      <c r="N17" s="19" t="s">
        <v>88</v>
      </c>
    </row>
    <row r="18" spans="1:14" ht="16.5" customHeight="1">
      <c r="A18" s="63">
        <v>0.45833333333333298</v>
      </c>
      <c r="B18" s="89"/>
      <c r="C18" s="19"/>
      <c r="D18" s="91"/>
      <c r="E18" s="88"/>
      <c r="F18" s="19"/>
      <c r="G18" s="47" t="s">
        <v>61</v>
      </c>
      <c r="H18" s="90"/>
      <c r="I18" s="89"/>
      <c r="J18" s="89"/>
      <c r="K18" s="52"/>
      <c r="L18" s="88"/>
      <c r="M18" s="89"/>
      <c r="N18" s="89" t="s">
        <v>89</v>
      </c>
    </row>
    <row r="19" spans="1:14">
      <c r="A19" s="63">
        <v>0.5</v>
      </c>
      <c r="B19" s="89"/>
      <c r="C19" s="19"/>
      <c r="D19" s="91"/>
      <c r="E19" s="88"/>
      <c r="F19" s="19"/>
      <c r="G19" s="47"/>
      <c r="H19" s="90"/>
      <c r="I19" s="89"/>
      <c r="J19" s="89"/>
      <c r="K19" s="91" t="s">
        <v>26</v>
      </c>
      <c r="L19" s="88"/>
      <c r="M19" s="89"/>
      <c r="N19" s="89"/>
    </row>
    <row r="20" spans="1:14" ht="16.5">
      <c r="A20" s="63">
        <v>0.54166666666666696</v>
      </c>
      <c r="B20" s="19" t="s">
        <v>27</v>
      </c>
      <c r="C20" s="19"/>
      <c r="D20" s="36" t="s">
        <v>52</v>
      </c>
      <c r="E20" s="46" t="s">
        <v>27</v>
      </c>
      <c r="F20" s="19" t="s">
        <v>58</v>
      </c>
      <c r="G20" s="47"/>
      <c r="H20" s="32" t="s">
        <v>67</v>
      </c>
      <c r="I20" s="19" t="s">
        <v>73</v>
      </c>
      <c r="J20" s="19" t="s">
        <v>77</v>
      </c>
      <c r="K20" s="91"/>
      <c r="L20" s="88"/>
      <c r="M20" s="89"/>
      <c r="N20" s="89"/>
    </row>
    <row r="21" spans="1:14" ht="16.5">
      <c r="A21" s="63">
        <v>0.58333333333333304</v>
      </c>
      <c r="B21" s="19" t="s">
        <v>28</v>
      </c>
      <c r="C21" s="19" t="s">
        <v>46</v>
      </c>
      <c r="D21" s="36"/>
      <c r="E21" s="46" t="s">
        <v>28</v>
      </c>
      <c r="F21" s="89" t="s">
        <v>26</v>
      </c>
      <c r="G21" s="47"/>
      <c r="H21" s="39"/>
      <c r="I21" s="20"/>
      <c r="J21" s="21"/>
      <c r="K21" s="91"/>
      <c r="L21" s="88"/>
      <c r="M21" s="89"/>
      <c r="N21" s="89"/>
    </row>
    <row r="22" spans="1:14" ht="16.5">
      <c r="A22" s="63">
        <v>0.625</v>
      </c>
      <c r="B22" s="89" t="s">
        <v>34</v>
      </c>
      <c r="C22" s="89" t="s">
        <v>26</v>
      </c>
      <c r="D22" s="36"/>
      <c r="E22" s="46" t="s">
        <v>33</v>
      </c>
      <c r="F22" s="89"/>
      <c r="G22" s="47"/>
      <c r="H22" s="39"/>
      <c r="I22" s="20"/>
      <c r="J22" s="21"/>
      <c r="K22" s="91"/>
      <c r="L22" s="88"/>
      <c r="M22" s="89"/>
      <c r="N22" s="89"/>
    </row>
    <row r="23" spans="1:14" ht="15" customHeight="1">
      <c r="A23" s="63">
        <v>0.66666666666666696</v>
      </c>
      <c r="B23" s="89"/>
      <c r="C23" s="89"/>
      <c r="D23" s="36"/>
      <c r="E23" s="96" t="s">
        <v>34</v>
      </c>
      <c r="F23" s="89"/>
      <c r="G23" s="47"/>
      <c r="H23" s="39"/>
      <c r="I23" s="20"/>
      <c r="J23" s="19" t="s">
        <v>78</v>
      </c>
      <c r="K23" s="91"/>
      <c r="L23" s="55"/>
      <c r="M23" s="22"/>
      <c r="N23" s="19" t="s">
        <v>90</v>
      </c>
    </row>
    <row r="24" spans="1:14" ht="16.5">
      <c r="A24" s="63">
        <v>0.70833333333333404</v>
      </c>
      <c r="B24" s="89"/>
      <c r="C24" s="89"/>
      <c r="D24" s="36" t="s">
        <v>53</v>
      </c>
      <c r="E24" s="96"/>
      <c r="F24" s="89"/>
      <c r="G24" s="47"/>
      <c r="H24" s="39"/>
      <c r="I24" s="19" t="s">
        <v>74</v>
      </c>
      <c r="J24" s="89" t="s">
        <v>34</v>
      </c>
      <c r="K24" s="36" t="s">
        <v>81</v>
      </c>
      <c r="L24" s="55"/>
      <c r="M24" s="22"/>
      <c r="N24" s="22"/>
    </row>
    <row r="25" spans="1:14" ht="16.5">
      <c r="A25" s="63">
        <v>0.75</v>
      </c>
      <c r="B25" s="19" t="s">
        <v>35</v>
      </c>
      <c r="C25" s="89"/>
      <c r="D25" s="37" t="s">
        <v>54</v>
      </c>
      <c r="E25" s="96"/>
      <c r="F25" s="89"/>
      <c r="G25" s="47"/>
      <c r="H25" s="40"/>
      <c r="I25" s="19" t="s">
        <v>75</v>
      </c>
      <c r="J25" s="89"/>
      <c r="K25" s="52"/>
      <c r="L25" s="55"/>
      <c r="M25" s="22"/>
      <c r="N25" s="22"/>
    </row>
    <row r="26" spans="1:14" ht="16.5">
      <c r="A26" s="63">
        <v>0.79166666666666696</v>
      </c>
      <c r="B26" s="19" t="s">
        <v>36</v>
      </c>
      <c r="C26" s="89"/>
      <c r="D26" s="36"/>
      <c r="E26" s="46" t="s">
        <v>35</v>
      </c>
      <c r="F26" s="19" t="s">
        <v>59</v>
      </c>
      <c r="G26" s="47"/>
      <c r="H26" s="40"/>
      <c r="I26" s="20"/>
      <c r="J26" s="89"/>
      <c r="K26" s="52"/>
      <c r="L26" s="55"/>
      <c r="M26" s="22"/>
      <c r="N26" s="22"/>
    </row>
    <row r="27" spans="1:14" ht="16.5">
      <c r="A27" s="63">
        <v>0.83333333333333404</v>
      </c>
      <c r="B27" s="19" t="s">
        <v>40</v>
      </c>
      <c r="C27" s="19" t="s">
        <v>47</v>
      </c>
      <c r="D27" s="36"/>
      <c r="E27" s="46" t="s">
        <v>36</v>
      </c>
      <c r="F27" s="19"/>
      <c r="G27" s="47"/>
      <c r="H27" s="40"/>
      <c r="I27" s="20"/>
      <c r="J27" s="19" t="s">
        <v>79</v>
      </c>
      <c r="K27" s="52"/>
      <c r="L27" s="55"/>
      <c r="M27" s="22"/>
      <c r="N27" s="19" t="s">
        <v>53</v>
      </c>
    </row>
    <row r="28" spans="1:14" ht="16.5">
      <c r="A28" s="63">
        <v>0.875000000000001</v>
      </c>
      <c r="B28" s="22"/>
      <c r="C28" s="19"/>
      <c r="D28" s="36"/>
      <c r="E28" s="46" t="s">
        <v>40</v>
      </c>
      <c r="F28" s="19"/>
      <c r="G28" s="47" t="s">
        <v>62</v>
      </c>
      <c r="H28" s="40"/>
      <c r="I28" s="20"/>
      <c r="J28" s="21"/>
      <c r="K28" s="52"/>
      <c r="L28" s="55"/>
      <c r="M28" s="22"/>
      <c r="N28" s="23" t="s">
        <v>54</v>
      </c>
    </row>
    <row r="29" spans="1:14">
      <c r="A29" s="63">
        <v>0.91666666666666796</v>
      </c>
      <c r="B29" s="19"/>
      <c r="C29" s="19"/>
      <c r="D29" s="36"/>
      <c r="E29" s="46"/>
      <c r="F29" s="19"/>
      <c r="G29" s="48" t="s">
        <v>54</v>
      </c>
      <c r="H29" s="32"/>
      <c r="I29" s="20"/>
      <c r="J29" s="21"/>
      <c r="K29" s="52"/>
      <c r="L29" s="55"/>
      <c r="M29" s="22"/>
      <c r="N29" s="22"/>
    </row>
    <row r="30" spans="1:14" ht="16.5">
      <c r="A30" s="63">
        <v>0.95833333333333504</v>
      </c>
      <c r="B30" s="24"/>
      <c r="C30" s="19"/>
      <c r="D30" s="36"/>
      <c r="E30" s="46"/>
      <c r="F30" s="19"/>
      <c r="G30" s="47"/>
      <c r="H30" s="32" t="s">
        <v>68</v>
      </c>
      <c r="I30" s="20"/>
      <c r="J30" s="21"/>
      <c r="K30" s="52"/>
      <c r="L30" s="55"/>
      <c r="M30" s="22"/>
      <c r="N30" s="22"/>
    </row>
    <row r="31" spans="1:14" ht="16.5">
      <c r="A31" s="63">
        <v>1</v>
      </c>
      <c r="B31" s="19"/>
      <c r="C31" s="19"/>
      <c r="D31" s="36"/>
      <c r="E31" s="46"/>
      <c r="F31" s="19"/>
      <c r="G31" s="47"/>
      <c r="H31" s="32" t="s">
        <v>71</v>
      </c>
      <c r="I31" s="20"/>
      <c r="J31" s="21"/>
      <c r="K31" s="52"/>
      <c r="L31" s="55"/>
      <c r="M31" s="22"/>
      <c r="N31" s="22"/>
    </row>
    <row r="32" spans="1:14">
      <c r="A32" s="63">
        <v>1.0416666666666701</v>
      </c>
      <c r="B32" s="19"/>
      <c r="C32" s="19"/>
      <c r="D32" s="36"/>
      <c r="E32" s="46"/>
      <c r="F32" s="19"/>
      <c r="G32" s="47"/>
      <c r="H32" s="32"/>
      <c r="I32" s="20"/>
      <c r="J32" s="21"/>
      <c r="K32" s="52"/>
      <c r="L32" s="55"/>
      <c r="M32" s="22"/>
      <c r="N32" s="22"/>
    </row>
    <row r="33" spans="1:14">
      <c r="A33" s="63">
        <v>1.0833333333333399</v>
      </c>
      <c r="B33" s="19"/>
      <c r="C33" s="19"/>
      <c r="D33" s="36"/>
      <c r="E33" s="46"/>
      <c r="F33" s="19"/>
      <c r="G33" s="47"/>
      <c r="H33" s="32"/>
      <c r="I33" s="20"/>
      <c r="J33" s="21"/>
      <c r="K33" s="52"/>
      <c r="L33" s="55"/>
      <c r="M33" s="22"/>
      <c r="N33" s="22"/>
    </row>
    <row r="34" spans="1:14">
      <c r="A34" s="63">
        <v>1.125</v>
      </c>
      <c r="B34" s="19"/>
      <c r="C34" s="19"/>
      <c r="D34" s="36"/>
      <c r="E34" s="46"/>
      <c r="F34" s="19"/>
      <c r="G34" s="47"/>
      <c r="H34" s="32"/>
      <c r="I34" s="20"/>
      <c r="J34" s="21"/>
      <c r="K34" s="52"/>
      <c r="L34" s="55"/>
      <c r="M34" s="22"/>
      <c r="N34" s="22"/>
    </row>
    <row r="35" spans="1:14" ht="16.5">
      <c r="A35" s="63">
        <v>1.1666666666666701</v>
      </c>
      <c r="B35" s="19"/>
      <c r="C35" s="19" t="s">
        <v>36</v>
      </c>
      <c r="D35" s="36"/>
      <c r="E35" s="46"/>
      <c r="F35" s="19"/>
      <c r="G35" s="47"/>
      <c r="H35" s="32"/>
      <c r="I35" s="20"/>
      <c r="J35" s="21"/>
      <c r="K35" s="36" t="s">
        <v>53</v>
      </c>
      <c r="L35" s="55"/>
      <c r="M35" s="22"/>
      <c r="N35" s="22"/>
    </row>
    <row r="36" spans="1:14">
      <c r="A36" s="63">
        <v>1.2083333333333399</v>
      </c>
      <c r="B36" s="25"/>
      <c r="C36" s="25" t="s">
        <v>40</v>
      </c>
      <c r="D36" s="38"/>
      <c r="E36" s="49"/>
      <c r="F36" s="25"/>
      <c r="G36" s="50"/>
      <c r="H36" s="33"/>
      <c r="I36" s="26"/>
      <c r="J36" s="27"/>
      <c r="K36" s="53" t="s">
        <v>54</v>
      </c>
      <c r="L36" s="56"/>
      <c r="M36" s="28"/>
      <c r="N36" s="28"/>
    </row>
    <row r="37" spans="1:14">
      <c r="A37" s="13"/>
      <c r="B37" s="12"/>
    </row>
    <row r="38" spans="1:14">
      <c r="A38" s="13"/>
      <c r="B38" s="12"/>
    </row>
    <row r="39" spans="1:14">
      <c r="A39" s="13"/>
      <c r="B39" s="12"/>
    </row>
    <row r="40" spans="1:14">
      <c r="A40" s="13"/>
      <c r="B40" s="12"/>
    </row>
    <row r="41" spans="1:14">
      <c r="A41" s="92" t="s">
        <v>31</v>
      </c>
      <c r="B41" s="92"/>
    </row>
    <row r="42" spans="1:14">
      <c r="A42" s="80" t="s">
        <v>29</v>
      </c>
      <c r="B42" s="80"/>
      <c r="C42" s="59" t="s">
        <v>23</v>
      </c>
    </row>
    <row r="43" spans="1:14">
      <c r="A43" s="60" t="s">
        <v>30</v>
      </c>
      <c r="B43" s="60"/>
      <c r="C43" s="59" t="s">
        <v>32</v>
      </c>
    </row>
    <row r="44" spans="1:14">
      <c r="A44" s="60" t="s">
        <v>38</v>
      </c>
      <c r="B44" s="60"/>
      <c r="C44" s="59" t="s">
        <v>39</v>
      </c>
    </row>
    <row r="45" spans="1:14">
      <c r="A45" s="60" t="s">
        <v>43</v>
      </c>
      <c r="B45" s="60"/>
      <c r="C45" s="59" t="s">
        <v>44</v>
      </c>
    </row>
    <row r="46" spans="1:14">
      <c r="A46" s="60" t="s">
        <v>50</v>
      </c>
      <c r="B46" s="60"/>
      <c r="C46" s="59" t="s">
        <v>39</v>
      </c>
    </row>
    <row r="47" spans="1:14">
      <c r="A47" s="61" t="s">
        <v>56</v>
      </c>
      <c r="B47" s="59"/>
      <c r="C47" s="59" t="s">
        <v>57</v>
      </c>
    </row>
    <row r="48" spans="1:14">
      <c r="A48" s="82" t="s">
        <v>63</v>
      </c>
      <c r="B48" s="83"/>
      <c r="C48" s="59" t="s">
        <v>39</v>
      </c>
    </row>
    <row r="49" spans="1:8">
      <c r="A49" s="82" t="s">
        <v>69</v>
      </c>
      <c r="B49" s="83"/>
      <c r="C49" s="59" t="s">
        <v>70</v>
      </c>
    </row>
    <row r="50" spans="1:8">
      <c r="A50" s="82" t="s">
        <v>72</v>
      </c>
      <c r="B50" s="83"/>
      <c r="C50" s="59" t="s">
        <v>82</v>
      </c>
    </row>
    <row r="51" spans="1:8">
      <c r="A51" s="82" t="s">
        <v>76</v>
      </c>
      <c r="B51" s="83"/>
      <c r="C51" s="59" t="s">
        <v>83</v>
      </c>
    </row>
    <row r="53" spans="1:8">
      <c r="C53" s="62" t="s">
        <v>94</v>
      </c>
      <c r="D53" s="62" t="s">
        <v>95</v>
      </c>
      <c r="E53" s="62" t="s">
        <v>116</v>
      </c>
      <c r="F53" s="62" t="s">
        <v>101</v>
      </c>
      <c r="G53" s="62" t="s">
        <v>100</v>
      </c>
      <c r="H53" s="62" t="s">
        <v>99</v>
      </c>
    </row>
    <row r="54" spans="1:8">
      <c r="A54" s="81" t="s">
        <v>93</v>
      </c>
      <c r="B54" s="81"/>
      <c r="C54" s="59">
        <v>1</v>
      </c>
      <c r="D54" s="59">
        <v>150</v>
      </c>
      <c r="E54" s="59">
        <v>3</v>
      </c>
      <c r="F54" s="59"/>
      <c r="G54" s="59"/>
      <c r="H54" s="59">
        <f t="shared" ref="H54:H69" si="0">C54*D54*E54</f>
        <v>450</v>
      </c>
    </row>
    <row r="55" spans="1:8">
      <c r="A55" s="81" t="s">
        <v>96</v>
      </c>
      <c r="B55" s="81"/>
      <c r="C55" s="59">
        <v>1</v>
      </c>
      <c r="D55" s="59">
        <v>70</v>
      </c>
      <c r="E55" s="59">
        <v>3</v>
      </c>
      <c r="F55" s="59">
        <f>G55/C55</f>
        <v>660</v>
      </c>
      <c r="G55" s="59">
        <f>SUM(H54:H55)</f>
        <v>660</v>
      </c>
      <c r="H55" s="59">
        <f t="shared" si="0"/>
        <v>210</v>
      </c>
    </row>
    <row r="56" spans="1:8">
      <c r="A56" s="81" t="s">
        <v>97</v>
      </c>
      <c r="B56" s="81"/>
      <c r="C56" s="59">
        <v>4</v>
      </c>
      <c r="D56" s="59">
        <v>100</v>
      </c>
      <c r="E56" s="59">
        <v>3</v>
      </c>
      <c r="F56" s="59"/>
      <c r="G56" s="59"/>
      <c r="H56" s="59">
        <f t="shared" si="0"/>
        <v>1200</v>
      </c>
    </row>
    <row r="57" spans="1:8">
      <c r="A57" s="81" t="s">
        <v>98</v>
      </c>
      <c r="B57" s="81"/>
      <c r="C57" s="59">
        <v>4</v>
      </c>
      <c r="D57" s="59">
        <v>70</v>
      </c>
      <c r="E57" s="59">
        <v>3</v>
      </c>
      <c r="F57" s="59">
        <f>G57/C57</f>
        <v>510</v>
      </c>
      <c r="G57" s="59">
        <f>SUM(H56:H57)</f>
        <v>2040</v>
      </c>
      <c r="H57" s="59">
        <f t="shared" si="0"/>
        <v>840</v>
      </c>
    </row>
    <row r="58" spans="1:8">
      <c r="A58" s="81" t="s">
        <v>102</v>
      </c>
      <c r="B58" s="81"/>
      <c r="C58" s="59">
        <v>1</v>
      </c>
      <c r="D58" s="59">
        <v>150</v>
      </c>
      <c r="E58" s="59">
        <v>3</v>
      </c>
      <c r="F58" s="59"/>
      <c r="G58" s="59"/>
      <c r="H58" s="59">
        <f t="shared" si="0"/>
        <v>450</v>
      </c>
    </row>
    <row r="59" spans="1:8">
      <c r="A59" s="81" t="s">
        <v>104</v>
      </c>
      <c r="B59" s="81"/>
      <c r="C59" s="59">
        <v>1</v>
      </c>
      <c r="D59" s="59">
        <v>70</v>
      </c>
      <c r="E59" s="59">
        <v>3</v>
      </c>
      <c r="F59" s="59">
        <f>G59/C59</f>
        <v>660</v>
      </c>
      <c r="G59" s="59">
        <f>SUM(H58:H59)</f>
        <v>660</v>
      </c>
      <c r="H59" s="59">
        <f t="shared" si="0"/>
        <v>210</v>
      </c>
    </row>
    <row r="60" spans="1:8">
      <c r="A60" s="81" t="s">
        <v>105</v>
      </c>
      <c r="B60" s="81"/>
      <c r="C60" s="59">
        <v>4</v>
      </c>
      <c r="D60" s="59">
        <v>100</v>
      </c>
      <c r="E60" s="59">
        <v>3</v>
      </c>
      <c r="F60" s="59"/>
      <c r="G60" s="59"/>
      <c r="H60" s="59">
        <f t="shared" si="0"/>
        <v>1200</v>
      </c>
    </row>
    <row r="61" spans="1:8">
      <c r="A61" s="81" t="s">
        <v>106</v>
      </c>
      <c r="B61" s="81"/>
      <c r="C61" s="59">
        <v>4</v>
      </c>
      <c r="D61" s="59">
        <v>70</v>
      </c>
      <c r="E61" s="59">
        <v>3</v>
      </c>
      <c r="F61" s="59">
        <f>G61/C61</f>
        <v>510</v>
      </c>
      <c r="G61" s="59">
        <f>SUM(H60:H61)</f>
        <v>2040</v>
      </c>
      <c r="H61" s="59">
        <f t="shared" si="0"/>
        <v>840</v>
      </c>
    </row>
    <row r="62" spans="1:8">
      <c r="A62" s="81" t="s">
        <v>103</v>
      </c>
      <c r="B62" s="81"/>
      <c r="C62" s="59">
        <v>1</v>
      </c>
      <c r="D62" s="59">
        <v>150</v>
      </c>
      <c r="E62" s="59">
        <v>4</v>
      </c>
      <c r="F62" s="59"/>
      <c r="G62" s="59"/>
      <c r="H62" s="59">
        <f t="shared" si="0"/>
        <v>600</v>
      </c>
    </row>
    <row r="63" spans="1:8">
      <c r="A63" s="81" t="s">
        <v>107</v>
      </c>
      <c r="B63" s="81"/>
      <c r="C63" s="59">
        <v>1</v>
      </c>
      <c r="D63" s="59">
        <v>70</v>
      </c>
      <c r="E63" s="59">
        <v>4</v>
      </c>
      <c r="F63" s="59">
        <f>G63/C63</f>
        <v>880</v>
      </c>
      <c r="G63" s="59">
        <f>SUM(H62:H63)</f>
        <v>880</v>
      </c>
      <c r="H63" s="59">
        <f t="shared" si="0"/>
        <v>280</v>
      </c>
    </row>
    <row r="64" spans="1:8">
      <c r="A64" s="81" t="s">
        <v>108</v>
      </c>
      <c r="B64" s="81"/>
      <c r="C64" s="59">
        <v>4</v>
      </c>
      <c r="D64" s="59">
        <v>100</v>
      </c>
      <c r="E64" s="59">
        <v>4</v>
      </c>
      <c r="F64" s="59"/>
      <c r="G64" s="59"/>
      <c r="H64" s="59">
        <f t="shared" si="0"/>
        <v>1600</v>
      </c>
    </row>
    <row r="65" spans="1:8">
      <c r="A65" s="81" t="s">
        <v>109</v>
      </c>
      <c r="B65" s="81"/>
      <c r="C65" s="59">
        <v>4</v>
      </c>
      <c r="D65" s="59">
        <v>70</v>
      </c>
      <c r="E65" s="59">
        <v>4</v>
      </c>
      <c r="F65" s="59">
        <f>G65/C65</f>
        <v>680</v>
      </c>
      <c r="G65" s="59">
        <f>SUM(H64:H65)</f>
        <v>2720</v>
      </c>
      <c r="H65" s="59">
        <f t="shared" si="0"/>
        <v>1120</v>
      </c>
    </row>
    <row r="66" spans="1:8">
      <c r="A66" s="81" t="s">
        <v>110</v>
      </c>
      <c r="B66" s="81"/>
      <c r="C66" s="59">
        <v>1</v>
      </c>
      <c r="D66" s="59">
        <v>150</v>
      </c>
      <c r="E66" s="59">
        <v>3</v>
      </c>
      <c r="F66" s="59"/>
      <c r="G66" s="59"/>
      <c r="H66" s="59">
        <f t="shared" si="0"/>
        <v>450</v>
      </c>
    </row>
    <row r="67" spans="1:8">
      <c r="A67" s="81" t="s">
        <v>111</v>
      </c>
      <c r="B67" s="81"/>
      <c r="C67" s="59">
        <v>1</v>
      </c>
      <c r="D67" s="59">
        <v>20</v>
      </c>
      <c r="E67" s="59">
        <v>2</v>
      </c>
      <c r="F67" s="59"/>
      <c r="G67" s="59"/>
      <c r="H67" s="59">
        <f t="shared" si="0"/>
        <v>40</v>
      </c>
    </row>
    <row r="68" spans="1:8">
      <c r="A68" s="81" t="s">
        <v>112</v>
      </c>
      <c r="B68" s="81"/>
      <c r="C68" s="59">
        <v>1</v>
      </c>
      <c r="D68" s="59">
        <v>70</v>
      </c>
      <c r="E68" s="59">
        <v>1</v>
      </c>
      <c r="F68" s="59">
        <f>G68/C68</f>
        <v>560</v>
      </c>
      <c r="G68" s="59">
        <f>SUM(H66:H68)</f>
        <v>560</v>
      </c>
      <c r="H68" s="59">
        <f t="shared" si="0"/>
        <v>70</v>
      </c>
    </row>
    <row r="69" spans="1:8">
      <c r="A69" s="81" t="s">
        <v>113</v>
      </c>
      <c r="B69" s="81"/>
      <c r="C69" s="59">
        <v>8</v>
      </c>
      <c r="D69" s="59">
        <v>100</v>
      </c>
      <c r="E69" s="59">
        <v>3</v>
      </c>
      <c r="F69" s="59"/>
      <c r="G69" s="59"/>
      <c r="H69" s="59">
        <f t="shared" si="0"/>
        <v>2400</v>
      </c>
    </row>
    <row r="70" spans="1:8">
      <c r="A70" s="81" t="s">
        <v>114</v>
      </c>
      <c r="B70" s="81"/>
      <c r="C70" s="59">
        <v>8</v>
      </c>
      <c r="D70" s="59">
        <v>20</v>
      </c>
      <c r="E70" s="59">
        <v>2</v>
      </c>
      <c r="F70" s="59"/>
      <c r="G70" s="59"/>
      <c r="H70" s="59">
        <f>C70*D70*E70</f>
        <v>320</v>
      </c>
    </row>
    <row r="71" spans="1:8">
      <c r="A71" s="81" t="s">
        <v>115</v>
      </c>
      <c r="B71" s="81"/>
      <c r="C71" s="59">
        <v>8</v>
      </c>
      <c r="D71" s="59">
        <v>70</v>
      </c>
      <c r="E71" s="59">
        <v>1</v>
      </c>
      <c r="F71" s="59">
        <f>G71/C71</f>
        <v>410</v>
      </c>
      <c r="G71" s="59">
        <f>SUM(H69:H71)</f>
        <v>3280</v>
      </c>
      <c r="H71" s="59">
        <f>C71*D71*E71</f>
        <v>560</v>
      </c>
    </row>
    <row r="72" spans="1:8">
      <c r="H72" s="58">
        <f>SUM(H54:H71)</f>
        <v>12840</v>
      </c>
    </row>
    <row r="73" spans="1:8">
      <c r="A73" s="69" t="s">
        <v>120</v>
      </c>
      <c r="B73" s="69" t="s">
        <v>126</v>
      </c>
      <c r="C73" s="74">
        <v>18000</v>
      </c>
      <c r="H73" s="58"/>
    </row>
    <row r="74" spans="1:8">
      <c r="A74" s="78" t="s">
        <v>128</v>
      </c>
      <c r="B74" s="78"/>
      <c r="C74" s="74">
        <v>3000</v>
      </c>
      <c r="H74" s="58"/>
    </row>
    <row r="75" spans="1:8">
      <c r="A75" s="78" t="s">
        <v>129</v>
      </c>
      <c r="B75" s="78"/>
      <c r="C75" s="74">
        <v>5000</v>
      </c>
      <c r="H75" s="58"/>
    </row>
    <row r="76" spans="1:8">
      <c r="A76" s="73" t="s">
        <v>121</v>
      </c>
      <c r="C76" s="71"/>
      <c r="H76" s="58"/>
    </row>
    <row r="77" spans="1:8">
      <c r="B77" s="62" t="s">
        <v>94</v>
      </c>
      <c r="C77" s="76" t="s">
        <v>8</v>
      </c>
      <c r="D77" s="62" t="s">
        <v>122</v>
      </c>
      <c r="H77" s="58"/>
    </row>
    <row r="78" spans="1:8">
      <c r="A78" s="70" t="s">
        <v>123</v>
      </c>
      <c r="B78" s="75">
        <v>2</v>
      </c>
      <c r="C78" s="75">
        <v>400</v>
      </c>
      <c r="D78" s="75">
        <v>2</v>
      </c>
      <c r="E78" s="75">
        <f>B78*C78*D78</f>
        <v>1600</v>
      </c>
      <c r="H78" s="58"/>
    </row>
    <row r="79" spans="1:8">
      <c r="A79" s="70" t="s">
        <v>124</v>
      </c>
      <c r="B79" s="75">
        <v>2</v>
      </c>
      <c r="C79" s="75">
        <v>100</v>
      </c>
      <c r="D79" s="75">
        <v>5</v>
      </c>
      <c r="E79" s="75">
        <f t="shared" ref="E79:E80" si="1">B79*C79*D79</f>
        <v>1000</v>
      </c>
      <c r="H79" s="58"/>
    </row>
    <row r="80" spans="1:8">
      <c r="A80" s="70" t="s">
        <v>125</v>
      </c>
      <c r="B80" s="75">
        <v>2</v>
      </c>
      <c r="C80" s="75">
        <v>100</v>
      </c>
      <c r="D80" s="75">
        <v>5</v>
      </c>
      <c r="E80" s="75">
        <f t="shared" si="1"/>
        <v>1000</v>
      </c>
      <c r="H80" s="58"/>
    </row>
    <row r="81" spans="1:8">
      <c r="E81" s="72">
        <f>SUM(E78:E80)</f>
        <v>3600</v>
      </c>
      <c r="H81" s="58"/>
    </row>
    <row r="82" spans="1:8">
      <c r="H82" s="58"/>
    </row>
    <row r="83" spans="1:8">
      <c r="A83" s="80" t="s">
        <v>118</v>
      </c>
      <c r="B83" s="80"/>
      <c r="C83" s="59">
        <f>C54+C58+C62+C66</f>
        <v>4</v>
      </c>
    </row>
    <row r="84" spans="1:8">
      <c r="A84" s="80" t="s">
        <v>117</v>
      </c>
      <c r="B84" s="80"/>
      <c r="C84" s="59">
        <f>C56+C60+C64+C69</f>
        <v>20</v>
      </c>
    </row>
    <row r="86" spans="1:8">
      <c r="A86" s="80" t="s">
        <v>127</v>
      </c>
      <c r="B86" s="80"/>
      <c r="C86" s="77">
        <f>H72+C73+E81+C74+C75</f>
        <v>42440</v>
      </c>
    </row>
  </sheetData>
  <mergeCells count="48">
    <mergeCell ref="A86:B86"/>
    <mergeCell ref="B9:D9"/>
    <mergeCell ref="E9:G9"/>
    <mergeCell ref="B22:B24"/>
    <mergeCell ref="B15:B19"/>
    <mergeCell ref="E15:E19"/>
    <mergeCell ref="E23:E25"/>
    <mergeCell ref="C22:C26"/>
    <mergeCell ref="D15:D19"/>
    <mergeCell ref="A62:B62"/>
    <mergeCell ref="A63:B63"/>
    <mergeCell ref="A64:B64"/>
    <mergeCell ref="A65:B65"/>
    <mergeCell ref="A66:B66"/>
    <mergeCell ref="A48:B48"/>
    <mergeCell ref="A49:B49"/>
    <mergeCell ref="J24:J26"/>
    <mergeCell ref="K15:K17"/>
    <mergeCell ref="K19:K23"/>
    <mergeCell ref="A41:B41"/>
    <mergeCell ref="A42:B42"/>
    <mergeCell ref="F21:F25"/>
    <mergeCell ref="G13:G17"/>
    <mergeCell ref="H9:K9"/>
    <mergeCell ref="L9:N9"/>
    <mergeCell ref="L15:L22"/>
    <mergeCell ref="M15:M22"/>
    <mergeCell ref="N18:N22"/>
    <mergeCell ref="H15:H19"/>
    <mergeCell ref="I15:I19"/>
    <mergeCell ref="J15:J19"/>
    <mergeCell ref="A50:B50"/>
    <mergeCell ref="A51:B51"/>
    <mergeCell ref="A61:B61"/>
    <mergeCell ref="A55:B55"/>
    <mergeCell ref="A56:B56"/>
    <mergeCell ref="A57:B57"/>
    <mergeCell ref="A58:B58"/>
    <mergeCell ref="A59:B59"/>
    <mergeCell ref="A60:B60"/>
    <mergeCell ref="A54:B54"/>
    <mergeCell ref="A84:B84"/>
    <mergeCell ref="A83:B83"/>
    <mergeCell ref="A67:B67"/>
    <mergeCell ref="A68:B68"/>
    <mergeCell ref="A69:B69"/>
    <mergeCell ref="A70:B70"/>
    <mergeCell ref="A71:B71"/>
  </mergeCells>
  <pageMargins left="0.70866141732283472" right="0.70866141732283472" top="1.0629921259842521" bottom="0.74803149606299213" header="0.31496062992125984" footer="0.31496062992125984"/>
  <pageSetup scale="97" orientation="landscape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P59"/>
  <sheetViews>
    <sheetView showGridLines="0" tabSelected="1" view="pageBreakPreview" zoomScale="95" zoomScaleSheetLayoutView="95" workbookViewId="0">
      <selection activeCell="C9" sqref="C9:G9"/>
    </sheetView>
  </sheetViews>
  <sheetFormatPr baseColWidth="10" defaultRowHeight="15"/>
  <cols>
    <col min="1" max="1" width="7.28515625" customWidth="1"/>
    <col min="2" max="2" width="3.85546875" style="107" customWidth="1"/>
    <col min="4" max="4" width="7.28515625" customWidth="1"/>
    <col min="5" max="5" width="4.140625" customWidth="1"/>
    <col min="6" max="6" width="6.7109375" customWidth="1"/>
    <col min="7" max="7" width="5" customWidth="1"/>
    <col min="8" max="8" width="9.7109375" customWidth="1"/>
    <col min="9" max="9" width="5.42578125" customWidth="1"/>
    <col min="10" max="10" width="7" customWidth="1"/>
    <col min="11" max="11" width="6.7109375" customWidth="1"/>
    <col min="12" max="12" width="8.140625" customWidth="1"/>
    <col min="13" max="16" width="7.140625" customWidth="1"/>
    <col min="17" max="17" width="4.42578125" customWidth="1"/>
  </cols>
  <sheetData>
    <row r="2" spans="2:16" ht="18">
      <c r="E2" s="99" t="s">
        <v>131</v>
      </c>
    </row>
    <row r="3" spans="2:16" ht="15" customHeight="1">
      <c r="B3" s="108" t="s">
        <v>139</v>
      </c>
      <c r="C3" s="108"/>
      <c r="D3" s="108"/>
      <c r="E3" s="108"/>
      <c r="F3" s="108"/>
      <c r="G3" s="108"/>
      <c r="H3" s="108"/>
      <c r="I3" s="108"/>
      <c r="J3" s="108"/>
      <c r="K3" s="140"/>
    </row>
    <row r="4" spans="2:16" ht="15.75" thickBot="1"/>
    <row r="5" spans="2:16" ht="15.75" thickBot="1">
      <c r="C5" s="97" t="s">
        <v>130</v>
      </c>
      <c r="D5" s="100"/>
    </row>
    <row r="6" spans="2:16" ht="15.75" thickBot="1"/>
    <row r="7" spans="2:16" ht="15.75" thickBot="1">
      <c r="B7" s="106">
        <v>1</v>
      </c>
      <c r="C7" s="101" t="s">
        <v>134</v>
      </c>
      <c r="D7" s="101"/>
      <c r="E7" s="101"/>
      <c r="F7" s="101"/>
      <c r="G7" s="138"/>
      <c r="H7" s="135"/>
      <c r="I7" s="136"/>
      <c r="J7" s="137"/>
      <c r="K7" s="135"/>
      <c r="L7" s="136"/>
      <c r="M7" s="137"/>
      <c r="N7" s="121"/>
      <c r="O7" s="121"/>
      <c r="P7" s="121"/>
    </row>
    <row r="8" spans="2:16" ht="15.75" thickBot="1">
      <c r="B8" s="106">
        <v>2</v>
      </c>
      <c r="C8" s="102" t="s">
        <v>135</v>
      </c>
      <c r="D8" s="102"/>
      <c r="E8" s="102"/>
      <c r="F8" s="102"/>
      <c r="G8" s="139"/>
      <c r="H8" s="132"/>
      <c r="I8" s="133"/>
      <c r="J8" s="133"/>
      <c r="K8" s="133"/>
      <c r="L8" s="133"/>
      <c r="M8" s="134"/>
      <c r="N8" s="121"/>
      <c r="O8" s="121"/>
      <c r="P8" s="121"/>
    </row>
    <row r="9" spans="2:16" ht="15.75" thickBot="1">
      <c r="B9" s="106">
        <v>3</v>
      </c>
      <c r="C9" s="141" t="s">
        <v>141</v>
      </c>
      <c r="D9" s="142"/>
      <c r="E9" s="142"/>
      <c r="F9" s="142"/>
      <c r="G9" s="139"/>
      <c r="H9" s="132"/>
      <c r="I9" s="133"/>
      <c r="J9" s="133"/>
      <c r="K9" s="133"/>
      <c r="L9" s="133"/>
      <c r="M9" s="134"/>
      <c r="N9" s="121"/>
      <c r="O9" s="121"/>
      <c r="P9" s="121"/>
    </row>
    <row r="10" spans="2:16" ht="15.75" thickBot="1">
      <c r="B10" s="106">
        <v>4</v>
      </c>
      <c r="C10" s="102" t="s">
        <v>136</v>
      </c>
      <c r="D10" s="102"/>
      <c r="E10" s="102"/>
      <c r="F10" s="102"/>
      <c r="G10" s="139"/>
      <c r="H10" s="132"/>
      <c r="I10" s="133"/>
      <c r="J10" s="133"/>
      <c r="K10" s="133"/>
      <c r="L10" s="133"/>
      <c r="M10" s="134"/>
      <c r="N10" s="121"/>
      <c r="O10" s="121"/>
      <c r="P10" s="121"/>
    </row>
    <row r="11" spans="2:16" ht="15.75" thickBot="1">
      <c r="B11" s="106">
        <v>5</v>
      </c>
      <c r="C11" s="102" t="s">
        <v>137</v>
      </c>
      <c r="D11" s="102"/>
      <c r="E11" s="102"/>
      <c r="F11" s="102"/>
      <c r="G11" s="139"/>
      <c r="H11" s="132"/>
      <c r="I11" s="133"/>
      <c r="J11" s="133"/>
      <c r="K11" s="133"/>
      <c r="L11" s="133"/>
      <c r="M11" s="134"/>
      <c r="N11" s="121"/>
      <c r="O11" s="121"/>
      <c r="P11" s="121"/>
    </row>
    <row r="12" spans="2:16" ht="9.75" customHeight="1"/>
    <row r="13" spans="2:16" ht="15.75" thickBot="1">
      <c r="K13" s="98" t="s">
        <v>140</v>
      </c>
    </row>
    <row r="14" spans="2:16" ht="15.75" thickBot="1">
      <c r="K14" s="103"/>
      <c r="L14" s="104"/>
      <c r="M14" s="104"/>
      <c r="N14" s="105"/>
    </row>
    <row r="20" spans="2:16" ht="27" customHeight="1">
      <c r="B20" s="109" t="s">
        <v>132</v>
      </c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22"/>
      <c r="O20" s="122"/>
      <c r="P20" s="122"/>
    </row>
    <row r="21" spans="2:16"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22"/>
      <c r="O21" s="122"/>
      <c r="P21" s="122"/>
    </row>
    <row r="22" spans="2:16" ht="15.75" thickBot="1"/>
    <row r="23" spans="2:16">
      <c r="B23" s="110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2"/>
      <c r="N23" s="120"/>
      <c r="O23" s="120"/>
      <c r="P23" s="120"/>
    </row>
    <row r="24" spans="2:16">
      <c r="B24" s="113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5"/>
      <c r="N24" s="120"/>
      <c r="O24" s="120"/>
      <c r="P24" s="120"/>
    </row>
    <row r="25" spans="2:16">
      <c r="B25" s="113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5"/>
      <c r="N25" s="120"/>
      <c r="O25" s="120"/>
      <c r="P25" s="120"/>
    </row>
    <row r="26" spans="2:16">
      <c r="B26" s="113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5"/>
      <c r="N26" s="120"/>
      <c r="O26" s="120"/>
      <c r="P26" s="120"/>
    </row>
    <row r="27" spans="2:16">
      <c r="B27" s="113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5"/>
      <c r="N27" s="120"/>
      <c r="O27" s="120"/>
      <c r="P27" s="120"/>
    </row>
    <row r="28" spans="2:16">
      <c r="B28" s="113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5"/>
      <c r="N28" s="120"/>
      <c r="O28" s="120"/>
      <c r="P28" s="120"/>
    </row>
    <row r="29" spans="2:16">
      <c r="B29" s="113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5"/>
      <c r="N29" s="120"/>
      <c r="O29" s="120"/>
      <c r="P29" s="120"/>
    </row>
    <row r="30" spans="2:16">
      <c r="B30" s="113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5"/>
      <c r="N30" s="120"/>
      <c r="O30" s="120"/>
      <c r="P30" s="120"/>
    </row>
    <row r="31" spans="2:16">
      <c r="B31" s="113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5"/>
      <c r="N31" s="120"/>
      <c r="O31" s="120"/>
      <c r="P31" s="120"/>
    </row>
    <row r="32" spans="2:16">
      <c r="B32" s="113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5"/>
      <c r="N32" s="120"/>
      <c r="O32" s="120"/>
      <c r="P32" s="120"/>
    </row>
    <row r="33" spans="2:16">
      <c r="B33" s="113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5"/>
      <c r="N33" s="120"/>
      <c r="O33" s="120"/>
      <c r="P33" s="120"/>
    </row>
    <row r="34" spans="2:16">
      <c r="B34" s="113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5"/>
      <c r="N34" s="120"/>
      <c r="O34" s="120"/>
      <c r="P34" s="120"/>
    </row>
    <row r="35" spans="2:16">
      <c r="B35" s="113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5"/>
      <c r="N35" s="120"/>
      <c r="O35" s="120"/>
      <c r="P35" s="120"/>
    </row>
    <row r="36" spans="2:16">
      <c r="B36" s="113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5"/>
      <c r="N36" s="120"/>
      <c r="O36" s="120"/>
      <c r="P36" s="120"/>
    </row>
    <row r="37" spans="2:16">
      <c r="B37" s="113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5"/>
      <c r="N37" s="120"/>
      <c r="O37" s="120"/>
      <c r="P37" s="120"/>
    </row>
    <row r="38" spans="2:16">
      <c r="B38" s="113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5"/>
      <c r="N38" s="120"/>
      <c r="O38" s="120"/>
      <c r="P38" s="120"/>
    </row>
    <row r="39" spans="2:16">
      <c r="B39" s="113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5"/>
      <c r="N39" s="120"/>
      <c r="O39" s="120"/>
      <c r="P39" s="120"/>
    </row>
    <row r="40" spans="2:16">
      <c r="B40" s="113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5"/>
      <c r="N40" s="120"/>
      <c r="O40" s="120"/>
      <c r="P40" s="120"/>
    </row>
    <row r="41" spans="2:16">
      <c r="B41" s="113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5"/>
      <c r="N41" s="120"/>
      <c r="O41" s="120"/>
      <c r="P41" s="120"/>
    </row>
    <row r="42" spans="2:16">
      <c r="B42" s="113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5"/>
      <c r="N42" s="120"/>
      <c r="O42" s="120"/>
      <c r="P42" s="120"/>
    </row>
    <row r="43" spans="2:16">
      <c r="B43" s="113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5"/>
      <c r="N43" s="120"/>
      <c r="O43" s="120"/>
      <c r="P43" s="120"/>
    </row>
    <row r="44" spans="2:16" ht="15.75" thickBot="1">
      <c r="B44" s="116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8"/>
      <c r="N44" s="120"/>
      <c r="O44" s="120"/>
      <c r="P44" s="120"/>
    </row>
    <row r="45" spans="2:16"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</row>
    <row r="46" spans="2:16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</row>
    <row r="47" spans="2:16" ht="15.75" thickBot="1">
      <c r="B47" s="119" t="s">
        <v>133</v>
      </c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</row>
    <row r="48" spans="2:16">
      <c r="B48" s="123" t="s">
        <v>138</v>
      </c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5"/>
      <c r="N48" s="119"/>
      <c r="O48" s="119"/>
      <c r="P48" s="119"/>
    </row>
    <row r="49" spans="2:16">
      <c r="B49" s="126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8"/>
      <c r="N49" s="119"/>
      <c r="O49" s="119"/>
      <c r="P49" s="119"/>
    </row>
    <row r="50" spans="2:16">
      <c r="B50" s="126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8"/>
      <c r="N50" s="119"/>
      <c r="O50" s="119"/>
      <c r="P50" s="119"/>
    </row>
    <row r="51" spans="2:16">
      <c r="B51" s="126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8"/>
      <c r="N51" s="119"/>
      <c r="O51" s="119"/>
      <c r="P51" s="119"/>
    </row>
    <row r="52" spans="2:16">
      <c r="B52" s="126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8"/>
      <c r="N52" s="119"/>
      <c r="O52" s="119"/>
      <c r="P52" s="119"/>
    </row>
    <row r="53" spans="2:16">
      <c r="B53" s="126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8"/>
      <c r="N53" s="119"/>
      <c r="O53" s="119"/>
      <c r="P53" s="119"/>
    </row>
    <row r="54" spans="2:16">
      <c r="B54" s="126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8"/>
      <c r="N54" s="119"/>
      <c r="O54" s="119"/>
      <c r="P54" s="119"/>
    </row>
    <row r="55" spans="2:16">
      <c r="B55" s="126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8"/>
      <c r="N55" s="119"/>
      <c r="O55" s="119"/>
      <c r="P55" s="119"/>
    </row>
    <row r="56" spans="2:16">
      <c r="B56" s="126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8"/>
      <c r="N56" s="119"/>
      <c r="O56" s="119"/>
      <c r="P56" s="119"/>
    </row>
    <row r="57" spans="2:16" ht="15.75" thickBot="1">
      <c r="B57" s="129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1"/>
      <c r="N57" s="119"/>
      <c r="O57" s="119"/>
      <c r="P57" s="119"/>
    </row>
    <row r="58" spans="2:16"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</row>
    <row r="59" spans="2:16"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</row>
  </sheetData>
  <mergeCells count="14">
    <mergeCell ref="B20:M21"/>
    <mergeCell ref="B23:M44"/>
    <mergeCell ref="B48:M57"/>
    <mergeCell ref="H7:J7"/>
    <mergeCell ref="K7:M7"/>
    <mergeCell ref="K14:N14"/>
    <mergeCell ref="C8:F8"/>
    <mergeCell ref="C7:F7"/>
    <mergeCell ref="C10:F10"/>
    <mergeCell ref="C11:F11"/>
    <mergeCell ref="H8:M8"/>
    <mergeCell ref="H9:M9"/>
    <mergeCell ref="H10:M10"/>
    <mergeCell ref="H11:M11"/>
  </mergeCells>
  <pageMargins left="0.7" right="0.7" top="0.75" bottom="0.75" header="0.3" footer="0.3"/>
  <pageSetup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OPERATIVO DE CAMPO-YO SI PUEDO</vt:lpstr>
      <vt:lpstr>Hoja2</vt:lpstr>
      <vt:lpstr>Hoja2!Área_de_impresión</vt:lpstr>
      <vt:lpstr>'OPERATIVO DE CAMPO-YO SI PUEDO'!Área_de_impresión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ludwin</dc:creator>
  <cp:lastModifiedBy>Alizon</cp:lastModifiedBy>
  <cp:lastPrinted>2012-05-09T18:12:44Z</cp:lastPrinted>
  <dcterms:created xsi:type="dcterms:W3CDTF">2012-04-26T13:56:52Z</dcterms:created>
  <dcterms:modified xsi:type="dcterms:W3CDTF">2012-05-09T19:08:29Z</dcterms:modified>
</cp:coreProperties>
</file>