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slicers/slicer1.xml" ContentType="application/vnd.ms-excel.slicer+xml"/>
  <Override PartName="/xl/drawings/drawing5.xml" ContentType="application/vnd.openxmlformats-officedocument.drawing+xml"/>
  <Override PartName="/xl/drawings/drawing6.xml" ContentType="application/vnd.openxmlformats-officedocument.drawing+xml"/>
  <Override PartName="/xl/pivotTables/pivotTable4.xml" ContentType="application/vnd.openxmlformats-officedocument.spreadsheetml.pivotTable+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filterPrivacy="1"/>
  <xr:revisionPtr revIDLastSave="0" documentId="13_ncr:1_{02019F52-7004-4E83-A153-898DD190F5DB}" xr6:coauthVersionLast="45" xr6:coauthVersionMax="45" xr10:uidLastSave="{00000000-0000-0000-0000-000000000000}"/>
  <bookViews>
    <workbookView xWindow="-120" yWindow="-120" windowWidth="20730" windowHeight="11160" tabRatio="632" firstSheet="2" activeTab="9" xr2:uid="{00000000-000D-0000-FFFF-FFFF00000000}"/>
  </bookViews>
  <sheets>
    <sheet name="Data Analysis Terms" sheetId="13" state="hidden" r:id="rId1"/>
    <sheet name="DA BI" sheetId="17" r:id="rId2"/>
    <sheet name="RawData" sheetId="14" r:id="rId3"/>
    <sheet name="Proper Data Set" sheetId="21" r:id="rId4"/>
    <sheet name="Excel Table" sheetId="16" r:id="rId5"/>
    <sheet name="Grain" sheetId="28" r:id="rId6"/>
    <sheet name="P &amp; F" sheetId="31" r:id="rId7"/>
    <sheet name="F &amp; D Tables" sheetId="22" r:id="rId8"/>
    <sheet name="DM" sheetId="26" r:id="rId9"/>
    <sheet name="Flat Table" sheetId="24" r:id="rId10"/>
    <sheet name="R" sheetId="33" r:id="rId11"/>
    <sheet name="Star" sheetId="23" r:id="rId12"/>
    <sheet name="Snow" sheetId="27" r:id="rId13"/>
    <sheet name="Relational D" sheetId="25" r:id="rId14"/>
    <sheet name="Columnar Database" sheetId="29" r:id="rId15"/>
    <sheet name="Clean &amp; Transform" sheetId="30" r:id="rId16"/>
    <sheet name="Data Analysis" sheetId="19" r:id="rId17"/>
    <sheet name="DA &amp; BI" sheetId="32" r:id="rId18"/>
  </sheets>
  <externalReferences>
    <externalReference r:id="rId19"/>
  </externalReferences>
  <definedNames>
    <definedName name="_Toc517432536" localSheetId="1">'DA BI'!$B$5</definedName>
    <definedName name="_Toc517432541" localSheetId="3">'Proper Data Set'!$K$8</definedName>
    <definedName name="_Toc517432551" localSheetId="14">'Columnar Database'!$B$2</definedName>
    <definedName name="_Toc517432553" localSheetId="15">'Clean &amp; Transform'!$A$1</definedName>
    <definedName name="_Toc517432554" localSheetId="15">'Clean &amp; Transform'!$A$7</definedName>
    <definedName name="_Toc517432555" localSheetId="15">'Clean &amp; Transform'!$A$14</definedName>
    <definedName name="_Toc517432556" localSheetId="15">'Clean &amp; Transform'!$A$17</definedName>
    <definedName name="_Toc517432557" localSheetId="15">'Clean &amp; Transform'!$A$19</definedName>
    <definedName name="_Toc517432558" localSheetId="15">'Clean &amp; Transform'!$A$23</definedName>
    <definedName name="_Toc517452573" localSheetId="8">DM!$B$1</definedName>
    <definedName name="_Toc517460139" localSheetId="10">'R'!$B$2</definedName>
    <definedName name="_xlcn.WorksheetConnection_002MSPTDADataAnalysisBusinessIntelliegenceTerms...xlsxdCategory" hidden="1">dCategory[]</definedName>
    <definedName name="_xlcn.WorksheetConnection_002MSPTDADataAnalysisBusinessIntelliegenceTerms...xlsxdSalesRep" hidden="1">dSalesRep[]</definedName>
    <definedName name="_xlcn.WorksheetConnection_002MSPTDADataAnalysisBusinessIntelliegenceTerms...xlsxfSales" hidden="1">fSales[]</definedName>
    <definedName name="Slicer_Category">#N/A</definedName>
    <definedName name="TypeANSWER">'[1]DV (an)'!$G$58:$J$58</definedName>
  </definedNames>
  <calcPr calcId="191029"/>
  <pivotCaches>
    <pivotCache cacheId="0" r:id="rId20"/>
    <pivotCache cacheId="1" r:id="rId21"/>
    <pivotCache cacheId="2" r:id="rId22"/>
    <pivotCache cacheId="3" r:id="rId23"/>
  </pivotCaches>
  <extLst>
    <ext xmlns:x14="http://schemas.microsoft.com/office/spreadsheetml/2009/9/main" uri="{876F7934-8845-4945-9796-88D515C7AA90}">
      <x14:pivotCaches>
        <pivotCache cacheId="4" r:id="rId24"/>
      </x14:pivotCaches>
    </ext>
    <ext xmlns:x14="http://schemas.microsoft.com/office/spreadsheetml/2009/9/main" uri="{BBE1A952-AA13-448e-AADC-164F8A28A991}">
      <x14:slicerCaches>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Product_0e5407b1-0be5-43bb-872f-a5dfb29d6184" name="dProduct" connection="Query - dProduct"/>
          <x15:modelTable id="fSales" name="fSales" connection="WorksheetConnection_002-MSPTDA-DataAnalysisBusinessIntelliegence-Terms...xlsx!fSales"/>
          <x15:modelTable id="dSalesRep" name="dSalesRep" connection="WorksheetConnection_002-MSPTDA-DataAnalysisBusinessIntelliegence-Terms...xlsx!dSalesRep"/>
          <x15:modelTable id="dCategory" name="dCategory" connection="WorksheetConnection_002-MSPTDA-DataAnalysisBusinessIntelliegence-Terms...xlsx!dCategory"/>
        </x15:modelTables>
        <x15:modelRelationships>
          <x15:modelRelationship fromTable="fSales" fromColumn="SalesRepKey" toTable="dSalesRep" toColumn="SalesRepKey"/>
          <x15:modelRelationship fromTable="fSales" fromColumn="ProductKey" toTable="dProduct" toColumn="ProductKe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39" i="28" l="1"/>
  <c r="Q39" i="28"/>
  <c r="R39" i="28"/>
  <c r="S39" i="28"/>
  <c r="P40" i="28"/>
  <c r="Q40" i="28"/>
  <c r="R40" i="28"/>
  <c r="S40" i="28"/>
  <c r="P41" i="28"/>
  <c r="Q41" i="28"/>
  <c r="R41" i="28"/>
  <c r="S41" i="28"/>
  <c r="P42" i="28"/>
  <c r="Q42" i="28"/>
  <c r="R42" i="28"/>
  <c r="S42" i="28"/>
  <c r="P43" i="28"/>
  <c r="Q43" i="28"/>
  <c r="R43" i="28"/>
  <c r="S43" i="28"/>
  <c r="P44" i="28"/>
  <c r="Q44" i="28"/>
  <c r="R44" i="28"/>
  <c r="S44" i="28"/>
  <c r="P45" i="28"/>
  <c r="Q45" i="28"/>
  <c r="R45" i="28"/>
  <c r="S45" i="28"/>
  <c r="P46" i="28"/>
  <c r="Q46" i="28"/>
  <c r="R46" i="28"/>
  <c r="S46" i="28"/>
  <c r="P47" i="28"/>
  <c r="Q47" i="28"/>
  <c r="R47" i="28"/>
  <c r="S47" i="28"/>
  <c r="P48" i="28"/>
  <c r="Q48" i="28"/>
  <c r="R48" i="28"/>
  <c r="S48" i="28"/>
  <c r="P49" i="28"/>
  <c r="Q49" i="28"/>
  <c r="R49" i="28"/>
  <c r="S49" i="28"/>
  <c r="P50" i="28"/>
  <c r="Q50" i="28"/>
  <c r="R50" i="28"/>
  <c r="S50" i="28"/>
  <c r="P51" i="28"/>
  <c r="Q51" i="28"/>
  <c r="R51" i="28"/>
  <c r="S51" i="28"/>
  <c r="P52" i="28"/>
  <c r="Q52" i="28"/>
  <c r="R52" i="28"/>
  <c r="S52" i="28"/>
  <c r="P53" i="28"/>
  <c r="Q53" i="28"/>
  <c r="R53" i="28"/>
  <c r="S53" i="28"/>
  <c r="P54" i="28"/>
  <c r="Q54" i="28"/>
  <c r="R54" i="28"/>
  <c r="S54" i="28"/>
  <c r="P55" i="28"/>
  <c r="Q55" i="28"/>
  <c r="R55" i="28"/>
  <c r="S55" i="28"/>
  <c r="P56" i="28"/>
  <c r="Q56" i="28"/>
  <c r="R56" i="28"/>
  <c r="S56" i="28"/>
  <c r="P57" i="28"/>
  <c r="Q57" i="28"/>
  <c r="R57" i="28"/>
  <c r="S57" i="28"/>
  <c r="P58" i="28"/>
  <c r="Q58" i="28"/>
  <c r="R58" i="28"/>
  <c r="S58" i="28"/>
  <c r="P59" i="28"/>
  <c r="Q59" i="28"/>
  <c r="R59" i="28"/>
  <c r="S59" i="28"/>
  <c r="P60" i="28"/>
  <c r="Q60" i="28"/>
  <c r="R60" i="28"/>
  <c r="S60" i="28"/>
  <c r="P61" i="28"/>
  <c r="Q61" i="28"/>
  <c r="R61" i="28"/>
  <c r="S61" i="28"/>
  <c r="P62" i="28"/>
  <c r="Q62" i="28"/>
  <c r="R62" i="28"/>
  <c r="S62" i="28"/>
  <c r="P63" i="28"/>
  <c r="Q63" i="28"/>
  <c r="R63" i="28"/>
  <c r="S63" i="28"/>
  <c r="P64" i="28"/>
  <c r="Q64" i="28"/>
  <c r="R64" i="28"/>
  <c r="S64" i="28"/>
  <c r="P65" i="28"/>
  <c r="Q65" i="28"/>
  <c r="R65" i="28"/>
  <c r="S65" i="28"/>
  <c r="P66" i="28"/>
  <c r="Q66" i="28"/>
  <c r="R66" i="28"/>
  <c r="S66" i="28"/>
  <c r="P67" i="28"/>
  <c r="Q67" i="28"/>
  <c r="R67" i="28"/>
  <c r="S67" i="28"/>
  <c r="P68" i="28"/>
  <c r="Q68" i="28"/>
  <c r="R68" i="28"/>
  <c r="S68" i="28"/>
  <c r="S14" i="22"/>
  <c r="S15" i="22"/>
  <c r="S16" i="22"/>
  <c r="S17" i="22"/>
  <c r="S18" i="22"/>
  <c r="S19" i="22"/>
  <c r="S20" i="22"/>
  <c r="S21" i="22"/>
  <c r="S22" i="22"/>
  <c r="S23" i="22"/>
  <c r="S24" i="22"/>
  <c r="S25" i="22"/>
  <c r="S26" i="22"/>
  <c r="S27" i="22"/>
  <c r="S28" i="22"/>
  <c r="S29" i="22"/>
  <c r="S30" i="22"/>
  <c r="S31" i="22"/>
  <c r="S32" i="22"/>
  <c r="S33" i="22"/>
  <c r="S34" i="22"/>
  <c r="S35" i="22"/>
  <c r="S36" i="22"/>
  <c r="S37" i="22"/>
  <c r="S38" i="22"/>
  <c r="S39" i="22"/>
  <c r="S40" i="22"/>
  <c r="S41" i="22"/>
  <c r="S42" i="22"/>
  <c r="S43" i="22"/>
  <c r="S13" i="22"/>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8" i="28"/>
  <c r="S4" i="28"/>
  <c r="Q4" i="28"/>
  <c r="O4" i="28"/>
  <c r="S38" i="28"/>
  <c r="Q38" i="28"/>
  <c r="P38" i="28"/>
  <c r="S37" i="28"/>
  <c r="Q37" i="28"/>
  <c r="P37" i="28"/>
  <c r="S36" i="28"/>
  <c r="Q36" i="28"/>
  <c r="P36" i="28"/>
  <c r="S35" i="28"/>
  <c r="Q35" i="28"/>
  <c r="P35" i="28"/>
  <c r="S34" i="28"/>
  <c r="Q34" i="28"/>
  <c r="P34" i="28"/>
  <c r="S33" i="28"/>
  <c r="Q33" i="28"/>
  <c r="P33" i="28"/>
  <c r="S32" i="28"/>
  <c r="Q32" i="28"/>
  <c r="P32" i="28"/>
  <c r="S31" i="28"/>
  <c r="Q31" i="28"/>
  <c r="P31" i="28"/>
  <c r="S30" i="28"/>
  <c r="Q30" i="28"/>
  <c r="P30" i="28"/>
  <c r="S29" i="28"/>
  <c r="Q29" i="28"/>
  <c r="P29" i="28"/>
  <c r="S28" i="28"/>
  <c r="Q28" i="28"/>
  <c r="P28" i="28"/>
  <c r="S27" i="28"/>
  <c r="Q27" i="28"/>
  <c r="P27" i="28"/>
  <c r="S26" i="28"/>
  <c r="Q26" i="28"/>
  <c r="P26" i="28"/>
  <c r="S25" i="28"/>
  <c r="Q25" i="28"/>
  <c r="P25" i="28"/>
  <c r="S24" i="28"/>
  <c r="Q24" i="28"/>
  <c r="P24" i="28"/>
  <c r="S23" i="28"/>
  <c r="Q23" i="28"/>
  <c r="P23" i="28"/>
  <c r="S22" i="28"/>
  <c r="Q22" i="28"/>
  <c r="P22" i="28"/>
  <c r="S21" i="28"/>
  <c r="Q21" i="28"/>
  <c r="P21" i="28"/>
  <c r="S20" i="28"/>
  <c r="Q20" i="28"/>
  <c r="P20" i="28"/>
  <c r="S19" i="28"/>
  <c r="Q19" i="28"/>
  <c r="P19" i="28"/>
  <c r="S18" i="28"/>
  <c r="Q18" i="28"/>
  <c r="P18" i="28"/>
  <c r="S17" i="28"/>
  <c r="Q17" i="28"/>
  <c r="P17" i="28"/>
  <c r="S16" i="28"/>
  <c r="Q16" i="28"/>
  <c r="P16" i="28"/>
  <c r="S15" i="28"/>
  <c r="Q15" i="28"/>
  <c r="P15" i="28"/>
  <c r="S14" i="28"/>
  <c r="Q14" i="28"/>
  <c r="P14" i="28"/>
  <c r="S13" i="28"/>
  <c r="Q13" i="28"/>
  <c r="P13" i="28"/>
  <c r="S12" i="28"/>
  <c r="Q12" i="28"/>
  <c r="P12" i="28"/>
  <c r="S11" i="28"/>
  <c r="Q11" i="28"/>
  <c r="P11" i="28"/>
  <c r="S10" i="28"/>
  <c r="Q10" i="28"/>
  <c r="P10" i="28"/>
  <c r="S9" i="28"/>
  <c r="Q9" i="28"/>
  <c r="P9" i="28"/>
  <c r="S8" i="28"/>
  <c r="Q8" i="28"/>
  <c r="P8" i="28"/>
  <c r="L9" i="28"/>
  <c r="L10" i="28"/>
  <c r="L11" i="28"/>
  <c r="L12" i="28"/>
  <c r="L13" i="28"/>
  <c r="L14" i="28"/>
  <c r="L15" i="28"/>
  <c r="L16" i="28"/>
  <c r="L17" i="28"/>
  <c r="L18" i="28"/>
  <c r="L8" i="28"/>
  <c r="A51" i="13" l="1"/>
  <c r="I7" i="24"/>
  <c r="I9" i="24" s="1"/>
  <c r="H7" i="24"/>
  <c r="G7" i="24"/>
  <c r="G10" i="24" s="1"/>
  <c r="F7" i="24"/>
  <c r="F8" i="24" s="1"/>
  <c r="Q14" i="22"/>
  <c r="R14" i="22"/>
  <c r="T14" i="22"/>
  <c r="Q15" i="22"/>
  <c r="R15" i="22"/>
  <c r="T15" i="22"/>
  <c r="Q16" i="22"/>
  <c r="R16" i="22"/>
  <c r="T16" i="22"/>
  <c r="Q17" i="22"/>
  <c r="R17" i="22"/>
  <c r="T17" i="22"/>
  <c r="Q18" i="22"/>
  <c r="R18" i="22"/>
  <c r="T18" i="22"/>
  <c r="Q19" i="22"/>
  <c r="R19" i="22"/>
  <c r="T19" i="22"/>
  <c r="Q20" i="22"/>
  <c r="R20" i="22"/>
  <c r="T20" i="22"/>
  <c r="Q21" i="22"/>
  <c r="R21" i="22"/>
  <c r="T21" i="22"/>
  <c r="Q22" i="22"/>
  <c r="R22" i="22"/>
  <c r="T22" i="22"/>
  <c r="Q23" i="22"/>
  <c r="R23" i="22"/>
  <c r="T23" i="22"/>
  <c r="Q24" i="22"/>
  <c r="R24" i="22"/>
  <c r="T24" i="22"/>
  <c r="Q25" i="22"/>
  <c r="R25" i="22"/>
  <c r="T25" i="22"/>
  <c r="Q26" i="22"/>
  <c r="R26" i="22"/>
  <c r="T26" i="22"/>
  <c r="Q27" i="22"/>
  <c r="R27" i="22"/>
  <c r="T27" i="22"/>
  <c r="Q28" i="22"/>
  <c r="R28" i="22"/>
  <c r="T28" i="22"/>
  <c r="Q29" i="22"/>
  <c r="R29" i="22"/>
  <c r="T29" i="22"/>
  <c r="Q30" i="22"/>
  <c r="R30" i="22"/>
  <c r="T30" i="22"/>
  <c r="Q31" i="22"/>
  <c r="R31" i="22"/>
  <c r="T31" i="22"/>
  <c r="Q32" i="22"/>
  <c r="R32" i="22"/>
  <c r="T32" i="22"/>
  <c r="Q33" i="22"/>
  <c r="R33" i="22"/>
  <c r="T33" i="22"/>
  <c r="Q34" i="22"/>
  <c r="R34" i="22"/>
  <c r="T34" i="22"/>
  <c r="Q35" i="22"/>
  <c r="R35" i="22"/>
  <c r="T35" i="22"/>
  <c r="Q36" i="22"/>
  <c r="R36" i="22"/>
  <c r="T36" i="22"/>
  <c r="Q37" i="22"/>
  <c r="R37" i="22"/>
  <c r="T37" i="22"/>
  <c r="Q38" i="22"/>
  <c r="R38" i="22"/>
  <c r="T38" i="22"/>
  <c r="Q39" i="22"/>
  <c r="R39" i="22"/>
  <c r="T39" i="22"/>
  <c r="Q40" i="22"/>
  <c r="R40" i="22"/>
  <c r="T40" i="22"/>
  <c r="Q41" i="22"/>
  <c r="R41" i="22"/>
  <c r="T41" i="22"/>
  <c r="Q42" i="22"/>
  <c r="R42" i="22"/>
  <c r="T42" i="22"/>
  <c r="Q43" i="22"/>
  <c r="R43" i="22"/>
  <c r="T43" i="22"/>
  <c r="T13" i="22"/>
  <c r="R13" i="22"/>
  <c r="Q13" i="22"/>
  <c r="H9" i="24" l="1"/>
  <c r="H8" i="24"/>
  <c r="G23" i="24"/>
  <c r="G17" i="24"/>
  <c r="G12" i="24"/>
  <c r="G21" i="24"/>
  <c r="G16" i="24"/>
  <c r="G11" i="24"/>
  <c r="G20" i="24"/>
  <c r="G15" i="24"/>
  <c r="G9" i="24"/>
  <c r="G19" i="24"/>
  <c r="G13" i="24"/>
  <c r="G8" i="24"/>
  <c r="G22" i="24"/>
  <c r="G18" i="24"/>
  <c r="G14" i="24"/>
  <c r="H20" i="24"/>
  <c r="H16" i="24"/>
  <c r="H12" i="24"/>
  <c r="I8" i="24"/>
  <c r="I20" i="24"/>
  <c r="I16" i="24"/>
  <c r="I12" i="24"/>
  <c r="F23" i="24"/>
  <c r="F21" i="24"/>
  <c r="F19" i="24"/>
  <c r="F17" i="24"/>
  <c r="F15" i="24"/>
  <c r="F13" i="24"/>
  <c r="F11" i="24"/>
  <c r="F9" i="24"/>
  <c r="H23" i="24"/>
  <c r="H19" i="24"/>
  <c r="H15" i="24"/>
  <c r="H11" i="24"/>
  <c r="I23" i="24"/>
  <c r="I19" i="24"/>
  <c r="I15" i="24"/>
  <c r="I11" i="24"/>
  <c r="H22" i="24"/>
  <c r="H18" i="24"/>
  <c r="H14" i="24"/>
  <c r="H10" i="24"/>
  <c r="I22" i="24"/>
  <c r="I18" i="24"/>
  <c r="I14" i="24"/>
  <c r="I10" i="24"/>
  <c r="F22" i="24"/>
  <c r="F20" i="24"/>
  <c r="F18" i="24"/>
  <c r="F16" i="24"/>
  <c r="F14" i="24"/>
  <c r="F12" i="24"/>
  <c r="F10" i="24"/>
  <c r="H21" i="24"/>
  <c r="H17" i="24"/>
  <c r="H13" i="24"/>
  <c r="I21" i="24"/>
  <c r="I17" i="24"/>
  <c r="I13" i="24"/>
  <c r="C28" i="19"/>
  <c r="B28" i="19"/>
  <c r="A28" i="19"/>
  <c r="C27" i="19"/>
  <c r="B27" i="19"/>
  <c r="A27" i="19"/>
  <c r="C26" i="19"/>
  <c r="B26" i="19"/>
  <c r="A26" i="19"/>
  <c r="C25" i="19"/>
  <c r="B25" i="19"/>
  <c r="A25" i="19"/>
  <c r="C24" i="19"/>
  <c r="B24" i="19"/>
  <c r="A24" i="19"/>
  <c r="C23" i="19"/>
  <c r="B23" i="19"/>
  <c r="A23" i="19"/>
  <c r="C22" i="19"/>
  <c r="B22" i="19"/>
  <c r="A22" i="19"/>
  <c r="C21" i="19"/>
  <c r="B21" i="19"/>
  <c r="A21" i="19"/>
  <c r="C20" i="19"/>
  <c r="B20" i="19"/>
  <c r="A20" i="19"/>
  <c r="C19" i="19"/>
  <c r="B19" i="19"/>
  <c r="A19" i="19"/>
  <c r="C18" i="19"/>
  <c r="B18" i="19"/>
  <c r="A18" i="19"/>
  <c r="C17" i="19"/>
  <c r="B17" i="19"/>
  <c r="A17" i="19"/>
  <c r="C16" i="19"/>
  <c r="B16" i="19"/>
  <c r="A16" i="19"/>
  <c r="C15" i="19"/>
  <c r="B15" i="19"/>
  <c r="A15" i="19"/>
  <c r="C14" i="19"/>
  <c r="B14" i="19"/>
  <c r="A14" i="19"/>
  <c r="C13" i="19"/>
  <c r="B13" i="19"/>
  <c r="A13" i="19"/>
  <c r="C12" i="19"/>
  <c r="B12" i="19"/>
  <c r="A12" i="19"/>
  <c r="C11" i="19"/>
  <c r="B11" i="19"/>
  <c r="A11" i="19"/>
  <c r="C10" i="19"/>
  <c r="B10" i="19"/>
  <c r="A10" i="19"/>
  <c r="C9" i="19"/>
  <c r="B9" i="19"/>
  <c r="A9" i="19"/>
  <c r="C8" i="19"/>
  <c r="B8" i="19"/>
  <c r="A8" i="19"/>
  <c r="C7" i="19"/>
  <c r="B7" i="19"/>
  <c r="A7" i="19"/>
  <c r="C6" i="19"/>
  <c r="B6" i="19"/>
  <c r="A6" i="1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70D4E4C-8C6C-4F40-9FF2-1DB0BC7F2FD5}" keepAlive="1" name="Query - dCategory" description="Connection to the 'dCategory' query in the workbook." type="5" refreshedVersion="0" background="1">
    <dbPr connection="Provider=Microsoft.Mashup.OleDb.1;Data Source=$Workbook$;Location=dCategory;Extended Properties=&quot;&quot;" command="SELECT * FROM [dCategory]"/>
  </connection>
  <connection id="2" xr16:uid="{1F7A8F5B-DAC1-4F23-A952-0BAEF909C85C}" keepAlive="1" name="Query - dManufacturer" description="Connection to the 'dManufacturer' query in the workbook." type="5" refreshedVersion="0" background="1">
    <dbPr connection="Provider=Microsoft.Mashup.OleDb.1;Data Source=$Workbook$;Location=dManufacturer;Extended Properties=&quot;&quot;" command="SELECT * FROM [dManufacturer]"/>
  </connection>
  <connection id="3" xr16:uid="{378FFD29-6B58-418E-8E30-89214F46B5A5}" name="Query - dProduct" description="Connection to the 'dProduct' query in the workbook." type="100" refreshedVersion="6" minRefreshableVersion="5">
    <extLst>
      <ext xmlns:x15="http://schemas.microsoft.com/office/spreadsheetml/2010/11/main" uri="{DE250136-89BD-433C-8126-D09CA5730AF9}">
        <x15:connection id="133c2ea9-3756-4f9e-8473-f95967c78db5"/>
      </ext>
    </extLst>
  </connection>
  <connection id="4" xr16:uid="{4CF86545-6C23-40D6-BA93-62CEF3C0A952}"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DD929B61-992A-4972-8B79-94575A6D58FD}" name="WorksheetConnection_002-MSPTDA-DataAnalysisBusinessIntelliegence-Terms...xlsx!dCategory" type="102" refreshedVersion="6" minRefreshableVersion="5">
    <extLst>
      <ext xmlns:x15="http://schemas.microsoft.com/office/spreadsheetml/2010/11/main" uri="{DE250136-89BD-433C-8126-D09CA5730AF9}">
        <x15:connection id="dCategory">
          <x15:rangePr sourceName="_xlcn.WorksheetConnection_002MSPTDADataAnalysisBusinessIntelliegenceTerms...xlsxdCategory"/>
        </x15:connection>
      </ext>
    </extLst>
  </connection>
  <connection id="6" xr16:uid="{F391FE1E-C818-42C3-96BC-CD5AA61D4CDA}" name="WorksheetConnection_002-MSPTDA-DataAnalysisBusinessIntelliegence-Terms...xlsx!dSalesRep" type="102" refreshedVersion="6" minRefreshableVersion="5">
    <extLst>
      <ext xmlns:x15="http://schemas.microsoft.com/office/spreadsheetml/2010/11/main" uri="{DE250136-89BD-433C-8126-D09CA5730AF9}">
        <x15:connection id="dSalesRep">
          <x15:rangePr sourceName="_xlcn.WorksheetConnection_002MSPTDADataAnalysisBusinessIntelliegenceTerms...xlsxdSalesRep"/>
        </x15:connection>
      </ext>
    </extLst>
  </connection>
  <connection id="7" xr16:uid="{27412411-E8E4-4768-85D9-74E343E9D67E}" name="WorksheetConnection_002-MSPTDA-DataAnalysisBusinessIntelliegence-Terms...xlsx!fSales" type="102" refreshedVersion="6" minRefreshableVersion="5">
    <extLst>
      <ext xmlns:x15="http://schemas.microsoft.com/office/spreadsheetml/2010/11/main" uri="{DE250136-89BD-433C-8126-D09CA5730AF9}">
        <x15:connection id="fSales">
          <x15:rangePr sourceName="_xlcn.WorksheetConnection_002MSPTDADataAnalysisBusinessIntelliegenceTerms...xlsxfSales"/>
        </x15:connection>
      </ext>
    </extLst>
  </connection>
</connections>
</file>

<file path=xl/sharedStrings.xml><?xml version="1.0" encoding="utf-8"?>
<sst xmlns="http://schemas.openxmlformats.org/spreadsheetml/2006/main" count="696" uniqueCount="337">
  <si>
    <t>Proper Data Set</t>
  </si>
  <si>
    <t>ETL</t>
  </si>
  <si>
    <t>SQL</t>
  </si>
  <si>
    <t>Date</t>
  </si>
  <si>
    <t>Sales</t>
  </si>
  <si>
    <t>Data Analysis and Business Intelligence terms:</t>
  </si>
  <si>
    <r>
      <rPr>
        <b/>
        <sz val="11"/>
        <color theme="1"/>
        <rFont val="Calibri"/>
        <family val="2"/>
        <scheme val="minor"/>
      </rPr>
      <t>Data Analysis</t>
    </r>
    <r>
      <rPr>
        <sz val="11"/>
        <color theme="1"/>
        <rFont val="Calibri"/>
        <family val="2"/>
        <scheme val="minor"/>
      </rPr>
      <t xml:space="preserve"> = Convert Raw Data into Useful Information for Decision Makers</t>
    </r>
  </si>
  <si>
    <r>
      <rPr>
        <b/>
        <sz val="11"/>
        <color theme="1"/>
        <rFont val="Calibri"/>
        <family val="2"/>
        <scheme val="minor"/>
      </rPr>
      <t>Clean Raw Data</t>
    </r>
    <r>
      <rPr>
        <sz val="11"/>
        <color theme="1"/>
        <rFont val="Calibri"/>
        <family val="2"/>
        <scheme val="minor"/>
      </rPr>
      <t xml:space="preserve"> = Fix unusable raw data so that it can be used to perform data analysis</t>
    </r>
  </si>
  <si>
    <t>Examples:</t>
  </si>
  <si>
    <t>Other cleaning goals.</t>
  </si>
  <si>
    <r>
      <rPr>
        <b/>
        <sz val="11"/>
        <color theme="1"/>
        <rFont val="Calibri"/>
        <family val="2"/>
        <scheme val="minor"/>
      </rPr>
      <t>Transform Data Sets</t>
    </r>
    <r>
      <rPr>
        <sz val="11"/>
        <color theme="1"/>
        <rFont val="Calibri"/>
        <family val="2"/>
        <scheme val="minor"/>
      </rPr>
      <t xml:space="preserve"> = Fix unusable data set so that it can be used to perform data analysis</t>
    </r>
  </si>
  <si>
    <t>Add, remove or filter columns in data sets</t>
  </si>
  <si>
    <t>Other data transformational goals</t>
  </si>
  <si>
    <t>optimally, the import will allow refreshes so that when source data changes the report output resulting from the import action will update reflecting the changes in the source data.</t>
  </si>
  <si>
    <r>
      <rPr>
        <b/>
        <sz val="11"/>
        <color theme="1"/>
        <rFont val="Calibri"/>
        <family val="2"/>
        <scheme val="minor"/>
      </rPr>
      <t>Goal of Data Analysis and Business Intelligence</t>
    </r>
    <r>
      <rPr>
        <sz val="11"/>
        <color theme="1"/>
        <rFont val="Calibri"/>
        <family val="2"/>
        <scheme val="minor"/>
      </rPr>
      <t>:</t>
    </r>
  </si>
  <si>
    <t>Create useful, updateable, actionable information for decision makers</t>
  </si>
  <si>
    <t>No:</t>
  </si>
  <si>
    <t>Yes:</t>
  </si>
  <si>
    <t>Addresses</t>
  </si>
  <si>
    <t>Address</t>
  </si>
  <si>
    <t>City</t>
  </si>
  <si>
    <t>State</t>
  </si>
  <si>
    <t>Zip</t>
  </si>
  <si>
    <t>313 173rd Blvd, Kent, WA 98121</t>
  </si>
  <si>
    <t>313 173rd Blvd</t>
  </si>
  <si>
    <t>Kent</t>
  </si>
  <si>
    <t>WA</t>
  </si>
  <si>
    <t>98121</t>
  </si>
  <si>
    <t>316 66th Blvd, Kent, WA 98124</t>
  </si>
  <si>
    <t>316 66th Blvd</t>
  </si>
  <si>
    <t>98124</t>
  </si>
  <si>
    <t>4358 23rd St, Kent, WA 98122</t>
  </si>
  <si>
    <t>4358 23rd St</t>
  </si>
  <si>
    <t>98122</t>
  </si>
  <si>
    <t>965 151st St, Kent, WA 98116</t>
  </si>
  <si>
    <t>965 151st St</t>
  </si>
  <si>
    <t>98116</t>
  </si>
  <si>
    <t>7900 173rd Lane, Kent, WA 98126</t>
  </si>
  <si>
    <t>7900 173rd Lane</t>
  </si>
  <si>
    <t>98126</t>
  </si>
  <si>
    <t>4047 15th Ave, Kent, WA 98122</t>
  </si>
  <si>
    <t>4047 15th Ave</t>
  </si>
  <si>
    <t>4907 13th Ave, Kent, WA 98123</t>
  </si>
  <si>
    <t>4907 13th Ave</t>
  </si>
  <si>
    <t>98123</t>
  </si>
  <si>
    <t>3789 4th Blvd, Seattle, WA 98115</t>
  </si>
  <si>
    <t>3789 4th Blvd</t>
  </si>
  <si>
    <t>Seattle</t>
  </si>
  <si>
    <t>98115</t>
  </si>
  <si>
    <t>2977 66th Lane, Seattle, WA 98117</t>
  </si>
  <si>
    <t>2977 66th Lane</t>
  </si>
  <si>
    <t>98117</t>
  </si>
  <si>
    <t>3392 23rd St, Seattle, WA 98113</t>
  </si>
  <si>
    <t>3392 23rd St</t>
  </si>
  <si>
    <t>98113</t>
  </si>
  <si>
    <t>Why?</t>
  </si>
  <si>
    <t>SalesRep</t>
  </si>
  <si>
    <t>Gigi</t>
  </si>
  <si>
    <t>Chin</t>
  </si>
  <si>
    <t>Sum of Sales</t>
  </si>
  <si>
    <t>Why Excel Table feature for your Proper Data Set?</t>
  </si>
  <si>
    <t>Because the table has dynamic ranges.</t>
  </si>
  <si>
    <t>Any Formula, Chart, PivotTable and other Excel feature will update when you add/delete new records or fields.</t>
  </si>
  <si>
    <r>
      <t xml:space="preserve">Convert to Table: </t>
    </r>
    <r>
      <rPr>
        <b/>
        <sz val="11"/>
        <color theme="1"/>
        <rFont val="Calibri"/>
        <family val="2"/>
        <scheme val="minor"/>
      </rPr>
      <t>Ctrl + T</t>
    </r>
  </si>
  <si>
    <r>
      <rPr>
        <b/>
        <sz val="11"/>
        <color theme="1"/>
        <rFont val="Calibri"/>
        <family val="2"/>
        <scheme val="minor"/>
      </rPr>
      <t>Raw Data</t>
    </r>
    <r>
      <rPr>
        <sz val="11"/>
        <color theme="1"/>
        <rFont val="Calibri"/>
        <family val="2"/>
        <scheme val="minor"/>
      </rPr>
      <t xml:space="preserve"> = data in its smallest form that allows Excel Data Analysis features &amp; Power Tools to work.</t>
    </r>
  </si>
  <si>
    <r>
      <rPr>
        <b/>
        <sz val="11"/>
        <color theme="1"/>
        <rFont val="Calibri"/>
        <family val="2"/>
        <scheme val="minor"/>
      </rPr>
      <t>Proper Data Set</t>
    </r>
    <r>
      <rPr>
        <sz val="11"/>
        <color theme="1"/>
        <rFont val="Calibri"/>
        <family val="2"/>
        <scheme val="minor"/>
      </rPr>
      <t xml:space="preserve"> = Proper Table Format = Field Names in first row and Records in rows.</t>
    </r>
  </si>
  <si>
    <t>In Excel you must have empty cells or Column/Row headers around the data set.</t>
  </si>
  <si>
    <t>Split data apart into desired data, like "Gel Boomerangs - CA" ==&gt;&gt; "Gel Boomerangs", "CA"</t>
  </si>
  <si>
    <t>Join data together to get desired data, like 2018 and Quarter 1 ==&gt;&gt; "2018 - Quarter 01"</t>
  </si>
  <si>
    <t>Combine, merge, append or unpivot data sets</t>
  </si>
  <si>
    <r>
      <rPr>
        <b/>
        <sz val="11"/>
        <color theme="1"/>
        <rFont val="Calibri"/>
        <family val="2"/>
        <scheme val="minor"/>
      </rPr>
      <t>Import Data</t>
    </r>
    <r>
      <rPr>
        <sz val="11"/>
        <color theme="1"/>
        <rFont val="Calibri"/>
        <family val="2"/>
        <scheme val="minor"/>
      </rPr>
      <t xml:space="preserve"> = Import data from external sources (single or multiple sources) into Excel or Power Pivot’s Data Model or Power BI Desktop;</t>
    </r>
  </si>
  <si>
    <r>
      <rPr>
        <b/>
        <sz val="11"/>
        <color theme="1"/>
        <rFont val="Calibri"/>
        <family val="2"/>
        <scheme val="minor"/>
      </rPr>
      <t>ETL</t>
    </r>
    <r>
      <rPr>
        <sz val="11"/>
        <color theme="1"/>
        <rFont val="Calibri"/>
        <family val="2"/>
        <scheme val="minor"/>
      </rPr>
      <t xml:space="preserve"> = Extract, Transform and Load Data (term from Data Warehousing)</t>
    </r>
  </si>
  <si>
    <r>
      <rPr>
        <b/>
        <sz val="11"/>
        <color theme="1"/>
        <rFont val="Calibri"/>
        <family val="2"/>
        <scheme val="minor"/>
      </rPr>
      <t>Data Warehousing</t>
    </r>
    <r>
      <rPr>
        <sz val="11"/>
        <color theme="1"/>
        <rFont val="Calibri"/>
        <family val="2"/>
        <scheme val="minor"/>
      </rPr>
      <t xml:space="preserve"> = Term that means get data from original source and form it so that you can make useful reports and dashboards. Term made famous by Ralph Kimball. We will be doing a version of Data Warehousing when we build Star Schema Data Models with MS Power Tools.</t>
    </r>
  </si>
  <si>
    <r>
      <t xml:space="preserve">Always name your Table! Keyboard: </t>
    </r>
    <r>
      <rPr>
        <b/>
        <sz val="11"/>
        <color theme="1"/>
        <rFont val="Calibri"/>
        <family val="2"/>
        <scheme val="minor"/>
      </rPr>
      <t>Alt, J, T, A</t>
    </r>
  </si>
  <si>
    <r>
      <rPr>
        <b/>
        <sz val="11"/>
        <color theme="1"/>
        <rFont val="Calibri"/>
        <family val="2"/>
        <scheme val="minor"/>
      </rPr>
      <t>Field Names / Column Names</t>
    </r>
    <r>
      <rPr>
        <sz val="11"/>
        <color theme="1"/>
        <rFont val="Calibri"/>
        <family val="2"/>
        <scheme val="minor"/>
      </rPr>
      <t xml:space="preserve"> = (Attributes, Variable) = 1) Define what goes in column, 2) Used as categories for analysis.</t>
    </r>
  </si>
  <si>
    <t>Traditionally, in Excel we do not have Data Types. But with our Power Tools we will have to define Data Types if we can our analysis to work correctly.</t>
  </si>
  <si>
    <t>We will defined Data Types with Power Query.</t>
  </si>
  <si>
    <r>
      <rPr>
        <b/>
        <sz val="11"/>
        <color theme="1"/>
        <rFont val="Calibri"/>
        <family val="2"/>
        <scheme val="minor"/>
      </rPr>
      <t>Excel Table feature</t>
    </r>
    <r>
      <rPr>
        <sz val="11"/>
        <color theme="1"/>
        <rFont val="Calibri"/>
        <family val="2"/>
        <scheme val="minor"/>
      </rPr>
      <t xml:space="preserve"> = If the source of the Proper Data Set is an Excel Spreadsheet and we want to import it into Power Query or Power Pivot from the current workbook, then we must convert the Proper Data Set to an Excel Table.</t>
    </r>
  </si>
  <si>
    <t>Region</t>
  </si>
  <si>
    <t>West</t>
  </si>
  <si>
    <t>Northwest</t>
  </si>
  <si>
    <t>Freddy</t>
  </si>
  <si>
    <t>June</t>
  </si>
  <si>
    <t>Southwest</t>
  </si>
  <si>
    <t>Define: Data Analysis / Business Intelligence:</t>
  </si>
  <si>
    <r>
      <rPr>
        <b/>
        <sz val="11"/>
        <color theme="1"/>
        <rFont val="Calibri"/>
        <family val="2"/>
        <scheme val="minor"/>
      </rPr>
      <t>Data Analysis</t>
    </r>
    <r>
      <rPr>
        <sz val="11"/>
        <color theme="1"/>
        <rFont val="Calibri"/>
        <family val="2"/>
        <scheme val="minor"/>
      </rPr>
      <t xml:space="preserve"> = Convert Data into Useful Information for Decision Makers</t>
    </r>
  </si>
  <si>
    <r>
      <rPr>
        <b/>
        <sz val="11"/>
        <color theme="1"/>
        <rFont val="Calibri"/>
        <family val="2"/>
        <scheme val="minor"/>
      </rPr>
      <t>Business Intelligence</t>
    </r>
    <r>
      <rPr>
        <sz val="11"/>
        <color theme="1"/>
        <rFont val="Calibri"/>
        <family val="2"/>
        <scheme val="minor"/>
      </rPr>
      <t xml:space="preserve"> = Convert Data into Useful/Actionable Information for Decision Makers in a Business Situation</t>
    </r>
  </si>
  <si>
    <t>Units</t>
  </si>
  <si>
    <t>Hire Date</t>
  </si>
  <si>
    <t>SalesRepKey</t>
  </si>
  <si>
    <t>Sales Rep</t>
  </si>
  <si>
    <t>USA</t>
  </si>
  <si>
    <t>Canada</t>
  </si>
  <si>
    <t>Mexico</t>
  </si>
  <si>
    <t>Tyrone</t>
  </si>
  <si>
    <t>Europe</t>
  </si>
  <si>
    <t>** Note</t>
  </si>
  <si>
    <t>Product</t>
  </si>
  <si>
    <t>ProductKey</t>
  </si>
  <si>
    <t>Price</t>
  </si>
  <si>
    <t>SCost</t>
  </si>
  <si>
    <t>Sunshine</t>
  </si>
  <si>
    <t>Yanaki</t>
  </si>
  <si>
    <t>Fun Fly</t>
  </si>
  <si>
    <t>Carlota</t>
  </si>
  <si>
    <t>Quad</t>
  </si>
  <si>
    <t>CategoryKey</t>
  </si>
  <si>
    <t>ManufacturerKey</t>
  </si>
  <si>
    <t>Free Style</t>
  </si>
  <si>
    <t>Beginner</t>
  </si>
  <si>
    <t>Competition</t>
  </si>
  <si>
    <t>Category</t>
  </si>
  <si>
    <t>Fast Catch</t>
  </si>
  <si>
    <t>Manufacturer</t>
  </si>
  <si>
    <t>Gel Booms</t>
  </si>
  <si>
    <t>Colorado</t>
  </si>
  <si>
    <t>Darnell</t>
  </si>
  <si>
    <t>Crested Beaut</t>
  </si>
  <si>
    <t>Day</t>
  </si>
  <si>
    <t>Month</t>
  </si>
  <si>
    <t>MonthNumber</t>
  </si>
  <si>
    <t>Year</t>
  </si>
  <si>
    <r>
      <rPr>
        <b/>
        <sz val="11"/>
        <color theme="1"/>
        <rFont val="Calibri"/>
        <family val="2"/>
        <scheme val="minor"/>
      </rPr>
      <t>Fact Table</t>
    </r>
    <r>
      <rPr>
        <sz val="11"/>
        <color theme="1"/>
        <rFont val="Calibri"/>
        <family val="2"/>
        <scheme val="minor"/>
      </rPr>
      <t xml:space="preserve"> =</t>
    </r>
  </si>
  <si>
    <r>
      <rPr>
        <b/>
        <sz val="11"/>
        <color theme="1"/>
        <rFont val="Calibri"/>
        <family val="2"/>
        <scheme val="minor"/>
      </rPr>
      <t>Fact Table</t>
    </r>
    <r>
      <rPr>
        <sz val="11"/>
        <color theme="1"/>
        <rFont val="Calibri"/>
        <family val="2"/>
        <scheme val="minor"/>
      </rPr>
      <t xml:space="preserve"> = Table that has numbers we need to summarize (like Sales and Units) and Foreign Key columns that we will use in relationships (like Date, SalesRepKey, ProductKey)</t>
    </r>
  </si>
  <si>
    <r>
      <rPr>
        <b/>
        <sz val="11"/>
        <color theme="1"/>
        <rFont val="Calibri"/>
        <family val="2"/>
        <scheme val="minor"/>
      </rPr>
      <t>Dimension Table / Lookup Table</t>
    </r>
    <r>
      <rPr>
        <sz val="11"/>
        <color theme="1"/>
        <rFont val="Calibri"/>
        <family val="2"/>
        <scheme val="minor"/>
      </rPr>
      <t xml:space="preserve"> = Tables with:</t>
    </r>
  </si>
  <si>
    <t>1) First column is a Primary Key (Unique Identifier) used in relationship with Fact Table</t>
  </si>
  <si>
    <t>Foreign Key</t>
  </si>
  <si>
    <t>Primary Key</t>
  </si>
  <si>
    <t>Taking Relational Database with many tables and converting it into a Star Schema using Power Query</t>
  </si>
  <si>
    <t>"Fact" = measurements of business activities (like amount of sales or how many units)</t>
  </si>
  <si>
    <r>
      <rPr>
        <b/>
        <sz val="11"/>
        <color theme="1"/>
        <rFont val="Calibri"/>
        <family val="2"/>
        <scheme val="minor"/>
      </rPr>
      <t>Data Type</t>
    </r>
    <r>
      <rPr>
        <sz val="11"/>
        <color theme="1"/>
        <rFont val="Calibri"/>
        <family val="2"/>
        <scheme val="minor"/>
      </rPr>
      <t xml:space="preserve"> = What type of data is it? Date, Number, Text and so on?</t>
    </r>
  </si>
  <si>
    <r>
      <rPr>
        <b/>
        <sz val="11"/>
        <color theme="1"/>
        <rFont val="Calibri"/>
        <family val="2"/>
        <scheme val="minor"/>
      </rPr>
      <t>Foreign Key</t>
    </r>
    <r>
      <rPr>
        <sz val="11"/>
        <color theme="1"/>
        <rFont val="Calibri"/>
        <family val="2"/>
        <scheme val="minor"/>
      </rPr>
      <t xml:space="preserve"> = Column that is allowed duplicates and is used on the many-side of a one-to-many-relationship.</t>
    </r>
  </si>
  <si>
    <t>Fact</t>
  </si>
  <si>
    <t>Helper Column</t>
  </si>
  <si>
    <t>Attributes For Filtering</t>
  </si>
  <si>
    <r>
      <rPr>
        <b/>
        <sz val="11"/>
        <color theme="1"/>
        <rFont val="Calibri"/>
        <family val="2"/>
        <scheme val="minor"/>
      </rPr>
      <t>Primary Key</t>
    </r>
    <r>
      <rPr>
        <sz val="11"/>
        <color theme="1"/>
        <rFont val="Calibri"/>
        <family val="2"/>
        <scheme val="minor"/>
      </rPr>
      <t xml:space="preserve"> = Unique Identifier for each row in table so there are no duplicates (like no duplicate Product Names or Sales Reps).</t>
    </r>
  </si>
  <si>
    <t>Primary Keys are the first column in Lookup / Dimension Tables. And are used on the one-side of a one-to-many-relationship.</t>
  </si>
  <si>
    <t>Values used in Calculations</t>
  </si>
  <si>
    <t>Relationships between tables allows us to:</t>
  </si>
  <si>
    <t>2) Lookup values</t>
  </si>
  <si>
    <r>
      <rPr>
        <b/>
        <sz val="11"/>
        <color theme="1"/>
        <rFont val="Calibri"/>
        <family val="2"/>
        <scheme val="minor"/>
      </rPr>
      <t>Relational Database</t>
    </r>
    <r>
      <rPr>
        <sz val="11"/>
        <color theme="1"/>
        <rFont val="Calibri"/>
        <family val="2"/>
        <scheme val="minor"/>
      </rPr>
      <t xml:space="preserve"> = Database that stores companies raw data with the goals of 1) no-redundancy and 2) accuracy.</t>
    </r>
  </si>
  <si>
    <t>Relational databases can have many tables and many relationships between tables.</t>
  </si>
  <si>
    <t>Before Power Pivot, we had to create one Flat Table when we wanted to make PivotTable Reports.</t>
  </si>
  <si>
    <r>
      <rPr>
        <b/>
        <sz val="11"/>
        <color theme="1"/>
        <rFont val="Calibri"/>
        <family val="2"/>
        <scheme val="minor"/>
      </rPr>
      <t xml:space="preserve">Flat Table </t>
    </r>
    <r>
      <rPr>
        <sz val="11"/>
        <color theme="1"/>
        <rFont val="Calibri"/>
        <family val="2"/>
        <scheme val="minor"/>
      </rPr>
      <t>= one table with all columns necessary to make report. Facts and Dimensions were mixed together in one table.</t>
    </r>
  </si>
  <si>
    <t>Goal is to 1) Query and get answers quickly, 2) Easy for End User</t>
  </si>
  <si>
    <t>Grand Total</t>
  </si>
  <si>
    <t>Rolonda</t>
  </si>
  <si>
    <t>If we created the flat table with formulas, it could slow down the calculation speed of the workbook.</t>
  </si>
  <si>
    <t>The Power Tools work most efficiently when we use the Star Schema Data Model, especially when we use the Time Intelligence DAX Functions.</t>
  </si>
  <si>
    <t>Power Pivot &amp; Power BI Desktop are designed to work efficiently with the Star Schema Data Model</t>
  </si>
  <si>
    <r>
      <rPr>
        <b/>
        <sz val="11"/>
        <color theme="1"/>
        <rFont val="Calibri"/>
        <family val="2"/>
        <scheme val="minor"/>
      </rPr>
      <t>Relationship</t>
    </r>
    <r>
      <rPr>
        <sz val="11"/>
        <color theme="1"/>
        <rFont val="Calibri"/>
        <family val="2"/>
        <scheme val="minor"/>
      </rPr>
      <t xml:space="preserve"> = Connects tables so we can build solutions based on fields from multiple tables.</t>
    </r>
  </si>
  <si>
    <t>1) Use Criteria from Dimension tables to filter Fact Table Calculations (Measures)</t>
  </si>
  <si>
    <r>
      <rPr>
        <b/>
        <sz val="11"/>
        <color theme="1"/>
        <rFont val="Calibri"/>
        <family val="2"/>
        <scheme val="minor"/>
      </rPr>
      <t>Star Schema Data Model</t>
    </r>
    <r>
      <rPr>
        <sz val="11"/>
        <color theme="1"/>
        <rFont val="Calibri"/>
        <family val="2"/>
        <scheme val="minor"/>
      </rPr>
      <t xml:space="preserve"> = Dimensional Model = Fact Table surrounded by Dimension Tables</t>
    </r>
  </si>
  <si>
    <r>
      <rPr>
        <b/>
        <sz val="11"/>
        <color theme="1"/>
        <rFont val="Calibri"/>
        <family val="2"/>
        <scheme val="minor"/>
      </rPr>
      <t>Snow Flake Data Model</t>
    </r>
    <r>
      <rPr>
        <sz val="11"/>
        <color theme="1"/>
        <rFont val="Calibri"/>
        <family val="2"/>
        <scheme val="minor"/>
      </rPr>
      <t xml:space="preserve"> = </t>
    </r>
  </si>
  <si>
    <r>
      <rPr>
        <b/>
        <sz val="11"/>
        <color theme="1"/>
        <rFont val="Calibri"/>
        <family val="2"/>
        <scheme val="minor"/>
      </rPr>
      <t>Data Model</t>
    </r>
    <r>
      <rPr>
        <sz val="11"/>
        <color theme="1"/>
        <rFont val="Calibri"/>
        <family val="2"/>
        <scheme val="minor"/>
      </rPr>
      <t xml:space="preserve"> =</t>
    </r>
  </si>
  <si>
    <t>1) Necessary data for end solution that is modeled into form that is</t>
  </si>
  <si>
    <t>2) easy for the decision maker to use and allows</t>
  </si>
  <si>
    <t>3) fast queries (change criteria and solution updates quickly)</t>
  </si>
  <si>
    <t>Data Models can be stored in Power Pivot &amp; Power BI Desktop</t>
  </si>
  <si>
    <t>Flat Table</t>
  </si>
  <si>
    <t>Star Schema</t>
  </si>
  <si>
    <t>Snow Flake</t>
  </si>
  <si>
    <t>Other</t>
  </si>
  <si>
    <t>3) For Excel people, it helps avoid VLOOKUP driven solutions that may have many spreadsheet formulas that slows down query time (change criteria on report)</t>
  </si>
  <si>
    <r>
      <rPr>
        <b/>
        <sz val="11"/>
        <color theme="1"/>
        <rFont val="Calibri"/>
        <family val="2"/>
        <scheme val="minor"/>
      </rPr>
      <t xml:space="preserve">Query </t>
    </r>
    <r>
      <rPr>
        <sz val="11"/>
        <color theme="1"/>
        <rFont val="Calibri"/>
        <family val="2"/>
        <scheme val="minor"/>
      </rPr>
      <t>= Ask a question. When we change criteria or filters in a Slicer and drag and drop a field in a PivotTable, we are changing the question / query.</t>
    </r>
  </si>
  <si>
    <r>
      <rPr>
        <b/>
        <sz val="11"/>
        <color theme="1"/>
        <rFont val="Calibri"/>
        <family val="2"/>
        <scheme val="minor"/>
      </rPr>
      <t>Date Table</t>
    </r>
    <r>
      <rPr>
        <sz val="11"/>
        <color theme="1"/>
        <rFont val="Calibri"/>
        <family val="2"/>
        <scheme val="minor"/>
      </rPr>
      <t xml:space="preserve"> = Type of Dimension table required by MS Power Tools for DAX Time Intelligence Functions. We use Data Tables rather than the Group By Date feature in a PivotTable.</t>
    </r>
  </si>
  <si>
    <t>Total Sales</t>
  </si>
  <si>
    <r>
      <rPr>
        <b/>
        <sz val="11"/>
        <color theme="1"/>
        <rFont val="Calibri"/>
        <family val="2"/>
        <scheme val="minor"/>
      </rPr>
      <t>History</t>
    </r>
    <r>
      <rPr>
        <sz val="11"/>
        <color theme="1"/>
        <rFont val="Calibri"/>
        <family val="2"/>
        <scheme val="minor"/>
      </rPr>
      <t xml:space="preserve"> = Terms "Fact" and "Dimension" go back to 1960s (General Mills and Dartmouth University), 1970s (AC Nielsen &amp; IRI), but was popularized by Ralph Kimball in the 1980s.</t>
    </r>
  </si>
  <si>
    <t>"Fact" = measurements of business activities (like amount of sales, or how many units sold, or clicks on links or time of call)</t>
  </si>
  <si>
    <t>2) Remaining columns are attributes that we can use as 1) Criteria or Filters for our Reports &amp; Dashboards, 2) Values we can lookup or 3) Helper Columns.</t>
  </si>
  <si>
    <t>Synonyms for Filtering columns:</t>
  </si>
  <si>
    <t>Criteria</t>
  </si>
  <si>
    <t>Filters</t>
  </si>
  <si>
    <t>Constraints</t>
  </si>
  <si>
    <t>Groupings</t>
  </si>
  <si>
    <t>Report labels for the reports and analytics.</t>
  </si>
  <si>
    <r>
      <rPr>
        <b/>
        <sz val="11"/>
        <color theme="1"/>
        <rFont val="Calibri"/>
        <family val="2"/>
        <scheme val="minor"/>
      </rPr>
      <t>Granularity</t>
    </r>
    <r>
      <rPr>
        <sz val="11"/>
        <color theme="1"/>
        <rFont val="Calibri"/>
        <family val="2"/>
        <scheme val="minor"/>
      </rPr>
      <t xml:space="preserve"> = Size or level of detail.</t>
    </r>
  </si>
  <si>
    <t>Is the grainularity of the helper column or interation at the day, month, year level?</t>
  </si>
  <si>
    <t>Is the grain of the table at the line item product level? the Total Invoice Level? (Line item grain is smaller than Invoice level.)</t>
  </si>
  <si>
    <t>Invoice #</t>
  </si>
  <si>
    <r>
      <rPr>
        <b/>
        <sz val="11"/>
        <color theme="1"/>
        <rFont val="Calibri"/>
        <family val="2"/>
        <scheme val="minor"/>
      </rPr>
      <t>Grain or Granularity</t>
    </r>
    <r>
      <rPr>
        <sz val="11"/>
        <color theme="1"/>
        <rFont val="Calibri"/>
        <family val="2"/>
        <scheme val="minor"/>
      </rPr>
      <t xml:space="preserve"> = Size or level of detail.</t>
    </r>
  </si>
  <si>
    <r>
      <rPr>
        <b/>
        <sz val="11"/>
        <color theme="1"/>
        <rFont val="Calibri"/>
        <family val="2"/>
        <scheme val="minor"/>
      </rPr>
      <t>Grain</t>
    </r>
    <r>
      <rPr>
        <sz val="11"/>
        <color theme="1"/>
        <rFont val="Calibri"/>
        <family val="2"/>
        <scheme val="minor"/>
      </rPr>
      <t xml:space="preserve"> = Invoice Level</t>
    </r>
  </si>
  <si>
    <r>
      <rPr>
        <b/>
        <sz val="11"/>
        <color theme="1"/>
        <rFont val="Calibri"/>
        <family val="2"/>
        <scheme val="minor"/>
      </rPr>
      <t>Grain</t>
    </r>
    <r>
      <rPr>
        <sz val="11"/>
        <color theme="1"/>
        <rFont val="Calibri"/>
        <family val="2"/>
        <scheme val="minor"/>
      </rPr>
      <t xml:space="preserve"> = Invoice Line or Product  Level</t>
    </r>
  </si>
  <si>
    <t>Grain</t>
  </si>
  <si>
    <t>Normalized:</t>
  </si>
  <si>
    <t>SR Number</t>
  </si>
  <si>
    <t>Region Key</t>
  </si>
  <si>
    <t>Jo</t>
  </si>
  <si>
    <t>East</t>
  </si>
  <si>
    <t>Nina</t>
  </si>
  <si>
    <t>South</t>
  </si>
  <si>
    <t>Kip</t>
  </si>
  <si>
    <t>Columnar Database:</t>
  </si>
  <si>
    <t>Import into Data Model ==&gt;&gt;</t>
  </si>
  <si>
    <r>
      <rPr>
        <b/>
        <sz val="11"/>
        <color theme="1"/>
        <rFont val="Calibri"/>
        <family val="2"/>
        <scheme val="minor"/>
      </rPr>
      <t>Raw Data</t>
    </r>
    <r>
      <rPr>
        <sz val="11"/>
        <color theme="1"/>
        <rFont val="Calibri"/>
        <family val="2"/>
        <scheme val="minor"/>
      </rPr>
      <t xml:space="preserve"> = Data in its smallest form that allows Excel Data Analysis features &amp; Power Tools to work.</t>
    </r>
  </si>
  <si>
    <r>
      <rPr>
        <b/>
        <sz val="11"/>
        <color theme="1"/>
        <rFont val="Calibri"/>
        <family val="2"/>
        <scheme val="minor"/>
      </rPr>
      <t>Goal of Data Analysis and Business Intelligence</t>
    </r>
    <r>
      <rPr>
        <sz val="11"/>
        <color theme="1"/>
        <rFont val="Calibri"/>
        <family val="2"/>
        <scheme val="minor"/>
      </rPr>
      <t>: Create useful, updateable, actionable information for decision makers</t>
    </r>
  </si>
  <si>
    <t>In Excel you must have empty cells or Column/Row headers around the Proper Data Set in order for the Excel &amp; Power Tools to work.</t>
  </si>
  <si>
    <t>Fields define what type of data goes into the column</t>
  </si>
  <si>
    <r>
      <rPr>
        <b/>
        <sz val="11"/>
        <color theme="1"/>
        <rFont val="Calibri"/>
        <family val="2"/>
        <scheme val="minor"/>
      </rPr>
      <t>Proper Data Set</t>
    </r>
    <r>
      <rPr>
        <sz val="11"/>
        <color theme="1"/>
        <rFont val="Calibri"/>
        <family val="2"/>
        <scheme val="minor"/>
      </rPr>
      <t xml:space="preserve"> = Data Table with Field Names in first row and Records in subsequent rows.</t>
    </r>
  </si>
  <si>
    <r>
      <rPr>
        <b/>
        <sz val="11"/>
        <color theme="1"/>
        <rFont val="Calibri"/>
        <family val="2"/>
        <scheme val="minor"/>
      </rPr>
      <t>Field Names / Column Names / Header Names</t>
    </r>
    <r>
      <rPr>
        <sz val="11"/>
        <color theme="1"/>
        <rFont val="Calibri"/>
        <family val="2"/>
        <scheme val="minor"/>
      </rPr>
      <t xml:space="preserve"> =</t>
    </r>
  </si>
  <si>
    <t>What type of data is it? Date, Number, Text and so on?</t>
  </si>
  <si>
    <t>Most of the time we will define Data Types using Power Query.</t>
  </si>
  <si>
    <r>
      <rPr>
        <b/>
        <sz val="11"/>
        <color theme="1"/>
        <rFont val="Calibri"/>
        <family val="2"/>
        <scheme val="minor"/>
      </rPr>
      <t>Data Type</t>
    </r>
    <r>
      <rPr>
        <sz val="11"/>
        <color theme="1"/>
        <rFont val="Calibri"/>
        <family val="2"/>
        <scheme val="minor"/>
      </rPr>
      <t xml:space="preserve"> =</t>
    </r>
  </si>
  <si>
    <t>The Columnar Database is a behind the scenes In-Memory (RAM) Database.</t>
  </si>
  <si>
    <t>RAM = Random Access Memory.</t>
  </si>
  <si>
    <t>In Power Pivot and Power BI Desktop, the data you import is stored in an In-RAM-Memory Columnar Database.</t>
  </si>
  <si>
    <t>Power Pivot &amp; Power BI Desktop Columnar Database:</t>
  </si>
  <si>
    <t>Why Columnar Database?</t>
  </si>
  <si>
    <t>1) Reduces File Size</t>
  </si>
  <si>
    <t>2) Allows us to import 100 million of rows of data or more</t>
  </si>
  <si>
    <t>3) Works with DAX Formulas to calculate quickly on Big Data.</t>
  </si>
  <si>
    <t>Relational Database</t>
  </si>
  <si>
    <t>Database that stores company’s raw data with the goals of 1) no-redundancy and 2) accuracy.</t>
  </si>
  <si>
    <t>Relational databases serve the goal of storing raw data with accuracy, but they can be complicated to navigate, and queries may not perform as fast as is necessary for end users creating reports.</t>
  </si>
  <si>
    <t>In this class when we connect to a Relational Database, we will use Power Query to extract the necessary data and then transform it and load it into the Data Model.</t>
  </si>
  <si>
    <t>Clean Raw Data</t>
  </si>
  <si>
    <t>Transform Data Sets</t>
  </si>
  <si>
    <t>Import Data</t>
  </si>
  <si>
    <t>Import data from external sources (single or multiple sources) into Excel or Power Pivot’s Data Model or Power BI Desktop;</t>
  </si>
  <si>
    <t>Optimally, the import will allow refreshes so Reports and Dashboards update when source data changes.</t>
  </si>
  <si>
    <t>Extract, Transform and Load Data (term from Data Warehousing)</t>
  </si>
  <si>
    <t>Data Warehousing</t>
  </si>
  <si>
    <t>Term that means get data from original source and form it so that you can make useful reports and dashboards.</t>
  </si>
  <si>
    <t>Term made famous by Ralph Kimball.</t>
  </si>
  <si>
    <t>We will be doing a version of Data Warehousing when we build Star Schema Data Models with MS Power Tools.</t>
  </si>
  <si>
    <t>Structured Query Language</t>
  </si>
  <si>
    <t>Used to build, maintain and query databases</t>
  </si>
  <si>
    <t>We will not write SQL in this class, but much of what we to is designed to replace SQL with an easier tool</t>
  </si>
  <si>
    <t>Some of the terms we use like "Grouping" come from SQL</t>
  </si>
  <si>
    <t>Traditionally, in Excel we do not have Data Types.</t>
  </si>
  <si>
    <t>Power Tools will have to define Data Types if we want our analysis to work correctly.</t>
  </si>
  <si>
    <r>
      <rPr>
        <b/>
        <sz val="11"/>
        <color theme="1"/>
        <rFont val="Calibri"/>
        <family val="2"/>
        <scheme val="minor"/>
      </rPr>
      <t>Naming</t>
    </r>
    <r>
      <rPr>
        <sz val="11"/>
        <color theme="1"/>
        <rFont val="Calibri"/>
        <family val="2"/>
        <scheme val="minor"/>
      </rPr>
      <t xml:space="preserve"> = Name all tables, fields and other items: 1) smartly and 2) consistently</t>
    </r>
  </si>
  <si>
    <t>Because it is easier to analyze data when it is stored in its smallest parts.</t>
  </si>
  <si>
    <t>Example 1: Proper Data Set in Excel.</t>
  </si>
  <si>
    <t>Example 2: Proper Data Set in a Text File.</t>
  </si>
  <si>
    <t>Example 3: Proper Data Sets and Smart and Consistent Naming in a Data Model:</t>
  </si>
  <si>
    <r>
      <t xml:space="preserve">The </t>
    </r>
    <r>
      <rPr>
        <b/>
        <sz val="11"/>
        <color theme="1"/>
        <rFont val="Calibri"/>
        <family val="2"/>
        <scheme val="minor"/>
      </rPr>
      <t>more granular</t>
    </r>
    <r>
      <rPr>
        <sz val="11"/>
        <color theme="1"/>
        <rFont val="Calibri"/>
        <family val="2"/>
        <scheme val="minor"/>
      </rPr>
      <t>, the smaller the size.</t>
    </r>
  </si>
  <si>
    <t>Primary &amp; Foreign Keys are used with:</t>
  </si>
  <si>
    <t>VLOOKUP in Excel</t>
  </si>
  <si>
    <t>Relationships in the Data Model</t>
  </si>
  <si>
    <t>Merges in Power Query</t>
  </si>
  <si>
    <t>Grain of Fact Table</t>
  </si>
  <si>
    <t>If you have a Fact Table with Invoice totals, but no product totals, you can’t filter a report by product.</t>
  </si>
  <si>
    <t>More dimension tables = more filtering and varied types of queries.</t>
  </si>
  <si>
    <t>Data at its most granular or atomic level (not aggregated) is the foundation of every Fact Table.</t>
  </si>
  <si>
    <t>1) The grain of Fact Table defines what dimensions you can use to filter the calculation.</t>
  </si>
  <si>
    <t>2) You want the Fact Table grain to be the smallest size that has not been aggregated and will allow the most dimensionality</t>
  </si>
  <si>
    <t>3) The grain of the Fact Table usually comes from the Measured Business Event, like the sales amount, price, quantity</t>
  </si>
  <si>
    <t>you might have to break the Product Level Sales Amount Fact Table up into a smaller grain to show sales amounts by supplier.</t>
  </si>
  <si>
    <t>Example: If you sell pallets of plywood (one product) to company and the wood comes from more than one supplier,</t>
  </si>
  <si>
    <t>2) Remaining columns are attributes that we can use as:</t>
  </si>
  <si>
    <t>Criteria or Filters for our Reports &amp; Dashboards</t>
  </si>
  <si>
    <t>Values we can lookup</t>
  </si>
  <si>
    <t>Helper Columns.</t>
  </si>
  <si>
    <t>Grain from Dimension Table</t>
  </si>
  <si>
    <t>When you choose a column as a filter for a report, you are choosing the grain of the calculation.</t>
  </si>
  <si>
    <t>For example: Day, Month or Year columns.</t>
  </si>
  <si>
    <r>
      <rPr>
        <b/>
        <sz val="11"/>
        <color theme="1"/>
        <rFont val="Calibri"/>
        <family val="2"/>
        <scheme val="minor"/>
      </rPr>
      <t>Date Table</t>
    </r>
    <r>
      <rPr>
        <sz val="11"/>
        <color theme="1"/>
        <rFont val="Calibri"/>
        <family val="2"/>
        <scheme val="minor"/>
      </rPr>
      <t xml:space="preserve"> = Type of Dimension table required by MS Power Tools for DAX Time Intelligence Functions.</t>
    </r>
  </si>
  <si>
    <t>We use Data Tables rather than the Group By Date feature in a PivotTable.</t>
  </si>
  <si>
    <t>History:</t>
  </si>
  <si>
    <t>Terms "Fact" and "Dimension" go back to:</t>
  </si>
  <si>
    <t>1960s (General Mills and Dartmouth University)</t>
  </si>
  <si>
    <t>1970s (AC Nielsen &amp; IRI)</t>
  </si>
  <si>
    <t xml:space="preserve"> but was popularized by Ralph Kimball in the 1980s.</t>
  </si>
  <si>
    <t>Data Model</t>
  </si>
  <si>
    <t>Fact Table / Tables</t>
  </si>
  <si>
    <t>Dimension Tables</t>
  </si>
  <si>
    <t>Relationships</t>
  </si>
  <si>
    <t>Helper Columns / Tables</t>
  </si>
  <si>
    <t>DAX Calculated Columns</t>
  </si>
  <si>
    <t>DAX Measures</t>
  </si>
  <si>
    <t>Hidden / Not Hidden Tables and Columns</t>
  </si>
  <si>
    <t>Formatting</t>
  </si>
  <si>
    <t>1) Contains necessary data for end solution</t>
  </si>
  <si>
    <t>2) Easy for the decision maker to use</t>
  </si>
  <si>
    <t>3) Allows fast queries (change criteria and solution updates quickly)</t>
  </si>
  <si>
    <t>4) Is easy to update when new data is available</t>
  </si>
  <si>
    <t>5) Easy to update structurally, if needed</t>
  </si>
  <si>
    <t>1) Structure of Data Model must come from the type of Measures &amp; Reports that the Business Decision Maker requires.</t>
  </si>
  <si>
    <t>2) Requirements for good Data Model:</t>
  </si>
  <si>
    <t>3) Data Models can be stored in Power Pivot &amp; Power BI Desktop</t>
  </si>
  <si>
    <t>4) Data Model Can Contain:</t>
  </si>
  <si>
    <t>DAX Queries / Measures (formulas, calculations) that can be used in multiple reports or end solutions. This is in comparison to storing data</t>
  </si>
  <si>
    <t>in a relational or object-oriented database that require that you redefine the relationships and other complexities each time</t>
  </si>
  <si>
    <t>you create a Query or Measure.</t>
  </si>
  <si>
    <t>and contains the data, relationships, calculated columns and other complexities together as a single model and allows us to create</t>
  </si>
  <si>
    <t>6) Data Model is also known as: “Semantic Model”, which is defined as a model that represents the real word relationships between Facts and Entities</t>
  </si>
  <si>
    <t>Star Schema Data Model = Dimensional Model</t>
  </si>
  <si>
    <t>Fact Table with most atomic granular data surrounded by Dimension Tables using One-To-Many Relationships</t>
  </si>
  <si>
    <t>Star Schema Models tend to:</t>
  </si>
  <si>
    <t>Other Models</t>
  </si>
  <si>
    <t>1) Be easier to use than other models</t>
  </si>
  <si>
    <t>2) Allow faster queries than other types of models</t>
  </si>
  <si>
    <t>3) Any Criteria or Filter from Dimension Tables can accurately filter the Measures (calculations) in the final reports.</t>
  </si>
  <si>
    <r>
      <rPr>
        <b/>
        <sz val="11"/>
        <color theme="1"/>
        <rFont val="Calibri"/>
        <family val="2"/>
        <scheme val="minor"/>
      </rPr>
      <t>Fix unusable raw data</t>
    </r>
    <r>
      <rPr>
        <sz val="11"/>
        <color theme="1"/>
        <rFont val="Calibri"/>
        <family val="2"/>
        <scheme val="minor"/>
      </rPr>
      <t xml:space="preserve"> so that it can be used to perform data analysis</t>
    </r>
  </si>
  <si>
    <r>
      <rPr>
        <b/>
        <sz val="11"/>
        <color theme="1"/>
        <rFont val="Calibri"/>
        <family val="2"/>
        <scheme val="minor"/>
      </rPr>
      <t>Fix unusable data set</t>
    </r>
    <r>
      <rPr>
        <sz val="11"/>
        <color theme="1"/>
        <rFont val="Calibri"/>
        <family val="2"/>
        <scheme val="minor"/>
      </rPr>
      <t xml:space="preserve"> so that it can be used to perform data analysis</t>
    </r>
  </si>
  <si>
    <t>Total Units</t>
  </si>
  <si>
    <t>Snow Flake Data Model =</t>
  </si>
  <si>
    <t>Example: Rather than have a Manufacturer Column in a Product Table Snow Flake Schema would have a Product Table and Manufacturer Table with a relationship between the two tables.</t>
  </si>
  <si>
    <t>1) Columnar Database will store Dimension Tables with duplicates in an efficient way. No need to complicate model with many tables.</t>
  </si>
  <si>
    <t>2) According to tests done by Marco Russo and Alberto Ferrari, for larger models the extra relationships used in a Snow Flake Schema can be less efficient than a single Dimension table with Duplicate Values (for exact models you must test, however).</t>
  </si>
  <si>
    <t>3) Hierarchies cannot be made from Snow Flake Model.</t>
  </si>
  <si>
    <r>
      <rPr>
        <b/>
        <sz val="11"/>
        <color theme="1"/>
        <rFont val="Calibri"/>
        <family val="2"/>
        <scheme val="minor"/>
      </rPr>
      <t>Business Intelligence</t>
    </r>
    <r>
      <rPr>
        <sz val="11"/>
        <color theme="1"/>
        <rFont val="Calibri"/>
        <family val="2"/>
        <scheme val="minor"/>
      </rPr>
      <t xml:space="preserve"> = Convert Raw Data into Useful/Actionable/Refreshable Information for Decision Makers in a Business Situation</t>
    </r>
  </si>
  <si>
    <t>If you are coming from the Excel side, you already know what a Primary Key is because all lookup tables are required to have a Unique List in the first column, which is, of course, a Primary Key.</t>
  </si>
  <si>
    <t>1) Table that has numbers we need to summarize (like Sales and Units)</t>
  </si>
  <si>
    <t>2) Foreign Keys that we will use in relationships (like Date, SalesRepKey, ProductKey)</t>
  </si>
  <si>
    <t>3) After we complete our Data Model,</t>
  </si>
  <si>
    <t>the DAX Measures (Formulas for reports) will usually be listed in the Fact Table.</t>
  </si>
  <si>
    <r>
      <rPr>
        <b/>
        <sz val="11"/>
        <color theme="1"/>
        <rFont val="Calibri"/>
        <family val="2"/>
        <scheme val="minor"/>
      </rPr>
      <t>Excel Table feature</t>
    </r>
    <r>
      <rPr>
        <sz val="11"/>
        <color theme="1"/>
        <rFont val="Calibri"/>
        <family val="2"/>
        <scheme val="minor"/>
      </rPr>
      <t xml:space="preserve"> = If the source of the Proper Data Set is an Excel Spreadsheet and we want to import it into Power Query or Power Pivot from the current workbook,</t>
    </r>
  </si>
  <si>
    <t>then we must convert the Proper Data Set to an Excel Table.</t>
  </si>
  <si>
    <t>When you import a table into the Data Model, each field in the imported table is stored separately with a unique list of values for the field.</t>
  </si>
  <si>
    <t>There is a sort of “map” that allows the database, Data Model and DAX Formulas to reconstruct the original table with the required records for any given calculation.</t>
  </si>
  <si>
    <t>** Fact Tables are usually large. Dimension Tables are comparatively small.</t>
  </si>
  <si>
    <r>
      <rPr>
        <b/>
        <sz val="11"/>
        <color theme="1"/>
        <rFont val="Calibri"/>
        <family val="2"/>
        <scheme val="minor"/>
      </rPr>
      <t>Granularity</t>
    </r>
    <r>
      <rPr>
        <sz val="11"/>
        <color theme="1"/>
        <rFont val="Calibri"/>
        <family val="2"/>
        <scheme val="minor"/>
      </rPr>
      <t xml:space="preserve"> will be important when designing a data model and creating formulas in both Power Query and the Data Model.</t>
    </r>
  </si>
  <si>
    <t>Connects tables so we can build solutions based on fields from multiple tables.</t>
  </si>
  <si>
    <t>Types of Relationships:</t>
  </si>
  <si>
    <t>One-To-Many</t>
  </si>
  <si>
    <t>Many-To-Many</t>
  </si>
  <si>
    <t>One-To-One</t>
  </si>
  <si>
    <t>** For Excel people, it helps avoid VLOOKUP driven solutions that may have many spreadsheet formulas that slows down query time (change criteria on report)</t>
  </si>
  <si>
    <t>Compared to Array Formulas in Excel which must calculate over entire unfiltered column which can result in very slow calculation time.</t>
  </si>
  <si>
    <t>* The Arrow Direction on the Relationship Arrow indicates the direction of the filter (From Dimension to Fact Table).</t>
  </si>
  <si>
    <t>* What makes the filtering of a Fact Table so efficient, is that a Measure (Formula) will then have to make its calculation over fewer rows.</t>
  </si>
  <si>
    <t>4) Create One Formula that can be used in many reports</t>
  </si>
  <si>
    <t>Follows Database Normalization rules where columns in tables should not have duplicate values and must be broken apart into separate tables.</t>
  </si>
  <si>
    <t>* In this class if we encounter a Snow Flake Schema, we will use Power Query to transform it to Star Schema.</t>
  </si>
  <si>
    <t>* Why we will avoid Snow Flake:</t>
  </si>
  <si>
    <t>If we created the flat table in Excel with formulas, it could slow down the calculation speed of the workbook.</t>
  </si>
  <si>
    <t>Columnar Database   =   XVelocity analytics engine   =   VertiPaq</t>
  </si>
  <si>
    <t>The number of unique values in any one field (and other factors) determine the amount of RAM that is used.</t>
  </si>
  <si>
    <t>* The Columnar Database allows you to import large data sets (millions of rows) that would not fit in an Excel sheet. You can safely handle 100 million rows.</t>
  </si>
  <si>
    <t>* The Columnar Database is designed to work with DAX Formulas to calculate quickly on Big Data.</t>
  </si>
  <si>
    <t>* The Columnar Database stores data efficiently and can dramatically reduce file size from original source file.</t>
  </si>
  <si>
    <t>Benefits of Columnar Database:</t>
  </si>
  <si>
    <r>
      <t>The</t>
    </r>
    <r>
      <rPr>
        <b/>
        <sz val="11"/>
        <color theme="1"/>
        <rFont val="Calibri"/>
        <family val="2"/>
        <scheme val="minor"/>
      </rPr>
      <t xml:space="preserve"> less granularity</t>
    </r>
    <r>
      <rPr>
        <sz val="11"/>
        <color theme="1"/>
        <rFont val="Calibri"/>
        <family val="2"/>
        <scheme val="minor"/>
      </rPr>
      <t>, the more aggregated the number is (bigger number)</t>
    </r>
  </si>
  <si>
    <t>5) Some Types of Data Models:</t>
  </si>
  <si>
    <t xml:space="preserve"> For Criteria in Report ==&gt;&gt; Granularity is decreasing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</si>
</sst>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_);[Red]\(&quot;$&quot;#,##0\)"/>
    <numFmt numFmtId="165" formatCode="&quot;$&quot;#,##0.00_);[Red]\(&quot;$&quot;#,##0.00\)"/>
    <numFmt numFmtId="166" formatCode="m/d/yy;@"/>
    <numFmt numFmtId="167" formatCode="&quot;$&quot;#,##0.00"/>
    <numFmt numFmtId="168" formatCode="\$#,##0.00;\(\$#,##0.00\);\$#,##0.00"/>
  </numFmts>
  <fonts count="8" x14ac:knownFonts="1">
    <font>
      <sz val="11"/>
      <color theme="1"/>
      <name val="Calibri"/>
      <family val="2"/>
      <scheme val="minor"/>
    </font>
    <font>
      <sz val="11"/>
      <color theme="0"/>
      <name val="Calibri"/>
      <family val="2"/>
      <scheme val="minor"/>
    </font>
    <font>
      <b/>
      <sz val="11"/>
      <color theme="1"/>
      <name val="Calibri"/>
      <family val="2"/>
      <scheme val="minor"/>
    </font>
    <font>
      <b/>
      <sz val="16"/>
      <color theme="1"/>
      <name val="Calibri"/>
      <family val="2"/>
      <scheme val="minor"/>
    </font>
    <font>
      <b/>
      <sz val="26"/>
      <color theme="1"/>
      <name val="Calibri"/>
      <family val="2"/>
      <scheme val="minor"/>
    </font>
    <font>
      <sz val="26"/>
      <color theme="1"/>
      <name val="Calibri"/>
      <family val="2"/>
      <scheme val="minor"/>
    </font>
    <font>
      <b/>
      <sz val="11"/>
      <color theme="0"/>
      <name val="Calibri"/>
      <family val="2"/>
      <scheme val="minor"/>
    </font>
    <font>
      <b/>
      <u/>
      <sz val="11"/>
      <color theme="1"/>
      <name val="Calibri"/>
      <family val="2"/>
      <scheme val="minor"/>
    </font>
  </fonts>
  <fills count="13">
    <fill>
      <patternFill patternType="none"/>
    </fill>
    <fill>
      <patternFill patternType="gray125"/>
    </fill>
    <fill>
      <patternFill patternType="solid">
        <fgColor theme="4" tint="0.79998168889431442"/>
        <bgColor indexed="64"/>
      </patternFill>
    </fill>
    <fill>
      <patternFill patternType="solid">
        <fgColor rgb="FF002060"/>
        <bgColor indexed="64"/>
      </patternFill>
    </fill>
    <fill>
      <patternFill patternType="solid">
        <fgColor theme="8" tint="0.79998168889431442"/>
        <bgColor indexed="64"/>
      </patternFill>
    </fill>
    <fill>
      <patternFill patternType="solid">
        <fgColor theme="1"/>
        <bgColor indexed="64"/>
      </patternFill>
    </fill>
    <fill>
      <patternFill patternType="solid">
        <fgColor rgb="FFFFFF00"/>
        <bgColor indexed="64"/>
      </patternFill>
    </fill>
    <fill>
      <patternFill patternType="solid">
        <fgColor rgb="FFFFFFCC"/>
        <bgColor indexed="64"/>
      </patternFill>
    </fill>
    <fill>
      <patternFill patternType="solid">
        <fgColor rgb="FFCCFFCC"/>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E1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2">
    <xf numFmtId="0" fontId="0" fillId="0" borderId="0"/>
    <xf numFmtId="0" fontId="1" fillId="3" borderId="1"/>
  </cellStyleXfs>
  <cellXfs count="135">
    <xf numFmtId="0" fontId="0" fillId="0" borderId="0" xfId="0"/>
    <xf numFmtId="0" fontId="0" fillId="2" borderId="0" xfId="0" applyFill="1"/>
    <xf numFmtId="0" fontId="0" fillId="4" borderId="0" xfId="0" applyFill="1"/>
    <xf numFmtId="0" fontId="2" fillId="0" borderId="0" xfId="0" applyFont="1"/>
    <xf numFmtId="0" fontId="3" fillId="0" borderId="0" xfId="0" applyFont="1" applyAlignment="1">
      <alignment horizontal="left" vertical="center" indent="3"/>
    </xf>
    <xf numFmtId="0" fontId="0" fillId="0" borderId="0" xfId="0" applyAlignment="1">
      <alignment horizontal="left" vertical="center" indent="3"/>
    </xf>
    <xf numFmtId="0" fontId="0" fillId="0" borderId="0" xfId="0" applyAlignment="1">
      <alignment horizontal="left" vertical="center" indent="4"/>
    </xf>
    <xf numFmtId="0" fontId="0" fillId="0" borderId="0" xfId="0" applyAlignment="1">
      <alignment horizontal="left" vertical="center" indent="5"/>
    </xf>
    <xf numFmtId="0" fontId="0" fillId="6" borderId="0" xfId="0" applyFill="1"/>
    <xf numFmtId="0" fontId="1" fillId="3" borderId="1" xfId="1"/>
    <xf numFmtId="0" fontId="0" fillId="0" borderId="1" xfId="0" applyBorder="1" applyAlignment="1">
      <alignment vertical="center"/>
    </xf>
    <xf numFmtId="0" fontId="0" fillId="0" borderId="1" xfId="0" applyBorder="1"/>
    <xf numFmtId="0" fontId="0" fillId="7" borderId="1" xfId="0" applyFill="1" applyBorder="1" applyAlignment="1">
      <alignment vertical="center"/>
    </xf>
    <xf numFmtId="0" fontId="0" fillId="7" borderId="2" xfId="0" applyFill="1" applyBorder="1"/>
    <xf numFmtId="0" fontId="0" fillId="7" borderId="3" xfId="0" applyFill="1" applyBorder="1"/>
    <xf numFmtId="0" fontId="0" fillId="7" borderId="4" xfId="0" applyFill="1" applyBorder="1"/>
    <xf numFmtId="14" fontId="0" fillId="0" borderId="1" xfId="0" applyNumberFormat="1" applyBorder="1"/>
    <xf numFmtId="0" fontId="1" fillId="3" borderId="1" xfId="0" applyFont="1" applyFill="1" applyBorder="1"/>
    <xf numFmtId="166" fontId="0" fillId="0" borderId="1" xfId="0" applyNumberFormat="1" applyBorder="1"/>
    <xf numFmtId="164" fontId="0" fillId="0" borderId="1" xfId="0" applyNumberFormat="1" applyBorder="1"/>
    <xf numFmtId="0" fontId="4" fillId="0" borderId="0" xfId="0" applyFont="1" applyAlignment="1">
      <alignment horizontal="centerContinuous"/>
    </xf>
    <xf numFmtId="0" fontId="0" fillId="0" borderId="0" xfId="0" applyAlignment="1">
      <alignment horizontal="centerContinuous"/>
    </xf>
    <xf numFmtId="0" fontId="5" fillId="0" borderId="0" xfId="0" applyFont="1" applyAlignment="1">
      <alignment horizontal="centerContinuous"/>
    </xf>
    <xf numFmtId="0" fontId="3" fillId="0" borderId="0" xfId="0" applyFont="1"/>
    <xf numFmtId="166" fontId="0" fillId="0" borderId="0" xfId="0" applyNumberFormat="1"/>
    <xf numFmtId="167" fontId="0" fillId="0" borderId="1" xfId="0" applyNumberFormat="1" applyBorder="1"/>
    <xf numFmtId="0" fontId="2" fillId="2" borderId="0" xfId="0" applyFont="1" applyFill="1"/>
    <xf numFmtId="0" fontId="0" fillId="0" borderId="0" xfId="0" applyAlignment="1">
      <alignment horizontal="left" vertical="center" indent="1"/>
    </xf>
    <xf numFmtId="0" fontId="0" fillId="6" borderId="1" xfId="0" applyFill="1" applyBorder="1"/>
    <xf numFmtId="0" fontId="0" fillId="8" borderId="1" xfId="0" applyFill="1" applyBorder="1"/>
    <xf numFmtId="0" fontId="0" fillId="0" borderId="0" xfId="0" pivotButton="1"/>
    <xf numFmtId="167" fontId="0" fillId="0" borderId="0" xfId="0" applyNumberFormat="1"/>
    <xf numFmtId="166" fontId="0" fillId="0" borderId="4" xfId="0" applyNumberFormat="1" applyBorder="1"/>
    <xf numFmtId="167" fontId="0" fillId="0" borderId="2" xfId="0" applyNumberFormat="1" applyBorder="1"/>
    <xf numFmtId="0" fontId="1" fillId="3" borderId="5" xfId="0" applyFont="1" applyFill="1" applyBorder="1"/>
    <xf numFmtId="0" fontId="1" fillId="3" borderId="6" xfId="0" applyFont="1" applyFill="1" applyBorder="1"/>
    <xf numFmtId="0" fontId="1" fillId="3" borderId="7" xfId="0" applyFont="1" applyFill="1" applyBorder="1"/>
    <xf numFmtId="166" fontId="0" fillId="0" borderId="8" xfId="0" applyNumberFormat="1" applyBorder="1"/>
    <xf numFmtId="0" fontId="0" fillId="0" borderId="9" xfId="0" applyBorder="1"/>
    <xf numFmtId="167" fontId="0" fillId="0" borderId="10" xfId="0" applyNumberFormat="1" applyBorder="1"/>
    <xf numFmtId="0" fontId="0" fillId="0" borderId="10" xfId="0" applyBorder="1"/>
    <xf numFmtId="0" fontId="0" fillId="0" borderId="8" xfId="0" applyBorder="1"/>
    <xf numFmtId="0" fontId="0" fillId="0" borderId="4" xfId="0" applyBorder="1"/>
    <xf numFmtId="14" fontId="0" fillId="0" borderId="2" xfId="0" applyNumberFormat="1" applyBorder="1"/>
    <xf numFmtId="14" fontId="0" fillId="0" borderId="9" xfId="0" applyNumberFormat="1" applyBorder="1"/>
    <xf numFmtId="14" fontId="0" fillId="0" borderId="10" xfId="0" applyNumberFormat="1" applyBorder="1"/>
    <xf numFmtId="0" fontId="0" fillId="0" borderId="2" xfId="0" applyBorder="1"/>
    <xf numFmtId="0" fontId="0" fillId="0" borderId="0" xfId="0" applyAlignment="1">
      <alignment horizontal="left" indent="4"/>
    </xf>
    <xf numFmtId="168" fontId="0" fillId="0" borderId="0" xfId="0" applyNumberFormat="1"/>
    <xf numFmtId="0" fontId="0" fillId="0" borderId="0" xfId="0" applyAlignment="1">
      <alignment horizontal="left" vertical="center" indent="6"/>
    </xf>
    <xf numFmtId="0" fontId="0" fillId="6" borderId="2" xfId="0" applyFill="1" applyBorder="1"/>
    <xf numFmtId="0" fontId="0" fillId="6" borderId="3" xfId="0" applyFill="1" applyBorder="1"/>
    <xf numFmtId="0" fontId="0" fillId="6" borderId="4" xfId="0" applyFill="1" applyBorder="1"/>
    <xf numFmtId="0" fontId="2" fillId="0" borderId="1" xfId="0" applyFont="1" applyBorder="1"/>
    <xf numFmtId="165" fontId="0" fillId="0" borderId="1" xfId="0" applyNumberFormat="1" applyBorder="1"/>
    <xf numFmtId="0" fontId="2" fillId="6" borderId="2" xfId="0" applyFont="1" applyFill="1" applyBorder="1"/>
    <xf numFmtId="0" fontId="6" fillId="5" borderId="1" xfId="0" applyFont="1" applyFill="1" applyBorder="1"/>
    <xf numFmtId="0" fontId="0" fillId="0" borderId="0" xfId="0" applyAlignment="1">
      <alignment vertical="center"/>
    </xf>
    <xf numFmtId="0" fontId="0" fillId="0" borderId="0" xfId="0" applyAlignment="1">
      <alignment horizontal="left" indent="1"/>
    </xf>
    <xf numFmtId="0" fontId="2" fillId="0" borderId="0" xfId="0" applyFont="1" applyAlignment="1">
      <alignment vertical="center"/>
    </xf>
    <xf numFmtId="0" fontId="0" fillId="7" borderId="10" xfId="0" applyFill="1" applyBorder="1" applyAlignment="1">
      <alignment vertical="center"/>
    </xf>
    <xf numFmtId="0" fontId="0" fillId="7" borderId="11" xfId="0" applyFill="1" applyBorder="1"/>
    <xf numFmtId="0" fontId="0" fillId="7" borderId="8" xfId="0" applyFill="1" applyBorder="1"/>
    <xf numFmtId="0" fontId="0" fillId="7" borderId="12" xfId="0" applyFill="1" applyBorder="1" applyAlignment="1">
      <alignment vertical="center"/>
    </xf>
    <xf numFmtId="0" fontId="0" fillId="7" borderId="0" xfId="0" applyFill="1"/>
    <xf numFmtId="0" fontId="0" fillId="7" borderId="13" xfId="0" applyFill="1" applyBorder="1"/>
    <xf numFmtId="0" fontId="0" fillId="7" borderId="12" xfId="0" applyFill="1" applyBorder="1" applyAlignment="1">
      <alignment horizontal="left" vertical="center" indent="1"/>
    </xf>
    <xf numFmtId="0" fontId="0" fillId="7" borderId="7" xfId="0" applyFill="1" applyBorder="1" applyAlignment="1">
      <alignment horizontal="left" vertical="center" indent="1"/>
    </xf>
    <xf numFmtId="0" fontId="0" fillId="7" borderId="14" xfId="0" applyFill="1" applyBorder="1"/>
    <xf numFmtId="0" fontId="0" fillId="7" borderId="5" xfId="0" applyFill="1" applyBorder="1"/>
    <xf numFmtId="0" fontId="0" fillId="7" borderId="12" xfId="0" applyFill="1" applyBorder="1" applyAlignment="1">
      <alignment horizontal="left" vertical="center" indent="2"/>
    </xf>
    <xf numFmtId="0" fontId="0" fillId="7" borderId="7" xfId="0" applyFill="1" applyBorder="1" applyAlignment="1">
      <alignment horizontal="left" indent="2"/>
    </xf>
    <xf numFmtId="0" fontId="2" fillId="7" borderId="10" xfId="0" applyFont="1" applyFill="1" applyBorder="1" applyAlignment="1">
      <alignment vertical="center"/>
    </xf>
    <xf numFmtId="0" fontId="7" fillId="7" borderId="10" xfId="0" applyFont="1" applyFill="1" applyBorder="1" applyAlignment="1">
      <alignment vertical="center"/>
    </xf>
    <xf numFmtId="0" fontId="0" fillId="7" borderId="7" xfId="0" applyFill="1" applyBorder="1" applyAlignment="1">
      <alignment horizontal="left" vertical="center" indent="2"/>
    </xf>
    <xf numFmtId="0" fontId="0" fillId="0" borderId="0" xfId="0" applyAlignment="1">
      <alignment horizontal="left" vertical="center" indent="2"/>
    </xf>
    <xf numFmtId="0" fontId="2" fillId="4" borderId="10" xfId="0" applyFont="1" applyFill="1" applyBorder="1" applyAlignment="1">
      <alignment vertical="center"/>
    </xf>
    <xf numFmtId="0" fontId="0" fillId="4" borderId="11" xfId="0" applyFill="1" applyBorder="1"/>
    <xf numFmtId="0" fontId="0" fillId="4" borderId="8" xfId="0" applyFill="1" applyBorder="1"/>
    <xf numFmtId="0" fontId="0" fillId="4" borderId="12" xfId="0" applyFill="1" applyBorder="1" applyAlignment="1">
      <alignment horizontal="left" vertical="center" indent="1"/>
    </xf>
    <xf numFmtId="0" fontId="0" fillId="4" borderId="13" xfId="0" applyFill="1" applyBorder="1"/>
    <xf numFmtId="0" fontId="2" fillId="10" borderId="10" xfId="0" applyFont="1" applyFill="1" applyBorder="1" applyAlignment="1">
      <alignment vertical="center"/>
    </xf>
    <xf numFmtId="0" fontId="0" fillId="10" borderId="11" xfId="0" applyFill="1" applyBorder="1"/>
    <xf numFmtId="0" fontId="0" fillId="10" borderId="8" xfId="0" applyFill="1" applyBorder="1"/>
    <xf numFmtId="0" fontId="0" fillId="10" borderId="7" xfId="0" applyFill="1" applyBorder="1" applyAlignment="1">
      <alignment horizontal="left" vertical="center" indent="1"/>
    </xf>
    <xf numFmtId="0" fontId="0" fillId="10" borderId="14" xfId="0" applyFill="1" applyBorder="1"/>
    <xf numFmtId="0" fontId="0" fillId="10" borderId="5" xfId="0" applyFill="1" applyBorder="1"/>
    <xf numFmtId="0" fontId="2" fillId="11" borderId="10" xfId="0" applyFont="1" applyFill="1" applyBorder="1" applyAlignment="1">
      <alignment vertical="center"/>
    </xf>
    <xf numFmtId="0" fontId="0" fillId="11" borderId="11" xfId="0" applyFill="1" applyBorder="1"/>
    <xf numFmtId="0" fontId="0" fillId="11" borderId="8" xfId="0" applyFill="1" applyBorder="1"/>
    <xf numFmtId="0" fontId="0" fillId="11" borderId="12" xfId="0" applyFill="1" applyBorder="1" applyAlignment="1">
      <alignment horizontal="left" vertical="center" indent="1"/>
    </xf>
    <xf numFmtId="0" fontId="0" fillId="11" borderId="0" xfId="0" applyFill="1"/>
    <xf numFmtId="0" fontId="0" fillId="11" borderId="13" xfId="0" applyFill="1" applyBorder="1"/>
    <xf numFmtId="0" fontId="0" fillId="11" borderId="7" xfId="0" applyFill="1" applyBorder="1" applyAlignment="1">
      <alignment horizontal="left" vertical="center" indent="1"/>
    </xf>
    <xf numFmtId="0" fontId="0" fillId="11" borderId="14" xfId="0" applyFill="1" applyBorder="1"/>
    <xf numFmtId="0" fontId="0" fillId="11" borderId="5" xfId="0" applyFill="1" applyBorder="1"/>
    <xf numFmtId="0" fontId="2" fillId="12" borderId="10" xfId="0" applyFont="1" applyFill="1" applyBorder="1" applyAlignment="1">
      <alignment vertical="center"/>
    </xf>
    <xf numFmtId="0" fontId="0" fillId="12" borderId="11" xfId="0" applyFill="1" applyBorder="1"/>
    <xf numFmtId="0" fontId="0" fillId="12" borderId="8" xfId="0" applyFill="1" applyBorder="1"/>
    <xf numFmtId="0" fontId="0" fillId="12" borderId="12" xfId="0" applyFill="1" applyBorder="1" applyAlignment="1">
      <alignment horizontal="left" vertical="center" indent="1"/>
    </xf>
    <xf numFmtId="0" fontId="0" fillId="12" borderId="0" xfId="0" applyFill="1"/>
    <xf numFmtId="0" fontId="0" fillId="12" borderId="13" xfId="0" applyFill="1" applyBorder="1"/>
    <xf numFmtId="0" fontId="0" fillId="12" borderId="12" xfId="0" applyFill="1" applyBorder="1" applyAlignment="1">
      <alignment horizontal="left" indent="1"/>
    </xf>
    <xf numFmtId="0" fontId="0" fillId="12" borderId="7" xfId="0" applyFill="1" applyBorder="1" applyAlignment="1">
      <alignment horizontal="left" vertical="center" indent="1"/>
    </xf>
    <xf numFmtId="0" fontId="0" fillId="12" borderId="14" xfId="0" applyFill="1" applyBorder="1"/>
    <xf numFmtId="0" fontId="0" fillId="12" borderId="5" xfId="0" applyFill="1" applyBorder="1"/>
    <xf numFmtId="0" fontId="0" fillId="4" borderId="12" xfId="0" applyFill="1" applyBorder="1" applyAlignment="1">
      <alignment horizontal="left" vertical="center" indent="3"/>
    </xf>
    <xf numFmtId="0" fontId="0" fillId="7" borderId="12" xfId="0" applyFill="1" applyBorder="1" applyAlignment="1">
      <alignment horizontal="left" vertical="center" indent="3"/>
    </xf>
    <xf numFmtId="0" fontId="0" fillId="7" borderId="7" xfId="0" applyFill="1" applyBorder="1" applyAlignment="1">
      <alignment horizontal="left" vertical="center" indent="3"/>
    </xf>
    <xf numFmtId="0" fontId="2" fillId="9" borderId="10" xfId="0" applyFont="1" applyFill="1" applyBorder="1" applyAlignment="1">
      <alignment horizontal="left" vertical="center"/>
    </xf>
    <xf numFmtId="0" fontId="0" fillId="9" borderId="11" xfId="0" applyFill="1" applyBorder="1"/>
    <xf numFmtId="0" fontId="0" fillId="9" borderId="8" xfId="0" applyFill="1" applyBorder="1"/>
    <xf numFmtId="0" fontId="0" fillId="9" borderId="12" xfId="0" applyFill="1" applyBorder="1" applyAlignment="1">
      <alignment horizontal="left" vertical="center" indent="1"/>
    </xf>
    <xf numFmtId="0" fontId="0" fillId="9" borderId="0" xfId="0" applyFill="1"/>
    <xf numFmtId="0" fontId="0" fillId="9" borderId="13" xfId="0" applyFill="1" applyBorder="1"/>
    <xf numFmtId="0" fontId="0" fillId="9" borderId="7" xfId="0" applyFill="1" applyBorder="1" applyAlignment="1">
      <alignment horizontal="left" vertical="center" indent="1"/>
    </xf>
    <xf numFmtId="0" fontId="0" fillId="9" borderId="14" xfId="0" applyFill="1" applyBorder="1"/>
    <xf numFmtId="0" fontId="0" fillId="9" borderId="5" xfId="0" applyFill="1" applyBorder="1"/>
    <xf numFmtId="1" fontId="0" fillId="0" borderId="0" xfId="0" applyNumberFormat="1"/>
    <xf numFmtId="0" fontId="0" fillId="7" borderId="12" xfId="0" applyFill="1" applyBorder="1"/>
    <xf numFmtId="0" fontId="0" fillId="7" borderId="7" xfId="0" applyFill="1" applyBorder="1"/>
    <xf numFmtId="0" fontId="0" fillId="7" borderId="12" xfId="0" applyFill="1" applyBorder="1" applyAlignment="1">
      <alignment horizontal="left" indent="1"/>
    </xf>
    <xf numFmtId="0" fontId="0" fillId="7" borderId="12" xfId="0" applyFill="1" applyBorder="1" applyAlignment="1">
      <alignment horizontal="left" vertical="center" indent="4"/>
    </xf>
    <xf numFmtId="0" fontId="0" fillId="7" borderId="7" xfId="0" applyFill="1" applyBorder="1" applyAlignment="1">
      <alignment horizontal="left" vertical="center" indent="4"/>
    </xf>
    <xf numFmtId="0" fontId="0" fillId="7" borderId="12" xfId="0" applyFill="1" applyBorder="1" applyAlignment="1">
      <alignment horizontal="left" vertical="center"/>
    </xf>
    <xf numFmtId="0" fontId="0" fillId="7" borderId="0" xfId="0" applyFill="1" applyAlignment="1">
      <alignment horizontal="left" indent="2"/>
    </xf>
    <xf numFmtId="0" fontId="0" fillId="7" borderId="7" xfId="0" applyFill="1" applyBorder="1" applyAlignment="1">
      <alignment vertical="center"/>
    </xf>
    <xf numFmtId="0" fontId="2" fillId="7" borderId="10" xfId="0" applyFont="1" applyFill="1" applyBorder="1" applyAlignment="1">
      <alignment horizontal="left" vertical="center"/>
    </xf>
    <xf numFmtId="0" fontId="2" fillId="7" borderId="10" xfId="0" applyFont="1" applyFill="1" applyBorder="1"/>
    <xf numFmtId="0" fontId="0" fillId="0" borderId="0" xfId="0" applyAlignment="1">
      <alignment horizontal="left" vertical="center"/>
    </xf>
    <xf numFmtId="0" fontId="2" fillId="0" borderId="0" xfId="0" applyFont="1" applyAlignment="1">
      <alignment horizontal="left" indent="1"/>
    </xf>
    <xf numFmtId="0" fontId="0" fillId="0" borderId="0" xfId="0" applyAlignment="1">
      <alignment horizontal="left" indent="2"/>
    </xf>
    <xf numFmtId="0" fontId="0" fillId="0" borderId="0" xfId="0" applyAlignment="1">
      <alignment horizontal="left"/>
    </xf>
    <xf numFmtId="0" fontId="0" fillId="0" borderId="0" xfId="0" applyAlignment="1">
      <alignment horizontal="left" vertical="center" indent="17"/>
    </xf>
    <xf numFmtId="0" fontId="7" fillId="7" borderId="12" xfId="0" applyFont="1" applyFill="1" applyBorder="1" applyAlignment="1">
      <alignment vertical="center"/>
    </xf>
  </cellXfs>
  <cellStyles count="2">
    <cellStyle name="BlueField" xfId="1" xr:uid="{A0B9BC7D-10FE-435D-ACA0-A72A14F23B40}"/>
    <cellStyle name="Normal" xfId="0" builtinId="0"/>
  </cellStyles>
  <dxfs count="48">
    <dxf>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thin">
          <color indexed="64"/>
        </left>
        <right style="thin">
          <color indexed="64"/>
        </right>
        <top/>
        <bottom/>
      </border>
    </dxf>
    <dxf>
      <numFmt numFmtId="169" formatCode="m/d/yyyy"/>
      <border diagonalUp="0" diagonalDown="0">
        <left style="thin">
          <color indexed="64"/>
        </left>
        <right/>
        <top style="thin">
          <color indexed="64"/>
        </top>
        <bottom style="thin">
          <color indexed="64"/>
        </bottom>
        <vertical/>
        <horizontal/>
      </border>
    </dxf>
    <dxf>
      <numFmt numFmtId="169" formatCode="m/d/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thin">
          <color indexed="64"/>
        </left>
        <right style="thin">
          <color indexed="64"/>
        </right>
        <top/>
        <bottom/>
      </border>
    </dxf>
    <dxf>
      <numFmt numFmtId="167" formatCode="&quot;$&quot;#,##0.00"/>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6" formatCode="m/d/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thin">
          <color indexed="64"/>
        </left>
        <right style="thin">
          <color indexed="64"/>
        </right>
        <top/>
        <bottom/>
      </border>
    </dxf>
    <dxf>
      <numFmt numFmtId="169" formatCode="m/d/yyyy"/>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thin">
          <color indexed="64"/>
        </left>
        <right style="thin">
          <color indexed="64"/>
        </right>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82FCAFC6-AA97-49CB-9C62-1F801C2D3379}">
      <tableStyleElement type="wholeTable" dxfId="47"/>
      <tableStyleElement type="headerRow" dxfId="46"/>
    </tableStyle>
  </tableStyles>
  <colors>
    <mruColors>
      <color rgb="FFFFFFCC"/>
      <color rgb="FFFFE1E2"/>
      <color rgb="FFCCFFCC"/>
      <color rgb="FFFFBDB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9" Type="http://schemas.openxmlformats.org/officeDocument/2006/relationships/customXml" Target="../customXml/item8.xml"/><Relationship Id="rId21" Type="http://schemas.openxmlformats.org/officeDocument/2006/relationships/pivotCacheDefinition" Target="pivotCache/pivotCacheDefinition2.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sharedStrings" Target="sharedStrings.xml"/><Relationship Id="rId11" Type="http://schemas.openxmlformats.org/officeDocument/2006/relationships/worksheet" Target="worksheets/sheet11.xml"/><Relationship Id="rId24" Type="http://schemas.openxmlformats.org/officeDocument/2006/relationships/pivotCacheDefinition" Target="pivotCache/pivotCacheDefinition5.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 Id="rId10" Type="http://schemas.openxmlformats.org/officeDocument/2006/relationships/worksheet" Target="worksheets/sheet10.xml"/><Relationship Id="rId19" Type="http://schemas.openxmlformats.org/officeDocument/2006/relationships/externalLink" Target="externalLinks/externalLink1.xml"/><Relationship Id="rId31" Type="http://schemas.openxmlformats.org/officeDocument/2006/relationships/calcChain" Target="calcChain.xml"/><Relationship Id="rId44"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8" Type="http://schemas.openxmlformats.org/officeDocument/2006/relationships/worksheet" Target="worksheets/sheet8.xml"/><Relationship Id="rId51" Type="http://schemas.openxmlformats.org/officeDocument/2006/relationships/customXml" Target="../customXml/item2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1.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0" Type="http://schemas.openxmlformats.org/officeDocument/2006/relationships/pivotCacheDefinition" Target="pivotCache/pivotCacheDefinition1.xml"/><Relationship Id="rId41"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[002-MSPTDA-DataAnalysisBusinessIntelliegence-Terms.xlsx]Data Analysis!PivotTable14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pivotFmt>
      <c:pivotFmt>
        <c:idx val="9"/>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pivotFmt>
      <c:pivotFmt>
        <c:idx val="11"/>
        <c:spPr>
          <a:solidFill>
            <a:schemeClr val="accent6"/>
          </a:solidFill>
          <a:ln>
            <a:noFill/>
          </a:ln>
          <a:effectLst/>
        </c:spPr>
      </c:pivotFmt>
      <c:pivotFmt>
        <c:idx val="12"/>
        <c:spPr>
          <a:solidFill>
            <a:schemeClr val="accent6"/>
          </a:solidFill>
          <a:ln>
            <a:noFill/>
          </a:ln>
          <a:effectLst/>
        </c:spPr>
      </c:pivotFmt>
      <c:pivotFmt>
        <c:idx val="13"/>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pivotFmt>
      <c:pivotFmt>
        <c:idx val="15"/>
        <c:spPr>
          <a:solidFill>
            <a:schemeClr val="accent6"/>
          </a:solidFill>
          <a:ln>
            <a:noFill/>
          </a:ln>
          <a:effectLst/>
        </c:spPr>
      </c:pivotFmt>
      <c:pivotFmt>
        <c:idx val="16"/>
        <c:spPr>
          <a:solidFill>
            <a:schemeClr val="accent6"/>
          </a:solidFill>
          <a:ln>
            <a:noFill/>
          </a:ln>
          <a:effectLst/>
        </c:spPr>
      </c:pivotFmt>
    </c:pivotFmts>
    <c:plotArea>
      <c:layout/>
      <c:barChart>
        <c:barDir val="col"/>
        <c:grouping val="clustered"/>
        <c:varyColors val="1"/>
        <c:ser>
          <c:idx val="0"/>
          <c:order val="0"/>
          <c:tx>
            <c:strRef>
              <c:f>'Data Analysis'!$T$47</c:f>
              <c:strCache>
                <c:ptCount val="1"/>
                <c:pt idx="0">
                  <c:v>Total</c:v>
                </c:pt>
              </c:strCache>
            </c:strRef>
          </c:tx>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AF86-47FF-B6E9-ED23B37210F0}"/>
              </c:ext>
            </c:extLst>
          </c:dPt>
          <c:dPt>
            <c:idx val="1"/>
            <c:invertIfNegative val="0"/>
            <c:bubble3D val="0"/>
            <c:spPr>
              <a:solidFill>
                <a:schemeClr val="accent5"/>
              </a:solidFill>
              <a:ln>
                <a:noFill/>
              </a:ln>
              <a:effectLst/>
            </c:spPr>
            <c:extLst>
              <c:ext xmlns:c16="http://schemas.microsoft.com/office/drawing/2014/chart" uri="{C3380CC4-5D6E-409C-BE32-E72D297353CC}">
                <c16:uniqueId val="{00000003-AF86-47FF-B6E9-ED23B37210F0}"/>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5-AF86-47FF-B6E9-ED23B37210F0}"/>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Analysis'!$S$48:$S$50</c:f>
              <c:strCache>
                <c:ptCount val="3"/>
                <c:pt idx="0">
                  <c:v>Northwest</c:v>
                </c:pt>
                <c:pt idx="1">
                  <c:v>Southwest</c:v>
                </c:pt>
                <c:pt idx="2">
                  <c:v>West</c:v>
                </c:pt>
              </c:strCache>
            </c:strRef>
          </c:cat>
          <c:val>
            <c:numRef>
              <c:f>'Data Analysis'!$T$48:$T$50</c:f>
              <c:numCache>
                <c:formatCode>General</c:formatCode>
                <c:ptCount val="3"/>
                <c:pt idx="0">
                  <c:v>4791</c:v>
                </c:pt>
                <c:pt idx="1">
                  <c:v>3117</c:v>
                </c:pt>
                <c:pt idx="2">
                  <c:v>6215</c:v>
                </c:pt>
              </c:numCache>
            </c:numRef>
          </c:val>
          <c:extLst>
            <c:ext xmlns:c16="http://schemas.microsoft.com/office/drawing/2014/chart" uri="{C3380CC4-5D6E-409C-BE32-E72D297353CC}">
              <c16:uniqueId val="{00000006-AF86-47FF-B6E9-ED23B37210F0}"/>
            </c:ext>
          </c:extLst>
        </c:ser>
        <c:dLbls>
          <c:dLblPos val="outEnd"/>
          <c:showLegendKey val="0"/>
          <c:showVal val="1"/>
          <c:showCatName val="0"/>
          <c:showSerName val="0"/>
          <c:showPercent val="0"/>
          <c:showBubbleSize val="0"/>
        </c:dLbls>
        <c:gapWidth val="219"/>
        <c:overlap val="-27"/>
        <c:axId val="873157024"/>
        <c:axId val="935623488"/>
      </c:barChart>
      <c:catAx>
        <c:axId val="873157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623488"/>
        <c:crosses val="autoZero"/>
        <c:auto val="1"/>
        <c:lblAlgn val="ctr"/>
        <c:lblOffset val="100"/>
        <c:noMultiLvlLbl val="0"/>
      </c:catAx>
      <c:valAx>
        <c:axId val="935623488"/>
        <c:scaling>
          <c:orientation val="minMax"/>
        </c:scaling>
        <c:delete val="1"/>
        <c:axPos val="l"/>
        <c:numFmt formatCode="General" sourceLinked="1"/>
        <c:majorTickMark val="none"/>
        <c:minorTickMark val="none"/>
        <c:tickLblPos val="nextTo"/>
        <c:crossAx val="873157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8.jpg"/></Relationships>
</file>

<file path=xl/drawings/_rels/drawing4.xml.rels><?xml version="1.0" encoding="UTF-8" standalone="yes"?>
<Relationships xmlns="http://schemas.openxmlformats.org/package/2006/relationships"><Relationship Id="rId1" Type="http://schemas.openxmlformats.org/officeDocument/2006/relationships/image" Target="../media/image8.jpg"/></Relationships>
</file>

<file path=xl/drawings/_rels/drawing5.xml.rels><?xml version="1.0" encoding="UTF-8" standalone="yes"?>
<Relationships xmlns="http://schemas.openxmlformats.org/package/2006/relationships"><Relationship Id="rId1" Type="http://schemas.openxmlformats.org/officeDocument/2006/relationships/image" Target="../media/image9.jpg"/></Relationships>
</file>

<file path=xl/drawings/_rels/drawing6.xml.rels><?xml version="1.0" encoding="UTF-8" standalone="yes"?>
<Relationships xmlns="http://schemas.openxmlformats.org/package/2006/relationships"><Relationship Id="rId1" Type="http://schemas.openxmlformats.org/officeDocument/2006/relationships/image" Target="../media/image10.jpg"/></Relationships>
</file>

<file path=xl/drawings/_rels/drawing7.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12.jpg"/><Relationship Id="rId1" Type="http://schemas.openxmlformats.org/officeDocument/2006/relationships/image" Target="../media/image11.jpg"/></Relationships>
</file>

<file path=xl/drawings/_rels/drawing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13.jpg"/><Relationship Id="rId1" Type="http://schemas.openxmlformats.org/officeDocument/2006/relationships/image" Target="../media/image7.png"/><Relationship Id="rId6" Type="http://schemas.openxmlformats.org/officeDocument/2006/relationships/image" Target="../media/image15.jpg"/><Relationship Id="rId5" Type="http://schemas.openxmlformats.org/officeDocument/2006/relationships/image" Target="../media/image14.emf"/><Relationship Id="rId4" Type="http://schemas.openxmlformats.org/officeDocument/2006/relationships/image" Target="../media/image8.jpg"/></Relationships>
</file>

<file path=xl/drawings/drawing1.xml><?xml version="1.0" encoding="utf-8"?>
<xdr:wsDr xmlns:xdr="http://schemas.openxmlformats.org/drawingml/2006/spreadsheetDrawing" xmlns:a="http://schemas.openxmlformats.org/drawingml/2006/main">
  <xdr:twoCellAnchor editAs="oneCell">
    <xdr:from>
      <xdr:col>0</xdr:col>
      <xdr:colOff>168519</xdr:colOff>
      <xdr:row>58</xdr:row>
      <xdr:rowOff>89613</xdr:rowOff>
    </xdr:from>
    <xdr:to>
      <xdr:col>3</xdr:col>
      <xdr:colOff>85939</xdr:colOff>
      <xdr:row>66</xdr:row>
      <xdr:rowOff>118189</xdr:rowOff>
    </xdr:to>
    <xdr:pic>
      <xdr:nvPicPr>
        <xdr:cNvPr id="7" name="Picture 6">
          <a:extLst>
            <a:ext uri="{FF2B5EF4-FFF2-40B4-BE49-F238E27FC236}">
              <a16:creationId xmlns:a16="http://schemas.microsoft.com/office/drawing/2014/main" id="{4CDA19C7-989E-45B7-8484-49EC555F924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7369" r="24448"/>
        <a:stretch/>
      </xdr:blipFill>
      <xdr:spPr>
        <a:xfrm>
          <a:off x="168519" y="1613613"/>
          <a:ext cx="1421423" cy="1552575"/>
        </a:xfrm>
        <a:prstGeom prst="rect">
          <a:avLst/>
        </a:prstGeom>
      </xdr:spPr>
    </xdr:pic>
    <xdr:clientData/>
  </xdr:twoCellAnchor>
  <xdr:twoCellAnchor editAs="oneCell">
    <xdr:from>
      <xdr:col>3</xdr:col>
      <xdr:colOff>362160</xdr:colOff>
      <xdr:row>56</xdr:row>
      <xdr:rowOff>16748</xdr:rowOff>
    </xdr:from>
    <xdr:to>
      <xdr:col>11</xdr:col>
      <xdr:colOff>369477</xdr:colOff>
      <xdr:row>69</xdr:row>
      <xdr:rowOff>57567</xdr:rowOff>
    </xdr:to>
    <xdr:pic>
      <xdr:nvPicPr>
        <xdr:cNvPr id="9" name="Picture 8">
          <a:extLst>
            <a:ext uri="{FF2B5EF4-FFF2-40B4-BE49-F238E27FC236}">
              <a16:creationId xmlns:a16="http://schemas.microsoft.com/office/drawing/2014/main" id="{9A962B49-723E-4187-AB28-2E7D0B421D4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186564" y="1159748"/>
          <a:ext cx="4872395" cy="2517321"/>
        </a:xfrm>
        <a:prstGeom prst="rect">
          <a:avLst/>
        </a:prstGeom>
      </xdr:spPr>
    </xdr:pic>
    <xdr:clientData/>
  </xdr:twoCellAnchor>
  <xdr:twoCellAnchor editAs="oneCell">
    <xdr:from>
      <xdr:col>13</xdr:col>
      <xdr:colOff>1</xdr:colOff>
      <xdr:row>56</xdr:row>
      <xdr:rowOff>151610</xdr:rowOff>
    </xdr:from>
    <xdr:to>
      <xdr:col>21</xdr:col>
      <xdr:colOff>111684</xdr:colOff>
      <xdr:row>68</xdr:row>
      <xdr:rowOff>180136</xdr:rowOff>
    </xdr:to>
    <xdr:pic>
      <xdr:nvPicPr>
        <xdr:cNvPr id="11" name="Picture 10">
          <a:extLst>
            <a:ext uri="{FF2B5EF4-FFF2-40B4-BE49-F238E27FC236}">
              <a16:creationId xmlns:a16="http://schemas.microsoft.com/office/drawing/2014/main" id="{F22B2420-453E-4323-AA40-C27CF59DFCE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905751" y="1294610"/>
          <a:ext cx="4976760" cy="2314527"/>
        </a:xfrm>
        <a:prstGeom prst="rect">
          <a:avLst/>
        </a:prstGeom>
      </xdr:spPr>
    </xdr:pic>
    <xdr:clientData/>
  </xdr:twoCellAnchor>
  <xdr:twoCellAnchor>
    <xdr:from>
      <xdr:col>2</xdr:col>
      <xdr:colOff>373673</xdr:colOff>
      <xdr:row>62</xdr:row>
      <xdr:rowOff>103901</xdr:rowOff>
    </xdr:from>
    <xdr:to>
      <xdr:col>3</xdr:col>
      <xdr:colOff>362160</xdr:colOff>
      <xdr:row>62</xdr:row>
      <xdr:rowOff>132409</xdr:rowOff>
    </xdr:to>
    <xdr:cxnSp macro="">
      <xdr:nvCxnSpPr>
        <xdr:cNvPr id="13" name="Straight Arrow Connector 12">
          <a:extLst>
            <a:ext uri="{FF2B5EF4-FFF2-40B4-BE49-F238E27FC236}">
              <a16:creationId xmlns:a16="http://schemas.microsoft.com/office/drawing/2014/main" id="{CE517A65-574B-4E6A-81CC-6E4587D11634}"/>
            </a:ext>
          </a:extLst>
        </xdr:cNvPr>
        <xdr:cNvCxnSpPr>
          <a:stCxn id="7" idx="3"/>
          <a:endCxn id="9" idx="1"/>
        </xdr:cNvCxnSpPr>
      </xdr:nvCxnSpPr>
      <xdr:spPr>
        <a:xfrm>
          <a:off x="1589942" y="2389901"/>
          <a:ext cx="596622" cy="28508"/>
        </a:xfrm>
        <a:prstGeom prst="straightConnector1">
          <a:avLst/>
        </a:prstGeom>
        <a:ln w="508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454269</xdr:colOff>
      <xdr:row>62</xdr:row>
      <xdr:rowOff>153865</xdr:rowOff>
    </xdr:from>
    <xdr:to>
      <xdr:col>12</xdr:col>
      <xdr:colOff>442757</xdr:colOff>
      <xdr:row>62</xdr:row>
      <xdr:rowOff>182373</xdr:rowOff>
    </xdr:to>
    <xdr:cxnSp macro="">
      <xdr:nvCxnSpPr>
        <xdr:cNvPr id="14" name="Straight Arrow Connector 13">
          <a:extLst>
            <a:ext uri="{FF2B5EF4-FFF2-40B4-BE49-F238E27FC236}">
              <a16:creationId xmlns:a16="http://schemas.microsoft.com/office/drawing/2014/main" id="{E34C8F1E-A0C9-461A-8EBB-F710C84BF046}"/>
            </a:ext>
          </a:extLst>
        </xdr:cNvPr>
        <xdr:cNvCxnSpPr/>
      </xdr:nvCxnSpPr>
      <xdr:spPr>
        <a:xfrm>
          <a:off x="7143750" y="2439865"/>
          <a:ext cx="596622" cy="28508"/>
        </a:xfrm>
        <a:prstGeom prst="straightConnector1">
          <a:avLst/>
        </a:prstGeom>
        <a:ln w="508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481211</xdr:colOff>
      <xdr:row>5</xdr:row>
      <xdr:rowOff>137329</xdr:rowOff>
    </xdr:from>
    <xdr:to>
      <xdr:col>12</xdr:col>
      <xdr:colOff>607087</xdr:colOff>
      <xdr:row>13</xdr:row>
      <xdr:rowOff>68633</xdr:rowOff>
    </xdr:to>
    <xdr:pic>
      <xdr:nvPicPr>
        <xdr:cNvPr id="18" name="Picture 17">
          <a:extLst>
            <a:ext uri="{FF2B5EF4-FFF2-40B4-BE49-F238E27FC236}">
              <a16:creationId xmlns:a16="http://schemas.microsoft.com/office/drawing/2014/main" id="{CA884BE4-2444-4BAA-A769-064D085055F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411582" y="890955"/>
          <a:ext cx="3161315" cy="1438557"/>
        </a:xfrm>
        <a:prstGeom prst="rect">
          <a:avLst/>
        </a:prstGeom>
        <a:ln w="12700">
          <a:solidFill>
            <a:srgbClr val="FF0000"/>
          </a:solidFill>
        </a:ln>
      </xdr:spPr>
    </xdr:pic>
    <xdr:clientData/>
  </xdr:twoCellAnchor>
  <xdr:twoCellAnchor editAs="oneCell">
    <xdr:from>
      <xdr:col>0</xdr:col>
      <xdr:colOff>111458</xdr:colOff>
      <xdr:row>13</xdr:row>
      <xdr:rowOff>141593</xdr:rowOff>
    </xdr:from>
    <xdr:to>
      <xdr:col>13</xdr:col>
      <xdr:colOff>230520</xdr:colOff>
      <xdr:row>23</xdr:row>
      <xdr:rowOff>2370</xdr:rowOff>
    </xdr:to>
    <xdr:pic>
      <xdr:nvPicPr>
        <xdr:cNvPr id="20" name="Picture 19">
          <a:extLst>
            <a:ext uri="{FF2B5EF4-FFF2-40B4-BE49-F238E27FC236}">
              <a16:creationId xmlns:a16="http://schemas.microsoft.com/office/drawing/2014/main" id="{BA52740C-250A-4922-8744-04A02AA23FB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11458" y="2590879"/>
          <a:ext cx="7691960" cy="1744843"/>
        </a:xfrm>
        <a:prstGeom prst="rect">
          <a:avLst/>
        </a:prstGeom>
        <a:ln w="12700">
          <a:solidFill>
            <a:srgbClr val="FF0000"/>
          </a:solidFill>
        </a:ln>
      </xdr:spPr>
    </xdr:pic>
    <xdr:clientData/>
  </xdr:twoCellAnchor>
  <xdr:twoCellAnchor editAs="oneCell">
    <xdr:from>
      <xdr:col>1</xdr:col>
      <xdr:colOff>1875</xdr:colOff>
      <xdr:row>5</xdr:row>
      <xdr:rowOff>124902</xdr:rowOff>
    </xdr:from>
    <xdr:to>
      <xdr:col>6</xdr:col>
      <xdr:colOff>305922</xdr:colOff>
      <xdr:row>13</xdr:row>
      <xdr:rowOff>66467</xdr:rowOff>
    </xdr:to>
    <xdr:pic>
      <xdr:nvPicPr>
        <xdr:cNvPr id="22" name="Picture 21">
          <a:extLst>
            <a:ext uri="{FF2B5EF4-FFF2-40B4-BE49-F238E27FC236}">
              <a16:creationId xmlns:a16="http://schemas.microsoft.com/office/drawing/2014/main" id="{CBD37E16-D06F-43B0-AD87-6B673238048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89718" y="878528"/>
          <a:ext cx="3339487" cy="1448818"/>
        </a:xfrm>
        <a:prstGeom prst="rect">
          <a:avLst/>
        </a:prstGeom>
        <a:ln w="12700">
          <a:solidFill>
            <a:srgbClr val="FF0000"/>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384206</xdr:colOff>
      <xdr:row>7</xdr:row>
      <xdr:rowOff>109904</xdr:rowOff>
    </xdr:from>
    <xdr:to>
      <xdr:col>9</xdr:col>
      <xdr:colOff>315058</xdr:colOff>
      <xdr:row>11</xdr:row>
      <xdr:rowOff>124557</xdr:rowOff>
    </xdr:to>
    <xdr:sp macro="" textlink="">
      <xdr:nvSpPr>
        <xdr:cNvPr id="2" name="Rectangle 1">
          <a:extLst>
            <a:ext uri="{FF2B5EF4-FFF2-40B4-BE49-F238E27FC236}">
              <a16:creationId xmlns:a16="http://schemas.microsoft.com/office/drawing/2014/main" id="{414AC6A6-6F2E-4721-9FDE-351286912E19}"/>
            </a:ext>
          </a:extLst>
        </xdr:cNvPr>
        <xdr:cNvSpPr/>
      </xdr:nvSpPr>
      <xdr:spPr>
        <a:xfrm>
          <a:off x="4956206" y="1443404"/>
          <a:ext cx="1755256" cy="776653"/>
        </a:xfrm>
        <a:prstGeom prst="rect">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lnSpc>
              <a:spcPct val="115000"/>
            </a:lnSpc>
            <a:spcBef>
              <a:spcPts val="0"/>
            </a:spcBef>
            <a:spcAft>
              <a:spcPts val="0"/>
            </a:spcAft>
          </a:pPr>
          <a:r>
            <a:rPr lang="en-US" sz="1400">
              <a:ln>
                <a:noFill/>
              </a:ln>
              <a:solidFill>
                <a:srgbClr val="000000"/>
              </a:solidFill>
              <a:effectLst>
                <a:outerShdw blurRad="38100" dist="19050" dir="2700000" algn="tl">
                  <a:schemeClr val="dk1">
                    <a:alpha val="40000"/>
                  </a:schemeClr>
                </a:outerShdw>
              </a:effectLst>
              <a:ea typeface="Times New Roman" panose="02020603050405020304" pitchFamily="18" charset="0"/>
              <a:cs typeface="Times New Roman" panose="02020603050405020304" pitchFamily="18" charset="0"/>
            </a:rPr>
            <a:t>Fields = Column = Headers</a:t>
          </a:r>
          <a:endParaRPr lang="en-US" sz="1400" baseline="0">
            <a:ln>
              <a:noFill/>
            </a:ln>
            <a:solidFill>
              <a:srgbClr val="000000"/>
            </a:solidFill>
            <a:effectLst>
              <a:outerShdw blurRad="38100" dist="19050" dir="2700000" algn="tl">
                <a:schemeClr val="dk1">
                  <a:alpha val="40000"/>
                </a:schemeClr>
              </a:outerShdw>
            </a:effectLst>
            <a:ea typeface="Times New Roman" panose="02020603050405020304" pitchFamily="18" charset="0"/>
            <a:cs typeface="Times New Roman" panose="02020603050405020304" pitchFamily="18" charset="0"/>
          </a:endParaRPr>
        </a:p>
        <a:p>
          <a:pPr marL="0" marR="0" algn="ctr">
            <a:lnSpc>
              <a:spcPct val="115000"/>
            </a:lnSpc>
            <a:spcBef>
              <a:spcPts val="0"/>
            </a:spcBef>
            <a:spcAft>
              <a:spcPts val="0"/>
            </a:spcAft>
          </a:pPr>
          <a:r>
            <a:rPr lang="en-US" sz="1400">
              <a:ln>
                <a:noFill/>
              </a:ln>
              <a:solidFill>
                <a:srgbClr val="000000"/>
              </a:solidFill>
              <a:effectLst>
                <a:outerShdw blurRad="38100" dist="19050" dir="2700000" algn="tl">
                  <a:schemeClr val="dk1">
                    <a:alpha val="40000"/>
                  </a:schemeClr>
                </a:outerShdw>
              </a:effectLst>
              <a:ea typeface="Times New Roman" panose="02020603050405020304" pitchFamily="18" charset="0"/>
              <a:cs typeface="Times New Roman" panose="02020603050405020304" pitchFamily="18" charset="0"/>
            </a:rPr>
            <a:t>in first row</a:t>
          </a:r>
          <a:endParaRPr lang="en-US" sz="1100">
            <a:effectLst/>
            <a:ea typeface="Times New Roman" panose="02020603050405020304" pitchFamily="18" charset="0"/>
            <a:cs typeface="Times New Roman" panose="02020603050405020304" pitchFamily="18" charset="0"/>
          </a:endParaRPr>
        </a:p>
      </xdr:txBody>
    </xdr:sp>
    <xdr:clientData/>
  </xdr:twoCellAnchor>
  <xdr:twoCellAnchor>
    <xdr:from>
      <xdr:col>5</xdr:col>
      <xdr:colOff>51289</xdr:colOff>
      <xdr:row>9</xdr:row>
      <xdr:rowOff>117231</xdr:rowOff>
    </xdr:from>
    <xdr:to>
      <xdr:col>6</xdr:col>
      <xdr:colOff>384206</xdr:colOff>
      <xdr:row>9</xdr:row>
      <xdr:rowOff>117231</xdr:rowOff>
    </xdr:to>
    <xdr:cxnSp macro="">
      <xdr:nvCxnSpPr>
        <xdr:cNvPr id="3" name="Straight Arrow Connector 2">
          <a:extLst>
            <a:ext uri="{FF2B5EF4-FFF2-40B4-BE49-F238E27FC236}">
              <a16:creationId xmlns:a16="http://schemas.microsoft.com/office/drawing/2014/main" id="{8E81701C-50A2-4B71-85CC-1B1D02151E6D}"/>
            </a:ext>
          </a:extLst>
        </xdr:cNvPr>
        <xdr:cNvCxnSpPr>
          <a:stCxn id="2" idx="1"/>
        </xdr:cNvCxnSpPr>
      </xdr:nvCxnSpPr>
      <xdr:spPr>
        <a:xfrm flipH="1">
          <a:off x="4015154" y="1831731"/>
          <a:ext cx="941052" cy="0"/>
        </a:xfrm>
        <a:prstGeom prst="straightConnector1">
          <a:avLst/>
        </a:prstGeom>
        <a:ln w="254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440533</xdr:colOff>
      <xdr:row>12</xdr:row>
      <xdr:rowOff>148828</xdr:rowOff>
    </xdr:from>
    <xdr:to>
      <xdr:col>9</xdr:col>
      <xdr:colOff>307732</xdr:colOff>
      <xdr:row>13</xdr:row>
      <xdr:rowOff>160735</xdr:rowOff>
    </xdr:to>
    <xdr:sp macro="" textlink="">
      <xdr:nvSpPr>
        <xdr:cNvPr id="4" name="Rectangle 3">
          <a:extLst>
            <a:ext uri="{FF2B5EF4-FFF2-40B4-BE49-F238E27FC236}">
              <a16:creationId xmlns:a16="http://schemas.microsoft.com/office/drawing/2014/main" id="{6B850F3F-5F1A-47F1-82B6-2E6CE61D3999}"/>
            </a:ext>
          </a:extLst>
        </xdr:cNvPr>
        <xdr:cNvSpPr/>
      </xdr:nvSpPr>
      <xdr:spPr>
        <a:xfrm>
          <a:off x="4404398" y="2434828"/>
          <a:ext cx="2299738" cy="202407"/>
        </a:xfrm>
        <a:prstGeom prst="rect">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lnSpc>
              <a:spcPct val="115000"/>
            </a:lnSpc>
            <a:spcBef>
              <a:spcPts val="0"/>
            </a:spcBef>
            <a:spcAft>
              <a:spcPts val="0"/>
            </a:spcAft>
          </a:pPr>
          <a:r>
            <a:rPr lang="en-US" sz="1400">
              <a:ln>
                <a:noFill/>
              </a:ln>
              <a:solidFill>
                <a:srgbClr val="000000"/>
              </a:solidFill>
              <a:effectLst>
                <a:outerShdw blurRad="38100" dist="19050" dir="2700000" algn="tl">
                  <a:schemeClr val="dk1">
                    <a:alpha val="40000"/>
                  </a:schemeClr>
                </a:outerShdw>
              </a:effectLst>
              <a:ea typeface="Times New Roman" panose="02020603050405020304" pitchFamily="18" charset="0"/>
              <a:cs typeface="Times New Roman" panose="02020603050405020304" pitchFamily="18" charset="0"/>
            </a:rPr>
            <a:t>Records in each row</a:t>
          </a:r>
          <a:endParaRPr lang="en-US" sz="1100">
            <a:effectLst/>
            <a:ea typeface="Times New Roman" panose="02020603050405020304" pitchFamily="18" charset="0"/>
            <a:cs typeface="Times New Roman" panose="02020603050405020304" pitchFamily="18" charset="0"/>
          </a:endParaRPr>
        </a:p>
      </xdr:txBody>
    </xdr:sp>
    <xdr:clientData/>
  </xdr:twoCellAnchor>
  <xdr:twoCellAnchor>
    <xdr:from>
      <xdr:col>5</xdr:col>
      <xdr:colOff>59533</xdr:colOff>
      <xdr:row>13</xdr:row>
      <xdr:rowOff>59532</xdr:rowOff>
    </xdr:from>
    <xdr:to>
      <xdr:col>5</xdr:col>
      <xdr:colOff>440533</xdr:colOff>
      <xdr:row>13</xdr:row>
      <xdr:rowOff>59532</xdr:rowOff>
    </xdr:to>
    <xdr:cxnSp macro="">
      <xdr:nvCxnSpPr>
        <xdr:cNvPr id="5" name="Straight Arrow Connector 4">
          <a:extLst>
            <a:ext uri="{FF2B5EF4-FFF2-40B4-BE49-F238E27FC236}">
              <a16:creationId xmlns:a16="http://schemas.microsoft.com/office/drawing/2014/main" id="{2CC2028C-4A97-4895-AA72-066BEEE0C898}"/>
            </a:ext>
          </a:extLst>
        </xdr:cNvPr>
        <xdr:cNvCxnSpPr>
          <a:stCxn id="4" idx="1"/>
        </xdr:cNvCxnSpPr>
      </xdr:nvCxnSpPr>
      <xdr:spPr>
        <a:xfrm flipH="1">
          <a:off x="4023398" y="2536032"/>
          <a:ext cx="381000" cy="0"/>
        </a:xfrm>
        <a:prstGeom prst="straightConnector1">
          <a:avLst/>
        </a:prstGeom>
        <a:ln w="254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432199</xdr:colOff>
      <xdr:row>13</xdr:row>
      <xdr:rowOff>188118</xdr:rowOff>
    </xdr:from>
    <xdr:to>
      <xdr:col>9</xdr:col>
      <xdr:colOff>307732</xdr:colOff>
      <xdr:row>15</xdr:row>
      <xdr:rowOff>9525</xdr:rowOff>
    </xdr:to>
    <xdr:sp macro="" textlink="">
      <xdr:nvSpPr>
        <xdr:cNvPr id="6" name="Rectangle 5">
          <a:extLst>
            <a:ext uri="{FF2B5EF4-FFF2-40B4-BE49-F238E27FC236}">
              <a16:creationId xmlns:a16="http://schemas.microsoft.com/office/drawing/2014/main" id="{6E82401E-A354-4431-ACB1-D826D446EB2C}"/>
            </a:ext>
          </a:extLst>
        </xdr:cNvPr>
        <xdr:cNvSpPr/>
      </xdr:nvSpPr>
      <xdr:spPr>
        <a:xfrm>
          <a:off x="4396064" y="2664618"/>
          <a:ext cx="2308072" cy="202407"/>
        </a:xfrm>
        <a:prstGeom prst="rect">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lnSpc>
              <a:spcPct val="115000"/>
            </a:lnSpc>
            <a:spcBef>
              <a:spcPts val="0"/>
            </a:spcBef>
            <a:spcAft>
              <a:spcPts val="0"/>
            </a:spcAft>
          </a:pPr>
          <a:r>
            <a:rPr lang="en-US" sz="1400">
              <a:ln>
                <a:noFill/>
              </a:ln>
              <a:solidFill>
                <a:srgbClr val="000000"/>
              </a:solidFill>
              <a:effectLst>
                <a:outerShdw blurRad="38100" dist="19050" dir="2700000" algn="tl">
                  <a:schemeClr val="dk1">
                    <a:alpha val="40000"/>
                  </a:schemeClr>
                </a:outerShdw>
              </a:effectLst>
              <a:ea typeface="Times New Roman" panose="02020603050405020304" pitchFamily="18" charset="0"/>
              <a:cs typeface="Times New Roman" panose="02020603050405020304" pitchFamily="18" charset="0"/>
            </a:rPr>
            <a:t>Records in each row</a:t>
          </a:r>
          <a:endParaRPr lang="en-US" sz="1100">
            <a:effectLst/>
            <a:ea typeface="Times New Roman" panose="02020603050405020304" pitchFamily="18" charset="0"/>
            <a:cs typeface="Times New Roman" panose="02020603050405020304" pitchFamily="18" charset="0"/>
          </a:endParaRPr>
        </a:p>
      </xdr:txBody>
    </xdr:sp>
    <xdr:clientData/>
  </xdr:twoCellAnchor>
  <xdr:twoCellAnchor>
    <xdr:from>
      <xdr:col>5</xdr:col>
      <xdr:colOff>51199</xdr:colOff>
      <xdr:row>14</xdr:row>
      <xdr:rowOff>98822</xdr:rowOff>
    </xdr:from>
    <xdr:to>
      <xdr:col>5</xdr:col>
      <xdr:colOff>432199</xdr:colOff>
      <xdr:row>14</xdr:row>
      <xdr:rowOff>98822</xdr:rowOff>
    </xdr:to>
    <xdr:cxnSp macro="">
      <xdr:nvCxnSpPr>
        <xdr:cNvPr id="7" name="Straight Arrow Connector 6">
          <a:extLst>
            <a:ext uri="{FF2B5EF4-FFF2-40B4-BE49-F238E27FC236}">
              <a16:creationId xmlns:a16="http://schemas.microsoft.com/office/drawing/2014/main" id="{444987FD-0CC4-414A-A002-7AD1DE343A49}"/>
            </a:ext>
          </a:extLst>
        </xdr:cNvPr>
        <xdr:cNvCxnSpPr>
          <a:stCxn id="6" idx="1"/>
        </xdr:cNvCxnSpPr>
      </xdr:nvCxnSpPr>
      <xdr:spPr>
        <a:xfrm flipH="1">
          <a:off x="4015064" y="2765822"/>
          <a:ext cx="381000" cy="0"/>
        </a:xfrm>
        <a:prstGeom prst="straightConnector1">
          <a:avLst/>
        </a:prstGeom>
        <a:ln w="254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211931</xdr:colOff>
      <xdr:row>22</xdr:row>
      <xdr:rowOff>29216</xdr:rowOff>
    </xdr:from>
    <xdr:to>
      <xdr:col>9</xdr:col>
      <xdr:colOff>168519</xdr:colOff>
      <xdr:row>26</xdr:row>
      <xdr:rowOff>73270</xdr:rowOff>
    </xdr:to>
    <xdr:sp macro="" textlink="">
      <xdr:nvSpPr>
        <xdr:cNvPr id="8" name="Rectangle 7">
          <a:extLst>
            <a:ext uri="{FF2B5EF4-FFF2-40B4-BE49-F238E27FC236}">
              <a16:creationId xmlns:a16="http://schemas.microsoft.com/office/drawing/2014/main" id="{0D8C79B2-C129-4537-9C27-EB2992DFAB9E}"/>
            </a:ext>
          </a:extLst>
        </xdr:cNvPr>
        <xdr:cNvSpPr/>
      </xdr:nvSpPr>
      <xdr:spPr>
        <a:xfrm>
          <a:off x="4175796" y="4220216"/>
          <a:ext cx="2389127" cy="806054"/>
        </a:xfrm>
        <a:prstGeom prst="rect">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lnSpc>
              <a:spcPct val="115000"/>
            </a:lnSpc>
            <a:spcBef>
              <a:spcPts val="0"/>
            </a:spcBef>
            <a:spcAft>
              <a:spcPts val="0"/>
            </a:spcAft>
          </a:pPr>
          <a:r>
            <a:rPr lang="en-US" sz="1400">
              <a:ln>
                <a:noFill/>
              </a:ln>
              <a:solidFill>
                <a:srgbClr val="000000"/>
              </a:solidFill>
              <a:effectLst>
                <a:outerShdw blurRad="38100" dist="19050" dir="2700000" algn="tl">
                  <a:schemeClr val="dk1">
                    <a:alpha val="40000"/>
                  </a:schemeClr>
                </a:outerShdw>
              </a:effectLst>
              <a:ea typeface="Times New Roman" panose="02020603050405020304" pitchFamily="18" charset="0"/>
              <a:cs typeface="Times New Roman" panose="02020603050405020304" pitchFamily="18" charset="0"/>
            </a:rPr>
            <a:t>In Excel, empty cells or row/column headers all around data set</a:t>
          </a:r>
          <a:endParaRPr lang="en-US" sz="1100">
            <a:effectLst/>
            <a:ea typeface="Times New Roman" panose="02020603050405020304" pitchFamily="18" charset="0"/>
            <a:cs typeface="Times New Roman" panose="02020603050405020304" pitchFamily="18" charset="0"/>
          </a:endParaRPr>
        </a:p>
      </xdr:txBody>
    </xdr:sp>
    <xdr:clientData/>
  </xdr:twoCellAnchor>
  <xdr:twoCellAnchor editAs="oneCell">
    <xdr:from>
      <xdr:col>10</xdr:col>
      <xdr:colOff>571500</xdr:colOff>
      <xdr:row>15</xdr:row>
      <xdr:rowOff>54369</xdr:rowOff>
    </xdr:from>
    <xdr:to>
      <xdr:col>17</xdr:col>
      <xdr:colOff>336229</xdr:colOff>
      <xdr:row>30</xdr:row>
      <xdr:rowOff>19343</xdr:rowOff>
    </xdr:to>
    <xdr:pic>
      <xdr:nvPicPr>
        <xdr:cNvPr id="10" name="Picture 9">
          <a:extLst>
            <a:ext uri="{FF2B5EF4-FFF2-40B4-BE49-F238E27FC236}">
              <a16:creationId xmlns:a16="http://schemas.microsoft.com/office/drawing/2014/main" id="{46503FEF-2257-4140-960A-0EE86D1CC0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21212" y="3102369"/>
          <a:ext cx="5201306" cy="2822474"/>
        </a:xfrm>
        <a:prstGeom prst="rect">
          <a:avLst/>
        </a:prstGeom>
        <a:ln w="12700">
          <a:solidFill>
            <a:schemeClr val="tx1"/>
          </a:solidFill>
        </a:ln>
      </xdr:spPr>
    </xdr:pic>
    <xdr:clientData/>
  </xdr:twoCellAnchor>
  <xdr:twoCellAnchor editAs="oneCell">
    <xdr:from>
      <xdr:col>0</xdr:col>
      <xdr:colOff>329712</xdr:colOff>
      <xdr:row>35</xdr:row>
      <xdr:rowOff>149187</xdr:rowOff>
    </xdr:from>
    <xdr:to>
      <xdr:col>12</xdr:col>
      <xdr:colOff>65943</xdr:colOff>
      <xdr:row>57</xdr:row>
      <xdr:rowOff>127591</xdr:rowOff>
    </xdr:to>
    <xdr:pic>
      <xdr:nvPicPr>
        <xdr:cNvPr id="12" name="Picture 11">
          <a:extLst>
            <a:ext uri="{FF2B5EF4-FFF2-40B4-BE49-F238E27FC236}">
              <a16:creationId xmlns:a16="http://schemas.microsoft.com/office/drawing/2014/main" id="{159FA7B5-A495-4F87-BE7C-EDAE24CF2B4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29712" y="6816687"/>
          <a:ext cx="8125558" cy="416940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47625</xdr:colOff>
      <xdr:row>16</xdr:row>
      <xdr:rowOff>9525</xdr:rowOff>
    </xdr:from>
    <xdr:to>
      <xdr:col>15</xdr:col>
      <xdr:colOff>179274</xdr:colOff>
      <xdr:row>36</xdr:row>
      <xdr:rowOff>21955</xdr:rowOff>
    </xdr:to>
    <xdr:pic>
      <xdr:nvPicPr>
        <xdr:cNvPr id="2" name="Picture 1">
          <a:extLst>
            <a:ext uri="{FF2B5EF4-FFF2-40B4-BE49-F238E27FC236}">
              <a16:creationId xmlns:a16="http://schemas.microsoft.com/office/drawing/2014/main" id="{968FDDAB-DE4C-40FE-A1C7-59EAF66F0A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57225" y="2295525"/>
          <a:ext cx="8666049" cy="382243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399713</xdr:colOff>
      <xdr:row>8</xdr:row>
      <xdr:rowOff>59528</xdr:rowOff>
    </xdr:from>
    <xdr:to>
      <xdr:col>13</xdr:col>
      <xdr:colOff>136071</xdr:colOff>
      <xdr:row>29</xdr:row>
      <xdr:rowOff>69180</xdr:rowOff>
    </xdr:to>
    <xdr:pic>
      <xdr:nvPicPr>
        <xdr:cNvPr id="5" name="Picture 4">
          <a:extLst>
            <a:ext uri="{FF2B5EF4-FFF2-40B4-BE49-F238E27FC236}">
              <a16:creationId xmlns:a16="http://schemas.microsoft.com/office/drawing/2014/main" id="{6AC2F071-D03C-4C4A-969A-5AB3CB99FE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9713" y="1556314"/>
          <a:ext cx="8929684" cy="3938714"/>
        </a:xfrm>
        <a:prstGeom prst="rect">
          <a:avLst/>
        </a:prstGeom>
      </xdr:spPr>
    </xdr:pic>
    <xdr:clientData/>
  </xdr:twoCellAnchor>
  <xdr:twoCellAnchor editAs="oneCell">
    <xdr:from>
      <xdr:col>5</xdr:col>
      <xdr:colOff>204787</xdr:colOff>
      <xdr:row>59</xdr:row>
      <xdr:rowOff>154781</xdr:rowOff>
    </xdr:from>
    <xdr:to>
      <xdr:col>7</xdr:col>
      <xdr:colOff>612321</xdr:colOff>
      <xdr:row>68</xdr:row>
      <xdr:rowOff>153080</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BA6DD644-DD8C-44B9-9992-B78A2FB1018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751149" y="11193576"/>
              <a:ext cx="1419565" cy="16821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10</xdr:row>
      <xdr:rowOff>28575</xdr:rowOff>
    </xdr:from>
    <xdr:to>
      <xdr:col>27</xdr:col>
      <xdr:colOff>243960</xdr:colOff>
      <xdr:row>33</xdr:row>
      <xdr:rowOff>57150</xdr:rowOff>
    </xdr:to>
    <xdr:pic>
      <xdr:nvPicPr>
        <xdr:cNvPr id="3" name="Picture 2">
          <a:extLst>
            <a:ext uri="{FF2B5EF4-FFF2-40B4-BE49-F238E27FC236}">
              <a16:creationId xmlns:a16="http://schemas.microsoft.com/office/drawing/2014/main" id="{E2123C39-A361-4795-AADC-676A5E3AB9B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552575"/>
          <a:ext cx="16703160" cy="44100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314738</xdr:colOff>
      <xdr:row>5</xdr:row>
      <xdr:rowOff>139345</xdr:rowOff>
    </xdr:from>
    <xdr:to>
      <xdr:col>15</xdr:col>
      <xdr:colOff>298174</xdr:colOff>
      <xdr:row>31</xdr:row>
      <xdr:rowOff>91107</xdr:rowOff>
    </xdr:to>
    <xdr:pic>
      <xdr:nvPicPr>
        <xdr:cNvPr id="3" name="Picture 2">
          <a:extLst>
            <a:ext uri="{FF2B5EF4-FFF2-40B4-BE49-F238E27FC236}">
              <a16:creationId xmlns:a16="http://schemas.microsoft.com/office/drawing/2014/main" id="{B9F205EA-D7F3-47A6-89BB-183BEC05B5A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60173" y="1091845"/>
          <a:ext cx="10924762" cy="490476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387860</xdr:colOff>
      <xdr:row>18</xdr:row>
      <xdr:rowOff>45601</xdr:rowOff>
    </xdr:from>
    <xdr:to>
      <xdr:col>16</xdr:col>
      <xdr:colOff>20527</xdr:colOff>
      <xdr:row>23</xdr:row>
      <xdr:rowOff>101936</xdr:rowOff>
    </xdr:to>
    <xdr:pic>
      <xdr:nvPicPr>
        <xdr:cNvPr id="2" name="Picture 1">
          <a:extLst>
            <a:ext uri="{FF2B5EF4-FFF2-40B4-BE49-F238E27FC236}">
              <a16:creationId xmlns:a16="http://schemas.microsoft.com/office/drawing/2014/main" id="{ECC492BA-F24C-4A64-AFF9-FDB77821A67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4938" t="11111" r="13380" b="12444"/>
        <a:stretch/>
      </xdr:blipFill>
      <xdr:spPr>
        <a:xfrm>
          <a:off x="11036810" y="3712726"/>
          <a:ext cx="2071067" cy="1008835"/>
        </a:xfrm>
        <a:prstGeom prst="rect">
          <a:avLst/>
        </a:prstGeom>
      </xdr:spPr>
    </xdr:pic>
    <xdr:clientData/>
  </xdr:twoCellAnchor>
  <xdr:twoCellAnchor editAs="oneCell">
    <xdr:from>
      <xdr:col>12</xdr:col>
      <xdr:colOff>400706</xdr:colOff>
      <xdr:row>8</xdr:row>
      <xdr:rowOff>74685</xdr:rowOff>
    </xdr:from>
    <xdr:to>
      <xdr:col>15</xdr:col>
      <xdr:colOff>568039</xdr:colOff>
      <xdr:row>14</xdr:row>
      <xdr:rowOff>163402</xdr:rowOff>
    </xdr:to>
    <xdr:pic>
      <xdr:nvPicPr>
        <xdr:cNvPr id="3" name="Picture 2">
          <a:extLst>
            <a:ext uri="{FF2B5EF4-FFF2-40B4-BE49-F238E27FC236}">
              <a16:creationId xmlns:a16="http://schemas.microsoft.com/office/drawing/2014/main" id="{AEAF758D-2FB2-47CA-B9D1-51F0431551B7}"/>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4773" t="7438" r="4814" b="5785"/>
        <a:stretch/>
      </xdr:blipFill>
      <xdr:spPr>
        <a:xfrm>
          <a:off x="11049656" y="1836810"/>
          <a:ext cx="1996133" cy="1231717"/>
        </a:xfrm>
        <a:prstGeom prst="rect">
          <a:avLst/>
        </a:prstGeom>
      </xdr:spPr>
    </xdr:pic>
    <xdr:clientData/>
  </xdr:twoCellAnchor>
  <xdr:twoCellAnchor>
    <xdr:from>
      <xdr:col>8</xdr:col>
      <xdr:colOff>729155</xdr:colOff>
      <xdr:row>4</xdr:row>
      <xdr:rowOff>32845</xdr:rowOff>
    </xdr:from>
    <xdr:to>
      <xdr:col>10</xdr:col>
      <xdr:colOff>85396</xdr:colOff>
      <xdr:row>29</xdr:row>
      <xdr:rowOff>45983</xdr:rowOff>
    </xdr:to>
    <xdr:sp macro="" textlink="">
      <xdr:nvSpPr>
        <xdr:cNvPr id="4" name="Right Brace 3">
          <a:extLst>
            <a:ext uri="{FF2B5EF4-FFF2-40B4-BE49-F238E27FC236}">
              <a16:creationId xmlns:a16="http://schemas.microsoft.com/office/drawing/2014/main" id="{0EE45909-F5D7-4635-9E53-5180CB4D459C}"/>
            </a:ext>
          </a:extLst>
        </xdr:cNvPr>
        <xdr:cNvSpPr/>
      </xdr:nvSpPr>
      <xdr:spPr>
        <a:xfrm>
          <a:off x="8749205" y="956770"/>
          <a:ext cx="765941" cy="4851838"/>
        </a:xfrm>
        <a:prstGeom prst="rightBrac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6</xdr:col>
      <xdr:colOff>259825</xdr:colOff>
      <xdr:row>9</xdr:row>
      <xdr:rowOff>122439</xdr:rowOff>
    </xdr:from>
    <xdr:to>
      <xdr:col>7</xdr:col>
      <xdr:colOff>484698</xdr:colOff>
      <xdr:row>24</xdr:row>
      <xdr:rowOff>50181</xdr:rowOff>
    </xdr:to>
    <xdr:sp macro="" textlink="">
      <xdr:nvSpPr>
        <xdr:cNvPr id="5" name="Rectangle 4">
          <a:extLst>
            <a:ext uri="{FF2B5EF4-FFF2-40B4-BE49-F238E27FC236}">
              <a16:creationId xmlns:a16="http://schemas.microsoft.com/office/drawing/2014/main" id="{DF822E59-A2AF-40DD-BBEE-AB8AC5C9AE44}"/>
            </a:ext>
          </a:extLst>
        </xdr:cNvPr>
        <xdr:cNvSpPr/>
      </xdr:nvSpPr>
      <xdr:spPr>
        <a:xfrm rot="18847573">
          <a:off x="5932891" y="2955198"/>
          <a:ext cx="2785242" cy="1024973"/>
        </a:xfrm>
        <a:prstGeom prst="rect">
          <a:avLst/>
        </a:prstGeom>
        <a:solidFill>
          <a:schemeClr val="bg1"/>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cap="none" spc="0">
              <a:ln w="0"/>
              <a:solidFill>
                <a:schemeClr val="tx1"/>
              </a:solidFill>
              <a:effectLst>
                <a:outerShdw blurRad="38100" dist="19050" dir="2700000" algn="tl" rotWithShape="0">
                  <a:schemeClr val="dk1">
                    <a:alpha val="40000"/>
                  </a:schemeClr>
                </a:outerShdw>
              </a:effectLst>
            </a:rPr>
            <a:t>Proper Data Set with Raw Data</a:t>
          </a:r>
        </a:p>
      </xdr:txBody>
    </xdr:sp>
    <xdr:clientData/>
  </xdr:twoCellAnchor>
  <xdr:twoCellAnchor>
    <xdr:from>
      <xdr:col>10</xdr:col>
      <xdr:colOff>290348</xdr:colOff>
      <xdr:row>14</xdr:row>
      <xdr:rowOff>85396</xdr:rowOff>
    </xdr:from>
    <xdr:to>
      <xdr:col>11</xdr:col>
      <xdr:colOff>538655</xdr:colOff>
      <xdr:row>19</xdr:row>
      <xdr:rowOff>119555</xdr:rowOff>
    </xdr:to>
    <xdr:sp macro="" textlink="">
      <xdr:nvSpPr>
        <xdr:cNvPr id="6" name="Rectangle 5">
          <a:extLst>
            <a:ext uri="{FF2B5EF4-FFF2-40B4-BE49-F238E27FC236}">
              <a16:creationId xmlns:a16="http://schemas.microsoft.com/office/drawing/2014/main" id="{D851F95D-DDE1-4DD6-968F-6A54DA7D5385}"/>
            </a:ext>
          </a:extLst>
        </xdr:cNvPr>
        <xdr:cNvSpPr/>
      </xdr:nvSpPr>
      <xdr:spPr>
        <a:xfrm>
          <a:off x="9720098" y="2990521"/>
          <a:ext cx="857907" cy="986659"/>
        </a:xfrm>
        <a:prstGeom prst="rect">
          <a:avLst/>
        </a:prstGeom>
        <a:solidFill>
          <a:schemeClr val="bg1"/>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cap="none" spc="0">
              <a:ln w="0"/>
              <a:solidFill>
                <a:schemeClr val="tx1"/>
              </a:solidFill>
              <a:effectLst>
                <a:outerShdw blurRad="38100" dist="19050" dir="2700000" algn="tl" rotWithShape="0">
                  <a:schemeClr val="dk1">
                    <a:alpha val="40000"/>
                  </a:schemeClr>
                </a:outerShdw>
              </a:effectLst>
            </a:rPr>
            <a:t>Into</a:t>
          </a:r>
        </a:p>
      </xdr:txBody>
    </xdr:sp>
    <xdr:clientData/>
  </xdr:twoCellAnchor>
  <xdr:twoCellAnchor>
    <xdr:from>
      <xdr:col>11</xdr:col>
      <xdr:colOff>538655</xdr:colOff>
      <xdr:row>17</xdr:row>
      <xdr:rowOff>0</xdr:rowOff>
    </xdr:from>
    <xdr:to>
      <xdr:col>12</xdr:col>
      <xdr:colOff>321880</xdr:colOff>
      <xdr:row>17</xdr:row>
      <xdr:rowOff>7226</xdr:rowOff>
    </xdr:to>
    <xdr:cxnSp macro="">
      <xdr:nvCxnSpPr>
        <xdr:cNvPr id="7" name="Straight Arrow Connector 6">
          <a:extLst>
            <a:ext uri="{FF2B5EF4-FFF2-40B4-BE49-F238E27FC236}">
              <a16:creationId xmlns:a16="http://schemas.microsoft.com/office/drawing/2014/main" id="{F93CB42A-661E-4C14-94A1-2DC0C2BC5D4B}"/>
            </a:ext>
          </a:extLst>
        </xdr:cNvPr>
        <xdr:cNvCxnSpPr>
          <a:stCxn id="6" idx="3"/>
        </xdr:cNvCxnSpPr>
      </xdr:nvCxnSpPr>
      <xdr:spPr>
        <a:xfrm flipV="1">
          <a:off x="10578005" y="3476625"/>
          <a:ext cx="392825" cy="7226"/>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462456</xdr:colOff>
      <xdr:row>15</xdr:row>
      <xdr:rowOff>124811</xdr:rowOff>
    </xdr:from>
    <xdr:to>
      <xdr:col>15</xdr:col>
      <xdr:colOff>525517</xdr:colOff>
      <xdr:row>17</xdr:row>
      <xdr:rowOff>120869</xdr:rowOff>
    </xdr:to>
    <xdr:sp macro="" textlink="">
      <xdr:nvSpPr>
        <xdr:cNvPr id="8" name="Rectangle 7">
          <a:extLst>
            <a:ext uri="{FF2B5EF4-FFF2-40B4-BE49-F238E27FC236}">
              <a16:creationId xmlns:a16="http://schemas.microsoft.com/office/drawing/2014/main" id="{7C10ACB7-82CE-4FFE-9DF0-DFDA9F94030F}"/>
            </a:ext>
          </a:extLst>
        </xdr:cNvPr>
        <xdr:cNvSpPr/>
      </xdr:nvSpPr>
      <xdr:spPr>
        <a:xfrm>
          <a:off x="11111406" y="3220436"/>
          <a:ext cx="1891861" cy="377058"/>
        </a:xfrm>
        <a:prstGeom prst="rect">
          <a:avLst/>
        </a:prstGeom>
        <a:solidFill>
          <a:schemeClr val="bg1"/>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cap="none" spc="0">
              <a:ln w="0"/>
              <a:solidFill>
                <a:schemeClr val="tx1"/>
              </a:solidFill>
              <a:effectLst>
                <a:outerShdw blurRad="38100" dist="19050" dir="2700000" algn="tl" rotWithShape="0">
                  <a:schemeClr val="dk1">
                    <a:alpha val="40000"/>
                  </a:schemeClr>
                </a:outerShdw>
              </a:effectLst>
            </a:rPr>
            <a:t>Useful Information</a:t>
          </a:r>
        </a:p>
      </xdr:txBody>
    </xdr:sp>
    <xdr:clientData/>
  </xdr:twoCellAnchor>
  <xdr:twoCellAnchor>
    <xdr:from>
      <xdr:col>17</xdr:col>
      <xdr:colOff>52457</xdr:colOff>
      <xdr:row>10</xdr:row>
      <xdr:rowOff>41414</xdr:rowOff>
    </xdr:from>
    <xdr:to>
      <xdr:col>21</xdr:col>
      <xdr:colOff>346364</xdr:colOff>
      <xdr:row>20</xdr:row>
      <xdr:rowOff>67918</xdr:rowOff>
    </xdr:to>
    <xdr:graphicFrame macro="">
      <xdr:nvGraphicFramePr>
        <xdr:cNvPr id="9" name="Chart 8">
          <a:extLst>
            <a:ext uri="{FF2B5EF4-FFF2-40B4-BE49-F238E27FC236}">
              <a16:creationId xmlns:a16="http://schemas.microsoft.com/office/drawing/2014/main" id="{24BC8E03-6B88-424F-B4AC-FCCAAA124C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314324</xdr:colOff>
      <xdr:row>7</xdr:row>
      <xdr:rowOff>238124</xdr:rowOff>
    </xdr:from>
    <xdr:to>
      <xdr:col>1</xdr:col>
      <xdr:colOff>1015889</xdr:colOff>
      <xdr:row>22</xdr:row>
      <xdr:rowOff>89666</xdr:rowOff>
    </xdr:to>
    <xdr:sp macro="" textlink="">
      <xdr:nvSpPr>
        <xdr:cNvPr id="10" name="Rectangle 9">
          <a:extLst>
            <a:ext uri="{FF2B5EF4-FFF2-40B4-BE49-F238E27FC236}">
              <a16:creationId xmlns:a16="http://schemas.microsoft.com/office/drawing/2014/main" id="{5CBEAEEC-6ADD-4041-9A53-8D2A0797D9A4}"/>
            </a:ext>
          </a:extLst>
        </xdr:cNvPr>
        <xdr:cNvSpPr/>
      </xdr:nvSpPr>
      <xdr:spPr>
        <a:xfrm rot="18847573">
          <a:off x="329761" y="2775387"/>
          <a:ext cx="2785242" cy="701565"/>
        </a:xfrm>
        <a:prstGeom prst="rect">
          <a:avLst/>
        </a:prstGeom>
        <a:solidFill>
          <a:schemeClr val="bg1"/>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cap="none" spc="0">
              <a:ln w="0"/>
              <a:solidFill>
                <a:schemeClr val="tx1"/>
              </a:solidFill>
              <a:effectLst>
                <a:outerShdw blurRad="38100" dist="19050" dir="2700000" algn="tl" rotWithShape="0">
                  <a:schemeClr val="dk1">
                    <a:alpha val="40000"/>
                  </a:schemeClr>
                </a:outerShdw>
              </a:effectLst>
            </a:rPr>
            <a:t>Bad Data</a:t>
          </a:r>
        </a:p>
      </xdr:txBody>
    </xdr:sp>
    <xdr:clientData/>
  </xdr:twoCellAnchor>
  <xdr:twoCellAnchor>
    <xdr:from>
      <xdr:col>3</xdr:col>
      <xdr:colOff>0</xdr:colOff>
      <xdr:row>4</xdr:row>
      <xdr:rowOff>0</xdr:rowOff>
    </xdr:from>
    <xdr:to>
      <xdr:col>3</xdr:col>
      <xdr:colOff>765941</xdr:colOff>
      <xdr:row>29</xdr:row>
      <xdr:rowOff>13138</xdr:rowOff>
    </xdr:to>
    <xdr:sp macro="" textlink="">
      <xdr:nvSpPr>
        <xdr:cNvPr id="11" name="Right Brace 10">
          <a:extLst>
            <a:ext uri="{FF2B5EF4-FFF2-40B4-BE49-F238E27FC236}">
              <a16:creationId xmlns:a16="http://schemas.microsoft.com/office/drawing/2014/main" id="{2999290D-F83A-4AF4-AA01-595051DDC242}"/>
            </a:ext>
          </a:extLst>
        </xdr:cNvPr>
        <xdr:cNvSpPr/>
      </xdr:nvSpPr>
      <xdr:spPr>
        <a:xfrm>
          <a:off x="3352800" y="923925"/>
          <a:ext cx="765941" cy="4851838"/>
        </a:xfrm>
        <a:prstGeom prst="rightBrac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885825</xdr:colOff>
      <xdr:row>13</xdr:row>
      <xdr:rowOff>123825</xdr:rowOff>
    </xdr:from>
    <xdr:to>
      <xdr:col>4</xdr:col>
      <xdr:colOff>715032</xdr:colOff>
      <xdr:row>19</xdr:row>
      <xdr:rowOff>142875</xdr:rowOff>
    </xdr:to>
    <xdr:sp macro="" textlink="">
      <xdr:nvSpPr>
        <xdr:cNvPr id="12" name="Rectangle 11">
          <a:extLst>
            <a:ext uri="{FF2B5EF4-FFF2-40B4-BE49-F238E27FC236}">
              <a16:creationId xmlns:a16="http://schemas.microsoft.com/office/drawing/2014/main" id="{1CCD8C1B-5312-4A67-AFE8-82DC0306AB27}"/>
            </a:ext>
          </a:extLst>
        </xdr:cNvPr>
        <xdr:cNvSpPr/>
      </xdr:nvSpPr>
      <xdr:spPr>
        <a:xfrm>
          <a:off x="4238625" y="2838450"/>
          <a:ext cx="1124607" cy="1162050"/>
        </a:xfrm>
        <a:prstGeom prst="rect">
          <a:avLst/>
        </a:prstGeom>
        <a:solidFill>
          <a:schemeClr val="bg1"/>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0" cap="none" spc="0">
              <a:ln w="0"/>
              <a:solidFill>
                <a:schemeClr val="tx1"/>
              </a:solidFill>
              <a:effectLst>
                <a:outerShdw blurRad="38100" dist="19050" dir="2700000" algn="tl" rotWithShape="0">
                  <a:schemeClr val="dk1">
                    <a:alpha val="40000"/>
                  </a:schemeClr>
                </a:outerShdw>
              </a:effectLst>
            </a:rPr>
            <a:t>Cleaned to Become</a:t>
          </a:r>
        </a:p>
      </xdr:txBody>
    </xdr:sp>
    <xdr:clientData/>
  </xdr:twoCellAnchor>
  <xdr:twoCellAnchor>
    <xdr:from>
      <xdr:col>4</xdr:col>
      <xdr:colOff>743607</xdr:colOff>
      <xdr:row>16</xdr:row>
      <xdr:rowOff>133350</xdr:rowOff>
    </xdr:from>
    <xdr:to>
      <xdr:col>4</xdr:col>
      <xdr:colOff>1114425</xdr:colOff>
      <xdr:row>16</xdr:row>
      <xdr:rowOff>133350</xdr:rowOff>
    </xdr:to>
    <xdr:cxnSp macro="">
      <xdr:nvCxnSpPr>
        <xdr:cNvPr id="13" name="Straight Arrow Connector 12">
          <a:extLst>
            <a:ext uri="{FF2B5EF4-FFF2-40B4-BE49-F238E27FC236}">
              <a16:creationId xmlns:a16="http://schemas.microsoft.com/office/drawing/2014/main" id="{BEEBFF4E-8F36-4B80-91DF-EC6C6398C137}"/>
            </a:ext>
          </a:extLst>
        </xdr:cNvPr>
        <xdr:cNvCxnSpPr/>
      </xdr:nvCxnSpPr>
      <xdr:spPr>
        <a:xfrm>
          <a:off x="5391807" y="3419475"/>
          <a:ext cx="370818" cy="0"/>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433880</xdr:colOff>
      <xdr:row>4</xdr:row>
      <xdr:rowOff>32845</xdr:rowOff>
    </xdr:from>
    <xdr:to>
      <xdr:col>13</xdr:col>
      <xdr:colOff>590221</xdr:colOff>
      <xdr:row>29</xdr:row>
      <xdr:rowOff>45983</xdr:rowOff>
    </xdr:to>
    <xdr:sp macro="" textlink="">
      <xdr:nvSpPr>
        <xdr:cNvPr id="16" name="Right Brace 15">
          <a:extLst>
            <a:ext uri="{FF2B5EF4-FFF2-40B4-BE49-F238E27FC236}">
              <a16:creationId xmlns:a16="http://schemas.microsoft.com/office/drawing/2014/main" id="{FB04108F-1FE7-4EC1-B244-3ABCEA627776}"/>
            </a:ext>
          </a:extLst>
        </xdr:cNvPr>
        <xdr:cNvSpPr/>
      </xdr:nvSpPr>
      <xdr:spPr>
        <a:xfrm>
          <a:off x="11082830" y="1032970"/>
          <a:ext cx="765941" cy="4851838"/>
        </a:xfrm>
        <a:prstGeom prst="rightBrac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15</xdr:col>
      <xdr:colOff>433880</xdr:colOff>
      <xdr:row>17</xdr:row>
      <xdr:rowOff>0</xdr:rowOff>
    </xdr:from>
    <xdr:to>
      <xdr:col>16</xdr:col>
      <xdr:colOff>217105</xdr:colOff>
      <xdr:row>17</xdr:row>
      <xdr:rowOff>7226</xdr:rowOff>
    </xdr:to>
    <xdr:cxnSp macro="">
      <xdr:nvCxnSpPr>
        <xdr:cNvPr id="19" name="Straight Arrow Connector 18">
          <a:extLst>
            <a:ext uri="{FF2B5EF4-FFF2-40B4-BE49-F238E27FC236}">
              <a16:creationId xmlns:a16="http://schemas.microsoft.com/office/drawing/2014/main" id="{526734D2-90E3-46AE-8840-6CCB9DF0BE23}"/>
            </a:ext>
          </a:extLst>
        </xdr:cNvPr>
        <xdr:cNvCxnSpPr>
          <a:stCxn id="18" idx="3"/>
        </xdr:cNvCxnSpPr>
      </xdr:nvCxnSpPr>
      <xdr:spPr>
        <a:xfrm flipV="1">
          <a:off x="12911630" y="3552825"/>
          <a:ext cx="392825" cy="7226"/>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138606</xdr:colOff>
      <xdr:row>15</xdr:row>
      <xdr:rowOff>124811</xdr:rowOff>
    </xdr:from>
    <xdr:to>
      <xdr:col>19</xdr:col>
      <xdr:colOff>725542</xdr:colOff>
      <xdr:row>17</xdr:row>
      <xdr:rowOff>120869</xdr:rowOff>
    </xdr:to>
    <xdr:sp macro="" textlink="">
      <xdr:nvSpPr>
        <xdr:cNvPr id="20" name="Rectangle 19">
          <a:extLst>
            <a:ext uri="{FF2B5EF4-FFF2-40B4-BE49-F238E27FC236}">
              <a16:creationId xmlns:a16="http://schemas.microsoft.com/office/drawing/2014/main" id="{5C5D6518-BC5D-46C4-B4DD-3099494B27D3}"/>
            </a:ext>
          </a:extLst>
        </xdr:cNvPr>
        <xdr:cNvSpPr/>
      </xdr:nvSpPr>
      <xdr:spPr>
        <a:xfrm>
          <a:off x="13445031" y="3296636"/>
          <a:ext cx="1891861" cy="377058"/>
        </a:xfrm>
        <a:prstGeom prst="rect">
          <a:avLst/>
        </a:prstGeom>
        <a:solidFill>
          <a:schemeClr val="bg1"/>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cap="none" spc="0">
              <a:ln w="0"/>
              <a:solidFill>
                <a:schemeClr val="tx1"/>
              </a:solidFill>
              <a:effectLst>
                <a:outerShdw blurRad="38100" dist="19050" dir="2700000" algn="tl" rotWithShape="0">
                  <a:schemeClr val="dk1">
                    <a:alpha val="40000"/>
                  </a:schemeClr>
                </a:outerShdw>
              </a:effectLst>
            </a:rPr>
            <a:t>Useful Information</a:t>
          </a:r>
        </a:p>
      </xdr:txBody>
    </xdr:sp>
    <xdr:clientData/>
  </xdr:twoCellAnchor>
  <xdr:twoCellAnchor>
    <xdr:from>
      <xdr:col>3</xdr:col>
      <xdr:colOff>0</xdr:colOff>
      <xdr:row>4</xdr:row>
      <xdr:rowOff>0</xdr:rowOff>
    </xdr:from>
    <xdr:to>
      <xdr:col>3</xdr:col>
      <xdr:colOff>765941</xdr:colOff>
      <xdr:row>29</xdr:row>
      <xdr:rowOff>13138</xdr:rowOff>
    </xdr:to>
    <xdr:sp macro="" textlink="">
      <xdr:nvSpPr>
        <xdr:cNvPr id="23" name="Right Brace 22">
          <a:extLst>
            <a:ext uri="{FF2B5EF4-FFF2-40B4-BE49-F238E27FC236}">
              <a16:creationId xmlns:a16="http://schemas.microsoft.com/office/drawing/2014/main" id="{2F9C7E1F-A7DE-4271-9504-E773B45E554C}"/>
            </a:ext>
          </a:extLst>
        </xdr:cNvPr>
        <xdr:cNvSpPr/>
      </xdr:nvSpPr>
      <xdr:spPr>
        <a:xfrm>
          <a:off x="3352800" y="923925"/>
          <a:ext cx="765941" cy="4851838"/>
        </a:xfrm>
        <a:prstGeom prst="rightBrac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743607</xdr:colOff>
      <xdr:row>16</xdr:row>
      <xdr:rowOff>76200</xdr:rowOff>
    </xdr:from>
    <xdr:to>
      <xdr:col>4</xdr:col>
      <xdr:colOff>1114425</xdr:colOff>
      <xdr:row>16</xdr:row>
      <xdr:rowOff>76200</xdr:rowOff>
    </xdr:to>
    <xdr:cxnSp macro="">
      <xdr:nvCxnSpPr>
        <xdr:cNvPr id="25" name="Straight Arrow Connector 24">
          <a:extLst>
            <a:ext uri="{FF2B5EF4-FFF2-40B4-BE49-F238E27FC236}">
              <a16:creationId xmlns:a16="http://schemas.microsoft.com/office/drawing/2014/main" id="{89A1FC95-2A98-4568-8304-21238060D86E}"/>
            </a:ext>
          </a:extLst>
        </xdr:cNvPr>
        <xdr:cNvCxnSpPr/>
      </xdr:nvCxnSpPr>
      <xdr:spPr>
        <a:xfrm>
          <a:off x="5391807" y="3438525"/>
          <a:ext cx="370818" cy="0"/>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638175</xdr:colOff>
      <xdr:row>10</xdr:row>
      <xdr:rowOff>0</xdr:rowOff>
    </xdr:from>
    <xdr:to>
      <xdr:col>4</xdr:col>
      <xdr:colOff>885825</xdr:colOff>
      <xdr:row>23</xdr:row>
      <xdr:rowOff>190499</xdr:rowOff>
    </xdr:to>
    <xdr:sp macro="" textlink="">
      <xdr:nvSpPr>
        <xdr:cNvPr id="24" name="Rectangle 23">
          <a:extLst>
            <a:ext uri="{FF2B5EF4-FFF2-40B4-BE49-F238E27FC236}">
              <a16:creationId xmlns:a16="http://schemas.microsoft.com/office/drawing/2014/main" id="{E5878A4E-D946-4213-AF6B-25CD7940A790}"/>
            </a:ext>
          </a:extLst>
        </xdr:cNvPr>
        <xdr:cNvSpPr/>
      </xdr:nvSpPr>
      <xdr:spPr>
        <a:xfrm>
          <a:off x="3990975" y="2219325"/>
          <a:ext cx="1543050" cy="2666999"/>
        </a:xfrm>
        <a:prstGeom prst="rect">
          <a:avLst/>
        </a:prstGeom>
        <a:solidFill>
          <a:schemeClr val="bg1"/>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0" cap="none" spc="0">
              <a:ln w="0"/>
              <a:solidFill>
                <a:schemeClr val="tx1"/>
              </a:solidFill>
              <a:effectLst>
                <a:outerShdw blurRad="38100" dist="19050" dir="2700000" algn="tl" rotWithShape="0">
                  <a:schemeClr val="dk1">
                    <a:alpha val="40000"/>
                  </a:schemeClr>
                </a:outerShdw>
              </a:effectLst>
            </a:rPr>
            <a:t>Cleaned, Transformed &amp; Loaded to Become</a:t>
          </a:r>
        </a:p>
      </xdr:txBody>
    </xdr:sp>
    <xdr:clientData/>
  </xdr:twoCellAnchor>
  <xdr:twoCellAnchor editAs="oneCell">
    <xdr:from>
      <xdr:col>0</xdr:col>
      <xdr:colOff>180975</xdr:colOff>
      <xdr:row>5</xdr:row>
      <xdr:rowOff>81549</xdr:rowOff>
    </xdr:from>
    <xdr:to>
      <xdr:col>3</xdr:col>
      <xdr:colOff>276225</xdr:colOff>
      <xdr:row>14</xdr:row>
      <xdr:rowOff>161924</xdr:rowOff>
    </xdr:to>
    <xdr:pic>
      <xdr:nvPicPr>
        <xdr:cNvPr id="27" name="Picture 26">
          <a:extLst>
            <a:ext uri="{FF2B5EF4-FFF2-40B4-BE49-F238E27FC236}">
              <a16:creationId xmlns:a16="http://schemas.microsoft.com/office/drawing/2014/main" id="{F1BFEAEB-68A6-4486-B9CC-C0B6C886AA5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0975" y="1272174"/>
          <a:ext cx="3448050" cy="1871075"/>
        </a:xfrm>
        <a:prstGeom prst="rect">
          <a:avLst/>
        </a:prstGeom>
      </xdr:spPr>
    </xdr:pic>
    <xdr:clientData/>
  </xdr:twoCellAnchor>
  <xdr:twoCellAnchor editAs="oneCell">
    <xdr:from>
      <xdr:col>0</xdr:col>
      <xdr:colOff>0</xdr:colOff>
      <xdr:row>19</xdr:row>
      <xdr:rowOff>123825</xdr:rowOff>
    </xdr:from>
    <xdr:to>
      <xdr:col>1</xdr:col>
      <xdr:colOff>650100</xdr:colOff>
      <xdr:row>27</xdr:row>
      <xdr:rowOff>108866</xdr:rowOff>
    </xdr:to>
    <xdr:pic>
      <xdr:nvPicPr>
        <xdr:cNvPr id="29" name="Picture 28">
          <a:extLst>
            <a:ext uri="{FF2B5EF4-FFF2-40B4-BE49-F238E27FC236}">
              <a16:creationId xmlns:a16="http://schemas.microsoft.com/office/drawing/2014/main" id="{584C5D5D-CCBE-49BC-91C0-BEB99DE44865}"/>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16383" r="72893" b="30649"/>
        <a:stretch/>
      </xdr:blipFill>
      <xdr:spPr>
        <a:xfrm>
          <a:off x="0" y="4057650"/>
          <a:ext cx="1707375" cy="1509041"/>
        </a:xfrm>
        <a:prstGeom prst="rect">
          <a:avLst/>
        </a:prstGeom>
      </xdr:spPr>
    </xdr:pic>
    <xdr:clientData/>
  </xdr:twoCellAnchor>
  <xdr:twoCellAnchor editAs="oneCell">
    <xdr:from>
      <xdr:col>1</xdr:col>
      <xdr:colOff>942974</xdr:colOff>
      <xdr:row>20</xdr:row>
      <xdr:rowOff>4725</xdr:rowOff>
    </xdr:from>
    <xdr:to>
      <xdr:col>3</xdr:col>
      <xdr:colOff>28574</xdr:colOff>
      <xdr:row>28</xdr:row>
      <xdr:rowOff>33300</xdr:rowOff>
    </xdr:to>
    <xdr:pic>
      <xdr:nvPicPr>
        <xdr:cNvPr id="31" name="Picture 30">
          <a:extLst>
            <a:ext uri="{FF2B5EF4-FFF2-40B4-BE49-F238E27FC236}">
              <a16:creationId xmlns:a16="http://schemas.microsoft.com/office/drawing/2014/main" id="{FE67E2EC-C99C-4609-A682-645D90393E32}"/>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26937" r="26289"/>
        <a:stretch/>
      </xdr:blipFill>
      <xdr:spPr>
        <a:xfrm>
          <a:off x="2000249" y="4129050"/>
          <a:ext cx="1381125" cy="1552575"/>
        </a:xfrm>
        <a:prstGeom prst="rect">
          <a:avLst/>
        </a:prstGeom>
      </xdr:spPr>
    </xdr:pic>
    <xdr:clientData/>
  </xdr:twoCellAnchor>
  <xdr:twoCellAnchor>
    <xdr:from>
      <xdr:col>1</xdr:col>
      <xdr:colOff>314324</xdr:colOff>
      <xdr:row>7</xdr:row>
      <xdr:rowOff>238124</xdr:rowOff>
    </xdr:from>
    <xdr:to>
      <xdr:col>1</xdr:col>
      <xdr:colOff>1015889</xdr:colOff>
      <xdr:row>22</xdr:row>
      <xdr:rowOff>89666</xdr:rowOff>
    </xdr:to>
    <xdr:sp macro="" textlink="">
      <xdr:nvSpPr>
        <xdr:cNvPr id="22" name="Rectangle 21">
          <a:extLst>
            <a:ext uri="{FF2B5EF4-FFF2-40B4-BE49-F238E27FC236}">
              <a16:creationId xmlns:a16="http://schemas.microsoft.com/office/drawing/2014/main" id="{10930EE3-9247-4051-A79E-4F5A49750280}"/>
            </a:ext>
          </a:extLst>
        </xdr:cNvPr>
        <xdr:cNvSpPr/>
      </xdr:nvSpPr>
      <xdr:spPr>
        <a:xfrm rot="18847573">
          <a:off x="329761" y="2775387"/>
          <a:ext cx="2785242" cy="701565"/>
        </a:xfrm>
        <a:prstGeom prst="rect">
          <a:avLst/>
        </a:prstGeom>
        <a:solidFill>
          <a:schemeClr val="bg1"/>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cap="none" spc="0">
              <a:ln w="0"/>
              <a:solidFill>
                <a:schemeClr val="tx1"/>
              </a:solidFill>
              <a:effectLst>
                <a:outerShdw blurRad="38100" dist="19050" dir="2700000" algn="tl" rotWithShape="0">
                  <a:schemeClr val="dk1">
                    <a:alpha val="40000"/>
                  </a:schemeClr>
                </a:outerShdw>
              </a:effectLst>
            </a:rPr>
            <a:t>Source Data</a:t>
          </a:r>
        </a:p>
      </xdr:txBody>
    </xdr:sp>
    <xdr:clientData/>
  </xdr:twoCellAnchor>
  <xdr:twoCellAnchor editAs="oneCell">
    <xdr:from>
      <xdr:col>5</xdr:col>
      <xdr:colOff>66676</xdr:colOff>
      <xdr:row>11</xdr:row>
      <xdr:rowOff>74129</xdr:rowOff>
    </xdr:from>
    <xdr:to>
      <xdr:col>12</xdr:col>
      <xdr:colOff>393792</xdr:colOff>
      <xdr:row>23</xdr:row>
      <xdr:rowOff>66674</xdr:rowOff>
    </xdr:to>
    <xdr:pic>
      <xdr:nvPicPr>
        <xdr:cNvPr id="33" name="Picture 32">
          <a:extLst>
            <a:ext uri="{FF2B5EF4-FFF2-40B4-BE49-F238E27FC236}">
              <a16:creationId xmlns:a16="http://schemas.microsoft.com/office/drawing/2014/main" id="{D15FE763-9359-4163-870B-0A13F0938E9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876926" y="2483954"/>
          <a:ext cx="5165816" cy="2278545"/>
        </a:xfrm>
        <a:prstGeom prst="rect">
          <a:avLst/>
        </a:prstGeom>
      </xdr:spPr>
    </xdr:pic>
    <xdr:clientData/>
  </xdr:twoCellAnchor>
  <xdr:twoCellAnchor>
    <xdr:from>
      <xdr:col>5</xdr:col>
      <xdr:colOff>441079</xdr:colOff>
      <xdr:row>7</xdr:row>
      <xdr:rowOff>57150</xdr:rowOff>
    </xdr:from>
    <xdr:to>
      <xdr:col>11</xdr:col>
      <xdr:colOff>161925</xdr:colOff>
      <xdr:row>10</xdr:row>
      <xdr:rowOff>66675</xdr:rowOff>
    </xdr:to>
    <xdr:sp macro="" textlink="">
      <xdr:nvSpPr>
        <xdr:cNvPr id="17" name="Rectangle 16">
          <a:extLst>
            <a:ext uri="{FF2B5EF4-FFF2-40B4-BE49-F238E27FC236}">
              <a16:creationId xmlns:a16="http://schemas.microsoft.com/office/drawing/2014/main" id="{97E61077-F44A-4643-B9AF-7BEE9E48FB3F}"/>
            </a:ext>
          </a:extLst>
        </xdr:cNvPr>
        <xdr:cNvSpPr/>
      </xdr:nvSpPr>
      <xdr:spPr>
        <a:xfrm>
          <a:off x="6251329" y="1628775"/>
          <a:ext cx="3949946" cy="657225"/>
        </a:xfrm>
        <a:prstGeom prst="rect">
          <a:avLst/>
        </a:prstGeom>
        <a:solidFill>
          <a:schemeClr val="bg1"/>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cap="none" spc="0">
              <a:ln w="0"/>
              <a:solidFill>
                <a:schemeClr val="tx1"/>
              </a:solidFill>
              <a:effectLst>
                <a:outerShdw blurRad="38100" dist="19050" dir="2700000" algn="tl" rotWithShape="0">
                  <a:schemeClr val="dk1">
                    <a:alpha val="40000"/>
                  </a:schemeClr>
                </a:outerShdw>
              </a:effectLst>
            </a:rPr>
            <a:t>Star Schema Data Model</a:t>
          </a:r>
        </a:p>
      </xdr:txBody>
    </xdr:sp>
    <xdr:clientData/>
  </xdr:twoCellAnchor>
  <xdr:twoCellAnchor editAs="oneCell">
    <xdr:from>
      <xdr:col>13</xdr:col>
      <xdr:colOff>512067</xdr:colOff>
      <xdr:row>6</xdr:row>
      <xdr:rowOff>38100</xdr:rowOff>
    </xdr:from>
    <xdr:to>
      <xdr:col>23</xdr:col>
      <xdr:colOff>333375</xdr:colOff>
      <xdr:row>13</xdr:row>
      <xdr:rowOff>66675</xdr:rowOff>
    </xdr:to>
    <xdr:pic>
      <xdr:nvPicPr>
        <xdr:cNvPr id="34" name="Picture 33">
          <a:extLst>
            <a:ext uri="{FF2B5EF4-FFF2-40B4-BE49-F238E27FC236}">
              <a16:creationId xmlns:a16="http://schemas.microsoft.com/office/drawing/2014/main" id="{E0DE7C48-A55E-49B2-82F2-2E5A6F55F06B}"/>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770617" y="1419225"/>
          <a:ext cx="5812533" cy="1438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476250</xdr:colOff>
      <xdr:row>18</xdr:row>
      <xdr:rowOff>142875</xdr:rowOff>
    </xdr:from>
    <xdr:to>
      <xdr:col>22</xdr:col>
      <xdr:colOff>333375</xdr:colOff>
      <xdr:row>30</xdr:row>
      <xdr:rowOff>28575</xdr:rowOff>
    </xdr:to>
    <xdr:pic>
      <xdr:nvPicPr>
        <xdr:cNvPr id="3" name="Picture 2">
          <a:extLst>
            <a:ext uri="{FF2B5EF4-FFF2-40B4-BE49-F238E27FC236}">
              <a16:creationId xmlns:a16="http://schemas.microsoft.com/office/drawing/2014/main" id="{0E1C11BC-8D6B-4999-AE37-8529E8381CCD}"/>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2344400" y="3886200"/>
          <a:ext cx="4629150" cy="2171700"/>
        </a:xfrm>
        <a:prstGeom prst="rect">
          <a:avLst/>
        </a:prstGeom>
      </xdr:spPr>
    </xdr:pic>
    <xdr:clientData/>
  </xdr:twoCellAnchor>
  <xdr:twoCellAnchor>
    <xdr:from>
      <xdr:col>14</xdr:col>
      <xdr:colOff>185573</xdr:colOff>
      <xdr:row>14</xdr:row>
      <xdr:rowOff>85396</xdr:rowOff>
    </xdr:from>
    <xdr:to>
      <xdr:col>15</xdr:col>
      <xdr:colOff>433880</xdr:colOff>
      <xdr:row>19</xdr:row>
      <xdr:rowOff>119555</xdr:rowOff>
    </xdr:to>
    <xdr:sp macro="" textlink="">
      <xdr:nvSpPr>
        <xdr:cNvPr id="18" name="Rectangle 17">
          <a:extLst>
            <a:ext uri="{FF2B5EF4-FFF2-40B4-BE49-F238E27FC236}">
              <a16:creationId xmlns:a16="http://schemas.microsoft.com/office/drawing/2014/main" id="{FAEB57F2-E03C-4DBA-896B-3AFE15539886}"/>
            </a:ext>
          </a:extLst>
        </xdr:cNvPr>
        <xdr:cNvSpPr/>
      </xdr:nvSpPr>
      <xdr:spPr>
        <a:xfrm>
          <a:off x="12053723" y="3066721"/>
          <a:ext cx="857907" cy="986659"/>
        </a:xfrm>
        <a:prstGeom prst="rect">
          <a:avLst/>
        </a:prstGeom>
        <a:solidFill>
          <a:schemeClr val="bg1"/>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cap="none" spc="0">
              <a:ln w="0"/>
              <a:solidFill>
                <a:schemeClr val="tx1"/>
              </a:solidFill>
              <a:effectLst>
                <a:outerShdw blurRad="38100" dist="19050" dir="2700000" algn="tl" rotWithShape="0">
                  <a:schemeClr val="dk1">
                    <a:alpha val="40000"/>
                  </a:schemeClr>
                </a:outerShdw>
              </a:effectLst>
            </a:rPr>
            <a:t>Into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00VideoExcelStorage\218\junk\Busn214-Week05OL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ics"/>
      <sheetName val="Errors"/>
      <sheetName val="E(1)"/>
      <sheetName val="E(1an)"/>
      <sheetName val="E(2)"/>
      <sheetName val="E(2an)"/>
      <sheetName val="E(3)"/>
      <sheetName val="E(3an)"/>
      <sheetName val="E(4)"/>
      <sheetName val="E(4an)"/>
      <sheetName val="E(5 )"/>
      <sheetName val="E(5an)"/>
      <sheetName val="DV"/>
      <sheetName val="DV (an)"/>
      <sheetName val="Flash Fill"/>
      <sheetName val="Flash Fill (an)"/>
      <sheetName val="CNF-Notes"/>
      <sheetName val="CNF"/>
      <sheetName val="CNF (an)"/>
      <sheetName val="Text Formulas"/>
      <sheetName val="Text Formulas (an)"/>
      <sheetName val="Date Functions"/>
      <sheetName val="Date Functions (an)"/>
      <sheetName val="Array Formulas"/>
      <sheetName val="Array Formulas (an)"/>
      <sheetName val="Array Functions"/>
      <sheetName val="Array Functions (an)"/>
      <sheetName val="Homework ==&gt;&gt;"/>
      <sheetName val="HW(1)"/>
      <sheetName val="HW(1an)"/>
      <sheetName val="HW(2)"/>
      <sheetName val="HW(2an)"/>
      <sheetName val="HW(3)"/>
      <sheetName val="HW(3an)"/>
      <sheetName val="HW(4)"/>
      <sheetName val="HW(4an)"/>
      <sheetName val="HW(5)"/>
      <sheetName val="HW(5an)"/>
      <sheetName val="HW(6)"/>
      <sheetName val="HW(6an)"/>
      <sheetName val="HW(7)"/>
      <sheetName val="HW(7an)"/>
      <sheetName val="HW(8)"/>
      <sheetName val="HW(8an)"/>
      <sheetName val="HW(9)"/>
      <sheetName val="HW(9an)"/>
      <sheetName val="HW(10)"/>
      <sheetName val="HW(10an)"/>
      <sheetName val="HW(11)"/>
      <sheetName val="HW(11an)"/>
      <sheetName val="HW(12)"/>
      <sheetName val="HW(12an)"/>
      <sheetName val="HW(13)"/>
      <sheetName val="HW(13an)"/>
      <sheetName val="HW(14)"/>
      <sheetName val="HW(14an)"/>
      <sheetName val="HW(15)"/>
      <sheetName val="HW(15a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58">
          <cell r="G58" t="str">
            <v>FreestyleANSWER</v>
          </cell>
          <cell r="H58" t="str">
            <v>FastANSWER</v>
          </cell>
          <cell r="I58" t="str">
            <v>AussieANSWER</v>
          </cell>
          <cell r="J58" t="str">
            <v>WindANSWER</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mgirvin\Desktop\EB25GetAndTransformPowerQueryFinished%20(1).xlsm"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064.476866898149" createdVersion="6" refreshedVersion="6" minRefreshableVersion="3" recordCount="22" xr:uid="{3FC0A53C-364B-46C8-8214-051CBA38BDD8}">
  <cacheSource type="worksheet">
    <worksheetSource ref="F6:I28" sheet="Data Analysis" r:id="rId2"/>
  </cacheSource>
  <cacheFields count="4">
    <cacheField name="Date" numFmtId="166">
      <sharedItems containsSemiMixedTypes="0" containsNonDate="0" containsDate="1" containsString="0" minDate="2017-10-20T00:00:00" maxDate="2017-10-26T00:00:00"/>
    </cacheField>
    <cacheField name="Region" numFmtId="0">
      <sharedItems count="3">
        <s v="West"/>
        <s v="Northwest"/>
        <s v="Southwest"/>
      </sharedItems>
    </cacheField>
    <cacheField name="SalesRep" numFmtId="0">
      <sharedItems/>
    </cacheField>
    <cacheField name="Sales" numFmtId="164">
      <sharedItems containsSemiMixedTypes="0" containsString="0" containsNumber="1" containsInteger="1" minValue="127" maxValue="125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72.672997685186" createdVersion="6" refreshedVersion="6" minRefreshableVersion="3" recordCount="16" xr:uid="{3D0E95E9-6E46-49CD-BBDC-1CA51E44432F}">
  <cacheSource type="worksheet">
    <worksheetSource ref="A7:I23" sheet="Flat Table"/>
  </cacheSource>
  <cacheFields count="9">
    <cacheField name="Date" numFmtId="166">
      <sharedItems containsSemiMixedTypes="0" containsNonDate="0" containsDate="1" containsString="0" minDate="2017-10-20T00:00:00" maxDate="2017-10-26T00:00:00"/>
    </cacheField>
    <cacheField name="Units" numFmtId="0">
      <sharedItems containsSemiMixedTypes="0" containsString="0" containsNumber="1" containsInteger="1" minValue="10" maxValue="172"/>
    </cacheField>
    <cacheField name="SalesRepKey" numFmtId="0">
      <sharedItems containsSemiMixedTypes="0" containsString="0" containsNumber="1" containsInteger="1" minValue="1" maxValue="5"/>
    </cacheField>
    <cacheField name="ProductKey" numFmtId="0">
      <sharedItems containsSemiMixedTypes="0" containsString="0" containsNumber="1" containsInteger="1" minValue="1" maxValue="7"/>
    </cacheField>
    <cacheField name="Sales" numFmtId="167">
      <sharedItems containsSemiMixedTypes="0" containsString="0" containsNumber="1" minValue="127.1" maxValue="1236"/>
    </cacheField>
    <cacheField name="Sales Rep" numFmtId="0">
      <sharedItems count="6">
        <s v="Gigi"/>
        <s v="Rolonda"/>
        <s v="Chin"/>
        <s v="June"/>
        <s v="Tyrone"/>
        <s v="Freddy" u="1"/>
      </sharedItems>
    </cacheField>
    <cacheField name="Region" numFmtId="0">
      <sharedItems/>
    </cacheField>
    <cacheField name="Category" numFmtId="0">
      <sharedItems/>
    </cacheField>
    <cacheField name="Manufacturer" numFmtId="0">
      <sharedItems count="3">
        <s v="Colorado"/>
        <s v="Darnell"/>
        <s v="Gel Booms"/>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273.797154398148" createdVersion="5" refreshedVersion="6" minRefreshableVersion="3" recordCount="0" supportSubquery="1" supportAdvancedDrill="1" xr:uid="{BE5D8750-9CA2-4225-A1A6-07C97F4D00FD}">
  <cacheSource type="external" connectionId="4"/>
  <cacheFields count="3">
    <cacheField name="[dSalesRep].[Sales Rep].[Sales Rep]" caption="Sales Rep" numFmtId="0" hierarchy="6" level="1">
      <sharedItems count="5">
        <s v="Chin"/>
        <s v="Freddy"/>
        <s v="Gigi"/>
        <s v="June"/>
        <s v="Tyrone"/>
      </sharedItems>
    </cacheField>
    <cacheField name="[dProduct].[Manufacturer].[Manufacturer]" caption="Manufacturer" numFmtId="0" hierarchy="3" level="1">
      <sharedItems count="3">
        <s v="Colorado"/>
        <s v="Darnell"/>
        <s v="Gel Booms"/>
      </sharedItems>
    </cacheField>
    <cacheField name="[Measures].[Total Sales]" caption="Total Sales" numFmtId="0" hierarchy="17" level="32767"/>
  </cacheFields>
  <cacheHierarchies count="24">
    <cacheHierarchy uniqueName="[dCategory].[Category]" caption="Category" attribute="1" defaultMemberUniqueName="[dCategory].[Category].[All]" allUniqueName="[dCategory].[Category].[All]" dimensionUniqueName="[dCategory]" displayFolder="" count="0" memberValueDatatype="130" unbalanced="0"/>
    <cacheHierarchy uniqueName="[dCategory].[CategoryKey]" caption="CategoryKey" attribute="1" defaultMemberUniqueName="[dCategory].[CategoryKey].[All]" allUniqueName="[dCategory].[CategoryKey].[All]" dimensionUniqueName="[dCategory]" displayFolder="" count="0" memberValueDatatype="20" unbalanced="0"/>
    <cacheHierarchy uniqueName="[dProduct].[Category]" caption="Category" attribute="1" defaultMemberUniqueName="[dProduct].[Category].[All]" allUniqueName="[dProduct].[Category].[All]" dimensionUniqueName="[dProduct]" displayFolder="" count="0" memberValueDatatype="130" unbalanced="0"/>
    <cacheHierarchy uniqueName="[dProduct].[Manufacturer]" caption="Manufacturer" attribute="1" defaultMemberUniqueName="[dProduct].[Manufacturer].[All]" allUniqueName="[dProduct].[Manufacturer].[All]" dimensionUniqueName="[dProduct]" displayFolder="" count="2" memberValueDatatype="130" unbalanced="0">
      <fieldsUsage count="2">
        <fieldUsage x="-1"/>
        <fieldUsage x="1"/>
      </fieldsUsage>
    </cacheHierarchy>
    <cacheHierarchy uniqueName="[dProduct].[Product]" caption="Product" attribute="1" defaultMemberUniqueName="[dProduct].[Product].[All]" allUniqueName="[dProduct].[Product].[All]" dimensionUniqueName="[dProduct]" displayFolder="" count="0" memberValueDatatype="130" unbalanced="0"/>
    <cacheHierarchy uniqueName="[dSalesRep].[Region]" caption="Region" attribute="1" defaultMemberUniqueName="[dSalesRep].[Region].[All]" allUniqueName="[dSalesRep].[Region].[All]" dimensionUniqueName="[dSalesRep]" displayFolder="" count="0" memberValueDatatype="130" unbalanced="0"/>
    <cacheHierarchy uniqueName="[dSalesRep].[Sales Rep]" caption="Sales Rep" attribute="1" defaultMemberUniqueName="[dSalesRep].[Sales Rep].[All]" allUniqueName="[dSalesRep].[Sales Rep].[All]" dimensionUniqueName="[dSalesRep]" displayFolder="" count="2" memberValueDatatype="130" unbalanced="0">
      <fieldsUsage count="2">
        <fieldUsage x="-1"/>
        <fieldUsage x="0"/>
      </fieldsUsage>
    </cacheHierarchy>
    <cacheHierarchy uniqueName="[dProduct].[Price]" caption="Price" attribute="1" defaultMemberUniqueName="[dProduct].[Price].[All]" allUniqueName="[dProduct].[Price].[All]" dimensionUniqueName="[dProduct]" displayFolder="" count="0" memberValueDatatype="5" unbalanced="0" hidden="1"/>
    <cacheHierarchy uniqueName="[dProduct].[ProductKey]" caption="ProductKey" attribute="1" defaultMemberUniqueName="[dProduct].[ProductKey].[All]" allUniqueName="[dProduct].[ProductKey].[All]" dimensionUniqueName="[dProduct]" displayFolder="" count="0" memberValueDatatype="20" unbalanced="0" hidden="1"/>
    <cacheHierarchy uniqueName="[dProduct].[SCost]" caption="SCost" attribute="1" defaultMemberUniqueName="[dProduct].[SCost].[All]" allUniqueName="[dProduct].[SCost].[All]" dimensionUniqueName="[dProduct]" displayFolder="" count="0" memberValueDatatype="5" unbalanced="0" hidden="1"/>
    <cacheHierarchy uniqueName="[dSalesRep].[Hire Date]" caption="Hire Date" attribute="1" time="1" defaultMemberUniqueName="[dSalesRep].[Hire Date].[All]" allUniqueName="[dSalesRep].[Hire Date].[All]" dimensionUniqueName="[dSalesRep]" displayFolder="" count="0" memberValueDatatype="7" unbalanced="0" hidden="1"/>
    <cacheHierarchy uniqueName="[dSalesRep].[SalesRepKey]" caption="SalesRepKey" attribute="1" defaultMemberUniqueName="[dSalesRep].[SalesRepKey].[All]" allUniqueName="[dSalesRep].[SalesRepKey].[All]" dimensionUniqueName="[dSalesRep]" displayFolder="" count="0" memberValueDatatype="20" unbalanced="0" hidden="1"/>
    <cacheHierarchy uniqueName="[fSales].[Date]" caption="Date" attribute="1" time="1" defaultMemberUniqueName="[fSales].[Date].[All]" allUniqueName="[fSales].[Date].[All]" dimensionUniqueName="[fSales]" displayFolder="" count="0" memberValueDatatype="7" unbalanced="0" hidden="1"/>
    <cacheHierarchy uniqueName="[fSales].[ProductKey]" caption="ProductKey" attribute="1" defaultMemberUniqueName="[fSales].[ProductKey].[All]" allUniqueName="[fSales].[ProductKey].[All]" dimensionUniqueName="[fSales]" displayFolder="" count="0" memberValueDatatype="20" unbalanced="0" hidden="1"/>
    <cacheHierarchy uniqueName="[fSales].[Sales]" caption="Sales" attribute="1" defaultMemberUniqueName="[fSales].[Sales].[All]" allUniqueName="[fSales].[Sales].[All]" dimensionUniqueName="[fSales]" displayFolder="" count="0" memberValueDatatype="5" unbalanced="0" hidden="1"/>
    <cacheHierarchy uniqueName="[fSales].[SalesRepKey]" caption="SalesRepKey" attribute="1" defaultMemberUniqueName="[fSales].[SalesRepKey].[All]" allUniqueName="[fSales].[SalesRepKey].[All]" dimensionUniqueName="[fSales]" displayFolder="" count="0" memberValueDatatype="20" unbalanced="0" hidden="1"/>
    <cacheHierarchy uniqueName="[fSales].[Units]" caption="Units" attribute="1" defaultMemberUniqueName="[fSales].[Units].[All]" allUniqueName="[fSales].[Units].[All]" dimensionUniqueName="[fSales]" displayFolder="" count="0" memberValueDatatype="20" unbalanced="0" hidden="1"/>
    <cacheHierarchy uniqueName="[Measures].[Total Sales]" caption="Total Sales" measure="1" displayFolder="" measureGroup="fSales" count="0" oneField="1">
      <fieldsUsage count="1">
        <fieldUsage x="2"/>
      </fieldsUsage>
    </cacheHierarchy>
    <cacheHierarchy uniqueName="[Measures].[Total Units]" caption="Total Units" measure="1" displayFolder="" measureGroup="fSales" count="0"/>
    <cacheHierarchy uniqueName="[Measures].[__XL_Count dProduct]" caption="__XL_Count dProduct" measure="1" displayFolder="" measureGroup="dProduct" count="0" hidden="1"/>
    <cacheHierarchy uniqueName="[Measures].[__XL_Count fSales]" caption="__XL_Count fSales" measure="1" displayFolder="" measureGroup="fSales" count="0" hidden="1"/>
    <cacheHierarchy uniqueName="[Measures].[__XL_Count dSalesRep]" caption="__XL_Count dSalesRep" measure="1" displayFolder="" measureGroup="dSalesRep" count="0" hidden="1"/>
    <cacheHierarchy uniqueName="[Measures].[__XL_Count dCategory]" caption="__XL_Count dCategory" measure="1" displayFolder="" measureGroup="dCategory" count="0" hidden="1"/>
    <cacheHierarchy uniqueName="[Measures].[__No measures defined]" caption="__No measures defined" measure="1" displayFolder="" count="0" hidden="1"/>
  </cacheHierarchies>
  <kpis count="0"/>
  <dimensions count="4">
    <dimension name="dCategory" uniqueName="[dCategory]" caption="dCategory"/>
    <dimension name="dProduct" uniqueName="[dProduct]" caption="dProduct"/>
    <dimension name="dSalesRep" uniqueName="[dSalesRep]" caption="dSalesRep"/>
    <dimension measure="1" name="Measures" uniqueName="[Measures]" caption="Measures"/>
  </dimensions>
  <measureGroups count="4">
    <measureGroup name="dCategory" caption="dCategory"/>
    <measureGroup name="dProduct" caption="dProduct"/>
    <measureGroup name="dSalesRep" caption="dSalesRep"/>
    <measureGroup name="fSales" caption="fSales"/>
  </measureGroups>
  <maps count="5">
    <map measureGroup="0" dimension="0"/>
    <map measureGroup="1" dimension="1"/>
    <map measureGroup="2" dimension="2"/>
    <map measureGroup="3" dimension="1"/>
    <map measureGroup="3"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273.816301620369" createdVersion="6" refreshedVersion="6" minRefreshableVersion="3" recordCount="0" supportSubquery="1" supportAdvancedDrill="1" xr:uid="{B3615862-31E3-4843-9D2E-22BDA4845D41}">
  <cacheSource type="external" connectionId="4"/>
  <cacheFields count="5">
    <cacheField name="[dSalesRep].[Region].[Region]" caption="Region" numFmtId="0" hierarchy="5" level="1">
      <sharedItems count="4">
        <s v="Canada"/>
        <s v="Europe"/>
        <s v="Mexico"/>
        <s v="USA"/>
      </sharedItems>
    </cacheField>
    <cacheField name="[Measures].[Total Units]" caption="Total Units" numFmtId="0" hierarchy="18" level="32767"/>
    <cacheField name="[Measures].[Total Sales]" caption="Total Sales" numFmtId="0" hierarchy="17" level="32767"/>
    <cacheField name="[dCategory].[Category].[Category]" caption="Category" numFmtId="0" level="1">
      <sharedItems containsSemiMixedTypes="0" containsNonDate="0" containsString="0"/>
    </cacheField>
    <cacheField name="[dProduct].[Category].[Category]" caption="Category" numFmtId="0" hierarchy="2" level="1">
      <sharedItems containsSemiMixedTypes="0" containsNonDate="0" containsString="0"/>
    </cacheField>
  </cacheFields>
  <cacheHierarchies count="24">
    <cacheHierarchy uniqueName="[dCategory].[Category]" caption="Category" attribute="1" defaultMemberUniqueName="[dCategory].[Category].[All]" allUniqueName="[dCategory].[Category].[All]" dimensionUniqueName="[dCategory]" displayFolder="" count="2" memberValueDatatype="130" unbalanced="0">
      <fieldsUsage count="2">
        <fieldUsage x="-1"/>
        <fieldUsage x="3"/>
      </fieldsUsage>
    </cacheHierarchy>
    <cacheHierarchy uniqueName="[dCategory].[CategoryKey]" caption="CategoryKey" attribute="1" defaultMemberUniqueName="[dCategory].[CategoryKey].[All]" allUniqueName="[dCategory].[CategoryKey].[All]" dimensionUniqueName="[dCategory]" displayFolder="" count="2" memberValueDatatype="20" unbalanced="0"/>
    <cacheHierarchy uniqueName="[dProduct].[Category]" caption="Category" attribute="1" defaultMemberUniqueName="[dProduct].[Category].[All]" allUniqueName="[dProduct].[Category].[All]" dimensionUniqueName="[dProduct]" displayFolder="" count="2" memberValueDatatype="130" unbalanced="0">
      <fieldsUsage count="2">
        <fieldUsage x="-1"/>
        <fieldUsage x="4"/>
      </fieldsUsage>
    </cacheHierarchy>
    <cacheHierarchy uniqueName="[dProduct].[Manufacturer]" caption="Manufacturer" attribute="1" defaultMemberUniqueName="[dProduct].[Manufacturer].[All]" allUniqueName="[dProduct].[Manufacturer].[All]" dimensionUniqueName="[dProduct]" displayFolder="" count="2" memberValueDatatype="130" unbalanced="0"/>
    <cacheHierarchy uniqueName="[dProduct].[Product]" caption="Product" attribute="1" defaultMemberUniqueName="[dProduct].[Product].[All]" allUniqueName="[dProduct].[Product].[All]" dimensionUniqueName="[dProduct]" displayFolder="" count="2" memberValueDatatype="130" unbalanced="0"/>
    <cacheHierarchy uniqueName="[dSalesRep].[Region]" caption="Region" attribute="1" defaultMemberUniqueName="[dSalesRep].[Region].[All]" allUniqueName="[dSalesRep].[Region].[All]" dimensionUniqueName="[dSalesRep]" displayFolder="" count="2" memberValueDatatype="130" unbalanced="0">
      <fieldsUsage count="2">
        <fieldUsage x="-1"/>
        <fieldUsage x="0"/>
      </fieldsUsage>
    </cacheHierarchy>
    <cacheHierarchy uniqueName="[dSalesRep].[Sales Rep]" caption="Sales Rep" attribute="1" defaultMemberUniqueName="[dSalesRep].[Sales Rep].[All]" allUniqueName="[dSalesRep].[Sales Rep].[All]" dimensionUniqueName="[dSalesRep]" displayFolder="" count="2" memberValueDatatype="130" unbalanced="0"/>
    <cacheHierarchy uniqueName="[dProduct].[Price]" caption="Price" attribute="1" defaultMemberUniqueName="[dProduct].[Price].[All]" allUniqueName="[dProduct].[Price].[All]" dimensionUniqueName="[dProduct]" displayFolder="" count="2" memberValueDatatype="5" unbalanced="0" hidden="1"/>
    <cacheHierarchy uniqueName="[dProduct].[ProductKey]" caption="ProductKey" attribute="1" defaultMemberUniqueName="[dProduct].[ProductKey].[All]" allUniqueName="[dProduct].[ProductKey].[All]" dimensionUniqueName="[dProduct]" displayFolder="" count="2" memberValueDatatype="20" unbalanced="0" hidden="1"/>
    <cacheHierarchy uniqueName="[dProduct].[SCost]" caption="SCost" attribute="1" defaultMemberUniqueName="[dProduct].[SCost].[All]" allUniqueName="[dProduct].[SCost].[All]" dimensionUniqueName="[dProduct]" displayFolder="" count="2" memberValueDatatype="5" unbalanced="0" hidden="1"/>
    <cacheHierarchy uniqueName="[dSalesRep].[Hire Date]" caption="Hire Date" attribute="1" time="1" defaultMemberUniqueName="[dSalesRep].[Hire Date].[All]" allUniqueName="[dSalesRep].[Hire Date].[All]" dimensionUniqueName="[dSalesRep]" displayFolder="" count="2" memberValueDatatype="7" unbalanced="0" hidden="1"/>
    <cacheHierarchy uniqueName="[dSalesRep].[SalesRepKey]" caption="SalesRepKey" attribute="1" defaultMemberUniqueName="[dSalesRep].[SalesRepKey].[All]" allUniqueName="[dSalesRep].[SalesRepKey].[All]" dimensionUniqueName="[dSalesRep]" displayFolder="" count="2" memberValueDatatype="20" unbalanced="0" hidden="1"/>
    <cacheHierarchy uniqueName="[fSales].[Date]" caption="Date" attribute="1" time="1" defaultMemberUniqueName="[fSales].[Date].[All]" allUniqueName="[fSales].[Date].[All]" dimensionUniqueName="[fSales]" displayFolder="" count="2" memberValueDatatype="7" unbalanced="0" hidden="1"/>
    <cacheHierarchy uniqueName="[fSales].[ProductKey]" caption="ProductKey" attribute="1" defaultMemberUniqueName="[fSales].[ProductKey].[All]" allUniqueName="[fSales].[ProductKey].[All]" dimensionUniqueName="[fSales]" displayFolder="" count="2" memberValueDatatype="20" unbalanced="0" hidden="1"/>
    <cacheHierarchy uniqueName="[fSales].[Sales]" caption="Sales" attribute="1" defaultMemberUniqueName="[fSales].[Sales].[All]" allUniqueName="[fSales].[Sales].[All]" dimensionUniqueName="[fSales]" displayFolder="" count="2" memberValueDatatype="5" unbalanced="0" hidden="1"/>
    <cacheHierarchy uniqueName="[fSales].[SalesRepKey]" caption="SalesRepKey" attribute="1" defaultMemberUniqueName="[fSales].[SalesRepKey].[All]" allUniqueName="[fSales].[SalesRepKey].[All]" dimensionUniqueName="[fSales]" displayFolder="" count="2" memberValueDatatype="20" unbalanced="0" hidden="1"/>
    <cacheHierarchy uniqueName="[fSales].[Units]" caption="Units" attribute="1" defaultMemberUniqueName="[fSales].[Units].[All]" allUniqueName="[fSales].[Units].[All]" dimensionUniqueName="[fSales]" displayFolder="" count="2" memberValueDatatype="20" unbalanced="0" hidden="1"/>
    <cacheHierarchy uniqueName="[Measures].[Total Sales]" caption="Total Sales" measure="1" displayFolder="" measureGroup="fSales" count="0" oneField="1">
      <fieldsUsage count="1">
        <fieldUsage x="2"/>
      </fieldsUsage>
    </cacheHierarchy>
    <cacheHierarchy uniqueName="[Measures].[Total Units]" caption="Total Units" measure="1" displayFolder="" measureGroup="fSales" count="0" oneField="1">
      <fieldsUsage count="1">
        <fieldUsage x="1"/>
      </fieldsUsage>
    </cacheHierarchy>
    <cacheHierarchy uniqueName="[Measures].[__XL_Count dProduct]" caption="__XL_Count dProduct" measure="1" displayFolder="" measureGroup="dProduct" count="0" hidden="1"/>
    <cacheHierarchy uniqueName="[Measures].[__XL_Count fSales]" caption="__XL_Count fSales" measure="1" displayFolder="" measureGroup="fSales" count="0" hidden="1"/>
    <cacheHierarchy uniqueName="[Measures].[__XL_Count dSalesRep]" caption="__XL_Count dSalesRep" measure="1" displayFolder="" measureGroup="dSalesRep" count="0" hidden="1"/>
    <cacheHierarchy uniqueName="[Measures].[__XL_Count dCategory]" caption="__XL_Count dCategory" measure="1" displayFolder="" measureGroup="dCategory" count="0" hidden="1"/>
    <cacheHierarchy uniqueName="[Measures].[__No measures defined]" caption="__No measures defined" measure="1" displayFolder="" count="0" hidden="1"/>
  </cacheHierarchies>
  <kpis count="0"/>
  <dimensions count="4">
    <dimension name="dCategory" uniqueName="[dCategory]" caption="dCategory"/>
    <dimension name="dProduct" uniqueName="[dProduct]" caption="dProduct"/>
    <dimension name="dSalesRep" uniqueName="[dSalesRep]" caption="dSalesRep"/>
    <dimension measure="1" name="Measures" uniqueName="[Measures]" caption="Measures"/>
  </dimensions>
  <measureGroups count="4">
    <measureGroup name="dCategory" caption="dCategory"/>
    <measureGroup name="dProduct" caption="dProduct"/>
    <measureGroup name="dSalesRep" caption="dSalesRep"/>
    <measureGroup name="fSales" caption="fSales"/>
  </measureGroups>
  <maps count="5">
    <map measureGroup="0" dimension="0"/>
    <map measureGroup="1" dimension="1"/>
    <map measureGroup="2" dimension="2"/>
    <map measureGroup="3" dimension="1"/>
    <map measureGroup="3"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273.816239814812" createdVersion="3" refreshedVersion="6" minRefreshableVersion="3" recordCount="0" supportSubquery="1" supportAdvancedDrill="1" xr:uid="{0F1A945A-AFF7-4E90-8E99-E11075F989DA}">
  <cacheSource type="external" connectionId="4">
    <extLst>
      <ext xmlns:x14="http://schemas.microsoft.com/office/spreadsheetml/2009/9/main" uri="{F057638F-6D5F-4e77-A914-E7F072B9BCA8}">
        <x14:sourceConnection name="ThisWorkbookDataModel"/>
      </ext>
    </extLst>
  </cacheSource>
  <cacheFields count="0"/>
  <cacheHierarchies count="24">
    <cacheHierarchy uniqueName="[dCategory].[Category]" caption="Category" attribute="1" defaultMemberUniqueName="[dCategory].[Category].[All]" allUniqueName="[dCategory].[Category].[All]" dimensionUniqueName="[dCategory]" displayFolder="" count="0" memberValueDatatype="130" unbalanced="0"/>
    <cacheHierarchy uniqueName="[dCategory].[CategoryKey]" caption="CategoryKey" attribute="1" defaultMemberUniqueName="[dCategory].[CategoryKey].[All]" allUniqueName="[dCategory].[CategoryKey].[All]" dimensionUniqueName="[dCategory]" displayFolder="" count="0" memberValueDatatype="20" unbalanced="0"/>
    <cacheHierarchy uniqueName="[dProduct].[Category]" caption="Category" attribute="1" defaultMemberUniqueName="[dProduct].[Category].[All]" allUniqueName="[dProduct].[Category].[All]" dimensionUniqueName="[dProduct]" displayFolder="" count="2" memberValueDatatype="130" unbalanced="0"/>
    <cacheHierarchy uniqueName="[dProduct].[Manufacturer]" caption="Manufacturer" attribute="1" defaultMemberUniqueName="[dProduct].[Manufacturer].[All]" allUniqueName="[dProduct].[Manufacturer].[All]" dimensionUniqueName="[dProduct]" displayFolder="" count="0" memberValueDatatype="130" unbalanced="0"/>
    <cacheHierarchy uniqueName="[dProduct].[Product]" caption="Product" attribute="1" defaultMemberUniqueName="[dProduct].[Product].[All]" allUniqueName="[dProduct].[Product].[All]" dimensionUniqueName="[dProduct]" displayFolder="" count="0" memberValueDatatype="130" unbalanced="0"/>
    <cacheHierarchy uniqueName="[dSalesRep].[Region]" caption="Region" attribute="1" defaultMemberUniqueName="[dSalesRep].[Region].[All]" allUniqueName="[dSalesRep].[Region].[All]" dimensionUniqueName="[dSalesRep]" displayFolder="" count="0" memberValueDatatype="130" unbalanced="0"/>
    <cacheHierarchy uniqueName="[dSalesRep].[Sales Rep]" caption="Sales Rep" attribute="1" defaultMemberUniqueName="[dSalesRep].[Sales Rep].[All]" allUniqueName="[dSalesRep].[Sales Rep].[All]" dimensionUniqueName="[dSalesRep]" displayFolder="" count="0" memberValueDatatype="130" unbalanced="0"/>
    <cacheHierarchy uniqueName="[dProduct].[Price]" caption="Price" attribute="1" defaultMemberUniqueName="[dProduct].[Price].[All]" allUniqueName="[dProduct].[Price].[All]" dimensionUniqueName="[dProduct]" displayFolder="" count="0" memberValueDatatype="5" unbalanced="0" hidden="1"/>
    <cacheHierarchy uniqueName="[dProduct].[ProductKey]" caption="ProductKey" attribute="1" defaultMemberUniqueName="[dProduct].[ProductKey].[All]" allUniqueName="[dProduct].[ProductKey].[All]" dimensionUniqueName="[dProduct]" displayFolder="" count="0" memberValueDatatype="20" unbalanced="0" hidden="1"/>
    <cacheHierarchy uniqueName="[dProduct].[SCost]" caption="SCost" attribute="1" defaultMemberUniqueName="[dProduct].[SCost].[All]" allUniqueName="[dProduct].[SCost].[All]" dimensionUniqueName="[dProduct]" displayFolder="" count="0" memberValueDatatype="5" unbalanced="0" hidden="1"/>
    <cacheHierarchy uniqueName="[dSalesRep].[Hire Date]" caption="Hire Date" attribute="1" time="1" defaultMemberUniqueName="[dSalesRep].[Hire Date].[All]" allUniqueName="[dSalesRep].[Hire Date].[All]" dimensionUniqueName="[dSalesRep]" displayFolder="" count="0" memberValueDatatype="7" unbalanced="0" hidden="1"/>
    <cacheHierarchy uniqueName="[dSalesRep].[SalesRepKey]" caption="SalesRepKey" attribute="1" defaultMemberUniqueName="[dSalesRep].[SalesRepKey].[All]" allUniqueName="[dSalesRep].[SalesRepKey].[All]" dimensionUniqueName="[dSalesRep]" displayFolder="" count="0" memberValueDatatype="20" unbalanced="0" hidden="1"/>
    <cacheHierarchy uniqueName="[fSales].[Date]" caption="Date" attribute="1" time="1" defaultMemberUniqueName="[fSales].[Date].[All]" allUniqueName="[fSales].[Date].[All]" dimensionUniqueName="[fSales]" displayFolder="" count="0" memberValueDatatype="7" unbalanced="0" hidden="1"/>
    <cacheHierarchy uniqueName="[fSales].[ProductKey]" caption="ProductKey" attribute="1" defaultMemberUniqueName="[fSales].[ProductKey].[All]" allUniqueName="[fSales].[ProductKey].[All]" dimensionUniqueName="[fSales]" displayFolder="" count="0" memberValueDatatype="20" unbalanced="0" hidden="1"/>
    <cacheHierarchy uniqueName="[fSales].[Sales]" caption="Sales" attribute="1" defaultMemberUniqueName="[fSales].[Sales].[All]" allUniqueName="[fSales].[Sales].[All]" dimensionUniqueName="[fSales]" displayFolder="" count="0" memberValueDatatype="5" unbalanced="0" hidden="1"/>
    <cacheHierarchy uniqueName="[fSales].[SalesRepKey]" caption="SalesRepKey" attribute="1" defaultMemberUniqueName="[fSales].[SalesRepKey].[All]" allUniqueName="[fSales].[SalesRepKey].[All]" dimensionUniqueName="[fSales]" displayFolder="" count="0" memberValueDatatype="20" unbalanced="0" hidden="1"/>
    <cacheHierarchy uniqueName="[fSales].[Units]" caption="Units" attribute="1" defaultMemberUniqueName="[fSales].[Units].[All]" allUniqueName="[fSales].[Units].[All]" dimensionUniqueName="[fSales]" displayFolder="" count="0" memberValueDatatype="20" unbalanced="0" hidden="1"/>
    <cacheHierarchy uniqueName="[Measures].[Total Sales]" caption="Total Sales" measure="1" displayFolder="" measureGroup="fSales" count="0"/>
    <cacheHierarchy uniqueName="[Measures].[Total Units]" caption="Total Units" measure="1" displayFolder="" measureGroup="fSales" count="0"/>
    <cacheHierarchy uniqueName="[Measures].[__XL_Count dProduct]" caption="__XL_Count dProduct" measure="1" displayFolder="" measureGroup="dProduct" count="0" hidden="1"/>
    <cacheHierarchy uniqueName="[Measures].[__XL_Count fSales]" caption="__XL_Count fSales" measure="1" displayFolder="" measureGroup="fSales" count="0" hidden="1"/>
    <cacheHierarchy uniqueName="[Measures].[__XL_Count dSalesRep]" caption="__XL_Count dSalesRep" measure="1" displayFolder="" measureGroup="dSalesRep" count="0" hidden="1"/>
    <cacheHierarchy uniqueName="[Measures].[__XL_Count dCategory]" caption="__XL_Count dCategory" measure="1" displayFolder="" measureGroup="dCategory"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81823049"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d v="2017-10-20T00:00:00"/>
    <x v="0"/>
    <s v="Gigi"/>
    <n v="620"/>
  </r>
  <r>
    <d v="2017-10-20T00:00:00"/>
    <x v="1"/>
    <s v="Gigi"/>
    <n v="484"/>
  </r>
  <r>
    <d v="2017-10-20T00:00:00"/>
    <x v="0"/>
    <s v="Freddy"/>
    <n v="376"/>
  </r>
  <r>
    <d v="2017-10-20T00:00:00"/>
    <x v="1"/>
    <s v="Freddy"/>
    <n v="1141"/>
  </r>
  <r>
    <d v="2017-10-20T00:00:00"/>
    <x v="1"/>
    <s v="Chin"/>
    <n v="725"/>
  </r>
  <r>
    <d v="2017-10-20T00:00:00"/>
    <x v="0"/>
    <s v="Chin"/>
    <n v="222"/>
  </r>
  <r>
    <d v="2017-10-20T00:00:00"/>
    <x v="0"/>
    <s v="June"/>
    <n v="1038"/>
  </r>
  <r>
    <d v="2017-10-21T00:00:00"/>
    <x v="1"/>
    <s v="Chin"/>
    <n v="154"/>
  </r>
  <r>
    <d v="2017-10-21T00:00:00"/>
    <x v="1"/>
    <s v="Gigi"/>
    <n v="205"/>
  </r>
  <r>
    <d v="2017-10-21T00:00:00"/>
    <x v="2"/>
    <s v="Gigi"/>
    <n v="895"/>
  </r>
  <r>
    <d v="2017-10-21T00:00:00"/>
    <x v="0"/>
    <s v="Chin"/>
    <n v="1254"/>
  </r>
  <r>
    <d v="2017-10-22T00:00:00"/>
    <x v="1"/>
    <s v="June"/>
    <n v="596"/>
  </r>
  <r>
    <d v="2017-10-24T00:00:00"/>
    <x v="2"/>
    <s v="Gigi"/>
    <n v="799"/>
  </r>
  <r>
    <d v="2017-10-24T00:00:00"/>
    <x v="1"/>
    <s v="Gigi"/>
    <n v="651"/>
  </r>
  <r>
    <d v="2017-10-24T00:00:00"/>
    <x v="0"/>
    <s v="June"/>
    <n v="1235"/>
  </r>
  <r>
    <d v="2017-10-24T00:00:00"/>
    <x v="2"/>
    <s v="Chin"/>
    <n v="684"/>
  </r>
  <r>
    <d v="2017-10-24T00:00:00"/>
    <x v="1"/>
    <s v="June"/>
    <n v="127"/>
  </r>
  <r>
    <d v="2017-10-24T00:00:00"/>
    <x v="0"/>
    <s v="June"/>
    <n v="269"/>
  </r>
  <r>
    <d v="2017-10-25T00:00:00"/>
    <x v="2"/>
    <s v="Chin"/>
    <n v="739"/>
  </r>
  <r>
    <d v="2017-10-25T00:00:00"/>
    <x v="0"/>
    <s v="Gigi"/>
    <n v="1201"/>
  </r>
  <r>
    <d v="2017-10-25T00:00:00"/>
    <x v="1"/>
    <s v="June"/>
    <n v="546"/>
  </r>
  <r>
    <d v="2017-10-25T00:00:00"/>
    <x v="1"/>
    <s v="Chin"/>
    <n v="16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d v="2017-10-20T00:00:00"/>
    <n v="44"/>
    <n v="1"/>
    <n v="4"/>
    <n v="620.95000000000005"/>
    <x v="0"/>
    <s v="USA"/>
    <s v="Beginner"/>
    <x v="0"/>
  </r>
  <r>
    <d v="2017-10-20T00:00:00"/>
    <n v="37"/>
    <n v="1"/>
    <n v="3"/>
    <n v="484.31"/>
    <x v="0"/>
    <s v="USA"/>
    <s v="Competition"/>
    <x v="1"/>
  </r>
  <r>
    <d v="2017-10-20T00:00:00"/>
    <n v="38"/>
    <n v="2"/>
    <n v="5"/>
    <n v="376.69"/>
    <x v="1"/>
    <s v="Canada"/>
    <s v="Free Style"/>
    <x v="2"/>
  </r>
  <r>
    <d v="2017-10-20T00:00:00"/>
    <n v="82"/>
    <n v="2"/>
    <n v="1"/>
    <n v="1141.96"/>
    <x v="1"/>
    <s v="Canada"/>
    <s v="Beginner"/>
    <x v="1"/>
  </r>
  <r>
    <d v="2017-10-20T00:00:00"/>
    <n v="56"/>
    <n v="3"/>
    <n v="2"/>
    <n v="725.45"/>
    <x v="2"/>
    <s v="Mexico"/>
    <s v="Beginner"/>
    <x v="2"/>
  </r>
  <r>
    <d v="2017-10-20T00:00:00"/>
    <n v="25"/>
    <n v="3"/>
    <n v="2"/>
    <n v="222.67"/>
    <x v="2"/>
    <s v="Mexico"/>
    <s v="Beginner"/>
    <x v="2"/>
  </r>
  <r>
    <d v="2017-10-20T00:00:00"/>
    <n v="130"/>
    <n v="4"/>
    <n v="3"/>
    <n v="1038.0999999999999"/>
    <x v="3"/>
    <s v="USA"/>
    <s v="Competition"/>
    <x v="1"/>
  </r>
  <r>
    <d v="2017-10-21T00:00:00"/>
    <n v="10"/>
    <n v="3"/>
    <n v="1"/>
    <n v="154.41"/>
    <x v="2"/>
    <s v="Mexico"/>
    <s v="Beginner"/>
    <x v="1"/>
  </r>
  <r>
    <d v="2017-10-24T00:00:00"/>
    <n v="82"/>
    <n v="5"/>
    <n v="5"/>
    <n v="1236"/>
    <x v="4"/>
    <s v="Europe"/>
    <s v="Free Style"/>
    <x v="2"/>
  </r>
  <r>
    <d v="2017-10-24T00:00:00"/>
    <n v="53"/>
    <n v="3"/>
    <n v="4"/>
    <n v="684.48"/>
    <x v="2"/>
    <s v="Mexico"/>
    <s v="Beginner"/>
    <x v="0"/>
  </r>
  <r>
    <d v="2017-10-24T00:00:00"/>
    <n v="12"/>
    <n v="5"/>
    <n v="6"/>
    <n v="127.1"/>
    <x v="4"/>
    <s v="Europe"/>
    <s v="Competition"/>
    <x v="0"/>
  </r>
  <r>
    <d v="2017-10-24T00:00:00"/>
    <n v="22"/>
    <n v="4"/>
    <n v="5"/>
    <n v="269.52"/>
    <x v="3"/>
    <s v="USA"/>
    <s v="Free Style"/>
    <x v="2"/>
  </r>
  <r>
    <d v="2017-10-25T00:00:00"/>
    <n v="82"/>
    <n v="3"/>
    <n v="7"/>
    <n v="739.69"/>
    <x v="2"/>
    <s v="Mexico"/>
    <s v="Free Style"/>
    <x v="2"/>
  </r>
  <r>
    <d v="2017-10-25T00:00:00"/>
    <n v="172"/>
    <n v="1"/>
    <n v="7"/>
    <n v="1201.01"/>
    <x v="0"/>
    <s v="USA"/>
    <s v="Free Style"/>
    <x v="2"/>
  </r>
  <r>
    <d v="2017-10-25T00:00:00"/>
    <n v="78"/>
    <n v="4"/>
    <n v="6"/>
    <n v="546.05999999999995"/>
    <x v="3"/>
    <s v="USA"/>
    <s v="Competition"/>
    <x v="0"/>
  </r>
  <r>
    <d v="2017-10-25T00:00:00"/>
    <n v="12"/>
    <n v="3"/>
    <n v="1"/>
    <n v="162.44999999999999"/>
    <x v="2"/>
    <s v="Mexico"/>
    <s v="Beginne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3E1F4A-98AC-430F-98C5-08D18F3EA55B}" name="PivotTable1"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D27:H34" firstHeaderRow="1" firstDataRow="2" firstDataCol="1"/>
  <pivotFields count="9">
    <pivotField compact="0" numFmtId="166" outline="0" showAll="0"/>
    <pivotField compact="0" outline="0" showAll="0"/>
    <pivotField compact="0" outline="0" showAll="0"/>
    <pivotField compact="0" outline="0" showAll="0"/>
    <pivotField dataField="1" compact="0" numFmtId="167" outline="0" showAll="0"/>
    <pivotField axis="axisRow" compact="0" outline="0" showAll="0">
      <items count="7">
        <item x="3"/>
        <item x="2"/>
        <item m="1" x="5"/>
        <item x="0"/>
        <item x="4"/>
        <item x="1"/>
        <item t="default"/>
      </items>
    </pivotField>
    <pivotField compact="0" outline="0" showAll="0"/>
    <pivotField compact="0" outline="0" showAll="0"/>
    <pivotField axis="axisCol" compact="0" outline="0" showAll="0">
      <items count="4">
        <item x="0"/>
        <item x="1"/>
        <item x="2"/>
        <item t="default"/>
      </items>
    </pivotField>
  </pivotFields>
  <rowFields count="1">
    <field x="5"/>
  </rowFields>
  <rowItems count="6">
    <i>
      <x/>
    </i>
    <i>
      <x v="1"/>
    </i>
    <i>
      <x v="3"/>
    </i>
    <i>
      <x v="4"/>
    </i>
    <i>
      <x v="5"/>
    </i>
    <i t="grand">
      <x/>
    </i>
  </rowItems>
  <colFields count="1">
    <field x="8"/>
  </colFields>
  <colItems count="4">
    <i>
      <x/>
    </i>
    <i>
      <x v="1"/>
    </i>
    <i>
      <x v="2"/>
    </i>
    <i t="grand">
      <x/>
    </i>
  </colItems>
  <dataFields count="1">
    <dataField name="Sum of Sales" fld="4" baseField="0" baseItem="0" numFmtId="16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1EC36F-C9F0-4F55-A307-95EADE0A1B80}" name="PivotTable1" cacheId="2" applyNumberFormats="0" applyBorderFormats="0" applyFontFormats="0" applyPatternFormats="0" applyAlignmentFormats="0" applyWidthHeightFormats="1" dataCaption="Values" tag="31df45e3-f83c-490f-aced-a7b0f7476b29" updatedVersion="6" minRefreshableVersion="3" useAutoFormatting="1" itemPrintTitles="1" createdVersion="5" indent="0" compact="0" compactData="0" multipleFieldFilters="0">
  <location ref="B31:F38" firstHeaderRow="1" firstDataRow="2" firstDataCol="1"/>
  <pivotFields count="3">
    <pivotField axis="axisRow" compact="0" allDrilled="1" outline="0" subtotalTop="0" showAll="0" dataSourceSort="1" defaultAttributeDrillState="1">
      <items count="6">
        <item x="0"/>
        <item x="1"/>
        <item x="2"/>
        <item x="3"/>
        <item x="4"/>
        <item t="default"/>
      </items>
    </pivotField>
    <pivotField axis="axisCol" compact="0" allDrilled="1" outline="0" subtotalTop="0" showAll="0" dataSourceSort="1" defaultAttributeDrillState="1">
      <items count="4">
        <item x="0"/>
        <item x="1"/>
        <item x="2"/>
        <item t="default"/>
      </items>
    </pivotField>
    <pivotField dataField="1" compact="0" outline="0" subtotalTop="0" showAll="0"/>
  </pivotFields>
  <rowFields count="1">
    <field x="0"/>
  </rowFields>
  <rowItems count="6">
    <i>
      <x/>
    </i>
    <i>
      <x v="1"/>
    </i>
    <i>
      <x v="2"/>
    </i>
    <i>
      <x v="3"/>
    </i>
    <i>
      <x v="4"/>
    </i>
    <i t="grand">
      <x/>
    </i>
  </rowItems>
  <colFields count="1">
    <field x="1"/>
  </colFields>
  <colItems count="4">
    <i>
      <x/>
    </i>
    <i>
      <x v="1"/>
    </i>
    <i>
      <x v="2"/>
    </i>
    <i t="grand">
      <x/>
    </i>
  </colItems>
  <dataFields count="1">
    <dataField fld="2" subtotal="count" baseField="0" baseItem="0"/>
  </dataField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hideValuesRow="1"/>
    </ext>
    <ext xmlns:x15="http://schemas.microsoft.com/office/spreadsheetml/2010/11/main" uri="{E67621CE-5B39-4880-91FE-76760E9C1902}">
      <x15:pivotTableUISettings>
        <x15:activeTabTopLevelEntity name="[dSalesRep]"/>
        <x15:activeTabTopLevelEntity name="[dProduct]"/>
        <x15:activeTabTopLevelEntity name="[fSales]"/>
      </x15:pivotTableUISettings>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F807E0-AC7B-431C-A17E-0F2C9DE3CE42}" name="PivotTable2" cacheId="3"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C62:E67" firstHeaderRow="0" firstDataRow="1" firstDataCol="1"/>
  <pivotFields count="5">
    <pivotField axis="axisRow" compact="0" allDrilled="1" outline="0" subtotalTop="0" showAll="0" dataSourceSort="1" defaultAttributeDrillState="1">
      <items count="5">
        <item x="0"/>
        <item x="1"/>
        <item x="2"/>
        <item x="3"/>
        <item t="default"/>
      </items>
    </pivotField>
    <pivotField dataField="1" compact="0" outline="0" subtotalTop="0" showAll="0"/>
    <pivotField dataField="1" compact="0" outline="0" subtotalTop="0" showAll="0"/>
    <pivotField compact="0" allDrilled="1" outline="0" subtotalTop="0" showAll="0" dataSourceSort="1" defaultAttributeDrillState="1"/>
    <pivotField compact="0" allDrilled="1" outline="0" subtotalTop="0" showAll="0" dataSourceSort="1" defaultAttributeDrillState="1"/>
  </pivotFields>
  <rowFields count="1">
    <field x="0"/>
  </rowFields>
  <rowItems count="5">
    <i>
      <x/>
    </i>
    <i>
      <x v="1"/>
    </i>
    <i>
      <x v="2"/>
    </i>
    <i>
      <x v="3"/>
    </i>
    <i t="grand">
      <x/>
    </i>
  </rowItems>
  <colFields count="1">
    <field x="-2"/>
  </colFields>
  <colItems count="2">
    <i>
      <x/>
    </i>
    <i i="1">
      <x v="1"/>
    </i>
  </colItems>
  <dataFields count="2">
    <dataField fld="1" subtotal="count" baseField="0" baseItem="0"/>
    <dataField fld="2" subtotal="count" baseField="0" baseItem="0"/>
  </dataFields>
  <pivotHierarchies count="24">
    <pivotHierarchy multipleItemSelectionAllowed="1" dragToData="1">
      <members count="1" level="1">
        <member name="[dCategory].[Category].&amp;[Free Style]"/>
      </members>
    </pivotHierarchy>
    <pivotHierarchy dragToData="1"/>
    <pivotHierarchy multipleItemSelectionAllowed="1" dragToData="1">
      <members count="1" level="1">
        <member name="[dProduct].[Category].&amp;[Free Sty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3"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hideValuesRow="1"/>
    </ext>
    <ext xmlns:x15="http://schemas.microsoft.com/office/spreadsheetml/2010/11/main" uri="{E67621CE-5B39-4880-91FE-76760E9C1902}">
      <x15:pivotTableUISettings>
        <x15:activeTabTopLevelEntity name="[dSalesRep]"/>
        <x15:activeTabTopLevelEntity name="[dProduct]"/>
      </x15:pivotTableUISettings>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ECAD1A-D69A-4D75-B20D-CD2A0A9B6A73}" name="PivotTable1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0">
  <location ref="S47:T50" firstHeaderRow="1" firstDataRow="1" firstDataCol="1"/>
  <pivotFields count="4">
    <pivotField compact="0" numFmtId="166" outline="0" showAll="0" defaultSubtotal="0">
      <extLst>
        <ext xmlns:x14="http://schemas.microsoft.com/office/spreadsheetml/2009/9/main" uri="{2946ED86-A175-432a-8AC1-64E0C546D7DE}">
          <x14:pivotField fillDownLabels="1"/>
        </ext>
      </extLst>
    </pivotField>
    <pivotField axis="axisRow" compact="0" outline="0" showAll="0" defaultSubtotal="0">
      <items count="3">
        <item x="1"/>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numFmtId="164" outline="0" showAll="0" defaultSubtotal="0">
      <extLst>
        <ext xmlns:x14="http://schemas.microsoft.com/office/spreadsheetml/2009/9/main" uri="{2946ED86-A175-432a-8AC1-64E0C546D7DE}">
          <x14:pivotField fillDownLabels="1"/>
        </ext>
      </extLst>
    </pivotField>
  </pivotFields>
  <rowFields count="1">
    <field x="1"/>
  </rowFields>
  <rowItems count="3">
    <i>
      <x/>
    </i>
    <i>
      <x v="1"/>
    </i>
    <i>
      <x v="2"/>
    </i>
  </rowItems>
  <colItems count="1">
    <i/>
  </colItems>
  <dataFields count="1">
    <dataField name="Sum of Sales" fld="3" baseField="0" baseItem="0"/>
  </dataFields>
  <chartFormats count="16">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 count="1" selected="0">
            <x v="0"/>
          </reference>
        </references>
      </pivotArea>
    </chartFormat>
    <chartFormat chart="3" format="7">
      <pivotArea type="data" outline="0" fieldPosition="0">
        <references count="2">
          <reference field="4294967294" count="1" selected="0">
            <x v="0"/>
          </reference>
          <reference field="1" count="1" selected="0">
            <x v="1"/>
          </reference>
        </references>
      </pivotArea>
    </chartFormat>
    <chartFormat chart="3" format="8">
      <pivotArea type="data" outline="0" fieldPosition="0">
        <references count="2">
          <reference field="4294967294" count="1" selected="0">
            <x v="0"/>
          </reference>
          <reference field="1" count="1" selected="0">
            <x v="2"/>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1" count="1" selected="0">
            <x v="0"/>
          </reference>
        </references>
      </pivotArea>
    </chartFormat>
    <chartFormat chart="4" format="11">
      <pivotArea type="data" outline="0" fieldPosition="0">
        <references count="2">
          <reference field="4294967294" count="1" selected="0">
            <x v="0"/>
          </reference>
          <reference field="1" count="1" selected="0">
            <x v="1"/>
          </reference>
        </references>
      </pivotArea>
    </chartFormat>
    <chartFormat chart="4" format="12">
      <pivotArea type="data" outline="0" fieldPosition="0">
        <references count="2">
          <reference field="4294967294" count="1" selected="0">
            <x v="0"/>
          </reference>
          <reference field="1" count="1" selected="0">
            <x v="2"/>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1" count="1" selected="0">
            <x v="0"/>
          </reference>
        </references>
      </pivotArea>
    </chartFormat>
    <chartFormat chart="5" format="15">
      <pivotArea type="data" outline="0" fieldPosition="0">
        <references count="2">
          <reference field="4294967294" count="1" selected="0">
            <x v="0"/>
          </reference>
          <reference field="1" count="1" selected="0">
            <x v="1"/>
          </reference>
        </references>
      </pivotArea>
    </chartFormat>
    <chartFormat chart="5" format="16">
      <pivotArea type="data" outline="0" fieldPosition="0">
        <references count="2">
          <reference field="4294967294" count="1" selected="0">
            <x v="0"/>
          </reference>
          <reference field="1" count="1" selected="0">
            <x v="2"/>
          </reference>
        </references>
      </pivotArea>
    </chartFormat>
    <chartFormat chart="9" format="21" series="1">
      <pivotArea type="data" outline="0" fieldPosition="0">
        <references count="1">
          <reference field="4294967294" count="1" selected="0">
            <x v="0"/>
          </reference>
        </references>
      </pivotArea>
    </chartFormat>
    <chartFormat chart="9" format="22">
      <pivotArea type="data" outline="0" fieldPosition="0">
        <references count="2">
          <reference field="4294967294" count="1" selected="0">
            <x v="0"/>
          </reference>
          <reference field="1" count="1" selected="0">
            <x v="0"/>
          </reference>
        </references>
      </pivotArea>
    </chartFormat>
    <chartFormat chart="9" format="23">
      <pivotArea type="data" outline="0" fieldPosition="0">
        <references count="2">
          <reference field="4294967294" count="1" selected="0">
            <x v="0"/>
          </reference>
          <reference field="1" count="1" selected="0">
            <x v="1"/>
          </reference>
        </references>
      </pivotArea>
    </chartFormat>
    <chartFormat chart="9" format="24">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4353B6E-3026-43B9-9AF9-727D8C5ED0FB}" sourceName="[dProduct].[Category]">
  <pivotTables>
    <pivotTable tabId="23" name="PivotTable2"/>
  </pivotTables>
  <data>
    <olap pivotCacheId="881823049">
      <levels count="2">
        <level uniqueName="[dProduct].[Category].[(All)]" sourceCaption="(All)" count="0"/>
        <level uniqueName="[dProduct].[Category].[Category]" sourceCaption="Category" count="3">
          <ranges>
            <range startItem="0">
              <i n="[dProduct].[Category].&amp;[Beginner]" c="Beginner"/>
              <i n="[dProduct].[Category].&amp;[Competition]" c="Competition"/>
              <i n="[dProduct].[Category].&amp;[Free Style]" c="Free Style"/>
            </range>
          </ranges>
        </level>
      </levels>
      <selections count="1">
        <selection n="[dProduct].[Category].&amp;[Free Styl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E730DEFE-B818-4A95-8958-F6E51A020AAE}" cache="Slicer_Category" caption="Category" level="1"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D7D9E7E-EDD9-450D-80B7-2D07F4A82713}" name="dSaleRep" displayName="dSaleRep" ref="B9:D14" totalsRowShown="0" headerRowDxfId="45" headerRowBorderDxfId="44" tableBorderDxfId="43" totalsRowBorderDxfId="42">
  <autoFilter ref="B9:D14" xr:uid="{A1AE85D3-4ED9-4978-8798-08E6DD100053}"/>
  <tableColumns count="3">
    <tableColumn id="1" xr3:uid="{A31F0872-8130-421B-B4F4-0667B9890797}" name="SalesRepKey" dataDxfId="41"/>
    <tableColumn id="2" xr3:uid="{56E4C8C4-74A2-4205-A2BF-F8D6CA294666}" name="SalesRep" dataDxfId="40"/>
    <tableColumn id="3" xr3:uid="{4E2B5B9C-3234-4009-BB63-0B38FF1533E6}" name="Region" dataDxfId="3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688C1A-636F-415A-880E-319762B8C1EA}" name="fSales" displayName="fSales" ref="B11:F27" totalsRowShown="0" headerRowDxfId="38" headerRowBorderDxfId="37" tableBorderDxfId="36" totalsRowBorderDxfId="35">
  <autoFilter ref="B11:F27" xr:uid="{4B49313A-9650-494F-BB84-BBBD05DF4D69}"/>
  <tableColumns count="5">
    <tableColumn id="1" xr3:uid="{0840119F-1688-4647-B2F9-C162F7B56145}" name="Date" dataDxfId="34"/>
    <tableColumn id="2" xr3:uid="{ABB0399D-8328-45DD-A4BB-B02156EBF4E6}" name="Units" dataDxfId="33"/>
    <tableColumn id="3" xr3:uid="{79A00BB4-A414-4CDC-ABF3-7E4D08E5663E}" name="SalesRepKey" dataDxfId="32"/>
    <tableColumn id="4" xr3:uid="{9AE89F55-7203-4174-8E9B-879A4C2A4A34}" name="ProductKey" dataDxfId="31"/>
    <tableColumn id="5" xr3:uid="{284F58F8-35F2-4EE0-B6E6-D5D0CE5E86FC}" name="Sales" dataDxfId="3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8F97528-31BD-4D11-994F-B33A67CC05D4}" name="dSalesRep" displayName="dSalesRep" ref="H11:K16" totalsRowShown="0" headerRowDxfId="29" headerRowBorderDxfId="28" tableBorderDxfId="27" totalsRowBorderDxfId="26">
  <autoFilter ref="H11:K16" xr:uid="{BFBAD663-3A58-4DCA-AB50-2BC792DC20C7}"/>
  <tableColumns count="4">
    <tableColumn id="1" xr3:uid="{ED733800-99D5-4569-955C-5EB71E919A97}" name="SalesRepKey" dataDxfId="25"/>
    <tableColumn id="2" xr3:uid="{BD7842C8-79BB-44D1-BA91-5AA56BC2A849}" name="Sales Rep" dataDxfId="24"/>
    <tableColumn id="3" xr3:uid="{A56DC1ED-8D0B-47AE-8FF8-2086E512C67F}" name="Hire Date" dataDxfId="23"/>
    <tableColumn id="4" xr3:uid="{45A14186-0E25-40F5-8ABC-E0BB742C8A7A}" name="Region" dataDxfId="2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CBCAA1C-9C5A-4395-A8E8-AB6BFD333E7E}" name="dProduct" displayName="dProduct" ref="H20:M27" totalsRowShown="0" headerRowDxfId="21" headerRowBorderDxfId="20" tableBorderDxfId="19" totalsRowBorderDxfId="18">
  <autoFilter ref="H20:M27" xr:uid="{C671096A-726F-48E7-AE55-17097870A1EF}"/>
  <tableColumns count="6">
    <tableColumn id="1" xr3:uid="{7FE09548-76D4-4702-9244-EBF3A356D3E1}" name="ProductKey" dataDxfId="17"/>
    <tableColumn id="2" xr3:uid="{48FFFAC0-9337-4B8D-BAEC-C259EB0540BE}" name="Product" dataDxfId="16"/>
    <tableColumn id="3" xr3:uid="{FDE570C5-1AC0-4962-8C9B-2123354FBAFB}" name="Price" dataDxfId="15"/>
    <tableColumn id="4" xr3:uid="{ACB0F166-1C2B-477E-8020-39566E25A469}" name="SCost" dataDxfId="14"/>
    <tableColumn id="5" xr3:uid="{9FE69E04-A686-42C6-91D0-9C2D8B85D319}" name="CategoryKey" dataDxfId="13"/>
    <tableColumn id="6" xr3:uid="{0B518B47-C82D-4AA6-9795-FDAF6FA7D356}" name="ManufacturerKey" dataDxfId="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3E7F514-AACA-4F3C-A1C9-6711B66F55AC}" name="dCategory" displayName="dCategory" ref="O20:P23" totalsRowShown="0" headerRowDxfId="11" headerRowBorderDxfId="10" tableBorderDxfId="9" totalsRowBorderDxfId="8">
  <autoFilter ref="O20:P23" xr:uid="{D61342AA-781D-4A15-A060-370119AD32D4}"/>
  <tableColumns count="2">
    <tableColumn id="1" xr3:uid="{3AA31F86-4DF7-4623-9C1B-A153E06356F8}" name="CategoryKey" dataDxfId="7"/>
    <tableColumn id="2" xr3:uid="{12FAD1DD-E59D-4744-94D3-05997AC22C06}" name="Category" dataDxfId="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57AC0A6-15B5-484C-9889-A9EA0F4A89A7}" name="dManufacturer" displayName="dManufacturer" ref="S20:T23" totalsRowShown="0" headerRowDxfId="5" headerRowBorderDxfId="4" tableBorderDxfId="3" totalsRowBorderDxfId="2">
  <autoFilter ref="S20:T23" xr:uid="{B87696E2-894B-4B35-BAB7-F4BD7B4132BB}"/>
  <tableColumns count="2">
    <tableColumn id="1" xr3:uid="{C70448A2-436D-44B4-8291-22B56DFD9973}" name="ManufacturerKey" dataDxfId="1"/>
    <tableColumn id="2" xr3:uid="{DB9535B7-6691-4035-AE9E-66B0C3B5B7E5}" name="Manufacture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drawing" Target="../drawings/drawing4.xml"/><Relationship Id="rId7" Type="http://schemas.openxmlformats.org/officeDocument/2006/relationships/table" Target="../tables/table5.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 Id="rId9" Type="http://schemas.microsoft.com/office/2007/relationships/slicer" Target="../slicers/slicer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73A68-FC45-4854-9EB4-5B2E4E46AFBC}">
  <sheetPr>
    <tabColor rgb="FFFFFF00"/>
  </sheetPr>
  <dimension ref="A1:M91"/>
  <sheetViews>
    <sheetView zoomScale="145" zoomScaleNormal="145" workbookViewId="0">
      <selection sqref="A1:A95"/>
    </sheetView>
  </sheetViews>
  <sheetFormatPr defaultRowHeight="15" x14ac:dyDescent="0.25"/>
  <sheetData>
    <row r="1" spans="1:1" ht="21" x14ac:dyDescent="0.25">
      <c r="A1" s="4" t="s">
        <v>5</v>
      </c>
    </row>
    <row r="2" spans="1:1" x14ac:dyDescent="0.25">
      <c r="A2" s="5" t="s">
        <v>85</v>
      </c>
    </row>
    <row r="3" spans="1:1" x14ac:dyDescent="0.25">
      <c r="A3" s="5" t="s">
        <v>86</v>
      </c>
    </row>
    <row r="4" spans="1:1" x14ac:dyDescent="0.25">
      <c r="A4" s="5" t="s">
        <v>164</v>
      </c>
    </row>
    <row r="5" spans="1:1" x14ac:dyDescent="0.25">
      <c r="A5" s="5" t="s">
        <v>64</v>
      </c>
    </row>
    <row r="6" spans="1:1" x14ac:dyDescent="0.25">
      <c r="A6" s="5" t="s">
        <v>65</v>
      </c>
    </row>
    <row r="7" spans="1:1" x14ac:dyDescent="0.25">
      <c r="A7" s="6" t="s">
        <v>66</v>
      </c>
    </row>
    <row r="8" spans="1:1" x14ac:dyDescent="0.25">
      <c r="A8" s="5" t="s">
        <v>74</v>
      </c>
    </row>
    <row r="9" spans="1:1" x14ac:dyDescent="0.25">
      <c r="A9" s="5" t="s">
        <v>130</v>
      </c>
    </row>
    <row r="10" spans="1:1" x14ac:dyDescent="0.25">
      <c r="A10" s="6" t="s">
        <v>75</v>
      </c>
    </row>
    <row r="11" spans="1:1" x14ac:dyDescent="0.25">
      <c r="A11" s="6" t="s">
        <v>76</v>
      </c>
    </row>
    <row r="12" spans="1:1" x14ac:dyDescent="0.25">
      <c r="A12" s="5" t="s">
        <v>77</v>
      </c>
    </row>
    <row r="13" spans="1:1" x14ac:dyDescent="0.25">
      <c r="A13" s="6" t="s">
        <v>75</v>
      </c>
    </row>
    <row r="14" spans="1:1" x14ac:dyDescent="0.25">
      <c r="A14" s="6" t="s">
        <v>60</v>
      </c>
    </row>
    <row r="15" spans="1:1" x14ac:dyDescent="0.25">
      <c r="A15" s="6" t="s">
        <v>61</v>
      </c>
    </row>
    <row r="16" spans="1:1" x14ac:dyDescent="0.25">
      <c r="A16" s="6" t="s">
        <v>62</v>
      </c>
    </row>
    <row r="17" spans="1:1" x14ac:dyDescent="0.25">
      <c r="A17" s="6" t="s">
        <v>63</v>
      </c>
    </row>
    <row r="18" spans="1:1" x14ac:dyDescent="0.25">
      <c r="A18" s="6" t="s">
        <v>73</v>
      </c>
    </row>
    <row r="19" spans="1:1" x14ac:dyDescent="0.25">
      <c r="A19" s="5" t="s">
        <v>176</v>
      </c>
    </row>
    <row r="20" spans="1:1" x14ac:dyDescent="0.25">
      <c r="A20" s="6" t="s">
        <v>178</v>
      </c>
    </row>
    <row r="21" spans="1:1" x14ac:dyDescent="0.25">
      <c r="A21" s="6" t="s">
        <v>177</v>
      </c>
    </row>
    <row r="22" spans="1:1" x14ac:dyDescent="0.25">
      <c r="A22" s="5" t="s">
        <v>123</v>
      </c>
    </row>
    <row r="23" spans="1:1" x14ac:dyDescent="0.25">
      <c r="A23" s="6" t="s">
        <v>168</v>
      </c>
    </row>
    <row r="24" spans="1:1" x14ac:dyDescent="0.25">
      <c r="A24" s="6"/>
    </row>
    <row r="25" spans="1:1" x14ac:dyDescent="0.25">
      <c r="A25" s="6"/>
    </row>
    <row r="26" spans="1:1" x14ac:dyDescent="0.25">
      <c r="A26" s="6"/>
    </row>
    <row r="27" spans="1:1" x14ac:dyDescent="0.25">
      <c r="A27" s="5" t="s">
        <v>124</v>
      </c>
    </row>
    <row r="28" spans="1:1" x14ac:dyDescent="0.25">
      <c r="A28" s="6" t="s">
        <v>125</v>
      </c>
    </row>
    <row r="29" spans="1:1" x14ac:dyDescent="0.25">
      <c r="A29" s="6" t="s">
        <v>169</v>
      </c>
    </row>
    <row r="30" spans="1:1" x14ac:dyDescent="0.25">
      <c r="A30" s="6" t="s">
        <v>165</v>
      </c>
    </row>
    <row r="31" spans="1:1" x14ac:dyDescent="0.25">
      <c r="A31" s="6" t="s">
        <v>170</v>
      </c>
    </row>
    <row r="32" spans="1:1" x14ac:dyDescent="0.25">
      <c r="A32" s="49" t="s">
        <v>171</v>
      </c>
    </row>
    <row r="33" spans="1:1" x14ac:dyDescent="0.25">
      <c r="A33" s="49" t="s">
        <v>172</v>
      </c>
    </row>
    <row r="34" spans="1:1" x14ac:dyDescent="0.25">
      <c r="A34" s="49" t="s">
        <v>173</v>
      </c>
    </row>
    <row r="35" spans="1:1" x14ac:dyDescent="0.25">
      <c r="A35" s="49" t="s">
        <v>174</v>
      </c>
    </row>
    <row r="36" spans="1:1" x14ac:dyDescent="0.25">
      <c r="A36" s="49" t="s">
        <v>175</v>
      </c>
    </row>
    <row r="37" spans="1:1" x14ac:dyDescent="0.25">
      <c r="A37" s="6"/>
    </row>
    <row r="38" spans="1:1" x14ac:dyDescent="0.25">
      <c r="A38" s="6"/>
    </row>
    <row r="39" spans="1:1" x14ac:dyDescent="0.25">
      <c r="A39" s="6"/>
    </row>
    <row r="40" spans="1:1" x14ac:dyDescent="0.25">
      <c r="A40" s="6" t="s">
        <v>167</v>
      </c>
    </row>
    <row r="41" spans="1:1" x14ac:dyDescent="0.25">
      <c r="A41" s="5" t="s">
        <v>165</v>
      </c>
    </row>
    <row r="42" spans="1:1" x14ac:dyDescent="0.25">
      <c r="A42" s="5" t="s">
        <v>135</v>
      </c>
    </row>
    <row r="43" spans="1:1" x14ac:dyDescent="0.25">
      <c r="A43" s="6" t="s">
        <v>136</v>
      </c>
    </row>
    <row r="44" spans="1:1" x14ac:dyDescent="0.25">
      <c r="A44" s="5" t="s">
        <v>131</v>
      </c>
    </row>
    <row r="45" spans="1:1" x14ac:dyDescent="0.25">
      <c r="A45" s="5" t="s">
        <v>154</v>
      </c>
    </row>
    <row r="46" spans="1:1" x14ac:dyDescent="0.25">
      <c r="A46" s="47" t="s">
        <v>155</v>
      </c>
    </row>
    <row r="47" spans="1:1" x14ac:dyDescent="0.25">
      <c r="A47" s="47" t="s">
        <v>156</v>
      </c>
    </row>
    <row r="48" spans="1:1" x14ac:dyDescent="0.25">
      <c r="A48" s="47" t="s">
        <v>157</v>
      </c>
    </row>
    <row r="49" spans="1:13" x14ac:dyDescent="0.25">
      <c r="A49" s="47"/>
    </row>
    <row r="50" spans="1:13" x14ac:dyDescent="0.25">
      <c r="A50" s="47" t="s">
        <v>158</v>
      </c>
    </row>
    <row r="51" spans="1:13" x14ac:dyDescent="0.25">
      <c r="A51" s="47" t="str">
        <f>"Types of Models: "&amp;_xlfn.TEXTJOIN(", ",,M51:M54)</f>
        <v>Types of Models: Flat Table, Star Schema, Snow Flake, Other</v>
      </c>
      <c r="M51" s="47" t="s">
        <v>159</v>
      </c>
    </row>
    <row r="52" spans="1:13" x14ac:dyDescent="0.25">
      <c r="A52" s="5" t="s">
        <v>143</v>
      </c>
      <c r="M52" s="47" t="s">
        <v>160</v>
      </c>
    </row>
    <row r="53" spans="1:13" x14ac:dyDescent="0.25">
      <c r="A53" s="6" t="s">
        <v>142</v>
      </c>
      <c r="M53" s="47" t="s">
        <v>161</v>
      </c>
    </row>
    <row r="54" spans="1:13" x14ac:dyDescent="0.25">
      <c r="A54" s="6" t="s">
        <v>147</v>
      </c>
      <c r="M54" s="47" t="s">
        <v>162</v>
      </c>
    </row>
    <row r="55" spans="1:13" x14ac:dyDescent="0.25">
      <c r="A55" s="6" t="s">
        <v>148</v>
      </c>
    </row>
    <row r="56" spans="1:13" x14ac:dyDescent="0.25">
      <c r="A56" s="5" t="s">
        <v>150</v>
      </c>
    </row>
    <row r="57" spans="1:13" x14ac:dyDescent="0.25">
      <c r="A57" s="6" t="s">
        <v>138</v>
      </c>
    </row>
    <row r="58" spans="1:13" x14ac:dyDescent="0.25">
      <c r="A58" s="7" t="s">
        <v>151</v>
      </c>
    </row>
    <row r="59" spans="1:13" x14ac:dyDescent="0.25">
      <c r="A59" s="7" t="s">
        <v>139</v>
      </c>
    </row>
    <row r="60" spans="1:13" x14ac:dyDescent="0.25">
      <c r="A60" s="7" t="s">
        <v>163</v>
      </c>
    </row>
    <row r="61" spans="1:13" x14ac:dyDescent="0.25">
      <c r="A61" s="5" t="s">
        <v>152</v>
      </c>
    </row>
    <row r="62" spans="1:13" x14ac:dyDescent="0.25">
      <c r="A62" s="6" t="s">
        <v>144</v>
      </c>
    </row>
    <row r="63" spans="1:13" x14ac:dyDescent="0.25">
      <c r="A63" s="6" t="s">
        <v>149</v>
      </c>
    </row>
    <row r="64" spans="1:13" x14ac:dyDescent="0.25">
      <c r="A64" s="5" t="s">
        <v>153</v>
      </c>
    </row>
    <row r="65" spans="1:1" x14ac:dyDescent="0.25">
      <c r="A65" s="5" t="s">
        <v>140</v>
      </c>
    </row>
    <row r="66" spans="1:1" x14ac:dyDescent="0.25">
      <c r="A66" s="6" t="s">
        <v>141</v>
      </c>
    </row>
    <row r="67" spans="1:1" x14ac:dyDescent="0.25">
      <c r="A67" s="5"/>
    </row>
    <row r="68" spans="1:1" x14ac:dyDescent="0.25">
      <c r="A68" s="5"/>
    </row>
    <row r="69" spans="1:1" x14ac:dyDescent="0.25">
      <c r="A69" s="5"/>
    </row>
    <row r="70" spans="1:1" x14ac:dyDescent="0.25">
      <c r="A70" s="6"/>
    </row>
    <row r="71" spans="1:1" x14ac:dyDescent="0.25">
      <c r="A71" s="5"/>
    </row>
    <row r="72" spans="1:1" x14ac:dyDescent="0.25">
      <c r="A72" s="5" t="s">
        <v>7</v>
      </c>
    </row>
    <row r="73" spans="1:1" x14ac:dyDescent="0.25">
      <c r="A73" s="6" t="s">
        <v>8</v>
      </c>
    </row>
    <row r="74" spans="1:1" x14ac:dyDescent="0.25">
      <c r="A74" s="7" t="s">
        <v>67</v>
      </c>
    </row>
    <row r="75" spans="1:1" x14ac:dyDescent="0.25">
      <c r="A75" s="7" t="s">
        <v>68</v>
      </c>
    </row>
    <row r="76" spans="1:1" x14ac:dyDescent="0.25">
      <c r="A76" s="7" t="s">
        <v>9</v>
      </c>
    </row>
    <row r="77" spans="1:1" x14ac:dyDescent="0.25">
      <c r="A77" s="5" t="s">
        <v>10</v>
      </c>
    </row>
    <row r="78" spans="1:1" x14ac:dyDescent="0.25">
      <c r="A78" s="6" t="s">
        <v>8</v>
      </c>
    </row>
    <row r="79" spans="1:1" x14ac:dyDescent="0.25">
      <c r="A79" s="7" t="s">
        <v>11</v>
      </c>
    </row>
    <row r="80" spans="1:1" x14ac:dyDescent="0.25">
      <c r="A80" s="7" t="s">
        <v>69</v>
      </c>
    </row>
    <row r="81" spans="1:1" x14ac:dyDescent="0.25">
      <c r="A81" s="7" t="s">
        <v>128</v>
      </c>
    </row>
    <row r="82" spans="1:1" x14ac:dyDescent="0.25">
      <c r="A82" s="7" t="s">
        <v>12</v>
      </c>
    </row>
    <row r="83" spans="1:1" x14ac:dyDescent="0.25">
      <c r="A83" s="5" t="s">
        <v>70</v>
      </c>
    </row>
    <row r="84" spans="1:1" x14ac:dyDescent="0.25">
      <c r="A84" s="6" t="s">
        <v>13</v>
      </c>
    </row>
    <row r="85" spans="1:1" x14ac:dyDescent="0.25">
      <c r="A85" s="5" t="s">
        <v>71</v>
      </c>
    </row>
    <row r="86" spans="1:1" x14ac:dyDescent="0.25">
      <c r="A86" s="5" t="s">
        <v>72</v>
      </c>
    </row>
    <row r="90" spans="1:1" x14ac:dyDescent="0.25">
      <c r="A90" s="5" t="s">
        <v>14</v>
      </c>
    </row>
    <row r="91" spans="1:1" x14ac:dyDescent="0.25">
      <c r="A91" s="6" t="s">
        <v>15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DB541-28C1-40AC-B437-CE2711CBEA57}">
  <sheetPr>
    <tabColor rgb="FFFFFF00"/>
  </sheetPr>
  <dimension ref="A2:P37"/>
  <sheetViews>
    <sheetView showGridLines="0" tabSelected="1" zoomScaleNormal="100" workbookViewId="0">
      <selection activeCell="P11" sqref="P11"/>
    </sheetView>
  </sheetViews>
  <sheetFormatPr defaultRowHeight="15" x14ac:dyDescent="0.25"/>
  <cols>
    <col min="1" max="1" width="11.140625" customWidth="1"/>
    <col min="2" max="2" width="5.7109375" bestFit="1" customWidth="1"/>
    <col min="3" max="3" width="12.28515625" bestFit="1" customWidth="1"/>
    <col min="4" max="4" width="12.140625" bestFit="1" customWidth="1"/>
    <col min="5" max="7" width="15.5703125" bestFit="1" customWidth="1"/>
    <col min="8" max="8" width="11.28515625" bestFit="1" customWidth="1"/>
    <col min="9" max="9" width="11.7109375" bestFit="1" customWidth="1"/>
    <col min="10" max="10" width="11.28515625" bestFit="1" customWidth="1"/>
    <col min="11" max="11" width="16.42578125" bestFit="1" customWidth="1"/>
    <col min="12" max="12" width="13.5703125" bestFit="1" customWidth="1"/>
    <col min="13" max="13" width="7.42578125" bestFit="1" customWidth="1"/>
    <col min="14" max="14" width="6" bestFit="1" customWidth="1"/>
    <col min="15" max="15" width="12.140625" bestFit="1" customWidth="1"/>
    <col min="16" max="16" width="16.42578125" bestFit="1" customWidth="1"/>
  </cols>
  <sheetData>
    <row r="2" spans="1:16" x14ac:dyDescent="0.25">
      <c r="A2" t="s">
        <v>143</v>
      </c>
    </row>
    <row r="3" spans="1:16" x14ac:dyDescent="0.25">
      <c r="A3" s="58" t="s">
        <v>142</v>
      </c>
    </row>
    <row r="4" spans="1:16" x14ac:dyDescent="0.25">
      <c r="A4" s="58" t="s">
        <v>327</v>
      </c>
    </row>
    <row r="7" spans="1:16" x14ac:dyDescent="0.25">
      <c r="A7" s="17" t="s">
        <v>3</v>
      </c>
      <c r="B7" s="17" t="s">
        <v>87</v>
      </c>
      <c r="C7" s="17" t="s">
        <v>89</v>
      </c>
      <c r="D7" s="17" t="s">
        <v>98</v>
      </c>
      <c r="E7" s="17" t="s">
        <v>4</v>
      </c>
      <c r="F7" s="17" t="str">
        <f>L7</f>
        <v>Sales Rep</v>
      </c>
      <c r="G7" s="17" t="str">
        <f>M7</f>
        <v>Region</v>
      </c>
      <c r="H7" s="17" t="str">
        <f>L27</f>
        <v>Category</v>
      </c>
      <c r="I7" s="17" t="str">
        <f>L34</f>
        <v>Manufacturer</v>
      </c>
      <c r="K7" s="17" t="s">
        <v>89</v>
      </c>
      <c r="L7" s="17" t="s">
        <v>90</v>
      </c>
      <c r="M7" s="17" t="s">
        <v>78</v>
      </c>
    </row>
    <row r="8" spans="1:16" x14ac:dyDescent="0.25">
      <c r="A8" s="18">
        <v>43028</v>
      </c>
      <c r="B8" s="11">
        <v>44</v>
      </c>
      <c r="C8" s="11">
        <v>1</v>
      </c>
      <c r="D8" s="11">
        <v>4</v>
      </c>
      <c r="E8" s="25">
        <v>620.95000000000005</v>
      </c>
      <c r="F8" s="29" t="str">
        <f t="shared" ref="F8:G23" si="0">VLOOKUP($C8,$K$8:$M$12,MATCH(F$7,$K$7:$M$7,0),0)</f>
        <v>Gigi</v>
      </c>
      <c r="G8" s="29" t="str">
        <f t="shared" si="0"/>
        <v>USA</v>
      </c>
      <c r="H8" s="29" t="str">
        <f>VLOOKUP(VLOOKUP($D8,$K$17:$P$23,MATCH(H$7&amp;"Key",$K$16:$P$16,0),0),$K$28:$L$30,2,0)</f>
        <v>Beginner</v>
      </c>
      <c r="I8" s="29" t="str">
        <f t="shared" ref="I8:I23" si="1">VLOOKUP(VLOOKUP($D8,$K$17:$P$23,MATCH(I$7&amp;"Key",$K$16:$P$16,0),0),$K$35:$L$37,2,0)</f>
        <v>Colorado</v>
      </c>
      <c r="K8" s="11">
        <v>1</v>
      </c>
      <c r="L8" s="11" t="s">
        <v>57</v>
      </c>
      <c r="M8" s="16" t="s">
        <v>91</v>
      </c>
    </row>
    <row r="9" spans="1:16" x14ac:dyDescent="0.25">
      <c r="A9" s="18">
        <v>43028</v>
      </c>
      <c r="B9" s="11">
        <v>37</v>
      </c>
      <c r="C9" s="11">
        <v>1</v>
      </c>
      <c r="D9" s="11">
        <v>3</v>
      </c>
      <c r="E9" s="25">
        <v>484.31</v>
      </c>
      <c r="F9" s="29" t="str">
        <f t="shared" si="0"/>
        <v>Gigi</v>
      </c>
      <c r="G9" s="29" t="str">
        <f t="shared" si="0"/>
        <v>USA</v>
      </c>
      <c r="H9" s="29" t="str">
        <f t="shared" ref="H9:H23" si="2">VLOOKUP(VLOOKUP($D9,$K$17:$P$23,MATCH(H$7&amp;"Key",$K$16:$P$16,0),0),$K$28:$L$30,2,0)</f>
        <v>Competition</v>
      </c>
      <c r="I9" s="29" t="str">
        <f t="shared" si="1"/>
        <v>Darnell</v>
      </c>
      <c r="K9" s="11">
        <v>2</v>
      </c>
      <c r="L9" s="11" t="s">
        <v>146</v>
      </c>
      <c r="M9" s="16" t="s">
        <v>92</v>
      </c>
    </row>
    <row r="10" spans="1:16" x14ac:dyDescent="0.25">
      <c r="A10" s="18">
        <v>43028</v>
      </c>
      <c r="B10" s="11">
        <v>38</v>
      </c>
      <c r="C10" s="11">
        <v>2</v>
      </c>
      <c r="D10" s="11">
        <v>5</v>
      </c>
      <c r="E10" s="25">
        <v>376.69</v>
      </c>
      <c r="F10" s="29" t="str">
        <f t="shared" si="0"/>
        <v>Rolonda</v>
      </c>
      <c r="G10" s="29" t="str">
        <f t="shared" si="0"/>
        <v>Canada</v>
      </c>
      <c r="H10" s="29" t="str">
        <f t="shared" si="2"/>
        <v>Free Style</v>
      </c>
      <c r="I10" s="29" t="str">
        <f t="shared" si="1"/>
        <v>Gel Booms</v>
      </c>
      <c r="K10" s="11">
        <v>3</v>
      </c>
      <c r="L10" s="11" t="s">
        <v>58</v>
      </c>
      <c r="M10" s="16" t="s">
        <v>93</v>
      </c>
    </row>
    <row r="11" spans="1:16" x14ac:dyDescent="0.25">
      <c r="A11" s="18">
        <v>43028</v>
      </c>
      <c r="B11" s="11">
        <v>82</v>
      </c>
      <c r="C11" s="11">
        <v>2</v>
      </c>
      <c r="D11" s="11">
        <v>1</v>
      </c>
      <c r="E11" s="25">
        <v>1141.96</v>
      </c>
      <c r="F11" s="29" t="str">
        <f t="shared" si="0"/>
        <v>Rolonda</v>
      </c>
      <c r="G11" s="29" t="str">
        <f t="shared" si="0"/>
        <v>Canada</v>
      </c>
      <c r="H11" s="29" t="str">
        <f t="shared" si="2"/>
        <v>Beginner</v>
      </c>
      <c r="I11" s="29" t="str">
        <f t="shared" si="1"/>
        <v>Darnell</v>
      </c>
      <c r="K11" s="11">
        <v>4</v>
      </c>
      <c r="L11" s="11" t="s">
        <v>82</v>
      </c>
      <c r="M11" s="16" t="s">
        <v>91</v>
      </c>
    </row>
    <row r="12" spans="1:16" x14ac:dyDescent="0.25">
      <c r="A12" s="18">
        <v>43028</v>
      </c>
      <c r="B12" s="11">
        <v>56</v>
      </c>
      <c r="C12" s="11">
        <v>3</v>
      </c>
      <c r="D12" s="11">
        <v>2</v>
      </c>
      <c r="E12" s="25">
        <v>725.45</v>
      </c>
      <c r="F12" s="29" t="str">
        <f t="shared" si="0"/>
        <v>Chin</v>
      </c>
      <c r="G12" s="29" t="str">
        <f t="shared" si="0"/>
        <v>Mexico</v>
      </c>
      <c r="H12" s="29" t="str">
        <f t="shared" si="2"/>
        <v>Beginner</v>
      </c>
      <c r="I12" s="29" t="str">
        <f t="shared" si="1"/>
        <v>Gel Booms</v>
      </c>
      <c r="K12" s="11">
        <v>5</v>
      </c>
      <c r="L12" s="11" t="s">
        <v>94</v>
      </c>
      <c r="M12" s="16" t="s">
        <v>95</v>
      </c>
    </row>
    <row r="13" spans="1:16" x14ac:dyDescent="0.25">
      <c r="A13" s="18">
        <v>43028</v>
      </c>
      <c r="B13" s="11">
        <v>25</v>
      </c>
      <c r="C13" s="11">
        <v>3</v>
      </c>
      <c r="D13" s="11">
        <v>2</v>
      </c>
      <c r="E13" s="25">
        <v>222.67</v>
      </c>
      <c r="F13" s="29" t="str">
        <f t="shared" si="0"/>
        <v>Chin</v>
      </c>
      <c r="G13" s="29" t="str">
        <f t="shared" si="0"/>
        <v>Mexico</v>
      </c>
      <c r="H13" s="29" t="str">
        <f t="shared" si="2"/>
        <v>Beginner</v>
      </c>
      <c r="I13" s="29" t="str">
        <f t="shared" si="1"/>
        <v>Gel Booms</v>
      </c>
    </row>
    <row r="14" spans="1:16" x14ac:dyDescent="0.25">
      <c r="A14" s="18">
        <v>43028</v>
      </c>
      <c r="B14" s="11">
        <v>130</v>
      </c>
      <c r="C14" s="11">
        <v>4</v>
      </c>
      <c r="D14" s="11">
        <v>3</v>
      </c>
      <c r="E14" s="25">
        <v>1038.0999999999999</v>
      </c>
      <c r="F14" s="29" t="str">
        <f t="shared" si="0"/>
        <v>June</v>
      </c>
      <c r="G14" s="29" t="str">
        <f t="shared" si="0"/>
        <v>USA</v>
      </c>
      <c r="H14" s="29" t="str">
        <f t="shared" si="2"/>
        <v>Competition</v>
      </c>
      <c r="I14" s="29" t="str">
        <f t="shared" si="1"/>
        <v>Darnell</v>
      </c>
    </row>
    <row r="15" spans="1:16" x14ac:dyDescent="0.25">
      <c r="A15" s="18">
        <v>43029</v>
      </c>
      <c r="B15" s="11">
        <v>10</v>
      </c>
      <c r="C15" s="11">
        <v>3</v>
      </c>
      <c r="D15" s="11">
        <v>1</v>
      </c>
      <c r="E15" s="25">
        <v>154.41</v>
      </c>
      <c r="F15" s="29" t="str">
        <f t="shared" si="0"/>
        <v>Chin</v>
      </c>
      <c r="G15" s="29" t="str">
        <f t="shared" si="0"/>
        <v>Mexico</v>
      </c>
      <c r="H15" s="29" t="str">
        <f t="shared" si="2"/>
        <v>Beginner</v>
      </c>
      <c r="I15" s="29" t="str">
        <f t="shared" si="1"/>
        <v>Darnell</v>
      </c>
    </row>
    <row r="16" spans="1:16" x14ac:dyDescent="0.25">
      <c r="A16" s="18">
        <v>43032</v>
      </c>
      <c r="B16" s="11">
        <v>82</v>
      </c>
      <c r="C16" s="11">
        <v>5</v>
      </c>
      <c r="D16" s="11">
        <v>5</v>
      </c>
      <c r="E16" s="25">
        <v>1236</v>
      </c>
      <c r="F16" s="29" t="str">
        <f t="shared" si="0"/>
        <v>Tyrone</v>
      </c>
      <c r="G16" s="29" t="str">
        <f t="shared" si="0"/>
        <v>Europe</v>
      </c>
      <c r="H16" s="29" t="str">
        <f t="shared" si="2"/>
        <v>Free Style</v>
      </c>
      <c r="I16" s="29" t="str">
        <f t="shared" si="1"/>
        <v>Gel Booms</v>
      </c>
      <c r="K16" s="17" t="s">
        <v>98</v>
      </c>
      <c r="L16" s="17" t="s">
        <v>97</v>
      </c>
      <c r="M16" s="17" t="s">
        <v>99</v>
      </c>
      <c r="N16" s="17" t="s">
        <v>100</v>
      </c>
      <c r="O16" s="17" t="s">
        <v>106</v>
      </c>
      <c r="P16" s="17" t="s">
        <v>107</v>
      </c>
    </row>
    <row r="17" spans="1:16" x14ac:dyDescent="0.25">
      <c r="A17" s="18">
        <v>43032</v>
      </c>
      <c r="B17" s="11">
        <v>53</v>
      </c>
      <c r="C17" s="11">
        <v>3</v>
      </c>
      <c r="D17" s="11">
        <v>4</v>
      </c>
      <c r="E17" s="25">
        <v>684.48</v>
      </c>
      <c r="F17" s="29" t="str">
        <f t="shared" si="0"/>
        <v>Chin</v>
      </c>
      <c r="G17" s="29" t="str">
        <f t="shared" si="0"/>
        <v>Mexico</v>
      </c>
      <c r="H17" s="29" t="str">
        <f t="shared" si="2"/>
        <v>Beginner</v>
      </c>
      <c r="I17" s="29" t="str">
        <f t="shared" si="1"/>
        <v>Colorado</v>
      </c>
      <c r="K17" s="11">
        <v>1</v>
      </c>
      <c r="L17" s="11" t="s">
        <v>103</v>
      </c>
      <c r="M17" s="11">
        <v>9.99</v>
      </c>
      <c r="N17" s="11">
        <v>6.49</v>
      </c>
      <c r="O17" s="11">
        <v>2</v>
      </c>
      <c r="P17" s="11">
        <v>3</v>
      </c>
    </row>
    <row r="18" spans="1:16" x14ac:dyDescent="0.25">
      <c r="A18" s="18">
        <v>43032</v>
      </c>
      <c r="B18" s="11">
        <v>12</v>
      </c>
      <c r="C18" s="11">
        <v>5</v>
      </c>
      <c r="D18" s="11">
        <v>6</v>
      </c>
      <c r="E18" s="25">
        <v>127.1</v>
      </c>
      <c r="F18" s="29" t="str">
        <f t="shared" si="0"/>
        <v>Tyrone</v>
      </c>
      <c r="G18" s="29" t="str">
        <f t="shared" si="0"/>
        <v>Europe</v>
      </c>
      <c r="H18" s="29" t="str">
        <f t="shared" si="2"/>
        <v>Competition</v>
      </c>
      <c r="I18" s="29" t="str">
        <f t="shared" si="1"/>
        <v>Colorado</v>
      </c>
      <c r="K18" s="11">
        <v>2</v>
      </c>
      <c r="L18" s="11" t="s">
        <v>101</v>
      </c>
      <c r="M18" s="11">
        <v>19.989999999999998</v>
      </c>
      <c r="N18" s="11">
        <v>8.8000000000000007</v>
      </c>
      <c r="O18" s="11">
        <v>2</v>
      </c>
      <c r="P18" s="11">
        <v>1</v>
      </c>
    </row>
    <row r="19" spans="1:16" x14ac:dyDescent="0.25">
      <c r="A19" s="18">
        <v>43032</v>
      </c>
      <c r="B19" s="11">
        <v>22</v>
      </c>
      <c r="C19" s="11">
        <v>4</v>
      </c>
      <c r="D19" s="11">
        <v>5</v>
      </c>
      <c r="E19" s="25">
        <v>269.52</v>
      </c>
      <c r="F19" s="29" t="str">
        <f t="shared" si="0"/>
        <v>June</v>
      </c>
      <c r="G19" s="29" t="str">
        <f t="shared" si="0"/>
        <v>USA</v>
      </c>
      <c r="H19" s="29" t="str">
        <f t="shared" si="2"/>
        <v>Free Style</v>
      </c>
      <c r="I19" s="29" t="str">
        <f t="shared" si="1"/>
        <v>Gel Booms</v>
      </c>
      <c r="K19" s="11">
        <v>3</v>
      </c>
      <c r="L19" s="11" t="s">
        <v>112</v>
      </c>
      <c r="M19" s="11">
        <v>23.45</v>
      </c>
      <c r="N19" s="11">
        <v>14.54</v>
      </c>
      <c r="O19" s="11">
        <v>3</v>
      </c>
      <c r="P19" s="11">
        <v>3</v>
      </c>
    </row>
    <row r="20" spans="1:16" x14ac:dyDescent="0.25">
      <c r="A20" s="18">
        <v>43033</v>
      </c>
      <c r="B20" s="11">
        <v>82</v>
      </c>
      <c r="C20" s="11">
        <v>3</v>
      </c>
      <c r="D20" s="11">
        <v>7</v>
      </c>
      <c r="E20" s="25">
        <v>739.69</v>
      </c>
      <c r="F20" s="29" t="str">
        <f t="shared" si="0"/>
        <v>Chin</v>
      </c>
      <c r="G20" s="29" t="str">
        <f t="shared" si="0"/>
        <v>Mexico</v>
      </c>
      <c r="H20" s="29" t="str">
        <f t="shared" si="2"/>
        <v>Free Style</v>
      </c>
      <c r="I20" s="29" t="str">
        <f t="shared" si="1"/>
        <v>Gel Booms</v>
      </c>
      <c r="K20" s="11">
        <v>4</v>
      </c>
      <c r="L20" s="11" t="s">
        <v>102</v>
      </c>
      <c r="M20" s="11">
        <v>24.95</v>
      </c>
      <c r="N20" s="11">
        <v>15.22</v>
      </c>
      <c r="O20" s="11">
        <v>2</v>
      </c>
      <c r="P20" s="11">
        <v>2</v>
      </c>
    </row>
    <row r="21" spans="1:16" x14ac:dyDescent="0.25">
      <c r="A21" s="18">
        <v>43033</v>
      </c>
      <c r="B21" s="11">
        <v>172</v>
      </c>
      <c r="C21" s="11">
        <v>1</v>
      </c>
      <c r="D21" s="11">
        <v>7</v>
      </c>
      <c r="E21" s="25">
        <v>1201.01</v>
      </c>
      <c r="F21" s="29" t="str">
        <f t="shared" si="0"/>
        <v>Gigi</v>
      </c>
      <c r="G21" s="29" t="str">
        <f t="shared" si="0"/>
        <v>USA</v>
      </c>
      <c r="H21" s="29" t="str">
        <f t="shared" si="2"/>
        <v>Free Style</v>
      </c>
      <c r="I21" s="29" t="str">
        <f t="shared" si="1"/>
        <v>Gel Booms</v>
      </c>
      <c r="K21" s="11">
        <v>5</v>
      </c>
      <c r="L21" s="11" t="s">
        <v>104</v>
      </c>
      <c r="M21" s="11">
        <v>25.99</v>
      </c>
      <c r="N21" s="11">
        <v>17.149999999999999</v>
      </c>
      <c r="O21" s="11">
        <v>1</v>
      </c>
      <c r="P21" s="11">
        <v>1</v>
      </c>
    </row>
    <row r="22" spans="1:16" x14ac:dyDescent="0.25">
      <c r="A22" s="18">
        <v>43033</v>
      </c>
      <c r="B22" s="11">
        <v>78</v>
      </c>
      <c r="C22" s="11">
        <v>4</v>
      </c>
      <c r="D22" s="11">
        <v>6</v>
      </c>
      <c r="E22" s="25">
        <v>546.05999999999995</v>
      </c>
      <c r="F22" s="29" t="str">
        <f t="shared" si="0"/>
        <v>June</v>
      </c>
      <c r="G22" s="29" t="str">
        <f t="shared" si="0"/>
        <v>USA</v>
      </c>
      <c r="H22" s="29" t="str">
        <f t="shared" si="2"/>
        <v>Competition</v>
      </c>
      <c r="I22" s="29" t="str">
        <f t="shared" si="1"/>
        <v>Colorado</v>
      </c>
      <c r="K22" s="11">
        <v>6</v>
      </c>
      <c r="L22" s="11" t="s">
        <v>117</v>
      </c>
      <c r="M22" s="11">
        <v>32.99</v>
      </c>
      <c r="N22" s="11">
        <v>14.19</v>
      </c>
      <c r="O22" s="11">
        <v>3</v>
      </c>
      <c r="P22" s="11">
        <v>2</v>
      </c>
    </row>
    <row r="23" spans="1:16" x14ac:dyDescent="0.25">
      <c r="A23" s="18">
        <v>43033</v>
      </c>
      <c r="B23" s="11">
        <v>12</v>
      </c>
      <c r="C23" s="11">
        <v>3</v>
      </c>
      <c r="D23" s="11">
        <v>1</v>
      </c>
      <c r="E23" s="25">
        <v>162.44999999999999</v>
      </c>
      <c r="F23" s="29" t="str">
        <f t="shared" si="0"/>
        <v>Chin</v>
      </c>
      <c r="G23" s="29" t="str">
        <f t="shared" si="0"/>
        <v>Mexico</v>
      </c>
      <c r="H23" s="29" t="str">
        <f t="shared" si="2"/>
        <v>Beginner</v>
      </c>
      <c r="I23" s="29" t="str">
        <f t="shared" si="1"/>
        <v>Darnell</v>
      </c>
      <c r="K23" s="11">
        <v>7</v>
      </c>
      <c r="L23" s="11" t="s">
        <v>105</v>
      </c>
      <c r="M23" s="11">
        <v>43.69</v>
      </c>
      <c r="N23" s="11">
        <v>22.72</v>
      </c>
      <c r="O23" s="11">
        <v>1</v>
      </c>
      <c r="P23" s="11">
        <v>1</v>
      </c>
    </row>
    <row r="27" spans="1:16" x14ac:dyDescent="0.25">
      <c r="D27" s="30" t="s">
        <v>59</v>
      </c>
      <c r="E27" s="30" t="s">
        <v>113</v>
      </c>
      <c r="K27" s="17" t="s">
        <v>106</v>
      </c>
      <c r="L27" s="17" t="s">
        <v>111</v>
      </c>
    </row>
    <row r="28" spans="1:16" x14ac:dyDescent="0.25">
      <c r="D28" s="30" t="s">
        <v>90</v>
      </c>
      <c r="E28" t="s">
        <v>115</v>
      </c>
      <c r="F28" t="s">
        <v>116</v>
      </c>
      <c r="G28" t="s">
        <v>114</v>
      </c>
      <c r="H28" t="s">
        <v>145</v>
      </c>
      <c r="K28" s="11">
        <v>1</v>
      </c>
      <c r="L28" s="11" t="s">
        <v>108</v>
      </c>
    </row>
    <row r="29" spans="1:16" x14ac:dyDescent="0.25">
      <c r="D29" t="s">
        <v>82</v>
      </c>
      <c r="E29" s="31">
        <v>546.05999999999995</v>
      </c>
      <c r="F29" s="31">
        <v>1038.0999999999999</v>
      </c>
      <c r="G29" s="31">
        <v>269.52</v>
      </c>
      <c r="H29" s="31">
        <v>1853.6799999999998</v>
      </c>
      <c r="K29" s="11">
        <v>2</v>
      </c>
      <c r="L29" s="11" t="s">
        <v>109</v>
      </c>
    </row>
    <row r="30" spans="1:16" x14ac:dyDescent="0.25">
      <c r="D30" t="s">
        <v>58</v>
      </c>
      <c r="E30" s="31">
        <v>684.48</v>
      </c>
      <c r="F30" s="31">
        <v>316.86</v>
      </c>
      <c r="G30" s="31">
        <v>1687.81</v>
      </c>
      <c r="H30" s="31">
        <v>2689.15</v>
      </c>
      <c r="K30" s="11">
        <v>3</v>
      </c>
      <c r="L30" s="11" t="s">
        <v>110</v>
      </c>
    </row>
    <row r="31" spans="1:16" x14ac:dyDescent="0.25">
      <c r="D31" t="s">
        <v>57</v>
      </c>
      <c r="E31" s="31">
        <v>620.95000000000005</v>
      </c>
      <c r="F31" s="31">
        <v>484.31</v>
      </c>
      <c r="G31" s="31">
        <v>1201.01</v>
      </c>
      <c r="H31" s="31">
        <v>2306.27</v>
      </c>
    </row>
    <row r="32" spans="1:16" x14ac:dyDescent="0.25">
      <c r="D32" t="s">
        <v>94</v>
      </c>
      <c r="E32" s="31">
        <v>127.1</v>
      </c>
      <c r="F32" s="31"/>
      <c r="G32" s="31">
        <v>1236</v>
      </c>
      <c r="H32" s="31">
        <v>1363.1</v>
      </c>
    </row>
    <row r="33" spans="4:12" x14ac:dyDescent="0.25">
      <c r="D33" t="s">
        <v>146</v>
      </c>
      <c r="E33" s="31"/>
      <c r="F33" s="31">
        <v>1141.96</v>
      </c>
      <c r="G33" s="31">
        <v>376.69</v>
      </c>
      <c r="H33" s="31">
        <v>1518.65</v>
      </c>
    </row>
    <row r="34" spans="4:12" x14ac:dyDescent="0.25">
      <c r="D34" t="s">
        <v>145</v>
      </c>
      <c r="E34" s="31">
        <v>1978.59</v>
      </c>
      <c r="F34" s="31">
        <v>2981.23</v>
      </c>
      <c r="G34" s="31">
        <v>4771.03</v>
      </c>
      <c r="H34" s="31">
        <v>9730.85</v>
      </c>
      <c r="K34" s="17" t="s">
        <v>107</v>
      </c>
      <c r="L34" s="17" t="s">
        <v>113</v>
      </c>
    </row>
    <row r="35" spans="4:12" x14ac:dyDescent="0.25">
      <c r="K35" s="11">
        <v>1</v>
      </c>
      <c r="L35" s="11" t="s">
        <v>114</v>
      </c>
    </row>
    <row r="36" spans="4:12" x14ac:dyDescent="0.25">
      <c r="K36" s="11">
        <v>2</v>
      </c>
      <c r="L36" s="11" t="s">
        <v>115</v>
      </c>
    </row>
    <row r="37" spans="4:12" x14ac:dyDescent="0.25">
      <c r="K37" s="11">
        <v>3</v>
      </c>
      <c r="L37" s="11" t="s">
        <v>116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84F7E-F270-4EBA-B779-8CA711877ADF}">
  <sheetPr>
    <tabColor rgb="FFFFFF00"/>
  </sheetPr>
  <dimension ref="B2:B19"/>
  <sheetViews>
    <sheetView showGridLines="0" zoomScaleNormal="100" workbookViewId="0">
      <selection activeCell="P11" sqref="P11"/>
    </sheetView>
  </sheetViews>
  <sheetFormatPr defaultRowHeight="15" x14ac:dyDescent="0.25"/>
  <sheetData>
    <row r="2" spans="2:2" x14ac:dyDescent="0.25">
      <c r="B2" s="59" t="s">
        <v>267</v>
      </c>
    </row>
    <row r="3" spans="2:2" x14ac:dyDescent="0.25">
      <c r="B3" s="27" t="s">
        <v>314</v>
      </c>
    </row>
    <row r="4" spans="2:2" x14ac:dyDescent="0.25">
      <c r="B4" s="27" t="s">
        <v>138</v>
      </c>
    </row>
    <row r="5" spans="2:2" x14ac:dyDescent="0.25">
      <c r="B5" s="75" t="s">
        <v>151</v>
      </c>
    </row>
    <row r="6" spans="2:2" x14ac:dyDescent="0.25">
      <c r="B6" s="7" t="s">
        <v>321</v>
      </c>
    </row>
    <row r="7" spans="2:2" x14ac:dyDescent="0.25">
      <c r="B7" s="7" t="s">
        <v>322</v>
      </c>
    </row>
    <row r="8" spans="2:2" x14ac:dyDescent="0.25">
      <c r="B8" s="49" t="s">
        <v>320</v>
      </c>
    </row>
    <row r="9" spans="2:2" x14ac:dyDescent="0.25">
      <c r="B9" s="75" t="s">
        <v>139</v>
      </c>
    </row>
    <row r="10" spans="2:2" x14ac:dyDescent="0.25">
      <c r="B10" s="75" t="s">
        <v>319</v>
      </c>
    </row>
    <row r="11" spans="2:2" x14ac:dyDescent="0.25">
      <c r="B11" s="75"/>
    </row>
    <row r="12" spans="2:2" x14ac:dyDescent="0.25">
      <c r="B12" s="27" t="s">
        <v>315</v>
      </c>
    </row>
    <row r="13" spans="2:2" x14ac:dyDescent="0.25">
      <c r="B13" s="75" t="s">
        <v>316</v>
      </c>
    </row>
    <row r="14" spans="2:2" x14ac:dyDescent="0.25">
      <c r="B14" s="75" t="s">
        <v>317</v>
      </c>
    </row>
    <row r="15" spans="2:2" x14ac:dyDescent="0.25">
      <c r="B15" s="75" t="s">
        <v>318</v>
      </c>
    </row>
    <row r="17" spans="2:2" x14ac:dyDescent="0.25">
      <c r="B17" s="57"/>
    </row>
    <row r="19" spans="2:2" x14ac:dyDescent="0.25">
      <c r="B19" s="57"/>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11480-5FA6-43C7-8B1F-0F17B6D140FF}">
  <sheetPr>
    <tabColor rgb="FFFFFF00"/>
  </sheetPr>
  <dimension ref="B1:T67"/>
  <sheetViews>
    <sheetView showGridLines="0" zoomScaleNormal="100" workbookViewId="0">
      <selection activeCell="P11" sqref="P11"/>
    </sheetView>
  </sheetViews>
  <sheetFormatPr defaultRowHeight="15" x14ac:dyDescent="0.25"/>
  <cols>
    <col min="2" max="2" width="11.7109375" bestFit="1" customWidth="1"/>
    <col min="3" max="3" width="11.28515625" bestFit="1" customWidth="1"/>
    <col min="4" max="4" width="10.5703125" bestFit="1" customWidth="1"/>
    <col min="5" max="5" width="10.42578125" bestFit="1" customWidth="1"/>
    <col min="6" max="6" width="11.28515625" bestFit="1" customWidth="1"/>
    <col min="7" max="7" width="4" customWidth="1"/>
    <col min="8" max="8" width="13.85546875" customWidth="1"/>
    <col min="9" max="9" width="14.140625" bestFit="1" customWidth="1"/>
    <col min="10" max="10" width="11.85546875" bestFit="1" customWidth="1"/>
    <col min="11" max="11" width="8.85546875" customWidth="1"/>
    <col min="12" max="12" width="12.85546875" customWidth="1"/>
    <col min="13" max="13" width="7.85546875" customWidth="1"/>
    <col min="14" max="14" width="22.28515625" customWidth="1"/>
    <col min="15" max="15" width="14.42578125" bestFit="1" customWidth="1"/>
    <col min="16" max="16" width="12.140625" bestFit="1" customWidth="1"/>
    <col min="17" max="17" width="7.140625" bestFit="1" customWidth="1"/>
    <col min="18" max="18" width="1.42578125" customWidth="1"/>
    <col min="19" max="19" width="18.85546875" bestFit="1" customWidth="1"/>
    <col min="20" max="20" width="15.5703125" bestFit="1" customWidth="1"/>
  </cols>
  <sheetData>
    <row r="1" spans="2:11" x14ac:dyDescent="0.25">
      <c r="B1" s="127" t="s">
        <v>287</v>
      </c>
      <c r="C1" s="61"/>
      <c r="D1" s="61"/>
      <c r="E1" s="61"/>
      <c r="F1" s="61"/>
      <c r="G1" s="61"/>
      <c r="H1" s="61"/>
      <c r="I1" s="61"/>
      <c r="J1" s="61"/>
      <c r="K1" s="62"/>
    </row>
    <row r="2" spans="2:11" x14ac:dyDescent="0.25">
      <c r="B2" s="66" t="s">
        <v>288</v>
      </c>
      <c r="C2" s="64"/>
      <c r="D2" s="64"/>
      <c r="E2" s="64"/>
      <c r="F2" s="64"/>
      <c r="G2" s="64"/>
      <c r="H2" s="64"/>
      <c r="I2" s="64"/>
      <c r="J2" s="64"/>
      <c r="K2" s="65"/>
    </row>
    <row r="3" spans="2:11" x14ac:dyDescent="0.25">
      <c r="B3" s="66" t="s">
        <v>289</v>
      </c>
      <c r="C3" s="64"/>
      <c r="D3" s="64"/>
      <c r="E3" s="64"/>
      <c r="F3" s="64"/>
      <c r="G3" s="64"/>
      <c r="H3" s="64"/>
      <c r="I3" s="64"/>
      <c r="J3" s="64"/>
      <c r="K3" s="65"/>
    </row>
    <row r="4" spans="2:11" x14ac:dyDescent="0.25">
      <c r="B4" s="107" t="s">
        <v>291</v>
      </c>
      <c r="C4" s="64"/>
      <c r="D4" s="64"/>
      <c r="E4" s="64"/>
      <c r="F4" s="64"/>
      <c r="G4" s="64"/>
      <c r="H4" s="64"/>
      <c r="I4" s="64"/>
      <c r="J4" s="64"/>
      <c r="K4" s="65"/>
    </row>
    <row r="5" spans="2:11" x14ac:dyDescent="0.25">
      <c r="B5" s="107" t="s">
        <v>292</v>
      </c>
      <c r="C5" s="64"/>
      <c r="D5" s="64"/>
      <c r="E5" s="64"/>
      <c r="F5" s="64"/>
      <c r="G5" s="64"/>
      <c r="H5" s="64"/>
      <c r="I5" s="64"/>
      <c r="J5" s="64"/>
      <c r="K5" s="65"/>
    </row>
    <row r="6" spans="2:11" x14ac:dyDescent="0.25">
      <c r="B6" s="107" t="s">
        <v>293</v>
      </c>
      <c r="C6" s="64"/>
      <c r="D6" s="64"/>
      <c r="E6" s="64"/>
      <c r="F6" s="64"/>
      <c r="G6" s="64"/>
      <c r="H6" s="64"/>
      <c r="I6" s="64"/>
      <c r="J6" s="64"/>
      <c r="K6" s="65"/>
    </row>
    <row r="7" spans="2:11" x14ac:dyDescent="0.25">
      <c r="B7" s="107" t="s">
        <v>323</v>
      </c>
      <c r="C7" s="64"/>
      <c r="D7" s="64"/>
      <c r="E7" s="64"/>
      <c r="F7" s="64"/>
      <c r="G7" s="64"/>
      <c r="H7" s="64"/>
      <c r="I7" s="64"/>
      <c r="J7" s="64"/>
      <c r="K7" s="65"/>
    </row>
    <row r="8" spans="2:11" x14ac:dyDescent="0.25">
      <c r="B8" s="67" t="s">
        <v>149</v>
      </c>
      <c r="C8" s="68"/>
      <c r="D8" s="68"/>
      <c r="E8" s="68"/>
      <c r="F8" s="68"/>
      <c r="G8" s="68"/>
      <c r="H8" s="68"/>
      <c r="I8" s="68"/>
      <c r="J8" s="68"/>
      <c r="K8" s="69"/>
    </row>
    <row r="11" spans="2:11" x14ac:dyDescent="0.25">
      <c r="B11" s="34" t="s">
        <v>3</v>
      </c>
      <c r="C11" s="35" t="s">
        <v>87</v>
      </c>
      <c r="D11" s="35" t="s">
        <v>89</v>
      </c>
      <c r="E11" s="35" t="s">
        <v>98</v>
      </c>
      <c r="F11" s="36" t="s">
        <v>4</v>
      </c>
      <c r="H11" s="34" t="s">
        <v>89</v>
      </c>
      <c r="I11" s="35" t="s">
        <v>90</v>
      </c>
      <c r="J11" s="35" t="s">
        <v>88</v>
      </c>
      <c r="K11" s="36" t="s">
        <v>78</v>
      </c>
    </row>
    <row r="12" spans="2:11" x14ac:dyDescent="0.25">
      <c r="B12" s="32">
        <v>43028</v>
      </c>
      <c r="C12" s="11">
        <v>44</v>
      </c>
      <c r="D12" s="11">
        <v>1</v>
      </c>
      <c r="E12" s="11">
        <v>4</v>
      </c>
      <c r="F12" s="33">
        <v>620.95000000000005</v>
      </c>
      <c r="H12" s="42">
        <v>1</v>
      </c>
      <c r="I12" s="11" t="s">
        <v>57</v>
      </c>
      <c r="J12" s="16">
        <v>42300</v>
      </c>
      <c r="K12" s="43" t="s">
        <v>91</v>
      </c>
    </row>
    <row r="13" spans="2:11" x14ac:dyDescent="0.25">
      <c r="B13" s="32">
        <v>43028</v>
      </c>
      <c r="C13" s="11">
        <v>37</v>
      </c>
      <c r="D13" s="11">
        <v>1</v>
      </c>
      <c r="E13" s="11">
        <v>3</v>
      </c>
      <c r="F13" s="33">
        <v>484.31</v>
      </c>
      <c r="H13" s="42">
        <v>2</v>
      </c>
      <c r="I13" s="11" t="s">
        <v>81</v>
      </c>
      <c r="J13" s="16">
        <v>41750</v>
      </c>
      <c r="K13" s="43" t="s">
        <v>92</v>
      </c>
    </row>
    <row r="14" spans="2:11" x14ac:dyDescent="0.25">
      <c r="B14" s="32">
        <v>43028</v>
      </c>
      <c r="C14" s="11">
        <v>38</v>
      </c>
      <c r="D14" s="11">
        <v>2</v>
      </c>
      <c r="E14" s="11">
        <v>5</v>
      </c>
      <c r="F14" s="33">
        <v>376.69</v>
      </c>
      <c r="H14" s="42">
        <v>3</v>
      </c>
      <c r="I14" s="11" t="s">
        <v>58</v>
      </c>
      <c r="J14" s="16">
        <v>37874</v>
      </c>
      <c r="K14" s="43" t="s">
        <v>93</v>
      </c>
    </row>
    <row r="15" spans="2:11" x14ac:dyDescent="0.25">
      <c r="B15" s="32">
        <v>43028</v>
      </c>
      <c r="C15" s="11">
        <v>82</v>
      </c>
      <c r="D15" s="11">
        <v>2</v>
      </c>
      <c r="E15" s="11">
        <v>1</v>
      </c>
      <c r="F15" s="33">
        <v>1141.96</v>
      </c>
      <c r="H15" s="42">
        <v>4</v>
      </c>
      <c r="I15" s="11" t="s">
        <v>82</v>
      </c>
      <c r="J15" s="16">
        <v>41219</v>
      </c>
      <c r="K15" s="43" t="s">
        <v>91</v>
      </c>
    </row>
    <row r="16" spans="2:11" x14ac:dyDescent="0.25">
      <c r="B16" s="32">
        <v>43028</v>
      </c>
      <c r="C16" s="11">
        <v>56</v>
      </c>
      <c r="D16" s="11">
        <v>3</v>
      </c>
      <c r="E16" s="11">
        <v>2</v>
      </c>
      <c r="F16" s="33">
        <v>725.45</v>
      </c>
      <c r="H16" s="41">
        <v>5</v>
      </c>
      <c r="I16" s="38" t="s">
        <v>94</v>
      </c>
      <c r="J16" s="44">
        <v>40915</v>
      </c>
      <c r="K16" s="45" t="s">
        <v>95</v>
      </c>
    </row>
    <row r="17" spans="2:20" x14ac:dyDescent="0.25">
      <c r="B17" s="32">
        <v>43028</v>
      </c>
      <c r="C17" s="11">
        <v>25</v>
      </c>
      <c r="D17" s="11">
        <v>3</v>
      </c>
      <c r="E17" s="11">
        <v>2</v>
      </c>
      <c r="F17" s="33">
        <v>222.67</v>
      </c>
    </row>
    <row r="18" spans="2:20" x14ac:dyDescent="0.25">
      <c r="B18" s="32">
        <v>43028</v>
      </c>
      <c r="C18" s="11">
        <v>130</v>
      </c>
      <c r="D18" s="11">
        <v>4</v>
      </c>
      <c r="E18" s="11">
        <v>3</v>
      </c>
      <c r="F18" s="33">
        <v>1038.0999999999999</v>
      </c>
    </row>
    <row r="19" spans="2:20" x14ac:dyDescent="0.25">
      <c r="B19" s="32">
        <v>43029</v>
      </c>
      <c r="C19" s="11">
        <v>10</v>
      </c>
      <c r="D19" s="11">
        <v>3</v>
      </c>
      <c r="E19" s="11">
        <v>1</v>
      </c>
      <c r="F19" s="33">
        <v>154.41</v>
      </c>
    </row>
    <row r="20" spans="2:20" x14ac:dyDescent="0.25">
      <c r="B20" s="32">
        <v>43032</v>
      </c>
      <c r="C20" s="11">
        <v>82</v>
      </c>
      <c r="D20" s="11">
        <v>5</v>
      </c>
      <c r="E20" s="11">
        <v>5</v>
      </c>
      <c r="F20" s="33">
        <v>1236</v>
      </c>
      <c r="H20" s="34" t="s">
        <v>98</v>
      </c>
      <c r="I20" s="35" t="s">
        <v>97</v>
      </c>
      <c r="J20" s="35" t="s">
        <v>99</v>
      </c>
      <c r="K20" s="35" t="s">
        <v>100</v>
      </c>
      <c r="L20" s="35" t="s">
        <v>106</v>
      </c>
      <c r="M20" s="36" t="s">
        <v>107</v>
      </c>
      <c r="O20" s="34" t="s">
        <v>106</v>
      </c>
      <c r="P20" s="36" t="s">
        <v>111</v>
      </c>
      <c r="S20" s="34" t="s">
        <v>107</v>
      </c>
      <c r="T20" s="36" t="s">
        <v>113</v>
      </c>
    </row>
    <row r="21" spans="2:20" x14ac:dyDescent="0.25">
      <c r="B21" s="32">
        <v>43032</v>
      </c>
      <c r="C21" s="11">
        <v>53</v>
      </c>
      <c r="D21" s="11">
        <v>3</v>
      </c>
      <c r="E21" s="11">
        <v>4</v>
      </c>
      <c r="F21" s="33">
        <v>684.48</v>
      </c>
      <c r="H21" s="42">
        <v>1</v>
      </c>
      <c r="I21" s="11" t="s">
        <v>103</v>
      </c>
      <c r="J21" s="11">
        <v>9.99</v>
      </c>
      <c r="K21" s="11">
        <v>6.49</v>
      </c>
      <c r="L21" s="11">
        <v>2</v>
      </c>
      <c r="M21" s="46">
        <v>3</v>
      </c>
      <c r="O21" s="42">
        <v>1</v>
      </c>
      <c r="P21" s="46" t="s">
        <v>108</v>
      </c>
      <c r="S21" s="42">
        <v>1</v>
      </c>
      <c r="T21" s="46" t="s">
        <v>114</v>
      </c>
    </row>
    <row r="22" spans="2:20" x14ac:dyDescent="0.25">
      <c r="B22" s="32">
        <v>43032</v>
      </c>
      <c r="C22" s="11">
        <v>12</v>
      </c>
      <c r="D22" s="11">
        <v>5</v>
      </c>
      <c r="E22" s="11">
        <v>6</v>
      </c>
      <c r="F22" s="33">
        <v>127.1</v>
      </c>
      <c r="H22" s="42">
        <v>2</v>
      </c>
      <c r="I22" s="11" t="s">
        <v>101</v>
      </c>
      <c r="J22" s="11">
        <v>19.989999999999998</v>
      </c>
      <c r="K22" s="11">
        <v>8.8000000000000007</v>
      </c>
      <c r="L22" s="11">
        <v>2</v>
      </c>
      <c r="M22" s="46">
        <v>1</v>
      </c>
      <c r="O22" s="42">
        <v>2</v>
      </c>
      <c r="P22" s="46" t="s">
        <v>109</v>
      </c>
      <c r="S22" s="42">
        <v>2</v>
      </c>
      <c r="T22" s="46" t="s">
        <v>115</v>
      </c>
    </row>
    <row r="23" spans="2:20" x14ac:dyDescent="0.25">
      <c r="B23" s="32">
        <v>43032</v>
      </c>
      <c r="C23" s="11">
        <v>22</v>
      </c>
      <c r="D23" s="11">
        <v>4</v>
      </c>
      <c r="E23" s="11">
        <v>5</v>
      </c>
      <c r="F23" s="33">
        <v>269.52</v>
      </c>
      <c r="H23" s="42">
        <v>3</v>
      </c>
      <c r="I23" s="11" t="s">
        <v>112</v>
      </c>
      <c r="J23" s="11">
        <v>23.45</v>
      </c>
      <c r="K23" s="11">
        <v>14.54</v>
      </c>
      <c r="L23" s="11">
        <v>3</v>
      </c>
      <c r="M23" s="46">
        <v>3</v>
      </c>
      <c r="O23" s="41">
        <v>3</v>
      </c>
      <c r="P23" s="40" t="s">
        <v>110</v>
      </c>
      <c r="S23" s="41">
        <v>3</v>
      </c>
      <c r="T23" s="40" t="s">
        <v>116</v>
      </c>
    </row>
    <row r="24" spans="2:20" x14ac:dyDescent="0.25">
      <c r="B24" s="32">
        <v>43033</v>
      </c>
      <c r="C24" s="11">
        <v>82</v>
      </c>
      <c r="D24" s="11">
        <v>3</v>
      </c>
      <c r="E24" s="11">
        <v>7</v>
      </c>
      <c r="F24" s="33">
        <v>739.69</v>
      </c>
      <c r="H24" s="42">
        <v>4</v>
      </c>
      <c r="I24" s="11" t="s">
        <v>102</v>
      </c>
      <c r="J24" s="11">
        <v>24.95</v>
      </c>
      <c r="K24" s="11">
        <v>15.22</v>
      </c>
      <c r="L24" s="11">
        <v>2</v>
      </c>
      <c r="M24" s="46">
        <v>2</v>
      </c>
    </row>
    <row r="25" spans="2:20" x14ac:dyDescent="0.25">
      <c r="B25" s="32">
        <v>43033</v>
      </c>
      <c r="C25" s="11">
        <v>172</v>
      </c>
      <c r="D25" s="11">
        <v>1</v>
      </c>
      <c r="E25" s="11">
        <v>7</v>
      </c>
      <c r="F25" s="33">
        <v>1201.01</v>
      </c>
      <c r="H25" s="42">
        <v>5</v>
      </c>
      <c r="I25" s="11" t="s">
        <v>104</v>
      </c>
      <c r="J25" s="11">
        <v>25.99</v>
      </c>
      <c r="K25" s="11">
        <v>17.149999999999999</v>
      </c>
      <c r="L25" s="11">
        <v>1</v>
      </c>
      <c r="M25" s="46">
        <v>1</v>
      </c>
    </row>
    <row r="26" spans="2:20" x14ac:dyDescent="0.25">
      <c r="B26" s="32">
        <v>43033</v>
      </c>
      <c r="C26" s="11">
        <v>78</v>
      </c>
      <c r="D26" s="11">
        <v>4</v>
      </c>
      <c r="E26" s="11">
        <v>6</v>
      </c>
      <c r="F26" s="33">
        <v>546.05999999999995</v>
      </c>
      <c r="H26" s="42">
        <v>6</v>
      </c>
      <c r="I26" s="11" t="s">
        <v>117</v>
      </c>
      <c r="J26" s="11">
        <v>32.99</v>
      </c>
      <c r="K26" s="11">
        <v>14.19</v>
      </c>
      <c r="L26" s="11">
        <v>3</v>
      </c>
      <c r="M26" s="46">
        <v>2</v>
      </c>
    </row>
    <row r="27" spans="2:20" x14ac:dyDescent="0.25">
      <c r="B27" s="37">
        <v>43033</v>
      </c>
      <c r="C27" s="38">
        <v>12</v>
      </c>
      <c r="D27" s="38">
        <v>3</v>
      </c>
      <c r="E27" s="38">
        <v>1</v>
      </c>
      <c r="F27" s="39">
        <v>162.44999999999999</v>
      </c>
      <c r="H27" s="41">
        <v>7</v>
      </c>
      <c r="I27" s="38" t="s">
        <v>105</v>
      </c>
      <c r="J27" s="38">
        <v>43.69</v>
      </c>
      <c r="K27" s="38">
        <v>22.72</v>
      </c>
      <c r="L27" s="38">
        <v>1</v>
      </c>
      <c r="M27" s="40">
        <v>1</v>
      </c>
    </row>
    <row r="31" spans="2:20" x14ac:dyDescent="0.25">
      <c r="B31" s="30" t="s">
        <v>166</v>
      </c>
      <c r="C31" s="30" t="s">
        <v>113</v>
      </c>
    </row>
    <row r="32" spans="2:20" x14ac:dyDescent="0.25">
      <c r="B32" s="30" t="s">
        <v>90</v>
      </c>
      <c r="C32" t="s">
        <v>115</v>
      </c>
      <c r="D32" t="s">
        <v>116</v>
      </c>
      <c r="E32" t="s">
        <v>114</v>
      </c>
      <c r="F32" t="s">
        <v>145</v>
      </c>
    </row>
    <row r="33" spans="2:6" x14ac:dyDescent="0.25">
      <c r="B33" t="s">
        <v>58</v>
      </c>
      <c r="C33" s="48">
        <v>684.48</v>
      </c>
      <c r="D33" s="48">
        <v>316.86</v>
      </c>
      <c r="E33" s="48">
        <v>1687.81</v>
      </c>
      <c r="F33" s="48">
        <v>2689.15</v>
      </c>
    </row>
    <row r="34" spans="2:6" x14ac:dyDescent="0.25">
      <c r="B34" t="s">
        <v>81</v>
      </c>
      <c r="C34" s="48"/>
      <c r="D34" s="48">
        <v>1141.96</v>
      </c>
      <c r="E34" s="48">
        <v>376.69</v>
      </c>
      <c r="F34" s="48">
        <v>1518.65</v>
      </c>
    </row>
    <row r="35" spans="2:6" x14ac:dyDescent="0.25">
      <c r="B35" t="s">
        <v>57</v>
      </c>
      <c r="C35" s="48">
        <v>620.95000000000005</v>
      </c>
      <c r="D35" s="48">
        <v>484.31</v>
      </c>
      <c r="E35" s="48">
        <v>1201.01</v>
      </c>
      <c r="F35" s="48">
        <v>2306.27</v>
      </c>
    </row>
    <row r="36" spans="2:6" x14ac:dyDescent="0.25">
      <c r="B36" t="s">
        <v>82</v>
      </c>
      <c r="C36" s="48">
        <v>546.05999999999995</v>
      </c>
      <c r="D36" s="48">
        <v>1038.0999999999999</v>
      </c>
      <c r="E36" s="48">
        <v>269.52</v>
      </c>
      <c r="F36" s="48">
        <v>1853.68</v>
      </c>
    </row>
    <row r="37" spans="2:6" x14ac:dyDescent="0.25">
      <c r="B37" t="s">
        <v>94</v>
      </c>
      <c r="C37" s="48">
        <v>127.1</v>
      </c>
      <c r="D37" s="48"/>
      <c r="E37" s="48">
        <v>1236</v>
      </c>
      <c r="F37" s="48">
        <v>1363.1</v>
      </c>
    </row>
    <row r="38" spans="2:6" x14ac:dyDescent="0.25">
      <c r="B38" t="s">
        <v>145</v>
      </c>
      <c r="C38" s="48">
        <v>1978.59</v>
      </c>
      <c r="D38" s="48">
        <v>2981.23</v>
      </c>
      <c r="E38" s="48">
        <v>4771.03</v>
      </c>
      <c r="F38" s="48">
        <v>9730.85</v>
      </c>
    </row>
    <row r="62" spans="3:5" x14ac:dyDescent="0.25">
      <c r="C62" s="30" t="s">
        <v>78</v>
      </c>
      <c r="D62" t="s">
        <v>296</v>
      </c>
      <c r="E62" t="s">
        <v>166</v>
      </c>
    </row>
    <row r="63" spans="3:5" x14ac:dyDescent="0.25">
      <c r="C63" t="s">
        <v>92</v>
      </c>
      <c r="D63" s="118">
        <v>38</v>
      </c>
      <c r="E63" s="48">
        <v>376.69</v>
      </c>
    </row>
    <row r="64" spans="3:5" x14ac:dyDescent="0.25">
      <c r="C64" t="s">
        <v>95</v>
      </c>
      <c r="D64" s="118">
        <v>82</v>
      </c>
      <c r="E64" s="48">
        <v>1236</v>
      </c>
    </row>
    <row r="65" spans="3:5" x14ac:dyDescent="0.25">
      <c r="C65" t="s">
        <v>93</v>
      </c>
      <c r="D65" s="118">
        <v>82</v>
      </c>
      <c r="E65" s="48">
        <v>739.69</v>
      </c>
    </row>
    <row r="66" spans="3:5" x14ac:dyDescent="0.25">
      <c r="C66" t="s">
        <v>91</v>
      </c>
      <c r="D66" s="118">
        <v>194</v>
      </c>
      <c r="E66" s="48">
        <v>1470.53</v>
      </c>
    </row>
    <row r="67" spans="3:5" x14ac:dyDescent="0.25">
      <c r="C67" t="s">
        <v>145</v>
      </c>
      <c r="D67" s="118">
        <v>396</v>
      </c>
      <c r="E67" s="48">
        <v>3822.91</v>
      </c>
    </row>
  </sheetData>
  <pageMargins left="0.7" right="0.7" top="0.75" bottom="0.75" header="0.3" footer="0.3"/>
  <drawing r:id="rId3"/>
  <tableParts count="5">
    <tablePart r:id="rId4"/>
    <tablePart r:id="rId5"/>
    <tablePart r:id="rId6"/>
    <tablePart r:id="rId7"/>
    <tablePart r:id="rId8"/>
  </tableParts>
  <extLst>
    <ext xmlns:x14="http://schemas.microsoft.com/office/spreadsheetml/2009/9/main" uri="{A8765BA9-456A-4dab-B4F3-ACF838C121DE}">
      <x14:slicerList>
        <x14:slicer r:id="rId9"/>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0928C-558B-449A-BCFB-48B1E6FCBD6E}">
  <sheetPr>
    <tabColor rgb="FFFFFF00"/>
  </sheetPr>
  <dimension ref="B2:Z10"/>
  <sheetViews>
    <sheetView showGridLines="0" zoomScaleNormal="100" workbookViewId="0">
      <selection activeCell="P11" sqref="P11"/>
    </sheetView>
  </sheetViews>
  <sheetFormatPr defaultRowHeight="15" x14ac:dyDescent="0.25"/>
  <sheetData>
    <row r="2" spans="2:26" x14ac:dyDescent="0.25">
      <c r="B2" s="72" t="s">
        <v>297</v>
      </c>
      <c r="C2" s="61"/>
      <c r="D2" s="61"/>
      <c r="E2" s="61"/>
      <c r="F2" s="61"/>
      <c r="G2" s="61"/>
      <c r="H2" s="61"/>
      <c r="I2" s="61"/>
      <c r="J2" s="61"/>
      <c r="K2" s="61"/>
      <c r="L2" s="61"/>
      <c r="M2" s="61"/>
      <c r="N2" s="61"/>
      <c r="O2" s="61"/>
      <c r="P2" s="61"/>
      <c r="Q2" s="61"/>
      <c r="R2" s="61"/>
      <c r="S2" s="61"/>
      <c r="T2" s="61"/>
      <c r="U2" s="61"/>
      <c r="V2" s="61"/>
      <c r="W2" s="61"/>
      <c r="X2" s="61"/>
      <c r="Y2" s="61"/>
      <c r="Z2" s="62"/>
    </row>
    <row r="3" spans="2:26" x14ac:dyDescent="0.25">
      <c r="B3" s="66" t="s">
        <v>324</v>
      </c>
      <c r="C3" s="64"/>
      <c r="D3" s="64"/>
      <c r="E3" s="64"/>
      <c r="F3" s="64"/>
      <c r="G3" s="64"/>
      <c r="H3" s="64"/>
      <c r="I3" s="64"/>
      <c r="J3" s="64"/>
      <c r="K3" s="64"/>
      <c r="L3" s="64"/>
      <c r="M3" s="64"/>
      <c r="N3" s="64"/>
      <c r="O3" s="64"/>
      <c r="P3" s="64"/>
      <c r="Q3" s="64"/>
      <c r="R3" s="64"/>
      <c r="S3" s="64"/>
      <c r="T3" s="64"/>
      <c r="U3" s="64"/>
      <c r="V3" s="64"/>
      <c r="W3" s="64"/>
      <c r="X3" s="64"/>
      <c r="Y3" s="64"/>
      <c r="Z3" s="65"/>
    </row>
    <row r="4" spans="2:26" x14ac:dyDescent="0.25">
      <c r="B4" s="66" t="s">
        <v>298</v>
      </c>
      <c r="C4" s="64"/>
      <c r="D4" s="64"/>
      <c r="E4" s="64"/>
      <c r="F4" s="64"/>
      <c r="G4" s="64"/>
      <c r="H4" s="64"/>
      <c r="I4" s="64"/>
      <c r="J4" s="64"/>
      <c r="K4" s="64"/>
      <c r="L4" s="64"/>
      <c r="M4" s="64"/>
      <c r="N4" s="64"/>
      <c r="O4" s="64"/>
      <c r="P4" s="64"/>
      <c r="Q4" s="64"/>
      <c r="R4" s="64"/>
      <c r="S4" s="64"/>
      <c r="T4" s="64"/>
      <c r="U4" s="64"/>
      <c r="V4" s="64"/>
      <c r="W4" s="64"/>
      <c r="X4" s="64"/>
      <c r="Y4" s="64"/>
      <c r="Z4" s="65"/>
    </row>
    <row r="5" spans="2:26" x14ac:dyDescent="0.25">
      <c r="B5" s="66" t="s">
        <v>325</v>
      </c>
      <c r="C5" s="64"/>
      <c r="D5" s="64"/>
      <c r="E5" s="64"/>
      <c r="F5" s="64"/>
      <c r="G5" s="64"/>
      <c r="H5" s="64"/>
      <c r="I5" s="64"/>
      <c r="J5" s="64"/>
      <c r="K5" s="64"/>
      <c r="L5" s="64"/>
      <c r="M5" s="64"/>
      <c r="N5" s="64"/>
      <c r="O5" s="64"/>
      <c r="P5" s="64"/>
      <c r="Q5" s="64"/>
      <c r="R5" s="64"/>
      <c r="S5" s="64"/>
      <c r="T5" s="64"/>
      <c r="U5" s="64"/>
      <c r="V5" s="64"/>
      <c r="W5" s="64"/>
      <c r="X5" s="64"/>
      <c r="Y5" s="64"/>
      <c r="Z5" s="65"/>
    </row>
    <row r="6" spans="2:26" x14ac:dyDescent="0.25">
      <c r="B6" s="66" t="s">
        <v>326</v>
      </c>
      <c r="C6" s="64"/>
      <c r="D6" s="64"/>
      <c r="E6" s="64"/>
      <c r="F6" s="64"/>
      <c r="G6" s="64"/>
      <c r="H6" s="64"/>
      <c r="I6" s="64"/>
      <c r="J6" s="64"/>
      <c r="K6" s="64"/>
      <c r="L6" s="64"/>
      <c r="M6" s="64"/>
      <c r="N6" s="64"/>
      <c r="O6" s="64"/>
      <c r="P6" s="64"/>
      <c r="Q6" s="64"/>
      <c r="R6" s="64"/>
      <c r="S6" s="64"/>
      <c r="T6" s="64"/>
      <c r="U6" s="64"/>
      <c r="V6" s="64"/>
      <c r="W6" s="64"/>
      <c r="X6" s="64"/>
      <c r="Y6" s="64"/>
      <c r="Z6" s="65"/>
    </row>
    <row r="7" spans="2:26" x14ac:dyDescent="0.25">
      <c r="B7" s="70" t="s">
        <v>299</v>
      </c>
      <c r="C7" s="64"/>
      <c r="D7" s="64"/>
      <c r="E7" s="64"/>
      <c r="F7" s="64"/>
      <c r="G7" s="64"/>
      <c r="H7" s="64"/>
      <c r="I7" s="64"/>
      <c r="J7" s="64"/>
      <c r="K7" s="64"/>
      <c r="L7" s="64"/>
      <c r="M7" s="64"/>
      <c r="N7" s="64"/>
      <c r="O7" s="64"/>
      <c r="P7" s="64"/>
      <c r="Q7" s="64"/>
      <c r="R7" s="64"/>
      <c r="S7" s="64"/>
      <c r="T7" s="64"/>
      <c r="U7" s="64"/>
      <c r="V7" s="64"/>
      <c r="W7" s="64"/>
      <c r="X7" s="64"/>
      <c r="Y7" s="64"/>
      <c r="Z7" s="65"/>
    </row>
    <row r="8" spans="2:26" x14ac:dyDescent="0.25">
      <c r="B8" s="70" t="s">
        <v>300</v>
      </c>
      <c r="C8" s="64"/>
      <c r="D8" s="64"/>
      <c r="E8" s="64"/>
      <c r="F8" s="64"/>
      <c r="G8" s="64"/>
      <c r="H8" s="64"/>
      <c r="I8" s="64"/>
      <c r="J8" s="64"/>
      <c r="K8" s="64"/>
      <c r="L8" s="64"/>
      <c r="M8" s="64"/>
      <c r="N8" s="64"/>
      <c r="O8" s="64"/>
      <c r="P8" s="64"/>
      <c r="Q8" s="64"/>
      <c r="R8" s="64"/>
      <c r="S8" s="64"/>
      <c r="T8" s="64"/>
      <c r="U8" s="64"/>
      <c r="V8" s="64"/>
      <c r="W8" s="64"/>
      <c r="X8" s="64"/>
      <c r="Y8" s="64"/>
      <c r="Z8" s="65"/>
    </row>
    <row r="9" spans="2:26" x14ac:dyDescent="0.25">
      <c r="B9" s="74" t="s">
        <v>301</v>
      </c>
      <c r="C9" s="68"/>
      <c r="D9" s="68"/>
      <c r="E9" s="68"/>
      <c r="F9" s="68"/>
      <c r="G9" s="68"/>
      <c r="H9" s="68"/>
      <c r="I9" s="68"/>
      <c r="J9" s="68"/>
      <c r="K9" s="68"/>
      <c r="L9" s="68"/>
      <c r="M9" s="68"/>
      <c r="N9" s="68"/>
      <c r="O9" s="68"/>
      <c r="P9" s="68"/>
      <c r="Q9" s="68"/>
      <c r="R9" s="68"/>
      <c r="S9" s="68"/>
      <c r="T9" s="68"/>
      <c r="U9" s="68"/>
      <c r="V9" s="68"/>
      <c r="W9" s="68"/>
      <c r="X9" s="68"/>
      <c r="Y9" s="68"/>
      <c r="Z9" s="69"/>
    </row>
    <row r="10" spans="2:26" x14ac:dyDescent="0.25">
      <c r="B10" s="27"/>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71FAD-9658-4B97-8F9E-FD69D1349411}">
  <sheetPr>
    <tabColor rgb="FFFFFF00"/>
  </sheetPr>
  <dimension ref="B1:Q5"/>
  <sheetViews>
    <sheetView showGridLines="0" topLeftCell="B1" zoomScaleNormal="100" workbookViewId="0">
      <selection activeCell="P11" sqref="P11"/>
    </sheetView>
  </sheetViews>
  <sheetFormatPr defaultRowHeight="15" x14ac:dyDescent="0.25"/>
  <cols>
    <col min="1" max="1" width="11.140625" customWidth="1"/>
    <col min="3" max="4" width="13.5703125" customWidth="1"/>
    <col min="5" max="5" width="12" customWidth="1"/>
    <col min="9" max="9" width="12.28515625" bestFit="1" customWidth="1"/>
    <col min="10" max="10" width="14.140625" bestFit="1" customWidth="1"/>
    <col min="11" max="11" width="11.85546875" bestFit="1" customWidth="1"/>
    <col min="12" max="12" width="7.42578125" bestFit="1" customWidth="1"/>
    <col min="13" max="13" width="16.42578125" bestFit="1" customWidth="1"/>
    <col min="14" max="14" width="16.85546875" bestFit="1" customWidth="1"/>
    <col min="16" max="16" width="9.5703125" bestFit="1" customWidth="1"/>
    <col min="17" max="17" width="4.42578125" bestFit="1" customWidth="1"/>
    <col min="18" max="18" width="7.140625" bestFit="1" customWidth="1"/>
    <col min="19" max="19" width="14.28515625" bestFit="1" customWidth="1"/>
    <col min="20" max="20" width="5.5703125" bestFit="1" customWidth="1"/>
  </cols>
  <sheetData>
    <row r="1" spans="2:17" x14ac:dyDescent="0.25">
      <c r="B1" s="128" t="s">
        <v>211</v>
      </c>
      <c r="C1" s="61"/>
      <c r="D1" s="61"/>
      <c r="E1" s="61"/>
      <c r="F1" s="61"/>
      <c r="G1" s="61"/>
      <c r="H1" s="61"/>
      <c r="I1" s="61"/>
      <c r="J1" s="61"/>
      <c r="K1" s="61"/>
      <c r="L1" s="61"/>
      <c r="M1" s="61"/>
      <c r="N1" s="61"/>
      <c r="O1" s="61"/>
      <c r="P1" s="61"/>
      <c r="Q1" s="62"/>
    </row>
    <row r="2" spans="2:17" x14ac:dyDescent="0.25">
      <c r="B2" s="107" t="s">
        <v>212</v>
      </c>
      <c r="C2" s="64"/>
      <c r="D2" s="64"/>
      <c r="E2" s="64"/>
      <c r="F2" s="64"/>
      <c r="G2" s="64"/>
      <c r="H2" s="64"/>
      <c r="I2" s="64"/>
      <c r="J2" s="64"/>
      <c r="K2" s="64"/>
      <c r="L2" s="64"/>
      <c r="M2" s="64"/>
      <c r="N2" s="64"/>
      <c r="O2" s="64"/>
      <c r="P2" s="64"/>
      <c r="Q2" s="65"/>
    </row>
    <row r="3" spans="2:17" x14ac:dyDescent="0.25">
      <c r="B3" s="107" t="s">
        <v>141</v>
      </c>
      <c r="C3" s="64"/>
      <c r="D3" s="64"/>
      <c r="E3" s="64"/>
      <c r="F3" s="64"/>
      <c r="G3" s="64"/>
      <c r="H3" s="64"/>
      <c r="I3" s="64"/>
      <c r="J3" s="64"/>
      <c r="K3" s="64"/>
      <c r="L3" s="64"/>
      <c r="M3" s="64"/>
      <c r="N3" s="64"/>
      <c r="O3" s="64"/>
      <c r="P3" s="64"/>
      <c r="Q3" s="65"/>
    </row>
    <row r="4" spans="2:17" x14ac:dyDescent="0.25">
      <c r="B4" s="107" t="s">
        <v>213</v>
      </c>
      <c r="C4" s="64"/>
      <c r="D4" s="64"/>
      <c r="E4" s="64"/>
      <c r="F4" s="64"/>
      <c r="G4" s="64"/>
      <c r="H4" s="64"/>
      <c r="I4" s="64"/>
      <c r="J4" s="64"/>
      <c r="K4" s="64"/>
      <c r="L4" s="64"/>
      <c r="M4" s="64"/>
      <c r="N4" s="64"/>
      <c r="O4" s="64"/>
      <c r="P4" s="64"/>
      <c r="Q4" s="65"/>
    </row>
    <row r="5" spans="2:17" x14ac:dyDescent="0.25">
      <c r="B5" s="123" t="s">
        <v>214</v>
      </c>
      <c r="C5" s="68"/>
      <c r="D5" s="68"/>
      <c r="E5" s="68"/>
      <c r="F5" s="68"/>
      <c r="G5" s="68"/>
      <c r="H5" s="68"/>
      <c r="I5" s="68"/>
      <c r="J5" s="68"/>
      <c r="K5" s="68"/>
      <c r="L5" s="68"/>
      <c r="M5" s="68"/>
      <c r="N5" s="68"/>
      <c r="O5" s="68"/>
      <c r="P5" s="68"/>
      <c r="Q5" s="69"/>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B93F4-2224-4048-B525-09129B430B0A}">
  <sheetPr>
    <tabColor rgb="FFFFFF00"/>
  </sheetPr>
  <dimension ref="B2:Q70"/>
  <sheetViews>
    <sheetView showGridLines="0" zoomScaleNormal="100" workbookViewId="0">
      <selection activeCell="P11" sqref="P11"/>
    </sheetView>
  </sheetViews>
  <sheetFormatPr defaultRowHeight="15" x14ac:dyDescent="0.25"/>
  <cols>
    <col min="3" max="3" width="11" customWidth="1"/>
    <col min="5" max="5" width="2.42578125" customWidth="1"/>
    <col min="6" max="6" width="26.7109375" bestFit="1" customWidth="1"/>
    <col min="7" max="7" width="2.42578125" customWidth="1"/>
    <col min="8" max="8" width="12.42578125" customWidth="1"/>
    <col min="9" max="9" width="4.28515625" customWidth="1"/>
    <col min="11" max="11" width="4.28515625" customWidth="1"/>
  </cols>
  <sheetData>
    <row r="2" spans="2:17" x14ac:dyDescent="0.25">
      <c r="B2" s="72" t="s">
        <v>328</v>
      </c>
      <c r="C2" s="61"/>
      <c r="D2" s="61"/>
      <c r="E2" s="61"/>
      <c r="F2" s="61"/>
      <c r="G2" s="61"/>
      <c r="H2" s="61"/>
      <c r="I2" s="61"/>
      <c r="J2" s="61"/>
      <c r="K2" s="61"/>
      <c r="L2" s="61"/>
      <c r="M2" s="61"/>
      <c r="N2" s="61"/>
      <c r="O2" s="61"/>
      <c r="P2" s="61"/>
      <c r="Q2" s="62"/>
    </row>
    <row r="3" spans="2:17" x14ac:dyDescent="0.25">
      <c r="B3" s="63" t="s">
        <v>205</v>
      </c>
      <c r="C3" s="64"/>
      <c r="D3" s="64"/>
      <c r="E3" s="64"/>
      <c r="F3" s="64"/>
      <c r="G3" s="64"/>
      <c r="H3" s="64"/>
      <c r="I3" s="64"/>
      <c r="J3" s="64"/>
      <c r="K3" s="64"/>
      <c r="L3" s="64"/>
      <c r="M3" s="64"/>
      <c r="N3" s="64"/>
      <c r="O3" s="64"/>
      <c r="P3" s="64"/>
      <c r="Q3" s="65"/>
    </row>
    <row r="4" spans="2:17" x14ac:dyDescent="0.25">
      <c r="B4" s="63" t="s">
        <v>310</v>
      </c>
      <c r="C4" s="64"/>
      <c r="D4" s="64"/>
      <c r="E4" s="64"/>
      <c r="F4" s="64"/>
      <c r="G4" s="64"/>
      <c r="H4" s="64"/>
      <c r="I4" s="64"/>
      <c r="J4" s="64"/>
      <c r="K4" s="64"/>
      <c r="L4" s="64"/>
      <c r="M4" s="64"/>
      <c r="N4" s="64"/>
      <c r="O4" s="64"/>
      <c r="P4" s="64"/>
      <c r="Q4" s="65"/>
    </row>
    <row r="5" spans="2:17" x14ac:dyDescent="0.25">
      <c r="B5" s="70" t="s">
        <v>311</v>
      </c>
      <c r="C5" s="64"/>
      <c r="D5" s="64"/>
      <c r="E5" s="64"/>
      <c r="F5" s="64"/>
      <c r="G5" s="64"/>
      <c r="H5" s="64"/>
      <c r="I5" s="64"/>
      <c r="J5" s="64"/>
      <c r="K5" s="64"/>
      <c r="L5" s="64"/>
      <c r="M5" s="64"/>
      <c r="N5" s="64"/>
      <c r="O5" s="64"/>
      <c r="P5" s="64"/>
      <c r="Q5" s="65"/>
    </row>
    <row r="6" spans="2:17" x14ac:dyDescent="0.25">
      <c r="B6" s="63" t="s">
        <v>203</v>
      </c>
      <c r="C6" s="64"/>
      <c r="D6" s="64"/>
      <c r="E6" s="64"/>
      <c r="F6" s="64"/>
      <c r="G6" s="64"/>
      <c r="H6" s="64"/>
      <c r="I6" s="64"/>
      <c r="J6" s="64"/>
      <c r="K6" s="64"/>
      <c r="L6" s="64"/>
      <c r="M6" s="64"/>
      <c r="N6" s="64"/>
      <c r="O6" s="64"/>
      <c r="P6" s="64"/>
      <c r="Q6" s="65"/>
    </row>
    <row r="7" spans="2:17" x14ac:dyDescent="0.25">
      <c r="B7" s="70" t="s">
        <v>204</v>
      </c>
      <c r="C7" s="64"/>
      <c r="D7" s="64"/>
      <c r="E7" s="64"/>
      <c r="F7" s="64"/>
      <c r="G7" s="64"/>
      <c r="H7" s="64"/>
      <c r="I7" s="64"/>
      <c r="J7" s="64"/>
      <c r="K7" s="64"/>
      <c r="L7" s="64"/>
      <c r="M7" s="64"/>
      <c r="N7" s="64"/>
      <c r="O7" s="64"/>
      <c r="P7" s="64"/>
      <c r="Q7" s="65"/>
    </row>
    <row r="8" spans="2:17" x14ac:dyDescent="0.25">
      <c r="B8" s="70" t="s">
        <v>329</v>
      </c>
      <c r="C8" s="64"/>
      <c r="D8" s="64"/>
      <c r="E8" s="64"/>
      <c r="F8" s="64"/>
      <c r="G8" s="64"/>
      <c r="H8" s="64"/>
      <c r="I8" s="64"/>
      <c r="J8" s="64"/>
      <c r="K8" s="64"/>
      <c r="L8" s="64"/>
      <c r="M8" s="64"/>
      <c r="N8" s="64"/>
      <c r="O8" s="64"/>
      <c r="P8" s="64"/>
      <c r="Q8" s="65"/>
    </row>
    <row r="9" spans="2:17" x14ac:dyDescent="0.25">
      <c r="B9" s="134" t="s">
        <v>333</v>
      </c>
      <c r="C9" s="64"/>
      <c r="D9" s="64"/>
      <c r="E9" s="64"/>
      <c r="F9" s="64"/>
      <c r="G9" s="64"/>
      <c r="H9" s="64"/>
      <c r="I9" s="64"/>
      <c r="J9" s="64"/>
      <c r="K9" s="64"/>
      <c r="L9" s="64"/>
      <c r="M9" s="64"/>
      <c r="N9" s="64"/>
      <c r="O9" s="64"/>
      <c r="P9" s="64"/>
      <c r="Q9" s="65"/>
    </row>
    <row r="10" spans="2:17" x14ac:dyDescent="0.25">
      <c r="B10" s="63" t="s">
        <v>330</v>
      </c>
      <c r="C10" s="64"/>
      <c r="D10" s="64"/>
      <c r="E10" s="64"/>
      <c r="F10" s="64"/>
      <c r="G10" s="64"/>
      <c r="H10" s="64"/>
      <c r="I10" s="64"/>
      <c r="J10" s="64"/>
      <c r="K10" s="64"/>
      <c r="L10" s="64"/>
      <c r="M10" s="64"/>
      <c r="N10" s="64"/>
      <c r="O10" s="64"/>
      <c r="P10" s="64"/>
      <c r="Q10" s="65"/>
    </row>
    <row r="11" spans="2:17" x14ac:dyDescent="0.25">
      <c r="B11" s="63" t="s">
        <v>332</v>
      </c>
      <c r="C11" s="64"/>
      <c r="D11" s="64"/>
      <c r="E11" s="64"/>
      <c r="F11" s="64"/>
      <c r="G11" s="64"/>
      <c r="H11" s="64"/>
      <c r="I11" s="64"/>
      <c r="J11" s="64"/>
      <c r="K11" s="64"/>
      <c r="L11" s="64"/>
      <c r="M11" s="64"/>
      <c r="N11" s="64"/>
      <c r="O11" s="64"/>
      <c r="P11" s="64"/>
      <c r="Q11" s="65"/>
    </row>
    <row r="12" spans="2:17" x14ac:dyDescent="0.25">
      <c r="B12" s="126" t="s">
        <v>331</v>
      </c>
      <c r="C12" s="68"/>
      <c r="D12" s="68"/>
      <c r="E12" s="68"/>
      <c r="F12" s="68"/>
      <c r="G12" s="68"/>
      <c r="H12" s="68"/>
      <c r="I12" s="68"/>
      <c r="J12" s="68"/>
      <c r="K12" s="68"/>
      <c r="L12" s="68"/>
      <c r="M12" s="68"/>
      <c r="N12" s="68"/>
      <c r="O12" s="68"/>
      <c r="P12" s="68"/>
      <c r="Q12" s="69"/>
    </row>
    <row r="14" spans="2:17" x14ac:dyDescent="0.25">
      <c r="B14" s="3" t="s">
        <v>206</v>
      </c>
    </row>
    <row r="16" spans="2:17" x14ac:dyDescent="0.25">
      <c r="B16" s="55" t="s">
        <v>0</v>
      </c>
      <c r="C16" s="51"/>
      <c r="D16" s="52"/>
      <c r="F16" s="56" t="s">
        <v>193</v>
      </c>
      <c r="H16" s="55" t="s">
        <v>192</v>
      </c>
      <c r="I16" s="51"/>
      <c r="J16" s="51"/>
      <c r="K16" s="51"/>
      <c r="L16" s="52"/>
    </row>
    <row r="18" spans="2:12" x14ac:dyDescent="0.25">
      <c r="B18" s="53" t="s">
        <v>4</v>
      </c>
      <c r="C18" s="53" t="s">
        <v>90</v>
      </c>
      <c r="D18" s="53" t="s">
        <v>78</v>
      </c>
      <c r="H18" s="53" t="s">
        <v>4</v>
      </c>
      <c r="J18" s="53" t="s">
        <v>90</v>
      </c>
      <c r="L18" s="53" t="s">
        <v>78</v>
      </c>
    </row>
    <row r="19" spans="2:12" x14ac:dyDescent="0.25">
      <c r="B19" s="54">
        <v>54</v>
      </c>
      <c r="C19" s="11" t="s">
        <v>187</v>
      </c>
      <c r="D19" s="11" t="s">
        <v>79</v>
      </c>
      <c r="H19" s="54">
        <v>54</v>
      </c>
      <c r="J19" s="11" t="s">
        <v>187</v>
      </c>
      <c r="L19" s="11" t="s">
        <v>79</v>
      </c>
    </row>
    <row r="20" spans="2:12" x14ac:dyDescent="0.25">
      <c r="B20" s="54">
        <v>26</v>
      </c>
      <c r="C20" s="11" t="s">
        <v>189</v>
      </c>
      <c r="D20" s="11" t="s">
        <v>188</v>
      </c>
      <c r="H20" s="54">
        <v>26</v>
      </c>
      <c r="J20" s="11" t="s">
        <v>189</v>
      </c>
      <c r="L20" s="11" t="s">
        <v>188</v>
      </c>
    </row>
    <row r="21" spans="2:12" x14ac:dyDescent="0.25">
      <c r="B21" s="54">
        <v>54</v>
      </c>
      <c r="C21" s="11" t="s">
        <v>187</v>
      </c>
      <c r="D21" s="11" t="s">
        <v>190</v>
      </c>
      <c r="H21" s="54">
        <v>57</v>
      </c>
      <c r="J21" s="11" t="s">
        <v>191</v>
      </c>
      <c r="L21" s="11" t="s">
        <v>190</v>
      </c>
    </row>
    <row r="22" spans="2:12" x14ac:dyDescent="0.25">
      <c r="B22" s="54">
        <v>57</v>
      </c>
      <c r="C22" s="11" t="s">
        <v>191</v>
      </c>
      <c r="D22" s="11" t="s">
        <v>79</v>
      </c>
      <c r="H22" s="54">
        <v>22</v>
      </c>
      <c r="J22" s="11" t="s">
        <v>57</v>
      </c>
    </row>
    <row r="23" spans="2:12" x14ac:dyDescent="0.25">
      <c r="B23" s="54">
        <v>22</v>
      </c>
      <c r="C23" s="11" t="s">
        <v>57</v>
      </c>
      <c r="D23" s="11" t="s">
        <v>79</v>
      </c>
      <c r="H23" s="54">
        <v>59</v>
      </c>
    </row>
    <row r="24" spans="2:12" x14ac:dyDescent="0.25">
      <c r="B24" s="54">
        <v>59</v>
      </c>
      <c r="C24" s="11" t="s">
        <v>57</v>
      </c>
      <c r="D24" s="11" t="s">
        <v>190</v>
      </c>
      <c r="H24" s="54">
        <v>95</v>
      </c>
    </row>
    <row r="25" spans="2:12" x14ac:dyDescent="0.25">
      <c r="B25" s="54">
        <v>95</v>
      </c>
      <c r="C25" s="11" t="s">
        <v>191</v>
      </c>
      <c r="D25" s="11" t="s">
        <v>188</v>
      </c>
      <c r="H25" s="54">
        <v>99</v>
      </c>
      <c r="J25" s="3" t="s">
        <v>207</v>
      </c>
    </row>
    <row r="26" spans="2:12" x14ac:dyDescent="0.25">
      <c r="B26" s="54">
        <v>99</v>
      </c>
      <c r="C26" s="11" t="s">
        <v>191</v>
      </c>
      <c r="D26" s="11" t="s">
        <v>190</v>
      </c>
      <c r="H26" s="54">
        <v>51</v>
      </c>
      <c r="J26" s="58" t="s">
        <v>208</v>
      </c>
    </row>
    <row r="27" spans="2:12" x14ac:dyDescent="0.25">
      <c r="B27" s="54">
        <v>51</v>
      </c>
      <c r="C27" s="11" t="s">
        <v>189</v>
      </c>
      <c r="D27" s="11" t="s">
        <v>190</v>
      </c>
      <c r="H27" s="54">
        <v>49</v>
      </c>
      <c r="J27" s="58" t="s">
        <v>209</v>
      </c>
    </row>
    <row r="28" spans="2:12" x14ac:dyDescent="0.25">
      <c r="B28" s="54">
        <v>49</v>
      </c>
      <c r="C28" s="11" t="s">
        <v>189</v>
      </c>
      <c r="D28" s="11" t="s">
        <v>188</v>
      </c>
      <c r="H28" s="54">
        <v>12</v>
      </c>
      <c r="J28" s="58" t="s">
        <v>210</v>
      </c>
    </row>
    <row r="29" spans="2:12" x14ac:dyDescent="0.25">
      <c r="B29" s="54">
        <v>12</v>
      </c>
      <c r="C29" s="11" t="s">
        <v>187</v>
      </c>
      <c r="D29" s="11" t="s">
        <v>188</v>
      </c>
      <c r="H29" s="54">
        <v>30</v>
      </c>
    </row>
    <row r="30" spans="2:12" x14ac:dyDescent="0.25">
      <c r="B30" s="54">
        <v>30</v>
      </c>
      <c r="C30" s="11" t="s">
        <v>187</v>
      </c>
      <c r="D30" s="11" t="s">
        <v>188</v>
      </c>
      <c r="H30" s="54">
        <v>20</v>
      </c>
    </row>
    <row r="31" spans="2:12" x14ac:dyDescent="0.25">
      <c r="B31" s="54">
        <v>20</v>
      </c>
      <c r="C31" s="11" t="s">
        <v>189</v>
      </c>
      <c r="D31" s="11" t="s">
        <v>79</v>
      </c>
      <c r="H31" s="54">
        <v>92</v>
      </c>
    </row>
    <row r="32" spans="2:12" x14ac:dyDescent="0.25">
      <c r="B32" s="54">
        <v>92</v>
      </c>
      <c r="C32" s="11" t="s">
        <v>191</v>
      </c>
      <c r="D32" s="11" t="s">
        <v>79</v>
      </c>
      <c r="H32" s="54">
        <v>73</v>
      </c>
    </row>
    <row r="33" spans="2:4" x14ac:dyDescent="0.25">
      <c r="B33" s="54">
        <v>73</v>
      </c>
      <c r="C33" s="11" t="s">
        <v>57</v>
      </c>
      <c r="D33" s="11" t="s">
        <v>190</v>
      </c>
    </row>
    <row r="53" spans="2:12" x14ac:dyDescent="0.25">
      <c r="B53" s="50" t="s">
        <v>184</v>
      </c>
      <c r="C53" s="51"/>
      <c r="D53" s="51"/>
      <c r="E53" s="51"/>
      <c r="F53" s="51"/>
      <c r="G53" s="51"/>
      <c r="H53" s="51"/>
      <c r="I53" s="51"/>
      <c r="J53" s="51"/>
      <c r="K53" s="51"/>
      <c r="L53" s="52"/>
    </row>
    <row r="55" spans="2:12" x14ac:dyDescent="0.25">
      <c r="B55" s="53" t="s">
        <v>4</v>
      </c>
      <c r="C55" s="53" t="s">
        <v>185</v>
      </c>
      <c r="D55" s="53" t="s">
        <v>78</v>
      </c>
      <c r="E55" s="3"/>
      <c r="F55" s="3"/>
      <c r="H55" s="53" t="s">
        <v>185</v>
      </c>
      <c r="I55" s="53" t="s">
        <v>90</v>
      </c>
      <c r="K55" s="53" t="s">
        <v>186</v>
      </c>
      <c r="L55" s="53" t="s">
        <v>78</v>
      </c>
    </row>
    <row r="56" spans="2:12" x14ac:dyDescent="0.25">
      <c r="B56" s="54">
        <v>54</v>
      </c>
      <c r="C56" s="11">
        <v>1</v>
      </c>
      <c r="D56" s="11">
        <v>3</v>
      </c>
      <c r="H56" s="11">
        <v>1</v>
      </c>
      <c r="I56" s="11" t="s">
        <v>187</v>
      </c>
      <c r="K56" s="11">
        <v>1</v>
      </c>
      <c r="L56" s="11" t="s">
        <v>188</v>
      </c>
    </row>
    <row r="57" spans="2:12" x14ac:dyDescent="0.25">
      <c r="B57" s="54">
        <v>26</v>
      </c>
      <c r="C57" s="11">
        <v>2</v>
      </c>
      <c r="D57" s="11">
        <v>1</v>
      </c>
      <c r="H57" s="11">
        <v>2</v>
      </c>
      <c r="I57" s="11" t="s">
        <v>189</v>
      </c>
      <c r="K57" s="11">
        <v>2</v>
      </c>
      <c r="L57" s="11" t="s">
        <v>190</v>
      </c>
    </row>
    <row r="58" spans="2:12" x14ac:dyDescent="0.25">
      <c r="B58" s="54">
        <v>54</v>
      </c>
      <c r="C58" s="11">
        <v>1</v>
      </c>
      <c r="D58" s="11">
        <v>2</v>
      </c>
      <c r="H58" s="11">
        <v>3</v>
      </c>
      <c r="I58" s="11" t="s">
        <v>191</v>
      </c>
      <c r="K58" s="11">
        <v>3</v>
      </c>
      <c r="L58" s="11" t="s">
        <v>79</v>
      </c>
    </row>
    <row r="59" spans="2:12" x14ac:dyDescent="0.25">
      <c r="B59" s="54">
        <v>57</v>
      </c>
      <c r="C59" s="11">
        <v>3</v>
      </c>
      <c r="D59" s="11">
        <v>3</v>
      </c>
      <c r="H59" s="11">
        <v>4</v>
      </c>
      <c r="I59" s="11" t="s">
        <v>57</v>
      </c>
    </row>
    <row r="60" spans="2:12" x14ac:dyDescent="0.25">
      <c r="B60" s="54">
        <v>22</v>
      </c>
      <c r="C60" s="11">
        <v>4</v>
      </c>
      <c r="D60" s="11">
        <v>3</v>
      </c>
    </row>
    <row r="61" spans="2:12" x14ac:dyDescent="0.25">
      <c r="B61" s="54">
        <v>59</v>
      </c>
      <c r="C61" s="11">
        <v>4</v>
      </c>
      <c r="D61" s="11">
        <v>2</v>
      </c>
    </row>
    <row r="62" spans="2:12" x14ac:dyDescent="0.25">
      <c r="B62" s="54">
        <v>95</v>
      </c>
      <c r="C62" s="11">
        <v>3</v>
      </c>
      <c r="D62" s="11">
        <v>1</v>
      </c>
    </row>
    <row r="63" spans="2:12" x14ac:dyDescent="0.25">
      <c r="B63" s="54">
        <v>99</v>
      </c>
      <c r="C63" s="11">
        <v>3</v>
      </c>
      <c r="D63" s="11">
        <v>2</v>
      </c>
    </row>
    <row r="64" spans="2:12" x14ac:dyDescent="0.25">
      <c r="B64" s="54">
        <v>51</v>
      </c>
      <c r="C64" s="11">
        <v>2</v>
      </c>
      <c r="D64" s="11">
        <v>2</v>
      </c>
    </row>
    <row r="65" spans="2:4" x14ac:dyDescent="0.25">
      <c r="B65" s="54">
        <v>49</v>
      </c>
      <c r="C65" s="11">
        <v>2</v>
      </c>
      <c r="D65" s="11">
        <v>1</v>
      </c>
    </row>
    <row r="66" spans="2:4" x14ac:dyDescent="0.25">
      <c r="B66" s="54">
        <v>12</v>
      </c>
      <c r="C66" s="11">
        <v>1</v>
      </c>
      <c r="D66" s="11">
        <v>1</v>
      </c>
    </row>
    <row r="67" spans="2:4" x14ac:dyDescent="0.25">
      <c r="B67" s="54">
        <v>30</v>
      </c>
      <c r="C67" s="11">
        <v>1</v>
      </c>
      <c r="D67" s="11">
        <v>1</v>
      </c>
    </row>
    <row r="68" spans="2:4" x14ac:dyDescent="0.25">
      <c r="B68" s="54">
        <v>20</v>
      </c>
      <c r="C68" s="11">
        <v>2</v>
      </c>
      <c r="D68" s="11">
        <v>3</v>
      </c>
    </row>
    <row r="69" spans="2:4" x14ac:dyDescent="0.25">
      <c r="B69" s="54">
        <v>92</v>
      </c>
      <c r="C69" s="11">
        <v>3</v>
      </c>
      <c r="D69" s="11">
        <v>3</v>
      </c>
    </row>
    <row r="70" spans="2:4" x14ac:dyDescent="0.25">
      <c r="B70" s="54">
        <v>73</v>
      </c>
      <c r="C70" s="11">
        <v>4</v>
      </c>
      <c r="D70" s="11">
        <v>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D2301-E935-485F-867B-B975E02823FF}">
  <sheetPr>
    <tabColor rgb="FFFFFF00"/>
  </sheetPr>
  <dimension ref="A1:L27"/>
  <sheetViews>
    <sheetView zoomScaleNormal="100" workbookViewId="0">
      <selection activeCell="P11" sqref="P11"/>
    </sheetView>
  </sheetViews>
  <sheetFormatPr defaultRowHeight="15" x14ac:dyDescent="0.25"/>
  <sheetData>
    <row r="1" spans="1:12" x14ac:dyDescent="0.25">
      <c r="A1" s="72" t="s">
        <v>215</v>
      </c>
      <c r="B1" s="61"/>
      <c r="C1" s="61"/>
      <c r="D1" s="61"/>
      <c r="E1" s="61"/>
      <c r="F1" s="61"/>
      <c r="G1" s="61"/>
      <c r="H1" s="61"/>
      <c r="I1" s="61"/>
      <c r="J1" s="61"/>
      <c r="K1" s="61"/>
      <c r="L1" s="62"/>
    </row>
    <row r="2" spans="1:12" x14ac:dyDescent="0.25">
      <c r="A2" s="66" t="s">
        <v>294</v>
      </c>
      <c r="B2" s="64"/>
      <c r="C2" s="64"/>
      <c r="D2" s="64"/>
      <c r="E2" s="64"/>
      <c r="F2" s="64"/>
      <c r="G2" s="64"/>
      <c r="H2" s="64"/>
      <c r="I2" s="64"/>
      <c r="J2" s="64"/>
      <c r="K2" s="64"/>
      <c r="L2" s="65"/>
    </row>
    <row r="3" spans="1:12" x14ac:dyDescent="0.25">
      <c r="A3" s="66" t="s">
        <v>8</v>
      </c>
      <c r="B3" s="64"/>
      <c r="C3" s="64"/>
      <c r="D3" s="64"/>
      <c r="E3" s="64"/>
      <c r="F3" s="64"/>
      <c r="G3" s="64"/>
      <c r="H3" s="64"/>
      <c r="I3" s="64"/>
      <c r="J3" s="64"/>
      <c r="K3" s="64"/>
      <c r="L3" s="65"/>
    </row>
    <row r="4" spans="1:12" x14ac:dyDescent="0.25">
      <c r="A4" s="107" t="s">
        <v>67</v>
      </c>
      <c r="B4" s="64"/>
      <c r="C4" s="64"/>
      <c r="D4" s="64"/>
      <c r="E4" s="64"/>
      <c r="F4" s="64"/>
      <c r="G4" s="64"/>
      <c r="H4" s="64"/>
      <c r="I4" s="64"/>
      <c r="J4" s="64"/>
      <c r="K4" s="64"/>
      <c r="L4" s="65"/>
    </row>
    <row r="5" spans="1:12" x14ac:dyDescent="0.25">
      <c r="A5" s="107" t="s">
        <v>68</v>
      </c>
      <c r="B5" s="64"/>
      <c r="C5" s="64"/>
      <c r="D5" s="64"/>
      <c r="E5" s="64"/>
      <c r="F5" s="64"/>
      <c r="G5" s="64"/>
      <c r="H5" s="64"/>
      <c r="I5" s="64"/>
      <c r="J5" s="64"/>
      <c r="K5" s="64"/>
      <c r="L5" s="65"/>
    </row>
    <row r="6" spans="1:12" x14ac:dyDescent="0.25">
      <c r="A6" s="108" t="s">
        <v>9</v>
      </c>
      <c r="B6" s="68"/>
      <c r="C6" s="68"/>
      <c r="D6" s="68"/>
      <c r="E6" s="68"/>
      <c r="F6" s="68"/>
      <c r="G6" s="68"/>
      <c r="H6" s="68"/>
      <c r="I6" s="68"/>
      <c r="J6" s="68"/>
      <c r="K6" s="68"/>
      <c r="L6" s="69"/>
    </row>
    <row r="7" spans="1:12" x14ac:dyDescent="0.25">
      <c r="A7" s="76" t="s">
        <v>216</v>
      </c>
      <c r="B7" s="77"/>
      <c r="C7" s="77"/>
      <c r="D7" s="77"/>
      <c r="E7" s="77"/>
      <c r="F7" s="77"/>
      <c r="G7" s="77"/>
      <c r="H7" s="77"/>
      <c r="I7" s="77"/>
      <c r="J7" s="77"/>
      <c r="K7" s="77"/>
      <c r="L7" s="78"/>
    </row>
    <row r="8" spans="1:12" x14ac:dyDescent="0.25">
      <c r="A8" s="79" t="s">
        <v>295</v>
      </c>
      <c r="B8" s="2"/>
      <c r="C8" s="2"/>
      <c r="D8" s="2"/>
      <c r="E8" s="2"/>
      <c r="F8" s="2"/>
      <c r="G8" s="2"/>
      <c r="H8" s="2"/>
      <c r="I8" s="2"/>
      <c r="J8" s="2"/>
      <c r="K8" s="2"/>
      <c r="L8" s="80"/>
    </row>
    <row r="9" spans="1:12" x14ac:dyDescent="0.25">
      <c r="A9" s="79" t="s">
        <v>8</v>
      </c>
      <c r="B9" s="2"/>
      <c r="C9" s="2"/>
      <c r="D9" s="2"/>
      <c r="E9" s="2"/>
      <c r="F9" s="2"/>
      <c r="G9" s="2"/>
      <c r="H9" s="2"/>
      <c r="I9" s="2"/>
      <c r="J9" s="2"/>
      <c r="K9" s="2"/>
      <c r="L9" s="80"/>
    </row>
    <row r="10" spans="1:12" x14ac:dyDescent="0.25">
      <c r="A10" s="106" t="s">
        <v>11</v>
      </c>
      <c r="B10" s="2"/>
      <c r="C10" s="2"/>
      <c r="D10" s="2"/>
      <c r="E10" s="2"/>
      <c r="F10" s="2"/>
      <c r="G10" s="2"/>
      <c r="H10" s="2"/>
      <c r="I10" s="2"/>
      <c r="J10" s="2"/>
      <c r="K10" s="2"/>
      <c r="L10" s="80"/>
    </row>
    <row r="11" spans="1:12" x14ac:dyDescent="0.25">
      <c r="A11" s="106" t="s">
        <v>69</v>
      </c>
      <c r="B11" s="2"/>
      <c r="C11" s="2"/>
      <c r="D11" s="2"/>
      <c r="E11" s="2"/>
      <c r="F11" s="2"/>
      <c r="G11" s="2"/>
      <c r="H11" s="2"/>
      <c r="I11" s="2"/>
      <c r="J11" s="2"/>
      <c r="K11" s="2"/>
      <c r="L11" s="80"/>
    </row>
    <row r="12" spans="1:12" x14ac:dyDescent="0.25">
      <c r="A12" s="106" t="s">
        <v>128</v>
      </c>
      <c r="B12" s="2"/>
      <c r="C12" s="2"/>
      <c r="D12" s="2"/>
      <c r="E12" s="2"/>
      <c r="F12" s="2"/>
      <c r="G12" s="2"/>
      <c r="H12" s="2"/>
      <c r="I12" s="2"/>
      <c r="J12" s="2"/>
      <c r="K12" s="2"/>
      <c r="L12" s="80"/>
    </row>
    <row r="13" spans="1:12" x14ac:dyDescent="0.25">
      <c r="A13" s="106" t="s">
        <v>12</v>
      </c>
      <c r="B13" s="2"/>
      <c r="C13" s="2"/>
      <c r="D13" s="2"/>
      <c r="E13" s="2"/>
      <c r="F13" s="2"/>
      <c r="G13" s="2"/>
      <c r="H13" s="2"/>
      <c r="I13" s="2"/>
      <c r="J13" s="2"/>
      <c r="K13" s="2"/>
      <c r="L13" s="80"/>
    </row>
    <row r="14" spans="1:12" x14ac:dyDescent="0.25">
      <c r="A14" s="109" t="s">
        <v>217</v>
      </c>
      <c r="B14" s="110"/>
      <c r="C14" s="110"/>
      <c r="D14" s="110"/>
      <c r="E14" s="110"/>
      <c r="F14" s="110"/>
      <c r="G14" s="110"/>
      <c r="H14" s="110"/>
      <c r="I14" s="110"/>
      <c r="J14" s="110"/>
      <c r="K14" s="110"/>
      <c r="L14" s="111"/>
    </row>
    <row r="15" spans="1:12" x14ac:dyDescent="0.25">
      <c r="A15" s="112" t="s">
        <v>218</v>
      </c>
      <c r="B15" s="113"/>
      <c r="C15" s="113"/>
      <c r="D15" s="113"/>
      <c r="E15" s="113"/>
      <c r="F15" s="113"/>
      <c r="G15" s="113"/>
      <c r="H15" s="113"/>
      <c r="I15" s="113"/>
      <c r="J15" s="113"/>
      <c r="K15" s="113"/>
      <c r="L15" s="114"/>
    </row>
    <row r="16" spans="1:12" x14ac:dyDescent="0.25">
      <c r="A16" s="115" t="s">
        <v>219</v>
      </c>
      <c r="B16" s="116"/>
      <c r="C16" s="116"/>
      <c r="D16" s="116"/>
      <c r="E16" s="116"/>
      <c r="F16" s="116"/>
      <c r="G16" s="116"/>
      <c r="H16" s="116"/>
      <c r="I16" s="116"/>
      <c r="J16" s="116"/>
      <c r="K16" s="116"/>
      <c r="L16" s="117"/>
    </row>
    <row r="17" spans="1:12" x14ac:dyDescent="0.25">
      <c r="A17" s="81" t="s">
        <v>1</v>
      </c>
      <c r="B17" s="82"/>
      <c r="C17" s="82"/>
      <c r="D17" s="82"/>
      <c r="E17" s="82"/>
      <c r="F17" s="82"/>
      <c r="G17" s="82"/>
      <c r="H17" s="82"/>
      <c r="I17" s="82"/>
      <c r="J17" s="82"/>
      <c r="K17" s="82"/>
      <c r="L17" s="83"/>
    </row>
    <row r="18" spans="1:12" x14ac:dyDescent="0.25">
      <c r="A18" s="84" t="s">
        <v>220</v>
      </c>
      <c r="B18" s="85"/>
      <c r="C18" s="85"/>
      <c r="D18" s="85"/>
      <c r="E18" s="85"/>
      <c r="F18" s="85"/>
      <c r="G18" s="85"/>
      <c r="H18" s="85"/>
      <c r="I18" s="85"/>
      <c r="J18" s="85"/>
      <c r="K18" s="85"/>
      <c r="L18" s="86"/>
    </row>
    <row r="19" spans="1:12" x14ac:dyDescent="0.25">
      <c r="A19" s="87" t="s">
        <v>221</v>
      </c>
      <c r="B19" s="88"/>
      <c r="C19" s="88"/>
      <c r="D19" s="88"/>
      <c r="E19" s="88"/>
      <c r="F19" s="88"/>
      <c r="G19" s="88"/>
      <c r="H19" s="88"/>
      <c r="I19" s="88"/>
      <c r="J19" s="88"/>
      <c r="K19" s="88"/>
      <c r="L19" s="89"/>
    </row>
    <row r="20" spans="1:12" x14ac:dyDescent="0.25">
      <c r="A20" s="90" t="s">
        <v>222</v>
      </c>
      <c r="B20" s="91"/>
      <c r="C20" s="91"/>
      <c r="D20" s="91"/>
      <c r="E20" s="91"/>
      <c r="F20" s="91"/>
      <c r="G20" s="91"/>
      <c r="H20" s="91"/>
      <c r="I20" s="91"/>
      <c r="J20" s="91"/>
      <c r="K20" s="91"/>
      <c r="L20" s="92"/>
    </row>
    <row r="21" spans="1:12" x14ac:dyDescent="0.25">
      <c r="A21" s="90" t="s">
        <v>223</v>
      </c>
      <c r="B21" s="91"/>
      <c r="C21" s="91"/>
      <c r="D21" s="91"/>
      <c r="E21" s="91"/>
      <c r="F21" s="91"/>
      <c r="G21" s="91"/>
      <c r="H21" s="91"/>
      <c r="I21" s="91"/>
      <c r="J21" s="91"/>
      <c r="K21" s="91"/>
      <c r="L21" s="92"/>
    </row>
    <row r="22" spans="1:12" x14ac:dyDescent="0.25">
      <c r="A22" s="93" t="s">
        <v>224</v>
      </c>
      <c r="B22" s="94"/>
      <c r="C22" s="94"/>
      <c r="D22" s="94"/>
      <c r="E22" s="94"/>
      <c r="F22" s="94"/>
      <c r="G22" s="94"/>
      <c r="H22" s="94"/>
      <c r="I22" s="94"/>
      <c r="J22" s="94"/>
      <c r="K22" s="94"/>
      <c r="L22" s="95"/>
    </row>
    <row r="23" spans="1:12" x14ac:dyDescent="0.25">
      <c r="A23" s="96" t="s">
        <v>2</v>
      </c>
      <c r="B23" s="97"/>
      <c r="C23" s="97"/>
      <c r="D23" s="97"/>
      <c r="E23" s="97"/>
      <c r="F23" s="97"/>
      <c r="G23" s="97"/>
      <c r="H23" s="97"/>
      <c r="I23" s="97"/>
      <c r="J23" s="97"/>
      <c r="K23" s="97"/>
      <c r="L23" s="98"/>
    </row>
    <row r="24" spans="1:12" x14ac:dyDescent="0.25">
      <c r="A24" s="99" t="s">
        <v>225</v>
      </c>
      <c r="B24" s="100"/>
      <c r="C24" s="100"/>
      <c r="D24" s="100"/>
      <c r="E24" s="100"/>
      <c r="F24" s="100"/>
      <c r="G24" s="100"/>
      <c r="H24" s="100"/>
      <c r="I24" s="100"/>
      <c r="J24" s="100"/>
      <c r="K24" s="100"/>
      <c r="L24" s="101"/>
    </row>
    <row r="25" spans="1:12" x14ac:dyDescent="0.25">
      <c r="A25" s="102" t="s">
        <v>226</v>
      </c>
      <c r="B25" s="100"/>
      <c r="C25" s="100"/>
      <c r="D25" s="100"/>
      <c r="E25" s="100"/>
      <c r="F25" s="100"/>
      <c r="G25" s="100"/>
      <c r="H25" s="100"/>
      <c r="I25" s="100"/>
      <c r="J25" s="100"/>
      <c r="K25" s="100"/>
      <c r="L25" s="101"/>
    </row>
    <row r="26" spans="1:12" x14ac:dyDescent="0.25">
      <c r="A26" s="99" t="s">
        <v>227</v>
      </c>
      <c r="B26" s="100"/>
      <c r="C26" s="100"/>
      <c r="D26" s="100"/>
      <c r="E26" s="100"/>
      <c r="F26" s="100"/>
      <c r="G26" s="100"/>
      <c r="H26" s="100"/>
      <c r="I26" s="100"/>
      <c r="J26" s="100"/>
      <c r="K26" s="100"/>
      <c r="L26" s="101"/>
    </row>
    <row r="27" spans="1:12" x14ac:dyDescent="0.25">
      <c r="A27" s="103" t="s">
        <v>228</v>
      </c>
      <c r="B27" s="104"/>
      <c r="C27" s="104"/>
      <c r="D27" s="104"/>
      <c r="E27" s="104"/>
      <c r="F27" s="104"/>
      <c r="G27" s="104"/>
      <c r="H27" s="104"/>
      <c r="I27" s="104"/>
      <c r="J27" s="104"/>
      <c r="K27" s="104"/>
      <c r="L27" s="105"/>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A33D7-F3BE-4C51-A20D-69952F719E5C}">
  <sheetPr>
    <tabColor rgb="FFFFFF00"/>
  </sheetPr>
  <dimension ref="A2:T50"/>
  <sheetViews>
    <sheetView showGridLines="0" topLeftCell="D4" zoomScaleNormal="100" workbookViewId="0">
      <selection activeCell="P11" sqref="P11"/>
    </sheetView>
  </sheetViews>
  <sheetFormatPr defaultRowHeight="15" x14ac:dyDescent="0.25"/>
  <cols>
    <col min="1" max="1" width="15.85546875" customWidth="1"/>
    <col min="2" max="2" width="18.5703125" bestFit="1" customWidth="1"/>
    <col min="3" max="3" width="15.85546875" customWidth="1"/>
    <col min="4" max="4" width="19.42578125" customWidth="1"/>
    <col min="5" max="5" width="17.42578125" customWidth="1"/>
    <col min="6" max="6" width="11.140625" customWidth="1"/>
    <col min="7" max="7" width="12" customWidth="1"/>
    <col min="8" max="8" width="10" customWidth="1"/>
    <col min="9" max="9" width="12" customWidth="1"/>
    <col min="17" max="17" width="3.28515625" customWidth="1"/>
    <col min="19" max="19" width="10.42578125" bestFit="1" customWidth="1"/>
    <col min="20" max="20" width="12.140625" bestFit="1" customWidth="1"/>
  </cols>
  <sheetData>
    <row r="2" spans="1:20" ht="9" customHeight="1" x14ac:dyDescent="0.25"/>
    <row r="3" spans="1:20" ht="33.75" x14ac:dyDescent="0.5">
      <c r="B3" s="20" t="s">
        <v>84</v>
      </c>
      <c r="C3" s="21"/>
      <c r="D3" s="21"/>
      <c r="E3" s="21"/>
      <c r="F3" s="21"/>
      <c r="G3" s="22"/>
      <c r="H3" s="22"/>
      <c r="I3" s="22"/>
      <c r="J3" s="22"/>
      <c r="K3" s="22"/>
      <c r="L3" s="22"/>
      <c r="M3" s="22"/>
      <c r="N3" s="22"/>
      <c r="O3" s="22"/>
      <c r="P3" s="22"/>
      <c r="Q3" s="21"/>
      <c r="R3" s="21"/>
      <c r="S3" s="21"/>
      <c r="T3" s="21"/>
    </row>
    <row r="6" spans="1:20" x14ac:dyDescent="0.25">
      <c r="A6" s="17" t="str">
        <f t="shared" ref="A6:A28" si="0">F6</f>
        <v>Date</v>
      </c>
      <c r="B6" s="17" t="str">
        <f>G6&amp;" / "&amp;H6</f>
        <v>Region / SalesRep</v>
      </c>
      <c r="C6" s="17" t="str">
        <f>I6</f>
        <v>Sales</v>
      </c>
      <c r="F6" s="17" t="s">
        <v>3</v>
      </c>
      <c r="G6" s="17" t="s">
        <v>78</v>
      </c>
      <c r="H6" s="17" t="s">
        <v>56</v>
      </c>
      <c r="I6" s="17" t="s">
        <v>4</v>
      </c>
    </row>
    <row r="7" spans="1:20" x14ac:dyDescent="0.25">
      <c r="A7" s="18">
        <f t="shared" si="0"/>
        <v>43028</v>
      </c>
      <c r="B7" s="11" t="str">
        <f t="shared" ref="B7:B28" si="1">G7&amp;" / "&amp;H7</f>
        <v>West / Gigi</v>
      </c>
      <c r="C7" s="11">
        <f t="shared" ref="C7:C28" si="2">I7</f>
        <v>620</v>
      </c>
      <c r="F7" s="18">
        <v>43028</v>
      </c>
      <c r="G7" s="11" t="s">
        <v>79</v>
      </c>
      <c r="H7" s="11" t="s">
        <v>57</v>
      </c>
      <c r="I7" s="19">
        <v>620</v>
      </c>
    </row>
    <row r="8" spans="1:20" ht="21" x14ac:dyDescent="0.35">
      <c r="A8" s="18">
        <f t="shared" si="0"/>
        <v>43028</v>
      </c>
      <c r="B8" s="11" t="str">
        <f t="shared" si="1"/>
        <v>Northwest / Gigi</v>
      </c>
      <c r="C8" s="11">
        <f t="shared" si="2"/>
        <v>484</v>
      </c>
      <c r="F8" s="18">
        <v>43028</v>
      </c>
      <c r="G8" s="11" t="s">
        <v>80</v>
      </c>
      <c r="H8" s="11" t="s">
        <v>57</v>
      </c>
      <c r="I8" s="19">
        <v>484</v>
      </c>
      <c r="R8" s="23"/>
    </row>
    <row r="9" spans="1:20" x14ac:dyDescent="0.25">
      <c r="A9" s="18">
        <f t="shared" si="0"/>
        <v>43028</v>
      </c>
      <c r="B9" s="11" t="str">
        <f t="shared" si="1"/>
        <v>West / Freddy</v>
      </c>
      <c r="C9" s="11">
        <f t="shared" si="2"/>
        <v>376</v>
      </c>
      <c r="F9" s="18">
        <v>43028</v>
      </c>
      <c r="G9" s="11" t="s">
        <v>79</v>
      </c>
      <c r="H9" s="11" t="s">
        <v>81</v>
      </c>
      <c r="I9" s="19">
        <v>376</v>
      </c>
    </row>
    <row r="10" spans="1:20" x14ac:dyDescent="0.25">
      <c r="A10" s="18">
        <f t="shared" si="0"/>
        <v>43028</v>
      </c>
      <c r="B10" s="11" t="str">
        <f t="shared" si="1"/>
        <v>Northwest / Freddy</v>
      </c>
      <c r="C10" s="11">
        <f t="shared" si="2"/>
        <v>1141</v>
      </c>
      <c r="F10" s="18">
        <v>43028</v>
      </c>
      <c r="G10" s="11" t="s">
        <v>80</v>
      </c>
      <c r="H10" s="11" t="s">
        <v>81</v>
      </c>
      <c r="I10" s="19">
        <v>1141</v>
      </c>
    </row>
    <row r="11" spans="1:20" x14ac:dyDescent="0.25">
      <c r="A11" s="18">
        <f t="shared" si="0"/>
        <v>43028</v>
      </c>
      <c r="B11" s="11" t="str">
        <f t="shared" si="1"/>
        <v>Northwest / Chin</v>
      </c>
      <c r="C11" s="11">
        <f t="shared" si="2"/>
        <v>725</v>
      </c>
      <c r="F11" s="18">
        <v>43028</v>
      </c>
      <c r="G11" s="11" t="s">
        <v>80</v>
      </c>
      <c r="H11" s="11" t="s">
        <v>58</v>
      </c>
      <c r="I11" s="19">
        <v>725</v>
      </c>
    </row>
    <row r="12" spans="1:20" x14ac:dyDescent="0.25">
      <c r="A12" s="18">
        <f t="shared" si="0"/>
        <v>43028</v>
      </c>
      <c r="B12" s="11" t="str">
        <f t="shared" si="1"/>
        <v>West / Chin</v>
      </c>
      <c r="C12" s="11">
        <f t="shared" si="2"/>
        <v>222</v>
      </c>
      <c r="F12" s="18">
        <v>43028</v>
      </c>
      <c r="G12" s="11" t="s">
        <v>79</v>
      </c>
      <c r="H12" s="11" t="s">
        <v>58</v>
      </c>
      <c r="I12" s="19">
        <v>222</v>
      </c>
    </row>
    <row r="13" spans="1:20" x14ac:dyDescent="0.25">
      <c r="A13" s="18">
        <f t="shared" si="0"/>
        <v>43028</v>
      </c>
      <c r="B13" s="11" t="str">
        <f t="shared" si="1"/>
        <v>West / June</v>
      </c>
      <c r="C13" s="11">
        <f t="shared" si="2"/>
        <v>1038</v>
      </c>
      <c r="F13" s="18">
        <v>43028</v>
      </c>
      <c r="G13" s="11" t="s">
        <v>79</v>
      </c>
      <c r="H13" s="11" t="s">
        <v>82</v>
      </c>
      <c r="I13" s="19">
        <v>1038</v>
      </c>
    </row>
    <row r="14" spans="1:20" x14ac:dyDescent="0.25">
      <c r="A14" s="18">
        <f t="shared" si="0"/>
        <v>43029</v>
      </c>
      <c r="B14" s="11" t="str">
        <f t="shared" si="1"/>
        <v>Northwest / Chin</v>
      </c>
      <c r="C14" s="11">
        <f t="shared" si="2"/>
        <v>154</v>
      </c>
      <c r="F14" s="18">
        <v>43029</v>
      </c>
      <c r="G14" s="11" t="s">
        <v>80</v>
      </c>
      <c r="H14" s="11" t="s">
        <v>58</v>
      </c>
      <c r="I14" s="19">
        <v>154</v>
      </c>
    </row>
    <row r="15" spans="1:20" x14ac:dyDescent="0.25">
      <c r="A15" s="18">
        <f t="shared" si="0"/>
        <v>43029</v>
      </c>
      <c r="B15" s="11" t="str">
        <f t="shared" si="1"/>
        <v>Northwest / Gigi</v>
      </c>
      <c r="C15" s="11">
        <f t="shared" si="2"/>
        <v>205</v>
      </c>
      <c r="F15" s="18">
        <v>43029</v>
      </c>
      <c r="G15" s="11" t="s">
        <v>80</v>
      </c>
      <c r="H15" s="11" t="s">
        <v>57</v>
      </c>
      <c r="I15" s="19">
        <v>205</v>
      </c>
    </row>
    <row r="16" spans="1:20" x14ac:dyDescent="0.25">
      <c r="A16" s="18">
        <f t="shared" si="0"/>
        <v>43029</v>
      </c>
      <c r="B16" s="11" t="str">
        <f t="shared" si="1"/>
        <v>Southwest / Gigi</v>
      </c>
      <c r="C16" s="11">
        <f t="shared" si="2"/>
        <v>895</v>
      </c>
      <c r="F16" s="18">
        <v>43029</v>
      </c>
      <c r="G16" s="11" t="s">
        <v>83</v>
      </c>
      <c r="H16" s="11" t="s">
        <v>57</v>
      </c>
      <c r="I16" s="19">
        <v>895</v>
      </c>
    </row>
    <row r="17" spans="1:9" x14ac:dyDescent="0.25">
      <c r="A17" s="18">
        <f t="shared" si="0"/>
        <v>43029</v>
      </c>
      <c r="B17" s="11" t="str">
        <f t="shared" si="1"/>
        <v>West / Chin</v>
      </c>
      <c r="C17" s="11">
        <f t="shared" si="2"/>
        <v>1254</v>
      </c>
      <c r="F17" s="18">
        <v>43029</v>
      </c>
      <c r="G17" s="11" t="s">
        <v>79</v>
      </c>
      <c r="H17" s="11" t="s">
        <v>58</v>
      </c>
      <c r="I17" s="19">
        <v>1254</v>
      </c>
    </row>
    <row r="18" spans="1:9" x14ac:dyDescent="0.25">
      <c r="A18" s="18">
        <f t="shared" si="0"/>
        <v>43030</v>
      </c>
      <c r="B18" s="11" t="str">
        <f t="shared" si="1"/>
        <v>Northwest / June</v>
      </c>
      <c r="C18" s="11">
        <f t="shared" si="2"/>
        <v>596</v>
      </c>
      <c r="F18" s="18">
        <v>43030</v>
      </c>
      <c r="G18" s="11" t="s">
        <v>80</v>
      </c>
      <c r="H18" s="11" t="s">
        <v>82</v>
      </c>
      <c r="I18" s="19">
        <v>596</v>
      </c>
    </row>
    <row r="19" spans="1:9" x14ac:dyDescent="0.25">
      <c r="A19" s="18">
        <f t="shared" si="0"/>
        <v>43032</v>
      </c>
      <c r="B19" s="11" t="str">
        <f t="shared" si="1"/>
        <v>Southwest / Gigi</v>
      </c>
      <c r="C19" s="11">
        <f t="shared" si="2"/>
        <v>799</v>
      </c>
      <c r="F19" s="18">
        <v>43032</v>
      </c>
      <c r="G19" s="11" t="s">
        <v>83</v>
      </c>
      <c r="H19" s="11" t="s">
        <v>57</v>
      </c>
      <c r="I19" s="19">
        <v>799</v>
      </c>
    </row>
    <row r="20" spans="1:9" x14ac:dyDescent="0.25">
      <c r="A20" s="18">
        <f t="shared" si="0"/>
        <v>43032</v>
      </c>
      <c r="B20" s="11" t="str">
        <f t="shared" si="1"/>
        <v>Northwest / Gigi</v>
      </c>
      <c r="C20" s="11">
        <f t="shared" si="2"/>
        <v>651</v>
      </c>
      <c r="F20" s="18">
        <v>43032</v>
      </c>
      <c r="G20" s="11" t="s">
        <v>80</v>
      </c>
      <c r="H20" s="11" t="s">
        <v>57</v>
      </c>
      <c r="I20" s="19">
        <v>651</v>
      </c>
    </row>
    <row r="21" spans="1:9" x14ac:dyDescent="0.25">
      <c r="A21" s="18">
        <f t="shared" si="0"/>
        <v>43032</v>
      </c>
      <c r="B21" s="11" t="str">
        <f t="shared" si="1"/>
        <v>West / June</v>
      </c>
      <c r="C21" s="11">
        <f t="shared" si="2"/>
        <v>1235</v>
      </c>
      <c r="F21" s="18">
        <v>43032</v>
      </c>
      <c r="G21" s="11" t="s">
        <v>79</v>
      </c>
      <c r="H21" s="11" t="s">
        <v>82</v>
      </c>
      <c r="I21" s="19">
        <v>1235</v>
      </c>
    </row>
    <row r="22" spans="1:9" x14ac:dyDescent="0.25">
      <c r="A22" s="18">
        <f t="shared" si="0"/>
        <v>43032</v>
      </c>
      <c r="B22" s="11" t="str">
        <f t="shared" si="1"/>
        <v>Southwest / Chin</v>
      </c>
      <c r="C22" s="11">
        <f t="shared" si="2"/>
        <v>684</v>
      </c>
      <c r="F22" s="18">
        <v>43032</v>
      </c>
      <c r="G22" s="11" t="s">
        <v>83</v>
      </c>
      <c r="H22" s="11" t="s">
        <v>58</v>
      </c>
      <c r="I22" s="19">
        <v>684</v>
      </c>
    </row>
    <row r="23" spans="1:9" x14ac:dyDescent="0.25">
      <c r="A23" s="18">
        <f t="shared" si="0"/>
        <v>43032</v>
      </c>
      <c r="B23" s="11" t="str">
        <f t="shared" si="1"/>
        <v>Northwest / June</v>
      </c>
      <c r="C23" s="11">
        <f t="shared" si="2"/>
        <v>127</v>
      </c>
      <c r="F23" s="18">
        <v>43032</v>
      </c>
      <c r="G23" s="11" t="s">
        <v>80</v>
      </c>
      <c r="H23" s="11" t="s">
        <v>82</v>
      </c>
      <c r="I23" s="19">
        <v>127</v>
      </c>
    </row>
    <row r="24" spans="1:9" x14ac:dyDescent="0.25">
      <c r="A24" s="18">
        <f t="shared" si="0"/>
        <v>43032</v>
      </c>
      <c r="B24" s="11" t="str">
        <f t="shared" si="1"/>
        <v>West / June</v>
      </c>
      <c r="C24" s="11">
        <f t="shared" si="2"/>
        <v>269</v>
      </c>
      <c r="F24" s="18">
        <v>43032</v>
      </c>
      <c r="G24" s="11" t="s">
        <v>79</v>
      </c>
      <c r="H24" s="11" t="s">
        <v>82</v>
      </c>
      <c r="I24" s="19">
        <v>269</v>
      </c>
    </row>
    <row r="25" spans="1:9" x14ac:dyDescent="0.25">
      <c r="A25" s="18">
        <f t="shared" si="0"/>
        <v>43033</v>
      </c>
      <c r="B25" s="11" t="str">
        <f t="shared" si="1"/>
        <v>Southwest / Chin</v>
      </c>
      <c r="C25" s="11">
        <f t="shared" si="2"/>
        <v>739</v>
      </c>
      <c r="F25" s="18">
        <v>43033</v>
      </c>
      <c r="G25" s="11" t="s">
        <v>83</v>
      </c>
      <c r="H25" s="11" t="s">
        <v>58</v>
      </c>
      <c r="I25" s="19">
        <v>739</v>
      </c>
    </row>
    <row r="26" spans="1:9" x14ac:dyDescent="0.25">
      <c r="A26" s="18">
        <f t="shared" si="0"/>
        <v>43033</v>
      </c>
      <c r="B26" s="11" t="str">
        <f t="shared" si="1"/>
        <v>West / Gigi</v>
      </c>
      <c r="C26" s="11">
        <f t="shared" si="2"/>
        <v>1201</v>
      </c>
      <c r="F26" s="18">
        <v>43033</v>
      </c>
      <c r="G26" s="11" t="s">
        <v>79</v>
      </c>
      <c r="H26" s="11" t="s">
        <v>57</v>
      </c>
      <c r="I26" s="19">
        <v>1201</v>
      </c>
    </row>
    <row r="27" spans="1:9" x14ac:dyDescent="0.25">
      <c r="A27" s="18">
        <f t="shared" si="0"/>
        <v>43033</v>
      </c>
      <c r="B27" s="11" t="str">
        <f t="shared" si="1"/>
        <v>Northwest / June</v>
      </c>
      <c r="C27" s="11">
        <f t="shared" si="2"/>
        <v>546</v>
      </c>
      <c r="F27" s="18">
        <v>43033</v>
      </c>
      <c r="G27" s="11" t="s">
        <v>80</v>
      </c>
      <c r="H27" s="11" t="s">
        <v>82</v>
      </c>
      <c r="I27" s="19">
        <v>546</v>
      </c>
    </row>
    <row r="28" spans="1:9" x14ac:dyDescent="0.25">
      <c r="A28" s="18">
        <f t="shared" si="0"/>
        <v>43033</v>
      </c>
      <c r="B28" s="11" t="str">
        <f t="shared" si="1"/>
        <v>Northwest / Chin</v>
      </c>
      <c r="C28" s="11">
        <f t="shared" si="2"/>
        <v>162</v>
      </c>
      <c r="F28" s="18">
        <v>43033</v>
      </c>
      <c r="G28" s="11" t="s">
        <v>80</v>
      </c>
      <c r="H28" s="11" t="s">
        <v>58</v>
      </c>
      <c r="I28" s="19">
        <v>162</v>
      </c>
    </row>
    <row r="29" spans="1:9" x14ac:dyDescent="0.25">
      <c r="A29" s="24"/>
    </row>
    <row r="30" spans="1:9" ht="22.5" customHeight="1" x14ac:dyDescent="0.25">
      <c r="A30" s="24"/>
    </row>
    <row r="47" spans="19:20" x14ac:dyDescent="0.25">
      <c r="S47" t="s">
        <v>78</v>
      </c>
      <c r="T47" t="s">
        <v>59</v>
      </c>
    </row>
    <row r="48" spans="19:20" x14ac:dyDescent="0.25">
      <c r="S48" t="s">
        <v>80</v>
      </c>
      <c r="T48">
        <v>4791</v>
      </c>
    </row>
    <row r="49" spans="19:20" x14ac:dyDescent="0.25">
      <c r="S49" t="s">
        <v>83</v>
      </c>
      <c r="T49">
        <v>3117</v>
      </c>
    </row>
    <row r="50" spans="19:20" x14ac:dyDescent="0.25">
      <c r="S50" t="s">
        <v>79</v>
      </c>
      <c r="T50">
        <v>6215</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D24CF-ED93-4910-BDDC-61426586EA83}">
  <sheetPr>
    <tabColor rgb="FFFFFF00"/>
  </sheetPr>
  <dimension ref="A3:T30"/>
  <sheetViews>
    <sheetView showGridLines="0" topLeftCell="D4" zoomScaleNormal="100" workbookViewId="0">
      <selection activeCell="P11" sqref="P11"/>
    </sheetView>
  </sheetViews>
  <sheetFormatPr defaultRowHeight="15" x14ac:dyDescent="0.25"/>
  <cols>
    <col min="1" max="1" width="15.85546875" customWidth="1"/>
    <col min="2" max="2" width="18.5703125" bestFit="1" customWidth="1"/>
    <col min="3" max="3" width="15.85546875" customWidth="1"/>
    <col min="4" max="4" width="19.42578125" customWidth="1"/>
    <col min="5" max="5" width="17.42578125" customWidth="1"/>
    <col min="6" max="6" width="11.140625" customWidth="1"/>
    <col min="7" max="7" width="12" customWidth="1"/>
    <col min="8" max="8" width="10" customWidth="1"/>
    <col min="9" max="9" width="12" customWidth="1"/>
    <col min="17" max="17" width="3.28515625" customWidth="1"/>
    <col min="19" max="19" width="10.42578125" bestFit="1" customWidth="1"/>
    <col min="20" max="20" width="12.140625" bestFit="1" customWidth="1"/>
  </cols>
  <sheetData>
    <row r="3" spans="2:20" ht="33.75" x14ac:dyDescent="0.5">
      <c r="B3" s="20" t="s">
        <v>84</v>
      </c>
      <c r="C3" s="21"/>
      <c r="D3" s="21"/>
      <c r="E3" s="21"/>
      <c r="F3" s="21"/>
      <c r="G3" s="22"/>
      <c r="H3" s="22"/>
      <c r="I3" s="22"/>
      <c r="J3" s="22"/>
      <c r="K3" s="22"/>
      <c r="L3" s="22"/>
      <c r="M3" s="22"/>
      <c r="N3" s="22"/>
      <c r="O3" s="22"/>
      <c r="P3" s="22"/>
      <c r="Q3" s="21"/>
      <c r="R3" s="21"/>
      <c r="S3" s="21"/>
      <c r="T3" s="21"/>
    </row>
    <row r="8" spans="2:20" ht="21" x14ac:dyDescent="0.35">
      <c r="R8" s="23"/>
    </row>
    <row r="29" spans="1:1" x14ac:dyDescent="0.25">
      <c r="A29" s="24"/>
    </row>
    <row r="30" spans="1:1" x14ac:dyDescent="0.25">
      <c r="A30" s="24"/>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F9029-4E88-48B7-9A1B-A3E514B1BF78}">
  <sheetPr>
    <tabColor rgb="FFFFFF00"/>
  </sheetPr>
  <dimension ref="B2:O29"/>
  <sheetViews>
    <sheetView showGridLines="0" zoomScaleNormal="100" workbookViewId="0">
      <selection activeCell="P11" sqref="P11"/>
    </sheetView>
  </sheetViews>
  <sheetFormatPr defaultRowHeight="15" x14ac:dyDescent="0.25"/>
  <cols>
    <col min="1" max="1" width="4.28515625" customWidth="1"/>
  </cols>
  <sheetData>
    <row r="2" spans="2:2" x14ac:dyDescent="0.25">
      <c r="B2" s="5" t="s">
        <v>6</v>
      </c>
    </row>
    <row r="3" spans="2:2" x14ac:dyDescent="0.25">
      <c r="B3" s="5" t="s">
        <v>302</v>
      </c>
    </row>
    <row r="4" spans="2:2" x14ac:dyDescent="0.25">
      <c r="B4" s="5" t="s">
        <v>164</v>
      </c>
    </row>
    <row r="5" spans="2:2" x14ac:dyDescent="0.25">
      <c r="B5" s="5" t="s">
        <v>195</v>
      </c>
    </row>
    <row r="6" spans="2:2" x14ac:dyDescent="0.25">
      <c r="B6" s="57"/>
    </row>
    <row r="29" spans="15:15" x14ac:dyDescent="0.25">
      <c r="O29" s="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D3AA5-7563-428E-B816-E2BE0E2AC8CA}">
  <sheetPr>
    <tabColor rgb="FFFFFF00"/>
  </sheetPr>
  <dimension ref="B2:J18"/>
  <sheetViews>
    <sheetView showGridLines="0" zoomScaleNormal="100" workbookViewId="0">
      <selection activeCell="P11" sqref="P11"/>
    </sheetView>
  </sheetViews>
  <sheetFormatPr defaultRowHeight="15" x14ac:dyDescent="0.25"/>
  <cols>
    <col min="2" max="2" width="33.140625" customWidth="1"/>
    <col min="4" max="4" width="15" bestFit="1" customWidth="1"/>
    <col min="5" max="5" width="7.28515625" bestFit="1" customWidth="1"/>
    <col min="6" max="6" width="5.5703125" bestFit="1" customWidth="1"/>
    <col min="7" max="7" width="10.5703125" customWidth="1"/>
    <col min="10" max="10" width="6.42578125" customWidth="1"/>
  </cols>
  <sheetData>
    <row r="2" spans="2:7" x14ac:dyDescent="0.25">
      <c r="B2" s="129" t="s">
        <v>194</v>
      </c>
    </row>
    <row r="4" spans="2:7" x14ac:dyDescent="0.25">
      <c r="B4" s="8" t="s">
        <v>16</v>
      </c>
      <c r="D4" s="8" t="s">
        <v>17</v>
      </c>
      <c r="E4" s="8"/>
      <c r="F4" s="8"/>
      <c r="G4" s="8"/>
    </row>
    <row r="6" spans="2:7" x14ac:dyDescent="0.25">
      <c r="B6" s="9" t="s">
        <v>18</v>
      </c>
      <c r="D6" s="9" t="s">
        <v>19</v>
      </c>
      <c r="E6" s="9" t="s">
        <v>20</v>
      </c>
      <c r="F6" s="9" t="s">
        <v>21</v>
      </c>
      <c r="G6" s="9" t="s">
        <v>22</v>
      </c>
    </row>
    <row r="7" spans="2:7" x14ac:dyDescent="0.25">
      <c r="B7" s="10" t="s">
        <v>23</v>
      </c>
      <c r="D7" s="11" t="s">
        <v>24</v>
      </c>
      <c r="E7" s="11" t="s">
        <v>25</v>
      </c>
      <c r="F7" s="11" t="s">
        <v>26</v>
      </c>
      <c r="G7" s="11" t="s">
        <v>27</v>
      </c>
    </row>
    <row r="8" spans="2:7" x14ac:dyDescent="0.25">
      <c r="B8" s="10" t="s">
        <v>28</v>
      </c>
      <c r="D8" s="11" t="s">
        <v>29</v>
      </c>
      <c r="E8" s="11" t="s">
        <v>25</v>
      </c>
      <c r="F8" s="11" t="s">
        <v>26</v>
      </c>
      <c r="G8" s="11" t="s">
        <v>30</v>
      </c>
    </row>
    <row r="9" spans="2:7" x14ac:dyDescent="0.25">
      <c r="B9" s="10" t="s">
        <v>31</v>
      </c>
      <c r="D9" s="11" t="s">
        <v>32</v>
      </c>
      <c r="E9" s="11" t="s">
        <v>25</v>
      </c>
      <c r="F9" s="11" t="s">
        <v>26</v>
      </c>
      <c r="G9" s="11" t="s">
        <v>33</v>
      </c>
    </row>
    <row r="10" spans="2:7" x14ac:dyDescent="0.25">
      <c r="B10" s="10" t="s">
        <v>34</v>
      </c>
      <c r="D10" s="11" t="s">
        <v>35</v>
      </c>
      <c r="E10" s="11" t="s">
        <v>25</v>
      </c>
      <c r="F10" s="11" t="s">
        <v>26</v>
      </c>
      <c r="G10" s="11" t="s">
        <v>36</v>
      </c>
    </row>
    <row r="11" spans="2:7" x14ac:dyDescent="0.25">
      <c r="B11" s="10" t="s">
        <v>37</v>
      </c>
      <c r="D11" s="11" t="s">
        <v>38</v>
      </c>
      <c r="E11" s="11" t="s">
        <v>25</v>
      </c>
      <c r="F11" s="11" t="s">
        <v>26</v>
      </c>
      <c r="G11" s="11" t="s">
        <v>39</v>
      </c>
    </row>
    <row r="12" spans="2:7" x14ac:dyDescent="0.25">
      <c r="B12" s="10" t="s">
        <v>40</v>
      </c>
      <c r="D12" s="11" t="s">
        <v>41</v>
      </c>
      <c r="E12" s="11" t="s">
        <v>25</v>
      </c>
      <c r="F12" s="11" t="s">
        <v>26</v>
      </c>
      <c r="G12" s="11" t="s">
        <v>33</v>
      </c>
    </row>
    <row r="13" spans="2:7" x14ac:dyDescent="0.25">
      <c r="B13" s="10" t="s">
        <v>42</v>
      </c>
      <c r="D13" s="11" t="s">
        <v>43</v>
      </c>
      <c r="E13" s="11" t="s">
        <v>25</v>
      </c>
      <c r="F13" s="11" t="s">
        <v>26</v>
      </c>
      <c r="G13" s="11" t="s">
        <v>44</v>
      </c>
    </row>
    <row r="14" spans="2:7" x14ac:dyDescent="0.25">
      <c r="B14" s="10" t="s">
        <v>45</v>
      </c>
      <c r="D14" s="11" t="s">
        <v>46</v>
      </c>
      <c r="E14" s="11" t="s">
        <v>47</v>
      </c>
      <c r="F14" s="11" t="s">
        <v>26</v>
      </c>
      <c r="G14" s="11" t="s">
        <v>48</v>
      </c>
    </row>
    <row r="15" spans="2:7" x14ac:dyDescent="0.25">
      <c r="B15" s="10" t="s">
        <v>49</v>
      </c>
      <c r="D15" s="11" t="s">
        <v>50</v>
      </c>
      <c r="E15" s="11" t="s">
        <v>47</v>
      </c>
      <c r="F15" s="11" t="s">
        <v>26</v>
      </c>
      <c r="G15" s="11" t="s">
        <v>51</v>
      </c>
    </row>
    <row r="16" spans="2:7" x14ac:dyDescent="0.25">
      <c r="B16" s="10" t="s">
        <v>52</v>
      </c>
      <c r="D16" s="11" t="s">
        <v>53</v>
      </c>
      <c r="E16" s="11" t="s">
        <v>47</v>
      </c>
      <c r="F16" s="11" t="s">
        <v>26</v>
      </c>
      <c r="G16" s="11" t="s">
        <v>54</v>
      </c>
    </row>
    <row r="18" spans="2:10" x14ac:dyDescent="0.25">
      <c r="B18" s="12" t="s">
        <v>55</v>
      </c>
      <c r="D18" s="13" t="s">
        <v>232</v>
      </c>
      <c r="E18" s="14"/>
      <c r="F18" s="14"/>
      <c r="G18" s="14"/>
      <c r="H18" s="14"/>
      <c r="I18" s="14"/>
      <c r="J18" s="1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71B61-758D-43FC-B6E3-5CF236007149}">
  <sheetPr>
    <tabColor rgb="FFFFFF00"/>
  </sheetPr>
  <dimension ref="A2:Q35"/>
  <sheetViews>
    <sheetView showGridLines="0" topLeftCell="A14" zoomScaleNormal="100" workbookViewId="0">
      <selection activeCell="P11" sqref="P11"/>
    </sheetView>
  </sheetViews>
  <sheetFormatPr defaultRowHeight="15" x14ac:dyDescent="0.25"/>
  <cols>
    <col min="1" max="1" width="11.140625" customWidth="1"/>
    <col min="2" max="2" width="9.140625" customWidth="1"/>
    <col min="3" max="4" width="13.5703125" customWidth="1"/>
    <col min="5" max="5" width="12" customWidth="1"/>
    <col min="6" max="6" width="9.140625" customWidth="1"/>
    <col min="10" max="10" width="9.42578125" bestFit="1" customWidth="1"/>
    <col min="11" max="11" width="11.28515625" bestFit="1" customWidth="1"/>
    <col min="13" max="13" width="11.28515625" bestFit="1" customWidth="1"/>
    <col min="14" max="14" width="14.7109375" customWidth="1"/>
    <col min="15" max="15" width="11.28515625" customWidth="1"/>
    <col min="16" max="16" width="12.42578125" customWidth="1"/>
    <col min="17" max="17" width="11.28515625" bestFit="1" customWidth="1"/>
  </cols>
  <sheetData>
    <row r="2" spans="1:17" x14ac:dyDescent="0.25">
      <c r="A2" t="s">
        <v>198</v>
      </c>
    </row>
    <row r="3" spans="1:17" x14ac:dyDescent="0.25">
      <c r="A3" s="58" t="s">
        <v>196</v>
      </c>
    </row>
    <row r="4" spans="1:17" x14ac:dyDescent="0.25">
      <c r="A4" t="s">
        <v>199</v>
      </c>
    </row>
    <row r="5" spans="1:17" x14ac:dyDescent="0.25">
      <c r="A5" s="58" t="s">
        <v>197</v>
      </c>
    </row>
    <row r="6" spans="1:17" x14ac:dyDescent="0.25">
      <c r="A6" s="132" t="s">
        <v>231</v>
      </c>
    </row>
    <row r="8" spans="1:17" x14ac:dyDescent="0.25">
      <c r="A8" s="26" t="s">
        <v>233</v>
      </c>
      <c r="B8" s="1"/>
      <c r="C8" s="1"/>
      <c r="D8" s="1"/>
      <c r="E8" s="1"/>
      <c r="F8" s="1"/>
      <c r="G8" s="1"/>
      <c r="K8" s="60" t="s">
        <v>202</v>
      </c>
      <c r="L8" s="61"/>
      <c r="M8" s="61"/>
      <c r="N8" s="61"/>
      <c r="O8" s="61"/>
      <c r="P8" s="61"/>
      <c r="Q8" s="62"/>
    </row>
    <row r="9" spans="1:17" x14ac:dyDescent="0.25">
      <c r="G9" s="1"/>
      <c r="K9" s="63" t="s">
        <v>200</v>
      </c>
      <c r="L9" s="64"/>
      <c r="M9" s="64"/>
      <c r="N9" s="64"/>
      <c r="O9" s="64"/>
      <c r="P9" s="64"/>
      <c r="Q9" s="65"/>
    </row>
    <row r="10" spans="1:17" x14ac:dyDescent="0.25">
      <c r="A10" s="17" t="s">
        <v>3</v>
      </c>
      <c r="B10" s="17" t="s">
        <v>87</v>
      </c>
      <c r="C10" s="17" t="s">
        <v>89</v>
      </c>
      <c r="D10" s="17" t="s">
        <v>98</v>
      </c>
      <c r="E10" s="17" t="s">
        <v>4</v>
      </c>
      <c r="G10" s="1"/>
      <c r="K10" s="66" t="s">
        <v>229</v>
      </c>
      <c r="L10" s="64"/>
      <c r="M10" s="64"/>
      <c r="N10" s="64"/>
      <c r="O10" s="64"/>
      <c r="P10" s="64"/>
      <c r="Q10" s="65"/>
    </row>
    <row r="11" spans="1:17" x14ac:dyDescent="0.25">
      <c r="A11" s="18">
        <v>43028</v>
      </c>
      <c r="B11" s="11">
        <v>44</v>
      </c>
      <c r="C11" s="11">
        <v>1</v>
      </c>
      <c r="D11" s="11">
        <v>4</v>
      </c>
      <c r="E11" s="25">
        <v>620.95000000000005</v>
      </c>
      <c r="G11" s="1"/>
      <c r="K11" s="66" t="s">
        <v>230</v>
      </c>
      <c r="L11" s="64"/>
      <c r="M11" s="64"/>
      <c r="N11" s="64"/>
      <c r="O11" s="64"/>
      <c r="P11" s="64"/>
      <c r="Q11" s="65"/>
    </row>
    <row r="12" spans="1:17" x14ac:dyDescent="0.25">
      <c r="A12" s="18">
        <v>43028</v>
      </c>
      <c r="B12" s="11">
        <v>37</v>
      </c>
      <c r="C12" s="11">
        <v>1</v>
      </c>
      <c r="D12" s="11">
        <v>3</v>
      </c>
      <c r="E12" s="25">
        <v>484.31</v>
      </c>
      <c r="G12" s="1"/>
      <c r="K12" s="67" t="s">
        <v>201</v>
      </c>
      <c r="L12" s="68"/>
      <c r="M12" s="68"/>
      <c r="N12" s="68"/>
      <c r="O12" s="68"/>
      <c r="P12" s="68"/>
      <c r="Q12" s="69"/>
    </row>
    <row r="13" spans="1:17" x14ac:dyDescent="0.25">
      <c r="A13" s="18">
        <v>43028</v>
      </c>
      <c r="B13" s="11">
        <v>38</v>
      </c>
      <c r="C13" s="11">
        <v>2</v>
      </c>
      <c r="D13" s="11">
        <v>5</v>
      </c>
      <c r="E13" s="25">
        <v>376.69</v>
      </c>
      <c r="G13" s="1"/>
    </row>
    <row r="14" spans="1:17" x14ac:dyDescent="0.25">
      <c r="A14" s="18">
        <v>43028</v>
      </c>
      <c r="B14" s="11">
        <v>82</v>
      </c>
      <c r="C14" s="11">
        <v>2</v>
      </c>
      <c r="D14" s="11">
        <v>1</v>
      </c>
      <c r="E14" s="25">
        <v>1141.96</v>
      </c>
      <c r="G14" s="1"/>
    </row>
    <row r="15" spans="1:17" x14ac:dyDescent="0.25">
      <c r="A15" s="18">
        <v>43028</v>
      </c>
      <c r="B15" s="11">
        <v>56</v>
      </c>
      <c r="C15" s="11">
        <v>3</v>
      </c>
      <c r="D15" s="11">
        <v>2</v>
      </c>
      <c r="E15" s="25">
        <v>725.45</v>
      </c>
      <c r="G15" s="1"/>
      <c r="K15" s="3" t="s">
        <v>234</v>
      </c>
    </row>
    <row r="16" spans="1:17" x14ac:dyDescent="0.25">
      <c r="A16" s="18">
        <v>43028</v>
      </c>
      <c r="B16" s="11">
        <v>25</v>
      </c>
      <c r="C16" s="11">
        <v>3</v>
      </c>
      <c r="D16" s="11">
        <v>2</v>
      </c>
      <c r="E16" s="25">
        <v>222.67</v>
      </c>
      <c r="G16" s="1"/>
    </row>
    <row r="17" spans="1:7" x14ac:dyDescent="0.25">
      <c r="A17" s="18">
        <v>43028</v>
      </c>
      <c r="B17" s="11">
        <v>130</v>
      </c>
      <c r="C17" s="11">
        <v>4</v>
      </c>
      <c r="D17" s="11">
        <v>3</v>
      </c>
      <c r="E17" s="25">
        <v>1038.0999999999999</v>
      </c>
      <c r="G17" s="1"/>
    </row>
    <row r="18" spans="1:7" x14ac:dyDescent="0.25">
      <c r="A18" s="18">
        <v>43029</v>
      </c>
      <c r="B18" s="11">
        <v>10</v>
      </c>
      <c r="C18" s="11">
        <v>3</v>
      </c>
      <c r="D18" s="11">
        <v>1</v>
      </c>
      <c r="E18" s="25">
        <v>154.41</v>
      </c>
      <c r="G18" s="1"/>
    </row>
    <row r="19" spans="1:7" x14ac:dyDescent="0.25">
      <c r="A19" s="18">
        <v>43032</v>
      </c>
      <c r="B19" s="11">
        <v>82</v>
      </c>
      <c r="C19" s="11">
        <v>5</v>
      </c>
      <c r="D19" s="11">
        <v>5</v>
      </c>
      <c r="E19" s="25">
        <v>1236</v>
      </c>
      <c r="G19" s="1"/>
    </row>
    <row r="20" spans="1:7" x14ac:dyDescent="0.25">
      <c r="A20" s="18">
        <v>43032</v>
      </c>
      <c r="B20" s="11">
        <v>53</v>
      </c>
      <c r="C20" s="11">
        <v>3</v>
      </c>
      <c r="D20" s="11">
        <v>4</v>
      </c>
      <c r="E20" s="25">
        <v>684.48</v>
      </c>
      <c r="G20" s="1"/>
    </row>
    <row r="21" spans="1:7" x14ac:dyDescent="0.25">
      <c r="A21" s="18">
        <v>43032</v>
      </c>
      <c r="B21" s="11">
        <v>12</v>
      </c>
      <c r="C21" s="11">
        <v>5</v>
      </c>
      <c r="D21" s="11">
        <v>6</v>
      </c>
      <c r="E21" s="25">
        <v>127.1</v>
      </c>
      <c r="G21" s="1"/>
    </row>
    <row r="22" spans="1:7" x14ac:dyDescent="0.25">
      <c r="A22" s="18">
        <v>43032</v>
      </c>
      <c r="B22" s="11">
        <v>22</v>
      </c>
      <c r="C22" s="11">
        <v>4</v>
      </c>
      <c r="D22" s="11">
        <v>5</v>
      </c>
      <c r="E22" s="25">
        <v>269.52</v>
      </c>
      <c r="G22" s="1"/>
    </row>
    <row r="23" spans="1:7" x14ac:dyDescent="0.25">
      <c r="A23" s="18">
        <v>43033</v>
      </c>
      <c r="B23" s="11">
        <v>82</v>
      </c>
      <c r="C23" s="11">
        <v>3</v>
      </c>
      <c r="D23" s="11">
        <v>7</v>
      </c>
      <c r="E23" s="25">
        <v>739.69</v>
      </c>
      <c r="G23" s="1"/>
    </row>
    <row r="24" spans="1:7" x14ac:dyDescent="0.25">
      <c r="A24" s="18">
        <v>43033</v>
      </c>
      <c r="B24" s="11">
        <v>172</v>
      </c>
      <c r="C24" s="11">
        <v>1</v>
      </c>
      <c r="D24" s="11">
        <v>7</v>
      </c>
      <c r="E24" s="25">
        <v>1201.01</v>
      </c>
      <c r="G24" s="1"/>
    </row>
    <row r="25" spans="1:7" x14ac:dyDescent="0.25">
      <c r="A25" s="18">
        <v>43033</v>
      </c>
      <c r="B25" s="11">
        <v>78</v>
      </c>
      <c r="C25" s="11">
        <v>4</v>
      </c>
      <c r="D25" s="11">
        <v>6</v>
      </c>
      <c r="E25" s="25">
        <v>546.05999999999995</v>
      </c>
      <c r="G25" s="1"/>
    </row>
    <row r="26" spans="1:7" x14ac:dyDescent="0.25">
      <c r="A26" s="18">
        <v>43033</v>
      </c>
      <c r="B26" s="11">
        <v>12</v>
      </c>
      <c r="C26" s="11">
        <v>3</v>
      </c>
      <c r="D26" s="11">
        <v>1</v>
      </c>
      <c r="E26" s="25">
        <v>162.44999999999999</v>
      </c>
      <c r="G26" s="1"/>
    </row>
    <row r="27" spans="1:7" x14ac:dyDescent="0.25">
      <c r="G27" s="1"/>
    </row>
    <row r="28" spans="1:7" x14ac:dyDescent="0.25">
      <c r="A28" s="1"/>
      <c r="B28" s="1"/>
      <c r="C28" s="1"/>
      <c r="D28" s="1"/>
      <c r="E28" s="1"/>
      <c r="F28" s="1"/>
      <c r="G28" s="1"/>
    </row>
    <row r="35" spans="1:1" x14ac:dyDescent="0.25">
      <c r="A35" s="3" t="s">
        <v>235</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FAF75-5D4B-4320-8892-E57BD0043ABB}">
  <sheetPr>
    <tabColor rgb="FFFFFF00"/>
  </sheetPr>
  <dimension ref="A1:G14"/>
  <sheetViews>
    <sheetView showGridLines="0" zoomScaleNormal="100" workbookViewId="0">
      <selection activeCell="P11" sqref="P11"/>
    </sheetView>
  </sheetViews>
  <sheetFormatPr defaultRowHeight="15" x14ac:dyDescent="0.25"/>
  <cols>
    <col min="2" max="2" width="12.7109375" customWidth="1"/>
    <col min="3" max="3" width="12.140625" customWidth="1"/>
    <col min="4" max="4" width="10.140625" customWidth="1"/>
  </cols>
  <sheetData>
    <row r="1" spans="1:7" x14ac:dyDescent="0.25">
      <c r="A1" s="5" t="s">
        <v>308</v>
      </c>
    </row>
    <row r="2" spans="1:7" x14ac:dyDescent="0.25">
      <c r="A2" s="133" t="s">
        <v>309</v>
      </c>
    </row>
    <row r="3" spans="1:7" x14ac:dyDescent="0.25">
      <c r="A3" s="6" t="s">
        <v>60</v>
      </c>
    </row>
    <row r="4" spans="1:7" x14ac:dyDescent="0.25">
      <c r="A4" s="49" t="s">
        <v>61</v>
      </c>
    </row>
    <row r="5" spans="1:7" x14ac:dyDescent="0.25">
      <c r="A5" s="49" t="s">
        <v>62</v>
      </c>
    </row>
    <row r="6" spans="1:7" x14ac:dyDescent="0.25">
      <c r="A6" s="6" t="s">
        <v>63</v>
      </c>
    </row>
    <row r="7" spans="1:7" x14ac:dyDescent="0.25">
      <c r="A7" s="6" t="s">
        <v>73</v>
      </c>
    </row>
    <row r="9" spans="1:7" x14ac:dyDescent="0.25">
      <c r="B9" s="34" t="s">
        <v>89</v>
      </c>
      <c r="C9" s="35" t="s">
        <v>56</v>
      </c>
      <c r="D9" s="36" t="s">
        <v>78</v>
      </c>
    </row>
    <row r="10" spans="1:7" x14ac:dyDescent="0.25">
      <c r="B10" s="42">
        <v>1</v>
      </c>
      <c r="C10" s="11" t="s">
        <v>57</v>
      </c>
      <c r="D10" s="43" t="s">
        <v>91</v>
      </c>
    </row>
    <row r="11" spans="1:7" x14ac:dyDescent="0.25">
      <c r="B11" s="42">
        <v>2</v>
      </c>
      <c r="C11" s="11" t="s">
        <v>81</v>
      </c>
      <c r="D11" s="43" t="s">
        <v>92</v>
      </c>
    </row>
    <row r="12" spans="1:7" x14ac:dyDescent="0.25">
      <c r="B12" s="42">
        <v>3</v>
      </c>
      <c r="C12" s="11" t="s">
        <v>58</v>
      </c>
      <c r="D12" s="43" t="s">
        <v>93</v>
      </c>
      <c r="G12" t="s">
        <v>96</v>
      </c>
    </row>
    <row r="13" spans="1:7" x14ac:dyDescent="0.25">
      <c r="B13" s="42">
        <v>4</v>
      </c>
      <c r="C13" s="11" t="s">
        <v>82</v>
      </c>
      <c r="D13" s="43" t="s">
        <v>91</v>
      </c>
    </row>
    <row r="14" spans="1:7" x14ac:dyDescent="0.25">
      <c r="B14" s="41">
        <v>5</v>
      </c>
      <c r="C14" s="38" t="s">
        <v>94</v>
      </c>
      <c r="D14" s="45" t="s">
        <v>95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843F-45F3-4F6D-9746-189CCA410718}">
  <sheetPr>
    <tabColor rgb="FFFFFF00"/>
  </sheetPr>
  <dimension ref="B2:S68"/>
  <sheetViews>
    <sheetView showGridLines="0" zoomScaleNormal="100" workbookViewId="0">
      <selection activeCell="P11" sqref="P11"/>
    </sheetView>
  </sheetViews>
  <sheetFormatPr defaultRowHeight="15" x14ac:dyDescent="0.25"/>
  <cols>
    <col min="2" max="3" width="11.140625" customWidth="1"/>
    <col min="5" max="5" width="12.28515625" bestFit="1" customWidth="1"/>
    <col min="6" max="6" width="11.140625" bestFit="1" customWidth="1"/>
    <col min="7" max="7" width="10" bestFit="1" customWidth="1"/>
    <col min="8" max="8" width="4.5703125" customWidth="1"/>
    <col min="9" max="9" width="11" customWidth="1"/>
    <col min="10" max="10" width="8.85546875" bestFit="1" customWidth="1"/>
    <col min="11" max="11" width="12.28515625" bestFit="1" customWidth="1"/>
    <col min="12" max="12" width="11.140625" customWidth="1"/>
    <col min="13" max="13" width="11.7109375" customWidth="1"/>
    <col min="14" max="14" width="11.42578125" customWidth="1"/>
    <col min="15" max="15" width="10" customWidth="1"/>
    <col min="16" max="16" width="6.28515625" customWidth="1"/>
    <col min="17" max="17" width="8.140625" customWidth="1"/>
    <col min="18" max="18" width="16.5703125" customWidth="1"/>
    <col min="19" max="19" width="7.7109375" customWidth="1"/>
  </cols>
  <sheetData>
    <row r="2" spans="2:19" x14ac:dyDescent="0.25">
      <c r="B2" s="129" t="s">
        <v>180</v>
      </c>
      <c r="O2" t="s">
        <v>336</v>
      </c>
    </row>
    <row r="3" spans="2:19" x14ac:dyDescent="0.25">
      <c r="B3" s="27"/>
    </row>
    <row r="4" spans="2:19" x14ac:dyDescent="0.25">
      <c r="B4" s="129" t="s">
        <v>182</v>
      </c>
      <c r="I4" s="129" t="s">
        <v>181</v>
      </c>
      <c r="O4" s="3" t="str">
        <f>P7</f>
        <v>Day</v>
      </c>
      <c r="P4" s="3"/>
      <c r="Q4" s="3" t="str">
        <f>Q7</f>
        <v>Month</v>
      </c>
      <c r="R4" s="3"/>
      <c r="S4" s="3" t="str">
        <f>S7</f>
        <v>Year</v>
      </c>
    </row>
    <row r="5" spans="2:19" x14ac:dyDescent="0.25">
      <c r="B5" s="58" t="s">
        <v>236</v>
      </c>
      <c r="I5" s="58" t="s">
        <v>334</v>
      </c>
      <c r="O5" t="s">
        <v>183</v>
      </c>
      <c r="Q5" t="s">
        <v>183</v>
      </c>
      <c r="S5" t="s">
        <v>183</v>
      </c>
    </row>
    <row r="7" spans="2:19" x14ac:dyDescent="0.25">
      <c r="B7" s="17" t="s">
        <v>3</v>
      </c>
      <c r="C7" s="17" t="s">
        <v>179</v>
      </c>
      <c r="D7" s="17" t="s">
        <v>87</v>
      </c>
      <c r="E7" s="17" t="s">
        <v>89</v>
      </c>
      <c r="F7" s="17" t="s">
        <v>98</v>
      </c>
      <c r="G7" s="17" t="s">
        <v>4</v>
      </c>
      <c r="I7" s="17" t="s">
        <v>3</v>
      </c>
      <c r="J7" s="17" t="s">
        <v>179</v>
      </c>
      <c r="K7" s="17" t="s">
        <v>89</v>
      </c>
      <c r="L7" s="17" t="s">
        <v>4</v>
      </c>
      <c r="O7" s="17" t="s">
        <v>3</v>
      </c>
      <c r="P7" s="17" t="s">
        <v>118</v>
      </c>
      <c r="Q7" s="17" t="s">
        <v>119</v>
      </c>
      <c r="R7" s="17" t="s">
        <v>120</v>
      </c>
      <c r="S7" s="17" t="s">
        <v>121</v>
      </c>
    </row>
    <row r="8" spans="2:19" x14ac:dyDescent="0.25">
      <c r="B8" s="18">
        <v>43028</v>
      </c>
      <c r="C8" s="11">
        <v>27002</v>
      </c>
      <c r="D8" s="11">
        <v>44</v>
      </c>
      <c r="E8" s="11">
        <v>1</v>
      </c>
      <c r="F8" s="11">
        <v>4</v>
      </c>
      <c r="G8" s="25">
        <v>620.95000000000005</v>
      </c>
      <c r="I8" s="18">
        <v>43028</v>
      </c>
      <c r="J8" s="11">
        <v>27002</v>
      </c>
      <c r="K8" s="11">
        <v>1</v>
      </c>
      <c r="L8" s="25">
        <f>SUMIFS($G$8:$G$23,$C$8:$C$23,J8)</f>
        <v>1105.26</v>
      </c>
      <c r="O8" s="18">
        <v>43009</v>
      </c>
      <c r="P8" s="11">
        <f>DAY(O8)</f>
        <v>1</v>
      </c>
      <c r="Q8" s="11" t="str">
        <f>TEXT(O8,"mmm")</f>
        <v>Oct</v>
      </c>
      <c r="R8" s="11">
        <f>MONTH(O8)</f>
        <v>10</v>
      </c>
      <c r="S8" s="11">
        <f>YEAR(O8)</f>
        <v>2017</v>
      </c>
    </row>
    <row r="9" spans="2:19" x14ac:dyDescent="0.25">
      <c r="B9" s="18">
        <v>43028</v>
      </c>
      <c r="C9" s="11">
        <v>27002</v>
      </c>
      <c r="D9" s="11">
        <v>37</v>
      </c>
      <c r="E9" s="11">
        <v>1</v>
      </c>
      <c r="F9" s="11">
        <v>3</v>
      </c>
      <c r="G9" s="25">
        <v>484.31</v>
      </c>
      <c r="I9" s="18">
        <v>43028</v>
      </c>
      <c r="J9" s="11">
        <v>27003</v>
      </c>
      <c r="K9" s="11">
        <v>2</v>
      </c>
      <c r="L9" s="25">
        <f t="shared" ref="L9:L18" si="0">SUMIFS($G$8:$G$23,$C$8:$C$23,J9)</f>
        <v>1518.65</v>
      </c>
      <c r="O9" s="18">
        <v>43010</v>
      </c>
      <c r="P9" s="11">
        <f t="shared" ref="P9:P38" si="1">DAY(O9)</f>
        <v>2</v>
      </c>
      <c r="Q9" s="11" t="str">
        <f t="shared" ref="Q9:Q38" si="2">TEXT(O9,"mmm")</f>
        <v>Oct</v>
      </c>
      <c r="R9" s="11">
        <f t="shared" ref="R9:R38" si="3">MONTH(O9)</f>
        <v>10</v>
      </c>
      <c r="S9" s="11">
        <f t="shared" ref="S9:S38" si="4">YEAR(O9)</f>
        <v>2017</v>
      </c>
    </row>
    <row r="10" spans="2:19" x14ac:dyDescent="0.25">
      <c r="B10" s="18">
        <v>43028</v>
      </c>
      <c r="C10" s="11">
        <v>27003</v>
      </c>
      <c r="D10" s="11">
        <v>38</v>
      </c>
      <c r="E10" s="11">
        <v>2</v>
      </c>
      <c r="F10" s="11">
        <v>5</v>
      </c>
      <c r="G10" s="25">
        <v>376.69</v>
      </c>
      <c r="I10" s="18">
        <v>43028</v>
      </c>
      <c r="J10" s="11">
        <v>27004</v>
      </c>
      <c r="K10" s="11">
        <v>3</v>
      </c>
      <c r="L10" s="25">
        <f t="shared" si="0"/>
        <v>948.12</v>
      </c>
      <c r="O10" s="18">
        <v>43011</v>
      </c>
      <c r="P10" s="11">
        <f t="shared" si="1"/>
        <v>3</v>
      </c>
      <c r="Q10" s="11" t="str">
        <f t="shared" si="2"/>
        <v>Oct</v>
      </c>
      <c r="R10" s="11">
        <f t="shared" si="3"/>
        <v>10</v>
      </c>
      <c r="S10" s="11">
        <f t="shared" si="4"/>
        <v>2017</v>
      </c>
    </row>
    <row r="11" spans="2:19" x14ac:dyDescent="0.25">
      <c r="B11" s="18">
        <v>43028</v>
      </c>
      <c r="C11" s="11">
        <v>27003</v>
      </c>
      <c r="D11" s="11">
        <v>82</v>
      </c>
      <c r="E11" s="11">
        <v>2</v>
      </c>
      <c r="F11" s="11">
        <v>1</v>
      </c>
      <c r="G11" s="25">
        <v>1141.96</v>
      </c>
      <c r="I11" s="18">
        <v>43028</v>
      </c>
      <c r="J11" s="11">
        <v>27005</v>
      </c>
      <c r="K11" s="11">
        <v>4</v>
      </c>
      <c r="L11" s="25">
        <f t="shared" si="0"/>
        <v>1038.0999999999999</v>
      </c>
      <c r="O11" s="18">
        <v>43012</v>
      </c>
      <c r="P11" s="11">
        <f t="shared" si="1"/>
        <v>4</v>
      </c>
      <c r="Q11" s="11" t="str">
        <f t="shared" si="2"/>
        <v>Oct</v>
      </c>
      <c r="R11" s="11">
        <f t="shared" si="3"/>
        <v>10</v>
      </c>
      <c r="S11" s="11">
        <f t="shared" si="4"/>
        <v>2017</v>
      </c>
    </row>
    <row r="12" spans="2:19" x14ac:dyDescent="0.25">
      <c r="B12" s="18">
        <v>43028</v>
      </c>
      <c r="C12" s="11">
        <v>27004</v>
      </c>
      <c r="D12" s="11">
        <v>56</v>
      </c>
      <c r="E12" s="11">
        <v>3</v>
      </c>
      <c r="F12" s="11">
        <v>2</v>
      </c>
      <c r="G12" s="25">
        <v>725.45</v>
      </c>
      <c r="I12" s="18">
        <v>43029</v>
      </c>
      <c r="J12" s="11">
        <v>27006</v>
      </c>
      <c r="K12" s="11">
        <v>3</v>
      </c>
      <c r="L12" s="25">
        <f t="shared" si="0"/>
        <v>154.41</v>
      </c>
      <c r="O12" s="18">
        <v>43013</v>
      </c>
      <c r="P12" s="11">
        <f t="shared" si="1"/>
        <v>5</v>
      </c>
      <c r="Q12" s="11" t="str">
        <f t="shared" si="2"/>
        <v>Oct</v>
      </c>
      <c r="R12" s="11">
        <f t="shared" si="3"/>
        <v>10</v>
      </c>
      <c r="S12" s="11">
        <f t="shared" si="4"/>
        <v>2017</v>
      </c>
    </row>
    <row r="13" spans="2:19" x14ac:dyDescent="0.25">
      <c r="B13" s="18">
        <v>43028</v>
      </c>
      <c r="C13" s="11">
        <v>27004</v>
      </c>
      <c r="D13" s="11">
        <v>25</v>
      </c>
      <c r="E13" s="11">
        <v>3</v>
      </c>
      <c r="F13" s="11">
        <v>2</v>
      </c>
      <c r="G13" s="25">
        <v>222.67</v>
      </c>
      <c r="I13" s="18">
        <v>43032</v>
      </c>
      <c r="J13" s="11">
        <v>27007</v>
      </c>
      <c r="K13" s="11">
        <v>5</v>
      </c>
      <c r="L13" s="25">
        <f t="shared" si="0"/>
        <v>1236</v>
      </c>
      <c r="O13" s="18">
        <v>43014</v>
      </c>
      <c r="P13" s="11">
        <f t="shared" si="1"/>
        <v>6</v>
      </c>
      <c r="Q13" s="11" t="str">
        <f t="shared" si="2"/>
        <v>Oct</v>
      </c>
      <c r="R13" s="11">
        <f t="shared" si="3"/>
        <v>10</v>
      </c>
      <c r="S13" s="11">
        <f t="shared" si="4"/>
        <v>2017</v>
      </c>
    </row>
    <row r="14" spans="2:19" x14ac:dyDescent="0.25">
      <c r="B14" s="18">
        <v>43028</v>
      </c>
      <c r="C14" s="11">
        <v>27005</v>
      </c>
      <c r="D14" s="11">
        <v>130</v>
      </c>
      <c r="E14" s="11">
        <v>4</v>
      </c>
      <c r="F14" s="11">
        <v>3</v>
      </c>
      <c r="G14" s="25">
        <v>1038.0999999999999</v>
      </c>
      <c r="I14" s="18">
        <v>43032</v>
      </c>
      <c r="J14" s="11">
        <v>27008</v>
      </c>
      <c r="K14" s="11">
        <v>3</v>
      </c>
      <c r="L14" s="25">
        <f t="shared" si="0"/>
        <v>684.48</v>
      </c>
      <c r="O14" s="18">
        <v>43015</v>
      </c>
      <c r="P14" s="11">
        <f t="shared" si="1"/>
        <v>7</v>
      </c>
      <c r="Q14" s="11" t="str">
        <f t="shared" si="2"/>
        <v>Oct</v>
      </c>
      <c r="R14" s="11">
        <f t="shared" si="3"/>
        <v>10</v>
      </c>
      <c r="S14" s="11">
        <f t="shared" si="4"/>
        <v>2017</v>
      </c>
    </row>
    <row r="15" spans="2:19" x14ac:dyDescent="0.25">
      <c r="B15" s="18">
        <v>43029</v>
      </c>
      <c r="C15" s="11">
        <v>27006</v>
      </c>
      <c r="D15" s="11">
        <v>10</v>
      </c>
      <c r="E15" s="11">
        <v>3</v>
      </c>
      <c r="F15" s="11">
        <v>1</v>
      </c>
      <c r="G15" s="25">
        <v>154.41</v>
      </c>
      <c r="I15" s="18">
        <v>43032</v>
      </c>
      <c r="J15" s="11">
        <v>27009</v>
      </c>
      <c r="K15" s="11">
        <v>5</v>
      </c>
      <c r="L15" s="25">
        <f t="shared" si="0"/>
        <v>127.1</v>
      </c>
      <c r="O15" s="18">
        <v>43016</v>
      </c>
      <c r="P15" s="11">
        <f t="shared" si="1"/>
        <v>8</v>
      </c>
      <c r="Q15" s="11" t="str">
        <f t="shared" si="2"/>
        <v>Oct</v>
      </c>
      <c r="R15" s="11">
        <f t="shared" si="3"/>
        <v>10</v>
      </c>
      <c r="S15" s="11">
        <f t="shared" si="4"/>
        <v>2017</v>
      </c>
    </row>
    <row r="16" spans="2:19" x14ac:dyDescent="0.25">
      <c r="B16" s="18">
        <v>43032</v>
      </c>
      <c r="C16" s="11">
        <v>27007</v>
      </c>
      <c r="D16" s="11">
        <v>82</v>
      </c>
      <c r="E16" s="11">
        <v>5</v>
      </c>
      <c r="F16" s="11">
        <v>5</v>
      </c>
      <c r="G16" s="25">
        <v>1236</v>
      </c>
      <c r="I16" s="18">
        <v>43032</v>
      </c>
      <c r="J16" s="11">
        <v>27010</v>
      </c>
      <c r="K16" s="11">
        <v>4</v>
      </c>
      <c r="L16" s="25">
        <f t="shared" si="0"/>
        <v>269.52</v>
      </c>
      <c r="O16" s="18">
        <v>43017</v>
      </c>
      <c r="P16" s="11">
        <f t="shared" si="1"/>
        <v>9</v>
      </c>
      <c r="Q16" s="11" t="str">
        <f t="shared" si="2"/>
        <v>Oct</v>
      </c>
      <c r="R16" s="11">
        <f t="shared" si="3"/>
        <v>10</v>
      </c>
      <c r="S16" s="11">
        <f t="shared" si="4"/>
        <v>2017</v>
      </c>
    </row>
    <row r="17" spans="2:19" x14ac:dyDescent="0.25">
      <c r="B17" s="18">
        <v>43032</v>
      </c>
      <c r="C17" s="11">
        <v>27008</v>
      </c>
      <c r="D17" s="11">
        <v>53</v>
      </c>
      <c r="E17" s="11">
        <v>3</v>
      </c>
      <c r="F17" s="11">
        <v>4</v>
      </c>
      <c r="G17" s="25">
        <v>684.48</v>
      </c>
      <c r="I17" s="18">
        <v>43033</v>
      </c>
      <c r="J17" s="11">
        <v>27011</v>
      </c>
      <c r="K17" s="11">
        <v>3</v>
      </c>
      <c r="L17" s="25">
        <f t="shared" si="0"/>
        <v>739.69</v>
      </c>
      <c r="O17" s="18">
        <v>43018</v>
      </c>
      <c r="P17" s="11">
        <f t="shared" si="1"/>
        <v>10</v>
      </c>
      <c r="Q17" s="11" t="str">
        <f t="shared" si="2"/>
        <v>Oct</v>
      </c>
      <c r="R17" s="11">
        <f t="shared" si="3"/>
        <v>10</v>
      </c>
      <c r="S17" s="11">
        <f t="shared" si="4"/>
        <v>2017</v>
      </c>
    </row>
    <row r="18" spans="2:19" x14ac:dyDescent="0.25">
      <c r="B18" s="18">
        <v>43032</v>
      </c>
      <c r="C18" s="11">
        <v>27009</v>
      </c>
      <c r="D18" s="11">
        <v>12</v>
      </c>
      <c r="E18" s="11">
        <v>5</v>
      </c>
      <c r="F18" s="11">
        <v>6</v>
      </c>
      <c r="G18" s="25">
        <v>127.1</v>
      </c>
      <c r="I18" s="18">
        <v>43033</v>
      </c>
      <c r="J18" s="11">
        <v>27012</v>
      </c>
      <c r="K18" s="11">
        <v>5</v>
      </c>
      <c r="L18" s="25">
        <f t="shared" si="0"/>
        <v>1909.52</v>
      </c>
      <c r="O18" s="18">
        <v>43019</v>
      </c>
      <c r="P18" s="11">
        <f t="shared" si="1"/>
        <v>11</v>
      </c>
      <c r="Q18" s="11" t="str">
        <f t="shared" si="2"/>
        <v>Oct</v>
      </c>
      <c r="R18" s="11">
        <f t="shared" si="3"/>
        <v>10</v>
      </c>
      <c r="S18" s="11">
        <f t="shared" si="4"/>
        <v>2017</v>
      </c>
    </row>
    <row r="19" spans="2:19" x14ac:dyDescent="0.25">
      <c r="B19" s="18">
        <v>43032</v>
      </c>
      <c r="C19" s="11">
        <v>27010</v>
      </c>
      <c r="D19" s="11">
        <v>22</v>
      </c>
      <c r="E19" s="11">
        <v>4</v>
      </c>
      <c r="F19" s="11">
        <v>5</v>
      </c>
      <c r="G19" s="25">
        <v>269.52</v>
      </c>
      <c r="O19" s="18">
        <v>43020</v>
      </c>
      <c r="P19" s="11">
        <f t="shared" si="1"/>
        <v>12</v>
      </c>
      <c r="Q19" s="11" t="str">
        <f t="shared" si="2"/>
        <v>Oct</v>
      </c>
      <c r="R19" s="11">
        <f t="shared" si="3"/>
        <v>10</v>
      </c>
      <c r="S19" s="11">
        <f t="shared" si="4"/>
        <v>2017</v>
      </c>
    </row>
    <row r="20" spans="2:19" x14ac:dyDescent="0.25">
      <c r="B20" s="18">
        <v>43033</v>
      </c>
      <c r="C20" s="11">
        <v>27011</v>
      </c>
      <c r="D20" s="11">
        <v>82</v>
      </c>
      <c r="E20" s="11">
        <v>3</v>
      </c>
      <c r="F20" s="11">
        <v>7</v>
      </c>
      <c r="G20" s="25">
        <v>739.69</v>
      </c>
      <c r="O20" s="18">
        <v>43021</v>
      </c>
      <c r="P20" s="11">
        <f t="shared" si="1"/>
        <v>13</v>
      </c>
      <c r="Q20" s="11" t="str">
        <f t="shared" si="2"/>
        <v>Oct</v>
      </c>
      <c r="R20" s="11">
        <f t="shared" si="3"/>
        <v>10</v>
      </c>
      <c r="S20" s="11">
        <f t="shared" si="4"/>
        <v>2017</v>
      </c>
    </row>
    <row r="21" spans="2:19" x14ac:dyDescent="0.25">
      <c r="B21" s="18">
        <v>43033</v>
      </c>
      <c r="C21" s="11">
        <v>27012</v>
      </c>
      <c r="D21" s="11">
        <v>172</v>
      </c>
      <c r="E21" s="11">
        <v>5</v>
      </c>
      <c r="F21" s="11">
        <v>7</v>
      </c>
      <c r="G21" s="25">
        <v>1201.01</v>
      </c>
      <c r="O21" s="18">
        <v>43022</v>
      </c>
      <c r="P21" s="11">
        <f t="shared" si="1"/>
        <v>14</v>
      </c>
      <c r="Q21" s="11" t="str">
        <f t="shared" si="2"/>
        <v>Oct</v>
      </c>
      <c r="R21" s="11">
        <f t="shared" si="3"/>
        <v>10</v>
      </c>
      <c r="S21" s="11">
        <f t="shared" si="4"/>
        <v>2017</v>
      </c>
    </row>
    <row r="22" spans="2:19" x14ac:dyDescent="0.25">
      <c r="B22" s="18">
        <v>43033</v>
      </c>
      <c r="C22" s="11">
        <v>27012</v>
      </c>
      <c r="D22" s="11">
        <v>78</v>
      </c>
      <c r="E22" s="11">
        <v>5</v>
      </c>
      <c r="F22" s="11">
        <v>6</v>
      </c>
      <c r="G22" s="25">
        <v>546.05999999999995</v>
      </c>
      <c r="O22" s="18">
        <v>43023</v>
      </c>
      <c r="P22" s="11">
        <f t="shared" si="1"/>
        <v>15</v>
      </c>
      <c r="Q22" s="11" t="str">
        <f t="shared" si="2"/>
        <v>Oct</v>
      </c>
      <c r="R22" s="11">
        <f t="shared" si="3"/>
        <v>10</v>
      </c>
      <c r="S22" s="11">
        <f t="shared" si="4"/>
        <v>2017</v>
      </c>
    </row>
    <row r="23" spans="2:19" x14ac:dyDescent="0.25">
      <c r="B23" s="18">
        <v>43033</v>
      </c>
      <c r="C23" s="11">
        <v>27012</v>
      </c>
      <c r="D23" s="11">
        <v>12</v>
      </c>
      <c r="E23" s="11">
        <v>5</v>
      </c>
      <c r="F23" s="11">
        <v>1</v>
      </c>
      <c r="G23" s="25">
        <v>162.44999999999999</v>
      </c>
      <c r="O23" s="18">
        <v>43024</v>
      </c>
      <c r="P23" s="11">
        <f t="shared" si="1"/>
        <v>16</v>
      </c>
      <c r="Q23" s="11" t="str">
        <f t="shared" si="2"/>
        <v>Oct</v>
      </c>
      <c r="R23" s="11">
        <f t="shared" si="3"/>
        <v>10</v>
      </c>
      <c r="S23" s="11">
        <f t="shared" si="4"/>
        <v>2017</v>
      </c>
    </row>
    <row r="24" spans="2:19" x14ac:dyDescent="0.25">
      <c r="O24" s="18">
        <v>43025</v>
      </c>
      <c r="P24" s="11">
        <f t="shared" si="1"/>
        <v>17</v>
      </c>
      <c r="Q24" s="11" t="str">
        <f t="shared" si="2"/>
        <v>Oct</v>
      </c>
      <c r="R24" s="11">
        <f t="shared" si="3"/>
        <v>10</v>
      </c>
      <c r="S24" s="11">
        <f t="shared" si="4"/>
        <v>2017</v>
      </c>
    </row>
    <row r="25" spans="2:19" x14ac:dyDescent="0.25">
      <c r="B25" s="13" t="s">
        <v>313</v>
      </c>
      <c r="C25" s="14"/>
      <c r="D25" s="14"/>
      <c r="E25" s="14"/>
      <c r="F25" s="14"/>
      <c r="G25" s="14"/>
      <c r="H25" s="14"/>
      <c r="I25" s="14"/>
      <c r="J25" s="14"/>
      <c r="K25" s="14"/>
      <c r="L25" s="15"/>
      <c r="O25" s="18">
        <v>43026</v>
      </c>
      <c r="P25" s="11">
        <f t="shared" si="1"/>
        <v>18</v>
      </c>
      <c r="Q25" s="11" t="str">
        <f t="shared" si="2"/>
        <v>Oct</v>
      </c>
      <c r="R25" s="11">
        <f t="shared" si="3"/>
        <v>10</v>
      </c>
      <c r="S25" s="11">
        <f t="shared" si="4"/>
        <v>2017</v>
      </c>
    </row>
    <row r="26" spans="2:19" x14ac:dyDescent="0.25">
      <c r="O26" s="18">
        <v>43027</v>
      </c>
      <c r="P26" s="11">
        <f t="shared" si="1"/>
        <v>19</v>
      </c>
      <c r="Q26" s="11" t="str">
        <f t="shared" si="2"/>
        <v>Oct</v>
      </c>
      <c r="R26" s="11">
        <f t="shared" si="3"/>
        <v>10</v>
      </c>
      <c r="S26" s="11">
        <f t="shared" si="4"/>
        <v>2017</v>
      </c>
    </row>
    <row r="27" spans="2:19" x14ac:dyDescent="0.25">
      <c r="B27" s="73" t="s">
        <v>241</v>
      </c>
      <c r="C27" s="61"/>
      <c r="D27" s="61"/>
      <c r="E27" s="61"/>
      <c r="F27" s="61"/>
      <c r="G27" s="61"/>
      <c r="H27" s="61"/>
      <c r="I27" s="61"/>
      <c r="J27" s="61"/>
      <c r="K27" s="61"/>
      <c r="L27" s="62"/>
      <c r="O27" s="18">
        <v>43028</v>
      </c>
      <c r="P27" s="11">
        <f t="shared" si="1"/>
        <v>20</v>
      </c>
      <c r="Q27" s="11" t="str">
        <f t="shared" si="2"/>
        <v>Oct</v>
      </c>
      <c r="R27" s="11">
        <f t="shared" si="3"/>
        <v>10</v>
      </c>
      <c r="S27" s="11">
        <f t="shared" si="4"/>
        <v>2017</v>
      </c>
    </row>
    <row r="28" spans="2:19" x14ac:dyDescent="0.25">
      <c r="B28" s="63" t="s">
        <v>245</v>
      </c>
      <c r="C28" s="64"/>
      <c r="D28" s="64"/>
      <c r="E28" s="64"/>
      <c r="F28" s="64"/>
      <c r="G28" s="64"/>
      <c r="H28" s="64"/>
      <c r="I28" s="64"/>
      <c r="J28" s="64"/>
      <c r="K28" s="64"/>
      <c r="L28" s="65"/>
      <c r="O28" s="18">
        <v>43029</v>
      </c>
      <c r="P28" s="11">
        <f t="shared" si="1"/>
        <v>21</v>
      </c>
      <c r="Q28" s="11" t="str">
        <f t="shared" si="2"/>
        <v>Oct</v>
      </c>
      <c r="R28" s="11">
        <f t="shared" si="3"/>
        <v>10</v>
      </c>
      <c r="S28" s="11">
        <f t="shared" si="4"/>
        <v>2017</v>
      </c>
    </row>
    <row r="29" spans="2:19" x14ac:dyDescent="0.25">
      <c r="B29" s="70" t="s">
        <v>242</v>
      </c>
      <c r="C29" s="64"/>
      <c r="D29" s="64"/>
      <c r="E29" s="64"/>
      <c r="F29" s="64"/>
      <c r="G29" s="64"/>
      <c r="H29" s="64"/>
      <c r="I29" s="64"/>
      <c r="J29" s="64"/>
      <c r="K29" s="64"/>
      <c r="L29" s="65"/>
      <c r="O29" s="18">
        <v>43030</v>
      </c>
      <c r="P29" s="11">
        <f t="shared" si="1"/>
        <v>22</v>
      </c>
      <c r="Q29" s="11" t="str">
        <f t="shared" si="2"/>
        <v>Oct</v>
      </c>
      <c r="R29" s="11">
        <f t="shared" si="3"/>
        <v>10</v>
      </c>
      <c r="S29" s="11">
        <f t="shared" si="4"/>
        <v>2017</v>
      </c>
    </row>
    <row r="30" spans="2:19" x14ac:dyDescent="0.25">
      <c r="B30" s="63" t="s">
        <v>246</v>
      </c>
      <c r="C30" s="64"/>
      <c r="D30" s="64"/>
      <c r="E30" s="64"/>
      <c r="F30" s="64"/>
      <c r="G30" s="64"/>
      <c r="H30" s="64"/>
      <c r="I30" s="64"/>
      <c r="J30" s="64"/>
      <c r="K30" s="64"/>
      <c r="L30" s="65"/>
      <c r="O30" s="18">
        <v>43031</v>
      </c>
      <c r="P30" s="11">
        <f t="shared" si="1"/>
        <v>23</v>
      </c>
      <c r="Q30" s="11" t="str">
        <f t="shared" si="2"/>
        <v>Oct</v>
      </c>
      <c r="R30" s="11">
        <f t="shared" si="3"/>
        <v>10</v>
      </c>
      <c r="S30" s="11">
        <f t="shared" si="4"/>
        <v>2017</v>
      </c>
    </row>
    <row r="31" spans="2:19" x14ac:dyDescent="0.25">
      <c r="B31" s="70" t="s">
        <v>244</v>
      </c>
      <c r="C31" s="64"/>
      <c r="D31" s="64"/>
      <c r="E31" s="64"/>
      <c r="F31" s="64"/>
      <c r="G31" s="64"/>
      <c r="H31" s="64"/>
      <c r="I31" s="64"/>
      <c r="J31" s="64"/>
      <c r="K31" s="64"/>
      <c r="L31" s="65"/>
      <c r="O31" s="18">
        <v>43032</v>
      </c>
      <c r="P31" s="11">
        <f t="shared" si="1"/>
        <v>24</v>
      </c>
      <c r="Q31" s="11" t="str">
        <f t="shared" si="2"/>
        <v>Oct</v>
      </c>
      <c r="R31" s="11">
        <f t="shared" si="3"/>
        <v>10</v>
      </c>
      <c r="S31" s="11">
        <f t="shared" si="4"/>
        <v>2017</v>
      </c>
    </row>
    <row r="32" spans="2:19" x14ac:dyDescent="0.25">
      <c r="B32" s="70" t="s">
        <v>243</v>
      </c>
      <c r="C32" s="64"/>
      <c r="D32" s="64"/>
      <c r="E32" s="64"/>
      <c r="F32" s="64"/>
      <c r="G32" s="64"/>
      <c r="H32" s="64"/>
      <c r="I32" s="64"/>
      <c r="J32" s="64"/>
      <c r="K32" s="64"/>
      <c r="L32" s="65"/>
      <c r="O32" s="18">
        <v>43033</v>
      </c>
      <c r="P32" s="11">
        <f t="shared" si="1"/>
        <v>25</v>
      </c>
      <c r="Q32" s="11" t="str">
        <f t="shared" si="2"/>
        <v>Oct</v>
      </c>
      <c r="R32" s="11">
        <f t="shared" si="3"/>
        <v>10</v>
      </c>
      <c r="S32" s="11">
        <f t="shared" si="4"/>
        <v>2017</v>
      </c>
    </row>
    <row r="33" spans="2:19" x14ac:dyDescent="0.25">
      <c r="B33" s="63" t="s">
        <v>247</v>
      </c>
      <c r="C33" s="64"/>
      <c r="D33" s="64"/>
      <c r="E33" s="64"/>
      <c r="F33" s="64"/>
      <c r="G33" s="64"/>
      <c r="H33" s="64"/>
      <c r="I33" s="64"/>
      <c r="J33" s="64"/>
      <c r="K33" s="64"/>
      <c r="L33" s="65"/>
      <c r="O33" s="18">
        <v>43034</v>
      </c>
      <c r="P33" s="11">
        <f t="shared" si="1"/>
        <v>26</v>
      </c>
      <c r="Q33" s="11" t="str">
        <f t="shared" si="2"/>
        <v>Oct</v>
      </c>
      <c r="R33" s="11">
        <f t="shared" si="3"/>
        <v>10</v>
      </c>
      <c r="S33" s="11">
        <f t="shared" si="4"/>
        <v>2017</v>
      </c>
    </row>
    <row r="34" spans="2:19" x14ac:dyDescent="0.25">
      <c r="B34" s="70" t="s">
        <v>249</v>
      </c>
      <c r="C34" s="64"/>
      <c r="D34" s="64"/>
      <c r="E34" s="64"/>
      <c r="F34" s="64"/>
      <c r="G34" s="64"/>
      <c r="H34" s="64"/>
      <c r="I34" s="64"/>
      <c r="J34" s="64"/>
      <c r="K34" s="64"/>
      <c r="L34" s="65"/>
      <c r="O34" s="18">
        <v>43035</v>
      </c>
      <c r="P34" s="11">
        <f t="shared" si="1"/>
        <v>27</v>
      </c>
      <c r="Q34" s="11" t="str">
        <f t="shared" si="2"/>
        <v>Oct</v>
      </c>
      <c r="R34" s="11">
        <f t="shared" si="3"/>
        <v>10</v>
      </c>
      <c r="S34" s="11">
        <f t="shared" si="4"/>
        <v>2017</v>
      </c>
    </row>
    <row r="35" spans="2:19" x14ac:dyDescent="0.25">
      <c r="B35" s="71" t="s">
        <v>248</v>
      </c>
      <c r="C35" s="68"/>
      <c r="D35" s="68"/>
      <c r="E35" s="68"/>
      <c r="F35" s="68"/>
      <c r="G35" s="68"/>
      <c r="H35" s="68"/>
      <c r="I35" s="68"/>
      <c r="J35" s="68"/>
      <c r="K35" s="68"/>
      <c r="L35" s="69"/>
      <c r="O35" s="18">
        <v>43036</v>
      </c>
      <c r="P35" s="11">
        <f t="shared" si="1"/>
        <v>28</v>
      </c>
      <c r="Q35" s="11" t="str">
        <f t="shared" si="2"/>
        <v>Oct</v>
      </c>
      <c r="R35" s="11">
        <f t="shared" si="3"/>
        <v>10</v>
      </c>
      <c r="S35" s="11">
        <f t="shared" si="4"/>
        <v>2017</v>
      </c>
    </row>
    <row r="36" spans="2:19" x14ac:dyDescent="0.25">
      <c r="O36" s="18">
        <v>43037</v>
      </c>
      <c r="P36" s="11">
        <f t="shared" si="1"/>
        <v>29</v>
      </c>
      <c r="Q36" s="11" t="str">
        <f t="shared" si="2"/>
        <v>Oct</v>
      </c>
      <c r="R36" s="11">
        <f t="shared" si="3"/>
        <v>10</v>
      </c>
      <c r="S36" s="11">
        <f t="shared" si="4"/>
        <v>2017</v>
      </c>
    </row>
    <row r="37" spans="2:19" x14ac:dyDescent="0.25">
      <c r="B37" s="73" t="s">
        <v>254</v>
      </c>
      <c r="C37" s="61"/>
      <c r="D37" s="61"/>
      <c r="E37" s="61"/>
      <c r="F37" s="61"/>
      <c r="G37" s="61"/>
      <c r="H37" s="61"/>
      <c r="I37" s="61"/>
      <c r="J37" s="61"/>
      <c r="K37" s="61"/>
      <c r="L37" s="62"/>
      <c r="O37" s="18">
        <v>43038</v>
      </c>
      <c r="P37" s="11">
        <f t="shared" si="1"/>
        <v>30</v>
      </c>
      <c r="Q37" s="11" t="str">
        <f t="shared" si="2"/>
        <v>Oct</v>
      </c>
      <c r="R37" s="11">
        <f t="shared" si="3"/>
        <v>10</v>
      </c>
      <c r="S37" s="11">
        <f t="shared" si="4"/>
        <v>2017</v>
      </c>
    </row>
    <row r="38" spans="2:19" x14ac:dyDescent="0.25">
      <c r="B38" s="63" t="s">
        <v>255</v>
      </c>
      <c r="C38" s="64"/>
      <c r="D38" s="64"/>
      <c r="E38" s="64"/>
      <c r="F38" s="64"/>
      <c r="G38" s="64"/>
      <c r="H38" s="64"/>
      <c r="I38" s="64"/>
      <c r="J38" s="64"/>
      <c r="K38" s="64"/>
      <c r="L38" s="65"/>
      <c r="O38" s="18">
        <v>43039</v>
      </c>
      <c r="P38" s="11">
        <f t="shared" si="1"/>
        <v>31</v>
      </c>
      <c r="Q38" s="11" t="str">
        <f t="shared" si="2"/>
        <v>Oct</v>
      </c>
      <c r="R38" s="11">
        <f t="shared" si="3"/>
        <v>10</v>
      </c>
      <c r="S38" s="11">
        <f t="shared" si="4"/>
        <v>2017</v>
      </c>
    </row>
    <row r="39" spans="2:19" x14ac:dyDescent="0.25">
      <c r="B39" s="74" t="s">
        <v>256</v>
      </c>
      <c r="C39" s="68"/>
      <c r="D39" s="68"/>
      <c r="E39" s="68"/>
      <c r="F39" s="68"/>
      <c r="G39" s="68"/>
      <c r="H39" s="68"/>
      <c r="I39" s="68"/>
      <c r="J39" s="68"/>
      <c r="K39" s="68"/>
      <c r="L39" s="69"/>
      <c r="O39" s="18">
        <v>43040</v>
      </c>
      <c r="P39" s="11">
        <f t="shared" ref="P39:P68" si="5">DAY(O39)</f>
        <v>1</v>
      </c>
      <c r="Q39" s="11" t="str">
        <f t="shared" ref="Q39:Q68" si="6">TEXT(O39,"mmm")</f>
        <v>Nov</v>
      </c>
      <c r="R39" s="11">
        <f t="shared" ref="R39:R68" si="7">MONTH(O39)</f>
        <v>11</v>
      </c>
      <c r="S39" s="11">
        <f t="shared" ref="S39:S68" si="8">YEAR(O39)</f>
        <v>2017</v>
      </c>
    </row>
    <row r="40" spans="2:19" x14ac:dyDescent="0.25">
      <c r="O40" s="18">
        <v>43041</v>
      </c>
      <c r="P40" s="11">
        <f t="shared" si="5"/>
        <v>2</v>
      </c>
      <c r="Q40" s="11" t="str">
        <f t="shared" si="6"/>
        <v>Nov</v>
      </c>
      <c r="R40" s="11">
        <f t="shared" si="7"/>
        <v>11</v>
      </c>
      <c r="S40" s="11">
        <f t="shared" si="8"/>
        <v>2017</v>
      </c>
    </row>
    <row r="41" spans="2:19" x14ac:dyDescent="0.25">
      <c r="O41" s="18">
        <v>43042</v>
      </c>
      <c r="P41" s="11">
        <f t="shared" si="5"/>
        <v>3</v>
      </c>
      <c r="Q41" s="11" t="str">
        <f t="shared" si="6"/>
        <v>Nov</v>
      </c>
      <c r="R41" s="11">
        <f t="shared" si="7"/>
        <v>11</v>
      </c>
      <c r="S41" s="11">
        <f t="shared" si="8"/>
        <v>2017</v>
      </c>
    </row>
    <row r="42" spans="2:19" x14ac:dyDescent="0.25">
      <c r="O42" s="18">
        <v>43043</v>
      </c>
      <c r="P42" s="11">
        <f t="shared" si="5"/>
        <v>4</v>
      </c>
      <c r="Q42" s="11" t="str">
        <f t="shared" si="6"/>
        <v>Nov</v>
      </c>
      <c r="R42" s="11">
        <f t="shared" si="7"/>
        <v>11</v>
      </c>
      <c r="S42" s="11">
        <f t="shared" si="8"/>
        <v>2017</v>
      </c>
    </row>
    <row r="43" spans="2:19" x14ac:dyDescent="0.25">
      <c r="O43" s="18">
        <v>43044</v>
      </c>
      <c r="P43" s="11">
        <f t="shared" si="5"/>
        <v>5</v>
      </c>
      <c r="Q43" s="11" t="str">
        <f t="shared" si="6"/>
        <v>Nov</v>
      </c>
      <c r="R43" s="11">
        <f t="shared" si="7"/>
        <v>11</v>
      </c>
      <c r="S43" s="11">
        <f t="shared" si="8"/>
        <v>2017</v>
      </c>
    </row>
    <row r="44" spans="2:19" x14ac:dyDescent="0.25">
      <c r="O44" s="18">
        <v>43045</v>
      </c>
      <c r="P44" s="11">
        <f t="shared" si="5"/>
        <v>6</v>
      </c>
      <c r="Q44" s="11" t="str">
        <f t="shared" si="6"/>
        <v>Nov</v>
      </c>
      <c r="R44" s="11">
        <f t="shared" si="7"/>
        <v>11</v>
      </c>
      <c r="S44" s="11">
        <f t="shared" si="8"/>
        <v>2017</v>
      </c>
    </row>
    <row r="45" spans="2:19" x14ac:dyDescent="0.25">
      <c r="O45" s="18">
        <v>43046</v>
      </c>
      <c r="P45" s="11">
        <f t="shared" si="5"/>
        <v>7</v>
      </c>
      <c r="Q45" s="11" t="str">
        <f t="shared" si="6"/>
        <v>Nov</v>
      </c>
      <c r="R45" s="11">
        <f t="shared" si="7"/>
        <v>11</v>
      </c>
      <c r="S45" s="11">
        <f t="shared" si="8"/>
        <v>2017</v>
      </c>
    </row>
    <row r="46" spans="2:19" x14ac:dyDescent="0.25">
      <c r="O46" s="18">
        <v>43047</v>
      </c>
      <c r="P46" s="11">
        <f t="shared" si="5"/>
        <v>8</v>
      </c>
      <c r="Q46" s="11" t="str">
        <f t="shared" si="6"/>
        <v>Nov</v>
      </c>
      <c r="R46" s="11">
        <f t="shared" si="7"/>
        <v>11</v>
      </c>
      <c r="S46" s="11">
        <f t="shared" si="8"/>
        <v>2017</v>
      </c>
    </row>
    <row r="47" spans="2:19" x14ac:dyDescent="0.25">
      <c r="O47" s="18">
        <v>43048</v>
      </c>
      <c r="P47" s="11">
        <f t="shared" si="5"/>
        <v>9</v>
      </c>
      <c r="Q47" s="11" t="str">
        <f t="shared" si="6"/>
        <v>Nov</v>
      </c>
      <c r="R47" s="11">
        <f t="shared" si="7"/>
        <v>11</v>
      </c>
      <c r="S47" s="11">
        <f t="shared" si="8"/>
        <v>2017</v>
      </c>
    </row>
    <row r="48" spans="2:19" x14ac:dyDescent="0.25">
      <c r="O48" s="18">
        <v>43049</v>
      </c>
      <c r="P48" s="11">
        <f t="shared" si="5"/>
        <v>10</v>
      </c>
      <c r="Q48" s="11" t="str">
        <f t="shared" si="6"/>
        <v>Nov</v>
      </c>
      <c r="R48" s="11">
        <f t="shared" si="7"/>
        <v>11</v>
      </c>
      <c r="S48" s="11">
        <f t="shared" si="8"/>
        <v>2017</v>
      </c>
    </row>
    <row r="49" spans="15:19" x14ac:dyDescent="0.25">
      <c r="O49" s="18">
        <v>43050</v>
      </c>
      <c r="P49" s="11">
        <f t="shared" si="5"/>
        <v>11</v>
      </c>
      <c r="Q49" s="11" t="str">
        <f t="shared" si="6"/>
        <v>Nov</v>
      </c>
      <c r="R49" s="11">
        <f t="shared" si="7"/>
        <v>11</v>
      </c>
      <c r="S49" s="11">
        <f t="shared" si="8"/>
        <v>2017</v>
      </c>
    </row>
    <row r="50" spans="15:19" x14ac:dyDescent="0.25">
      <c r="O50" s="18">
        <v>43051</v>
      </c>
      <c r="P50" s="11">
        <f t="shared" si="5"/>
        <v>12</v>
      </c>
      <c r="Q50" s="11" t="str">
        <f t="shared" si="6"/>
        <v>Nov</v>
      </c>
      <c r="R50" s="11">
        <f t="shared" si="7"/>
        <v>11</v>
      </c>
      <c r="S50" s="11">
        <f t="shared" si="8"/>
        <v>2017</v>
      </c>
    </row>
    <row r="51" spans="15:19" x14ac:dyDescent="0.25">
      <c r="O51" s="18">
        <v>43052</v>
      </c>
      <c r="P51" s="11">
        <f t="shared" si="5"/>
        <v>13</v>
      </c>
      <c r="Q51" s="11" t="str">
        <f t="shared" si="6"/>
        <v>Nov</v>
      </c>
      <c r="R51" s="11">
        <f t="shared" si="7"/>
        <v>11</v>
      </c>
      <c r="S51" s="11">
        <f t="shared" si="8"/>
        <v>2017</v>
      </c>
    </row>
    <row r="52" spans="15:19" x14ac:dyDescent="0.25">
      <c r="O52" s="18">
        <v>43053</v>
      </c>
      <c r="P52" s="11">
        <f t="shared" si="5"/>
        <v>14</v>
      </c>
      <c r="Q52" s="11" t="str">
        <f t="shared" si="6"/>
        <v>Nov</v>
      </c>
      <c r="R52" s="11">
        <f t="shared" si="7"/>
        <v>11</v>
      </c>
      <c r="S52" s="11">
        <f t="shared" si="8"/>
        <v>2017</v>
      </c>
    </row>
    <row r="53" spans="15:19" x14ac:dyDescent="0.25">
      <c r="O53" s="18">
        <v>43054</v>
      </c>
      <c r="P53" s="11">
        <f t="shared" si="5"/>
        <v>15</v>
      </c>
      <c r="Q53" s="11" t="str">
        <f t="shared" si="6"/>
        <v>Nov</v>
      </c>
      <c r="R53" s="11">
        <f t="shared" si="7"/>
        <v>11</v>
      </c>
      <c r="S53" s="11">
        <f t="shared" si="8"/>
        <v>2017</v>
      </c>
    </row>
    <row r="54" spans="15:19" x14ac:dyDescent="0.25">
      <c r="O54" s="18">
        <v>43055</v>
      </c>
      <c r="P54" s="11">
        <f t="shared" si="5"/>
        <v>16</v>
      </c>
      <c r="Q54" s="11" t="str">
        <f t="shared" si="6"/>
        <v>Nov</v>
      </c>
      <c r="R54" s="11">
        <f t="shared" si="7"/>
        <v>11</v>
      </c>
      <c r="S54" s="11">
        <f t="shared" si="8"/>
        <v>2017</v>
      </c>
    </row>
    <row r="55" spans="15:19" x14ac:dyDescent="0.25">
      <c r="O55" s="18">
        <v>43056</v>
      </c>
      <c r="P55" s="11">
        <f t="shared" si="5"/>
        <v>17</v>
      </c>
      <c r="Q55" s="11" t="str">
        <f t="shared" si="6"/>
        <v>Nov</v>
      </c>
      <c r="R55" s="11">
        <f t="shared" si="7"/>
        <v>11</v>
      </c>
      <c r="S55" s="11">
        <f t="shared" si="8"/>
        <v>2017</v>
      </c>
    </row>
    <row r="56" spans="15:19" x14ac:dyDescent="0.25">
      <c r="O56" s="18">
        <v>43057</v>
      </c>
      <c r="P56" s="11">
        <f t="shared" si="5"/>
        <v>18</v>
      </c>
      <c r="Q56" s="11" t="str">
        <f t="shared" si="6"/>
        <v>Nov</v>
      </c>
      <c r="R56" s="11">
        <f t="shared" si="7"/>
        <v>11</v>
      </c>
      <c r="S56" s="11">
        <f t="shared" si="8"/>
        <v>2017</v>
      </c>
    </row>
    <row r="57" spans="15:19" x14ac:dyDescent="0.25">
      <c r="O57" s="18">
        <v>43058</v>
      </c>
      <c r="P57" s="11">
        <f t="shared" si="5"/>
        <v>19</v>
      </c>
      <c r="Q57" s="11" t="str">
        <f t="shared" si="6"/>
        <v>Nov</v>
      </c>
      <c r="R57" s="11">
        <f t="shared" si="7"/>
        <v>11</v>
      </c>
      <c r="S57" s="11">
        <f t="shared" si="8"/>
        <v>2017</v>
      </c>
    </row>
    <row r="58" spans="15:19" x14ac:dyDescent="0.25">
      <c r="O58" s="18">
        <v>43059</v>
      </c>
      <c r="P58" s="11">
        <f t="shared" si="5"/>
        <v>20</v>
      </c>
      <c r="Q58" s="11" t="str">
        <f t="shared" si="6"/>
        <v>Nov</v>
      </c>
      <c r="R58" s="11">
        <f t="shared" si="7"/>
        <v>11</v>
      </c>
      <c r="S58" s="11">
        <f t="shared" si="8"/>
        <v>2017</v>
      </c>
    </row>
    <row r="59" spans="15:19" x14ac:dyDescent="0.25">
      <c r="O59" s="18">
        <v>43060</v>
      </c>
      <c r="P59" s="11">
        <f t="shared" si="5"/>
        <v>21</v>
      </c>
      <c r="Q59" s="11" t="str">
        <f t="shared" si="6"/>
        <v>Nov</v>
      </c>
      <c r="R59" s="11">
        <f t="shared" si="7"/>
        <v>11</v>
      </c>
      <c r="S59" s="11">
        <f t="shared" si="8"/>
        <v>2017</v>
      </c>
    </row>
    <row r="60" spans="15:19" x14ac:dyDescent="0.25">
      <c r="O60" s="18">
        <v>43061</v>
      </c>
      <c r="P60" s="11">
        <f t="shared" si="5"/>
        <v>22</v>
      </c>
      <c r="Q60" s="11" t="str">
        <f t="shared" si="6"/>
        <v>Nov</v>
      </c>
      <c r="R60" s="11">
        <f t="shared" si="7"/>
        <v>11</v>
      </c>
      <c r="S60" s="11">
        <f t="shared" si="8"/>
        <v>2017</v>
      </c>
    </row>
    <row r="61" spans="15:19" x14ac:dyDescent="0.25">
      <c r="O61" s="18">
        <v>43062</v>
      </c>
      <c r="P61" s="11">
        <f t="shared" si="5"/>
        <v>23</v>
      </c>
      <c r="Q61" s="11" t="str">
        <f t="shared" si="6"/>
        <v>Nov</v>
      </c>
      <c r="R61" s="11">
        <f t="shared" si="7"/>
        <v>11</v>
      </c>
      <c r="S61" s="11">
        <f t="shared" si="8"/>
        <v>2017</v>
      </c>
    </row>
    <row r="62" spans="15:19" x14ac:dyDescent="0.25">
      <c r="O62" s="18">
        <v>43063</v>
      </c>
      <c r="P62" s="11">
        <f t="shared" si="5"/>
        <v>24</v>
      </c>
      <c r="Q62" s="11" t="str">
        <f t="shared" si="6"/>
        <v>Nov</v>
      </c>
      <c r="R62" s="11">
        <f t="shared" si="7"/>
        <v>11</v>
      </c>
      <c r="S62" s="11">
        <f t="shared" si="8"/>
        <v>2017</v>
      </c>
    </row>
    <row r="63" spans="15:19" x14ac:dyDescent="0.25">
      <c r="O63" s="18">
        <v>43064</v>
      </c>
      <c r="P63" s="11">
        <f t="shared" si="5"/>
        <v>25</v>
      </c>
      <c r="Q63" s="11" t="str">
        <f t="shared" si="6"/>
        <v>Nov</v>
      </c>
      <c r="R63" s="11">
        <f t="shared" si="7"/>
        <v>11</v>
      </c>
      <c r="S63" s="11">
        <f t="shared" si="8"/>
        <v>2017</v>
      </c>
    </row>
    <row r="64" spans="15:19" x14ac:dyDescent="0.25">
      <c r="O64" s="18">
        <v>43065</v>
      </c>
      <c r="P64" s="11">
        <f t="shared" si="5"/>
        <v>26</v>
      </c>
      <c r="Q64" s="11" t="str">
        <f t="shared" si="6"/>
        <v>Nov</v>
      </c>
      <c r="R64" s="11">
        <f t="shared" si="7"/>
        <v>11</v>
      </c>
      <c r="S64" s="11">
        <f t="shared" si="8"/>
        <v>2017</v>
      </c>
    </row>
    <row r="65" spans="15:19" x14ac:dyDescent="0.25">
      <c r="O65" s="18">
        <v>43066</v>
      </c>
      <c r="P65" s="11">
        <f t="shared" si="5"/>
        <v>27</v>
      </c>
      <c r="Q65" s="11" t="str">
        <f t="shared" si="6"/>
        <v>Nov</v>
      </c>
      <c r="R65" s="11">
        <f t="shared" si="7"/>
        <v>11</v>
      </c>
      <c r="S65" s="11">
        <f t="shared" si="8"/>
        <v>2017</v>
      </c>
    </row>
    <row r="66" spans="15:19" x14ac:dyDescent="0.25">
      <c r="O66" s="18">
        <v>43067</v>
      </c>
      <c r="P66" s="11">
        <f t="shared" si="5"/>
        <v>28</v>
      </c>
      <c r="Q66" s="11" t="str">
        <f t="shared" si="6"/>
        <v>Nov</v>
      </c>
      <c r="R66" s="11">
        <f t="shared" si="7"/>
        <v>11</v>
      </c>
      <c r="S66" s="11">
        <f t="shared" si="8"/>
        <v>2017</v>
      </c>
    </row>
    <row r="67" spans="15:19" x14ac:dyDescent="0.25">
      <c r="O67" s="18">
        <v>43068</v>
      </c>
      <c r="P67" s="11">
        <f t="shared" si="5"/>
        <v>29</v>
      </c>
      <c r="Q67" s="11" t="str">
        <f t="shared" si="6"/>
        <v>Nov</v>
      </c>
      <c r="R67" s="11">
        <f t="shared" si="7"/>
        <v>11</v>
      </c>
      <c r="S67" s="11">
        <f t="shared" si="8"/>
        <v>2017</v>
      </c>
    </row>
    <row r="68" spans="15:19" x14ac:dyDescent="0.25">
      <c r="O68" s="18">
        <v>43069</v>
      </c>
      <c r="P68" s="11">
        <f t="shared" si="5"/>
        <v>30</v>
      </c>
      <c r="Q68" s="11" t="str">
        <f t="shared" si="6"/>
        <v>Nov</v>
      </c>
      <c r="R68" s="11">
        <f t="shared" si="7"/>
        <v>11</v>
      </c>
      <c r="S68" s="11">
        <f t="shared" si="8"/>
        <v>2017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81A6C-7B43-4C8F-8E69-30A54BB9FD25}">
  <sheetPr>
    <tabColor rgb="FFFFFF00"/>
  </sheetPr>
  <dimension ref="B2:K29"/>
  <sheetViews>
    <sheetView showGridLines="0" zoomScaleNormal="100" workbookViewId="0">
      <selection activeCell="P11" sqref="P11"/>
    </sheetView>
  </sheetViews>
  <sheetFormatPr defaultRowHeight="15" x14ac:dyDescent="0.25"/>
  <cols>
    <col min="2" max="2" width="12.28515625" customWidth="1"/>
    <col min="3" max="3" width="5.7109375" bestFit="1" customWidth="1"/>
    <col min="4" max="4" width="13.28515625" customWidth="1"/>
    <col min="5" max="5" width="12.42578125" customWidth="1"/>
    <col min="6" max="6" width="10" bestFit="1" customWidth="1"/>
    <col min="7" max="7" width="13.140625" customWidth="1"/>
    <col min="8" max="8" width="12.28515625" bestFit="1" customWidth="1"/>
    <col min="9" max="9" width="21.5703125" bestFit="1" customWidth="1"/>
    <col min="10" max="11" width="25.5703125" bestFit="1" customWidth="1"/>
    <col min="12" max="12" width="12.140625" bestFit="1" customWidth="1"/>
    <col min="13" max="13" width="16.42578125" bestFit="1" customWidth="1"/>
    <col min="14" max="14" width="4" customWidth="1"/>
    <col min="15" max="15" width="11.5703125" bestFit="1" customWidth="1"/>
    <col min="16" max="17" width="21.5703125" bestFit="1" customWidth="1"/>
    <col min="18" max="18" width="14.42578125" bestFit="1" customWidth="1"/>
    <col min="19" max="19" width="21.5703125" bestFit="1" customWidth="1"/>
  </cols>
  <sheetData>
    <row r="2" spans="2:10" x14ac:dyDescent="0.25">
      <c r="B2" s="129" t="s">
        <v>135</v>
      </c>
    </row>
    <row r="3" spans="2:10" x14ac:dyDescent="0.25">
      <c r="B3" s="27" t="s">
        <v>136</v>
      </c>
    </row>
    <row r="4" spans="2:10" x14ac:dyDescent="0.25">
      <c r="B4" s="27" t="s">
        <v>303</v>
      </c>
    </row>
    <row r="5" spans="2:10" x14ac:dyDescent="0.25">
      <c r="B5" s="129" t="s">
        <v>131</v>
      </c>
    </row>
    <row r="6" spans="2:10" x14ac:dyDescent="0.25">
      <c r="B6" s="3" t="s">
        <v>237</v>
      </c>
    </row>
    <row r="7" spans="2:10" x14ac:dyDescent="0.25">
      <c r="B7" s="131" t="s">
        <v>238</v>
      </c>
    </row>
    <row r="8" spans="2:10" x14ac:dyDescent="0.25">
      <c r="B8" s="131" t="s">
        <v>239</v>
      </c>
    </row>
    <row r="9" spans="2:10" x14ac:dyDescent="0.25">
      <c r="B9" s="131" t="s">
        <v>240</v>
      </c>
    </row>
    <row r="11" spans="2:10" x14ac:dyDescent="0.25">
      <c r="B11" s="28" t="s">
        <v>126</v>
      </c>
      <c r="C11" s="28" t="s">
        <v>132</v>
      </c>
      <c r="D11" s="28" t="s">
        <v>126</v>
      </c>
      <c r="E11" s="28" t="s">
        <v>126</v>
      </c>
      <c r="F11" s="28" t="s">
        <v>132</v>
      </c>
      <c r="H11" s="28" t="s">
        <v>127</v>
      </c>
      <c r="I11" s="28" t="s">
        <v>134</v>
      </c>
      <c r="J11" s="28" t="s">
        <v>134</v>
      </c>
    </row>
    <row r="13" spans="2:10" x14ac:dyDescent="0.25">
      <c r="B13" s="17" t="s">
        <v>3</v>
      </c>
      <c r="C13" s="17" t="s">
        <v>87</v>
      </c>
      <c r="D13" s="17" t="s">
        <v>89</v>
      </c>
      <c r="E13" s="17" t="s">
        <v>98</v>
      </c>
      <c r="F13" s="17" t="s">
        <v>4</v>
      </c>
      <c r="H13" s="17" t="s">
        <v>89</v>
      </c>
      <c r="I13" s="17" t="s">
        <v>56</v>
      </c>
      <c r="J13" s="17" t="s">
        <v>78</v>
      </c>
    </row>
    <row r="14" spans="2:10" x14ac:dyDescent="0.25">
      <c r="B14" s="18">
        <v>43028</v>
      </c>
      <c r="C14" s="11">
        <v>44</v>
      </c>
      <c r="D14" s="11">
        <v>1</v>
      </c>
      <c r="E14" s="11">
        <v>4</v>
      </c>
      <c r="F14" s="25">
        <v>620.95000000000005</v>
      </c>
      <c r="H14" s="11">
        <v>1</v>
      </c>
      <c r="I14" s="11" t="s">
        <v>57</v>
      </c>
      <c r="J14" s="16" t="s">
        <v>91</v>
      </c>
    </row>
    <row r="15" spans="2:10" x14ac:dyDescent="0.25">
      <c r="B15" s="18">
        <v>43028</v>
      </c>
      <c r="C15" s="11">
        <v>37</v>
      </c>
      <c r="D15" s="11">
        <v>1</v>
      </c>
      <c r="E15" s="11">
        <v>3</v>
      </c>
      <c r="F15" s="25">
        <v>484.31</v>
      </c>
      <c r="H15" s="11">
        <v>2</v>
      </c>
      <c r="I15" s="11" t="s">
        <v>81</v>
      </c>
      <c r="J15" s="16" t="s">
        <v>92</v>
      </c>
    </row>
    <row r="16" spans="2:10" x14ac:dyDescent="0.25">
      <c r="B16" s="18">
        <v>43028</v>
      </c>
      <c r="C16" s="11">
        <v>38</v>
      </c>
      <c r="D16" s="11">
        <v>2</v>
      </c>
      <c r="E16" s="11">
        <v>5</v>
      </c>
      <c r="F16" s="25">
        <v>376.69</v>
      </c>
      <c r="H16" s="11">
        <v>3</v>
      </c>
      <c r="I16" s="11" t="s">
        <v>58</v>
      </c>
      <c r="J16" s="16" t="s">
        <v>93</v>
      </c>
    </row>
    <row r="17" spans="2:11" x14ac:dyDescent="0.25">
      <c r="B17" s="18">
        <v>43028</v>
      </c>
      <c r="C17" s="11">
        <v>82</v>
      </c>
      <c r="D17" s="11">
        <v>2</v>
      </c>
      <c r="E17" s="11">
        <v>1</v>
      </c>
      <c r="F17" s="25">
        <v>1141.96</v>
      </c>
      <c r="H17" s="11">
        <v>4</v>
      </c>
      <c r="I17" s="11" t="s">
        <v>82</v>
      </c>
      <c r="J17" s="16" t="s">
        <v>91</v>
      </c>
    </row>
    <row r="18" spans="2:11" x14ac:dyDescent="0.25">
      <c r="B18" s="18">
        <v>43028</v>
      </c>
      <c r="C18" s="11">
        <v>56</v>
      </c>
      <c r="D18" s="11">
        <v>3</v>
      </c>
      <c r="E18" s="11">
        <v>2</v>
      </c>
      <c r="F18" s="25">
        <v>725.45</v>
      </c>
      <c r="H18" s="11">
        <v>5</v>
      </c>
      <c r="I18" s="11" t="s">
        <v>94</v>
      </c>
      <c r="J18" s="16" t="s">
        <v>95</v>
      </c>
    </row>
    <row r="19" spans="2:11" x14ac:dyDescent="0.25">
      <c r="B19" s="18">
        <v>43028</v>
      </c>
      <c r="C19" s="11">
        <v>25</v>
      </c>
      <c r="D19" s="11">
        <v>3</v>
      </c>
      <c r="E19" s="11">
        <v>2</v>
      </c>
      <c r="F19" s="25">
        <v>222.67</v>
      </c>
    </row>
    <row r="20" spans="2:11" x14ac:dyDescent="0.25">
      <c r="B20" s="18">
        <v>43028</v>
      </c>
      <c r="C20" s="11">
        <v>130</v>
      </c>
      <c r="D20" s="11">
        <v>4</v>
      </c>
      <c r="E20" s="11">
        <v>3</v>
      </c>
      <c r="F20" s="25">
        <v>1038.0999999999999</v>
      </c>
      <c r="H20" s="28" t="s">
        <v>127</v>
      </c>
      <c r="I20" s="28" t="s">
        <v>134</v>
      </c>
      <c r="J20" s="28" t="s">
        <v>137</v>
      </c>
      <c r="K20" s="28" t="s">
        <v>137</v>
      </c>
    </row>
    <row r="21" spans="2:11" x14ac:dyDescent="0.25">
      <c r="B21" s="18">
        <v>43029</v>
      </c>
      <c r="C21" s="11">
        <v>10</v>
      </c>
      <c r="D21" s="11">
        <v>3</v>
      </c>
      <c r="E21" s="11">
        <v>1</v>
      </c>
      <c r="F21" s="25">
        <v>154.41</v>
      </c>
    </row>
    <row r="22" spans="2:11" x14ac:dyDescent="0.25">
      <c r="B22" s="18">
        <v>43032</v>
      </c>
      <c r="C22" s="11">
        <v>82</v>
      </c>
      <c r="D22" s="11">
        <v>5</v>
      </c>
      <c r="E22" s="11">
        <v>5</v>
      </c>
      <c r="F22" s="25">
        <v>1236</v>
      </c>
      <c r="H22" s="17" t="s">
        <v>98</v>
      </c>
      <c r="I22" s="17" t="s">
        <v>97</v>
      </c>
      <c r="J22" s="17" t="s">
        <v>99</v>
      </c>
      <c r="K22" s="17" t="s">
        <v>100</v>
      </c>
    </row>
    <row r="23" spans="2:11" x14ac:dyDescent="0.25">
      <c r="B23" s="18">
        <v>43032</v>
      </c>
      <c r="C23" s="11">
        <v>53</v>
      </c>
      <c r="D23" s="11">
        <v>3</v>
      </c>
      <c r="E23" s="11">
        <v>4</v>
      </c>
      <c r="F23" s="25">
        <v>684.48</v>
      </c>
      <c r="H23" s="11">
        <v>1</v>
      </c>
      <c r="I23" s="11" t="s">
        <v>103</v>
      </c>
      <c r="J23" s="11">
        <v>9.99</v>
      </c>
      <c r="K23" s="11">
        <v>6.49</v>
      </c>
    </row>
    <row r="24" spans="2:11" x14ac:dyDescent="0.25">
      <c r="B24" s="18">
        <v>43032</v>
      </c>
      <c r="C24" s="11">
        <v>12</v>
      </c>
      <c r="D24" s="11">
        <v>5</v>
      </c>
      <c r="E24" s="11">
        <v>6</v>
      </c>
      <c r="F24" s="25">
        <v>127.1</v>
      </c>
      <c r="H24" s="11">
        <v>2</v>
      </c>
      <c r="I24" s="11" t="s">
        <v>101</v>
      </c>
      <c r="J24" s="11">
        <v>19.989999999999998</v>
      </c>
      <c r="K24" s="11">
        <v>8.8000000000000007</v>
      </c>
    </row>
    <row r="25" spans="2:11" x14ac:dyDescent="0.25">
      <c r="B25" s="18">
        <v>43032</v>
      </c>
      <c r="C25" s="11">
        <v>22</v>
      </c>
      <c r="D25" s="11">
        <v>4</v>
      </c>
      <c r="E25" s="11">
        <v>5</v>
      </c>
      <c r="F25" s="25">
        <v>269.52</v>
      </c>
      <c r="H25" s="11">
        <v>3</v>
      </c>
      <c r="I25" s="11" t="s">
        <v>112</v>
      </c>
      <c r="J25" s="11">
        <v>23.45</v>
      </c>
      <c r="K25" s="11">
        <v>14.54</v>
      </c>
    </row>
    <row r="26" spans="2:11" x14ac:dyDescent="0.25">
      <c r="B26" s="18">
        <v>43033</v>
      </c>
      <c r="C26" s="11">
        <v>82</v>
      </c>
      <c r="D26" s="11">
        <v>3</v>
      </c>
      <c r="E26" s="11">
        <v>7</v>
      </c>
      <c r="F26" s="25">
        <v>739.69</v>
      </c>
      <c r="H26" s="11">
        <v>4</v>
      </c>
      <c r="I26" s="11" t="s">
        <v>102</v>
      </c>
      <c r="J26" s="11">
        <v>24.95</v>
      </c>
      <c r="K26" s="11">
        <v>15.22</v>
      </c>
    </row>
    <row r="27" spans="2:11" x14ac:dyDescent="0.25">
      <c r="B27" s="18">
        <v>43033</v>
      </c>
      <c r="C27" s="11">
        <v>172</v>
      </c>
      <c r="D27" s="11">
        <v>1</v>
      </c>
      <c r="E27" s="11">
        <v>7</v>
      </c>
      <c r="F27" s="25">
        <v>1201.01</v>
      </c>
      <c r="H27" s="11">
        <v>5</v>
      </c>
      <c r="I27" s="11" t="s">
        <v>104</v>
      </c>
      <c r="J27" s="11">
        <v>25.99</v>
      </c>
      <c r="K27" s="11">
        <v>17.149999999999999</v>
      </c>
    </row>
    <row r="28" spans="2:11" x14ac:dyDescent="0.25">
      <c r="B28" s="18">
        <v>43033</v>
      </c>
      <c r="C28" s="11">
        <v>78</v>
      </c>
      <c r="D28" s="11">
        <v>4</v>
      </c>
      <c r="E28" s="11">
        <v>6</v>
      </c>
      <c r="F28" s="25">
        <v>546.05999999999995</v>
      </c>
      <c r="H28" s="11">
        <v>6</v>
      </c>
      <c r="I28" s="11" t="s">
        <v>117</v>
      </c>
      <c r="J28" s="11">
        <v>32.99</v>
      </c>
      <c r="K28" s="11">
        <v>14.19</v>
      </c>
    </row>
    <row r="29" spans="2:11" x14ac:dyDescent="0.25">
      <c r="B29" s="18">
        <v>43033</v>
      </c>
      <c r="C29" s="11">
        <v>12</v>
      </c>
      <c r="D29" s="11">
        <v>3</v>
      </c>
      <c r="E29" s="11">
        <v>1</v>
      </c>
      <c r="F29" s="25">
        <v>162.44999999999999</v>
      </c>
      <c r="H29" s="11">
        <v>7</v>
      </c>
      <c r="I29" s="11" t="s">
        <v>105</v>
      </c>
      <c r="J29" s="11">
        <v>43.69</v>
      </c>
      <c r="K29" s="11">
        <v>22.72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BEE0E-BBEC-4041-BD41-11FF0FAED0B1}">
  <sheetPr>
    <tabColor rgb="FFFFFF00"/>
  </sheetPr>
  <dimension ref="B2:T43"/>
  <sheetViews>
    <sheetView showGridLines="0" topLeftCell="B1" zoomScaleNormal="100" workbookViewId="0">
      <selection activeCell="P11" sqref="P11"/>
    </sheetView>
  </sheetViews>
  <sheetFormatPr defaultRowHeight="15" x14ac:dyDescent="0.25"/>
  <cols>
    <col min="2" max="2" width="11.140625" customWidth="1"/>
    <col min="3" max="3" width="5.7109375" bestFit="1" customWidth="1"/>
    <col min="4" max="4" width="12.28515625" bestFit="1" customWidth="1"/>
    <col min="5" max="5" width="11.42578125" bestFit="1" customWidth="1"/>
    <col min="6" max="6" width="10" bestFit="1" customWidth="1"/>
    <col min="7" max="7" width="13.140625" customWidth="1"/>
    <col min="8" max="8" width="13.28515625" customWidth="1"/>
    <col min="9" max="9" width="12.28515625" bestFit="1" customWidth="1"/>
    <col min="10" max="10" width="21.5703125" bestFit="1" customWidth="1"/>
    <col min="11" max="12" width="25.5703125" bestFit="1" customWidth="1"/>
    <col min="13" max="13" width="12.140625" bestFit="1" customWidth="1"/>
    <col min="14" max="14" width="16.42578125" bestFit="1" customWidth="1"/>
    <col min="15" max="15" width="4" customWidth="1"/>
    <col min="16" max="16" width="11.5703125" bestFit="1" customWidth="1"/>
    <col min="17" max="18" width="21.5703125" bestFit="1" customWidth="1"/>
    <col min="19" max="19" width="14.42578125" bestFit="1" customWidth="1"/>
    <col min="20" max="20" width="21.5703125" bestFit="1" customWidth="1"/>
  </cols>
  <sheetData>
    <row r="2" spans="2:20" x14ac:dyDescent="0.25">
      <c r="B2" t="s">
        <v>122</v>
      </c>
      <c r="I2" s="129" t="s">
        <v>124</v>
      </c>
    </row>
    <row r="3" spans="2:20" x14ac:dyDescent="0.25">
      <c r="B3" t="s">
        <v>304</v>
      </c>
      <c r="I3" t="s">
        <v>125</v>
      </c>
    </row>
    <row r="4" spans="2:20" x14ac:dyDescent="0.25">
      <c r="B4" s="130" t="s">
        <v>129</v>
      </c>
      <c r="I4" t="s">
        <v>250</v>
      </c>
    </row>
    <row r="5" spans="2:20" x14ac:dyDescent="0.25">
      <c r="B5" s="130" t="s">
        <v>305</v>
      </c>
      <c r="I5" s="131" t="s">
        <v>251</v>
      </c>
    </row>
    <row r="6" spans="2:20" x14ac:dyDescent="0.25">
      <c r="B6" t="s">
        <v>306</v>
      </c>
      <c r="I6" s="131" t="s">
        <v>252</v>
      </c>
    </row>
    <row r="7" spans="2:20" x14ac:dyDescent="0.25">
      <c r="B7" s="58" t="s">
        <v>307</v>
      </c>
      <c r="I7" s="131" t="s">
        <v>253</v>
      </c>
      <c r="P7" s="129" t="s">
        <v>257</v>
      </c>
    </row>
    <row r="8" spans="2:20" x14ac:dyDescent="0.25">
      <c r="B8" s="58" t="s">
        <v>312</v>
      </c>
      <c r="I8" s="131"/>
      <c r="P8" s="75" t="s">
        <v>258</v>
      </c>
    </row>
    <row r="10" spans="2:20" x14ac:dyDescent="0.25">
      <c r="B10" s="28" t="s">
        <v>126</v>
      </c>
      <c r="C10" s="28" t="s">
        <v>132</v>
      </c>
      <c r="D10" s="28" t="s">
        <v>126</v>
      </c>
      <c r="E10" s="28" t="s">
        <v>126</v>
      </c>
      <c r="F10" s="28" t="s">
        <v>132</v>
      </c>
      <c r="I10" s="28" t="s">
        <v>127</v>
      </c>
      <c r="J10" s="28" t="s">
        <v>134</v>
      </c>
      <c r="K10" s="28" t="s">
        <v>134</v>
      </c>
      <c r="P10" s="28" t="s">
        <v>127</v>
      </c>
      <c r="Q10" s="28" t="s">
        <v>134</v>
      </c>
      <c r="R10" s="28" t="s">
        <v>134</v>
      </c>
      <c r="S10" s="28" t="s">
        <v>133</v>
      </c>
      <c r="T10" s="28" t="s">
        <v>134</v>
      </c>
    </row>
    <row r="12" spans="2:20" x14ac:dyDescent="0.25">
      <c r="B12" s="17" t="s">
        <v>3</v>
      </c>
      <c r="C12" s="17" t="s">
        <v>87</v>
      </c>
      <c r="D12" s="17" t="s">
        <v>89</v>
      </c>
      <c r="E12" s="17" t="s">
        <v>98</v>
      </c>
      <c r="F12" s="17" t="s">
        <v>4</v>
      </c>
      <c r="I12" s="17" t="s">
        <v>89</v>
      </c>
      <c r="J12" s="17" t="s">
        <v>56</v>
      </c>
      <c r="K12" s="17" t="s">
        <v>78</v>
      </c>
      <c r="P12" s="17" t="s">
        <v>3</v>
      </c>
      <c r="Q12" s="17" t="s">
        <v>118</v>
      </c>
      <c r="R12" s="17" t="s">
        <v>119</v>
      </c>
      <c r="S12" s="17" t="s">
        <v>120</v>
      </c>
      <c r="T12" s="17" t="s">
        <v>121</v>
      </c>
    </row>
    <row r="13" spans="2:20" x14ac:dyDescent="0.25">
      <c r="B13" s="18">
        <v>43028</v>
      </c>
      <c r="C13" s="11">
        <v>44</v>
      </c>
      <c r="D13" s="11">
        <v>1</v>
      </c>
      <c r="E13" s="11">
        <v>4</v>
      </c>
      <c r="F13" s="25">
        <v>620.95000000000005</v>
      </c>
      <c r="I13" s="11">
        <v>1</v>
      </c>
      <c r="J13" s="11" t="s">
        <v>57</v>
      </c>
      <c r="K13" s="16" t="s">
        <v>91</v>
      </c>
      <c r="P13" s="18">
        <v>43009</v>
      </c>
      <c r="Q13" s="11">
        <f>DAY(P13)</f>
        <v>1</v>
      </c>
      <c r="R13" s="11" t="str">
        <f>TEXT(P13,"mmm")</f>
        <v>Oct</v>
      </c>
      <c r="S13" s="11">
        <f>MONTH(P13)</f>
        <v>10</v>
      </c>
      <c r="T13" s="11">
        <f>YEAR(P13)</f>
        <v>2017</v>
      </c>
    </row>
    <row r="14" spans="2:20" x14ac:dyDescent="0.25">
      <c r="B14" s="18">
        <v>43028</v>
      </c>
      <c r="C14" s="11">
        <v>37</v>
      </c>
      <c r="D14" s="11">
        <v>1</v>
      </c>
      <c r="E14" s="11">
        <v>3</v>
      </c>
      <c r="F14" s="25">
        <v>484.31</v>
      </c>
      <c r="I14" s="11">
        <v>2</v>
      </c>
      <c r="J14" s="11" t="s">
        <v>81</v>
      </c>
      <c r="K14" s="16" t="s">
        <v>92</v>
      </c>
      <c r="P14" s="18">
        <v>43010</v>
      </c>
      <c r="Q14" s="11">
        <f t="shared" ref="Q14:Q43" si="0">DAY(P14)</f>
        <v>2</v>
      </c>
      <c r="R14" s="11" t="str">
        <f t="shared" ref="R14:R43" si="1">TEXT(P14,"mmm")</f>
        <v>Oct</v>
      </c>
      <c r="S14" s="11">
        <f t="shared" ref="S14:S43" si="2">MONTH(P14)</f>
        <v>10</v>
      </c>
      <c r="T14" s="11">
        <f t="shared" ref="T14:T43" si="3">YEAR(P14)</f>
        <v>2017</v>
      </c>
    </row>
    <row r="15" spans="2:20" x14ac:dyDescent="0.25">
      <c r="B15" s="18">
        <v>43028</v>
      </c>
      <c r="C15" s="11">
        <v>38</v>
      </c>
      <c r="D15" s="11">
        <v>2</v>
      </c>
      <c r="E15" s="11">
        <v>5</v>
      </c>
      <c r="F15" s="25">
        <v>376.69</v>
      </c>
      <c r="I15" s="11">
        <v>3</v>
      </c>
      <c r="J15" s="11" t="s">
        <v>58</v>
      </c>
      <c r="K15" s="16" t="s">
        <v>93</v>
      </c>
      <c r="P15" s="18">
        <v>43011</v>
      </c>
      <c r="Q15" s="11">
        <f t="shared" si="0"/>
        <v>3</v>
      </c>
      <c r="R15" s="11" t="str">
        <f t="shared" si="1"/>
        <v>Oct</v>
      </c>
      <c r="S15" s="11">
        <f t="shared" si="2"/>
        <v>10</v>
      </c>
      <c r="T15" s="11">
        <f t="shared" si="3"/>
        <v>2017</v>
      </c>
    </row>
    <row r="16" spans="2:20" x14ac:dyDescent="0.25">
      <c r="B16" s="18">
        <v>43028</v>
      </c>
      <c r="C16" s="11">
        <v>82</v>
      </c>
      <c r="D16" s="11">
        <v>2</v>
      </c>
      <c r="E16" s="11">
        <v>1</v>
      </c>
      <c r="F16" s="25">
        <v>1141.96</v>
      </c>
      <c r="I16" s="11">
        <v>4</v>
      </c>
      <c r="J16" s="11" t="s">
        <v>82</v>
      </c>
      <c r="K16" s="16" t="s">
        <v>91</v>
      </c>
      <c r="P16" s="18">
        <v>43012</v>
      </c>
      <c r="Q16" s="11">
        <f t="shared" si="0"/>
        <v>4</v>
      </c>
      <c r="R16" s="11" t="str">
        <f t="shared" si="1"/>
        <v>Oct</v>
      </c>
      <c r="S16" s="11">
        <f t="shared" si="2"/>
        <v>10</v>
      </c>
      <c r="T16" s="11">
        <f t="shared" si="3"/>
        <v>2017</v>
      </c>
    </row>
    <row r="17" spans="2:20" x14ac:dyDescent="0.25">
      <c r="B17" s="18">
        <v>43028</v>
      </c>
      <c r="C17" s="11">
        <v>56</v>
      </c>
      <c r="D17" s="11">
        <v>3</v>
      </c>
      <c r="E17" s="11">
        <v>2</v>
      </c>
      <c r="F17" s="25">
        <v>725.45</v>
      </c>
      <c r="I17" s="11">
        <v>5</v>
      </c>
      <c r="J17" s="11" t="s">
        <v>94</v>
      </c>
      <c r="K17" s="16" t="s">
        <v>95</v>
      </c>
      <c r="P17" s="18">
        <v>43013</v>
      </c>
      <c r="Q17" s="11">
        <f t="shared" si="0"/>
        <v>5</v>
      </c>
      <c r="R17" s="11" t="str">
        <f t="shared" si="1"/>
        <v>Oct</v>
      </c>
      <c r="S17" s="11">
        <f t="shared" si="2"/>
        <v>10</v>
      </c>
      <c r="T17" s="11">
        <f t="shared" si="3"/>
        <v>2017</v>
      </c>
    </row>
    <row r="18" spans="2:20" x14ac:dyDescent="0.25">
      <c r="B18" s="18">
        <v>43028</v>
      </c>
      <c r="C18" s="11">
        <v>25</v>
      </c>
      <c r="D18" s="11">
        <v>3</v>
      </c>
      <c r="E18" s="11">
        <v>2</v>
      </c>
      <c r="F18" s="25">
        <v>222.67</v>
      </c>
      <c r="P18" s="18">
        <v>43014</v>
      </c>
      <c r="Q18" s="11">
        <f t="shared" si="0"/>
        <v>6</v>
      </c>
      <c r="R18" s="11" t="str">
        <f t="shared" si="1"/>
        <v>Oct</v>
      </c>
      <c r="S18" s="11">
        <f t="shared" si="2"/>
        <v>10</v>
      </c>
      <c r="T18" s="11">
        <f t="shared" si="3"/>
        <v>2017</v>
      </c>
    </row>
    <row r="19" spans="2:20" x14ac:dyDescent="0.25">
      <c r="B19" s="18">
        <v>43028</v>
      </c>
      <c r="C19" s="11">
        <v>130</v>
      </c>
      <c r="D19" s="11">
        <v>4</v>
      </c>
      <c r="E19" s="11">
        <v>3</v>
      </c>
      <c r="F19" s="25">
        <v>1038.0999999999999</v>
      </c>
      <c r="I19" s="28" t="s">
        <v>127</v>
      </c>
      <c r="J19" s="28" t="s">
        <v>134</v>
      </c>
      <c r="K19" s="28" t="s">
        <v>137</v>
      </c>
      <c r="L19" s="28" t="s">
        <v>137</v>
      </c>
      <c r="P19" s="18">
        <v>43015</v>
      </c>
      <c r="Q19" s="11">
        <f t="shared" si="0"/>
        <v>7</v>
      </c>
      <c r="R19" s="11" t="str">
        <f t="shared" si="1"/>
        <v>Oct</v>
      </c>
      <c r="S19" s="11">
        <f t="shared" si="2"/>
        <v>10</v>
      </c>
      <c r="T19" s="11">
        <f t="shared" si="3"/>
        <v>2017</v>
      </c>
    </row>
    <row r="20" spans="2:20" x14ac:dyDescent="0.25">
      <c r="B20" s="18">
        <v>43029</v>
      </c>
      <c r="C20" s="11">
        <v>10</v>
      </c>
      <c r="D20" s="11">
        <v>3</v>
      </c>
      <c r="E20" s="11">
        <v>1</v>
      </c>
      <c r="F20" s="25">
        <v>154.41</v>
      </c>
      <c r="P20" s="18">
        <v>43016</v>
      </c>
      <c r="Q20" s="11">
        <f t="shared" si="0"/>
        <v>8</v>
      </c>
      <c r="R20" s="11" t="str">
        <f t="shared" si="1"/>
        <v>Oct</v>
      </c>
      <c r="S20" s="11">
        <f t="shared" si="2"/>
        <v>10</v>
      </c>
      <c r="T20" s="11">
        <f t="shared" si="3"/>
        <v>2017</v>
      </c>
    </row>
    <row r="21" spans="2:20" x14ac:dyDescent="0.25">
      <c r="B21" s="18">
        <v>43032</v>
      </c>
      <c r="C21" s="11">
        <v>82</v>
      </c>
      <c r="D21" s="11">
        <v>5</v>
      </c>
      <c r="E21" s="11">
        <v>5</v>
      </c>
      <c r="F21" s="25">
        <v>1236</v>
      </c>
      <c r="I21" s="17" t="s">
        <v>98</v>
      </c>
      <c r="J21" s="17" t="s">
        <v>97</v>
      </c>
      <c r="K21" s="17" t="s">
        <v>99</v>
      </c>
      <c r="L21" s="17" t="s">
        <v>100</v>
      </c>
      <c r="M21" s="17" t="s">
        <v>106</v>
      </c>
      <c r="N21" s="17" t="s">
        <v>107</v>
      </c>
      <c r="P21" s="18">
        <v>43017</v>
      </c>
      <c r="Q21" s="11">
        <f t="shared" si="0"/>
        <v>9</v>
      </c>
      <c r="R21" s="11" t="str">
        <f t="shared" si="1"/>
        <v>Oct</v>
      </c>
      <c r="S21" s="11">
        <f t="shared" si="2"/>
        <v>10</v>
      </c>
      <c r="T21" s="11">
        <f t="shared" si="3"/>
        <v>2017</v>
      </c>
    </row>
    <row r="22" spans="2:20" x14ac:dyDescent="0.25">
      <c r="B22" s="18">
        <v>43032</v>
      </c>
      <c r="C22" s="11">
        <v>53</v>
      </c>
      <c r="D22" s="11">
        <v>3</v>
      </c>
      <c r="E22" s="11">
        <v>4</v>
      </c>
      <c r="F22" s="25">
        <v>684.48</v>
      </c>
      <c r="I22" s="11">
        <v>1</v>
      </c>
      <c r="J22" s="11" t="s">
        <v>103</v>
      </c>
      <c r="K22" s="11">
        <v>9.99</v>
      </c>
      <c r="L22" s="11">
        <v>6.49</v>
      </c>
      <c r="M22" s="11">
        <v>2</v>
      </c>
      <c r="N22" s="11">
        <v>3</v>
      </c>
      <c r="P22" s="18">
        <v>43018</v>
      </c>
      <c r="Q22" s="11">
        <f t="shared" si="0"/>
        <v>10</v>
      </c>
      <c r="R22" s="11" t="str">
        <f t="shared" si="1"/>
        <v>Oct</v>
      </c>
      <c r="S22" s="11">
        <f t="shared" si="2"/>
        <v>10</v>
      </c>
      <c r="T22" s="11">
        <f t="shared" si="3"/>
        <v>2017</v>
      </c>
    </row>
    <row r="23" spans="2:20" x14ac:dyDescent="0.25">
      <c r="B23" s="18">
        <v>43032</v>
      </c>
      <c r="C23" s="11">
        <v>12</v>
      </c>
      <c r="D23" s="11">
        <v>5</v>
      </c>
      <c r="E23" s="11">
        <v>6</v>
      </c>
      <c r="F23" s="25">
        <v>127.1</v>
      </c>
      <c r="I23" s="11">
        <v>2</v>
      </c>
      <c r="J23" s="11" t="s">
        <v>101</v>
      </c>
      <c r="K23" s="11">
        <v>19.989999999999998</v>
      </c>
      <c r="L23" s="11">
        <v>8.8000000000000007</v>
      </c>
      <c r="M23" s="11">
        <v>2</v>
      </c>
      <c r="N23" s="11">
        <v>1</v>
      </c>
      <c r="P23" s="18">
        <v>43019</v>
      </c>
      <c r="Q23" s="11">
        <f t="shared" si="0"/>
        <v>11</v>
      </c>
      <c r="R23" s="11" t="str">
        <f t="shared" si="1"/>
        <v>Oct</v>
      </c>
      <c r="S23" s="11">
        <f t="shared" si="2"/>
        <v>10</v>
      </c>
      <c r="T23" s="11">
        <f t="shared" si="3"/>
        <v>2017</v>
      </c>
    </row>
    <row r="24" spans="2:20" x14ac:dyDescent="0.25">
      <c r="B24" s="18">
        <v>43032</v>
      </c>
      <c r="C24" s="11">
        <v>22</v>
      </c>
      <c r="D24" s="11">
        <v>4</v>
      </c>
      <c r="E24" s="11">
        <v>5</v>
      </c>
      <c r="F24" s="25">
        <v>269.52</v>
      </c>
      <c r="I24" s="11">
        <v>3</v>
      </c>
      <c r="J24" s="11" t="s">
        <v>112</v>
      </c>
      <c r="K24" s="11">
        <v>23.45</v>
      </c>
      <c r="L24" s="11">
        <v>14.54</v>
      </c>
      <c r="M24" s="11">
        <v>3</v>
      </c>
      <c r="N24" s="11">
        <v>3</v>
      </c>
      <c r="P24" s="18">
        <v>43020</v>
      </c>
      <c r="Q24" s="11">
        <f t="shared" si="0"/>
        <v>12</v>
      </c>
      <c r="R24" s="11" t="str">
        <f t="shared" si="1"/>
        <v>Oct</v>
      </c>
      <c r="S24" s="11">
        <f t="shared" si="2"/>
        <v>10</v>
      </c>
      <c r="T24" s="11">
        <f t="shared" si="3"/>
        <v>2017</v>
      </c>
    </row>
    <row r="25" spans="2:20" x14ac:dyDescent="0.25">
      <c r="B25" s="18">
        <v>43033</v>
      </c>
      <c r="C25" s="11">
        <v>82</v>
      </c>
      <c r="D25" s="11">
        <v>3</v>
      </c>
      <c r="E25" s="11">
        <v>7</v>
      </c>
      <c r="F25" s="25">
        <v>739.69</v>
      </c>
      <c r="I25" s="11">
        <v>4</v>
      </c>
      <c r="J25" s="11" t="s">
        <v>102</v>
      </c>
      <c r="K25" s="11">
        <v>24.95</v>
      </c>
      <c r="L25" s="11">
        <v>15.22</v>
      </c>
      <c r="M25" s="11">
        <v>2</v>
      </c>
      <c r="N25" s="11">
        <v>2</v>
      </c>
      <c r="P25" s="18">
        <v>43021</v>
      </c>
      <c r="Q25" s="11">
        <f t="shared" si="0"/>
        <v>13</v>
      </c>
      <c r="R25" s="11" t="str">
        <f t="shared" si="1"/>
        <v>Oct</v>
      </c>
      <c r="S25" s="11">
        <f t="shared" si="2"/>
        <v>10</v>
      </c>
      <c r="T25" s="11">
        <f t="shared" si="3"/>
        <v>2017</v>
      </c>
    </row>
    <row r="26" spans="2:20" x14ac:dyDescent="0.25">
      <c r="B26" s="18">
        <v>43033</v>
      </c>
      <c r="C26" s="11">
        <v>172</v>
      </c>
      <c r="D26" s="11">
        <v>1</v>
      </c>
      <c r="E26" s="11">
        <v>7</v>
      </c>
      <c r="F26" s="25">
        <v>1201.01</v>
      </c>
      <c r="I26" s="11">
        <v>5</v>
      </c>
      <c r="J26" s="11" t="s">
        <v>104</v>
      </c>
      <c r="K26" s="11">
        <v>25.99</v>
      </c>
      <c r="L26" s="11">
        <v>17.149999999999999</v>
      </c>
      <c r="M26" s="11">
        <v>1</v>
      </c>
      <c r="N26" s="11">
        <v>1</v>
      </c>
      <c r="P26" s="18">
        <v>43022</v>
      </c>
      <c r="Q26" s="11">
        <f t="shared" si="0"/>
        <v>14</v>
      </c>
      <c r="R26" s="11" t="str">
        <f t="shared" si="1"/>
        <v>Oct</v>
      </c>
      <c r="S26" s="11">
        <f t="shared" si="2"/>
        <v>10</v>
      </c>
      <c r="T26" s="11">
        <f t="shared" si="3"/>
        <v>2017</v>
      </c>
    </row>
    <row r="27" spans="2:20" x14ac:dyDescent="0.25">
      <c r="B27" s="18">
        <v>43033</v>
      </c>
      <c r="C27" s="11">
        <v>78</v>
      </c>
      <c r="D27" s="11">
        <v>4</v>
      </c>
      <c r="E27" s="11">
        <v>6</v>
      </c>
      <c r="F27" s="25">
        <v>546.05999999999995</v>
      </c>
      <c r="I27" s="11">
        <v>6</v>
      </c>
      <c r="J27" s="11" t="s">
        <v>117</v>
      </c>
      <c r="K27" s="11">
        <v>32.99</v>
      </c>
      <c r="L27" s="11">
        <v>14.19</v>
      </c>
      <c r="M27" s="11">
        <v>3</v>
      </c>
      <c r="N27" s="11">
        <v>2</v>
      </c>
      <c r="P27" s="18">
        <v>43023</v>
      </c>
      <c r="Q27" s="11">
        <f t="shared" si="0"/>
        <v>15</v>
      </c>
      <c r="R27" s="11" t="str">
        <f t="shared" si="1"/>
        <v>Oct</v>
      </c>
      <c r="S27" s="11">
        <f t="shared" si="2"/>
        <v>10</v>
      </c>
      <c r="T27" s="11">
        <f t="shared" si="3"/>
        <v>2017</v>
      </c>
    </row>
    <row r="28" spans="2:20" x14ac:dyDescent="0.25">
      <c r="B28" s="18">
        <v>43033</v>
      </c>
      <c r="C28" s="11">
        <v>12</v>
      </c>
      <c r="D28" s="11">
        <v>3</v>
      </c>
      <c r="E28" s="11">
        <v>1</v>
      </c>
      <c r="F28" s="25">
        <v>162.44999999999999</v>
      </c>
      <c r="I28" s="11">
        <v>7</v>
      </c>
      <c r="J28" s="11" t="s">
        <v>105</v>
      </c>
      <c r="K28" s="11">
        <v>43.69</v>
      </c>
      <c r="L28" s="11">
        <v>22.72</v>
      </c>
      <c r="M28" s="11">
        <v>1</v>
      </c>
      <c r="N28" s="11">
        <v>1</v>
      </c>
      <c r="P28" s="18">
        <v>43024</v>
      </c>
      <c r="Q28" s="11">
        <f t="shared" si="0"/>
        <v>16</v>
      </c>
      <c r="R28" s="11" t="str">
        <f t="shared" si="1"/>
        <v>Oct</v>
      </c>
      <c r="S28" s="11">
        <f t="shared" si="2"/>
        <v>10</v>
      </c>
      <c r="T28" s="11">
        <f t="shared" si="3"/>
        <v>2017</v>
      </c>
    </row>
    <row r="29" spans="2:20" x14ac:dyDescent="0.25">
      <c r="P29" s="18">
        <v>43025</v>
      </c>
      <c r="Q29" s="11">
        <f t="shared" si="0"/>
        <v>17</v>
      </c>
      <c r="R29" s="11" t="str">
        <f t="shared" si="1"/>
        <v>Oct</v>
      </c>
      <c r="S29" s="11">
        <f t="shared" si="2"/>
        <v>10</v>
      </c>
      <c r="T29" s="11">
        <f t="shared" si="3"/>
        <v>2017</v>
      </c>
    </row>
    <row r="30" spans="2:20" x14ac:dyDescent="0.25">
      <c r="I30" s="28" t="s">
        <v>127</v>
      </c>
      <c r="J30" s="28" t="s">
        <v>134</v>
      </c>
      <c r="P30" s="18">
        <v>43026</v>
      </c>
      <c r="Q30" s="11">
        <f t="shared" si="0"/>
        <v>18</v>
      </c>
      <c r="R30" s="11" t="str">
        <f t="shared" si="1"/>
        <v>Oct</v>
      </c>
      <c r="S30" s="11">
        <f t="shared" si="2"/>
        <v>10</v>
      </c>
      <c r="T30" s="11">
        <f t="shared" si="3"/>
        <v>2017</v>
      </c>
    </row>
    <row r="31" spans="2:20" x14ac:dyDescent="0.25">
      <c r="P31" s="18">
        <v>43027</v>
      </c>
      <c r="Q31" s="11">
        <f t="shared" si="0"/>
        <v>19</v>
      </c>
      <c r="R31" s="11" t="str">
        <f t="shared" si="1"/>
        <v>Oct</v>
      </c>
      <c r="S31" s="11">
        <f t="shared" si="2"/>
        <v>10</v>
      </c>
      <c r="T31" s="11">
        <f t="shared" si="3"/>
        <v>2017</v>
      </c>
    </row>
    <row r="32" spans="2:20" x14ac:dyDescent="0.25">
      <c r="I32" s="17" t="s">
        <v>106</v>
      </c>
      <c r="J32" s="17" t="s">
        <v>111</v>
      </c>
      <c r="P32" s="18">
        <v>43028</v>
      </c>
      <c r="Q32" s="11">
        <f t="shared" si="0"/>
        <v>20</v>
      </c>
      <c r="R32" s="11" t="str">
        <f t="shared" si="1"/>
        <v>Oct</v>
      </c>
      <c r="S32" s="11">
        <f t="shared" si="2"/>
        <v>10</v>
      </c>
      <c r="T32" s="11">
        <f t="shared" si="3"/>
        <v>2017</v>
      </c>
    </row>
    <row r="33" spans="2:20" x14ac:dyDescent="0.25">
      <c r="B33" s="73" t="s">
        <v>259</v>
      </c>
      <c r="C33" s="61"/>
      <c r="D33" s="61"/>
      <c r="E33" s="61"/>
      <c r="F33" s="62"/>
      <c r="I33" s="11">
        <v>1</v>
      </c>
      <c r="J33" s="11" t="s">
        <v>108</v>
      </c>
      <c r="P33" s="18">
        <v>43029</v>
      </c>
      <c r="Q33" s="11">
        <f t="shared" si="0"/>
        <v>21</v>
      </c>
      <c r="R33" s="11" t="str">
        <f t="shared" si="1"/>
        <v>Oct</v>
      </c>
      <c r="S33" s="11">
        <f t="shared" si="2"/>
        <v>10</v>
      </c>
      <c r="T33" s="11">
        <f t="shared" si="3"/>
        <v>2017</v>
      </c>
    </row>
    <row r="34" spans="2:20" x14ac:dyDescent="0.25">
      <c r="B34" s="119" t="s">
        <v>260</v>
      </c>
      <c r="C34" s="64"/>
      <c r="D34" s="64"/>
      <c r="E34" s="64"/>
      <c r="F34" s="65"/>
      <c r="I34" s="11">
        <v>2</v>
      </c>
      <c r="J34" s="11" t="s">
        <v>109</v>
      </c>
      <c r="P34" s="18">
        <v>43030</v>
      </c>
      <c r="Q34" s="11">
        <f t="shared" si="0"/>
        <v>22</v>
      </c>
      <c r="R34" s="11" t="str">
        <f t="shared" si="1"/>
        <v>Oct</v>
      </c>
      <c r="S34" s="11">
        <f t="shared" si="2"/>
        <v>10</v>
      </c>
      <c r="T34" s="11">
        <f t="shared" si="3"/>
        <v>2017</v>
      </c>
    </row>
    <row r="35" spans="2:20" x14ac:dyDescent="0.25">
      <c r="B35" s="63" t="s">
        <v>261</v>
      </c>
      <c r="C35" s="64"/>
      <c r="D35" s="64"/>
      <c r="E35" s="64"/>
      <c r="F35" s="65"/>
      <c r="I35" s="11">
        <v>3</v>
      </c>
      <c r="J35" s="11" t="s">
        <v>110</v>
      </c>
      <c r="P35" s="18">
        <v>43031</v>
      </c>
      <c r="Q35" s="11">
        <f t="shared" si="0"/>
        <v>23</v>
      </c>
      <c r="R35" s="11" t="str">
        <f t="shared" si="1"/>
        <v>Oct</v>
      </c>
      <c r="S35" s="11">
        <f t="shared" si="2"/>
        <v>10</v>
      </c>
      <c r="T35" s="11">
        <f t="shared" si="3"/>
        <v>2017</v>
      </c>
    </row>
    <row r="36" spans="2:20" x14ac:dyDescent="0.25">
      <c r="B36" s="63" t="s">
        <v>262</v>
      </c>
      <c r="C36" s="64"/>
      <c r="D36" s="64"/>
      <c r="E36" s="64"/>
      <c r="F36" s="65"/>
      <c r="P36" s="18">
        <v>43032</v>
      </c>
      <c r="Q36" s="11">
        <f t="shared" si="0"/>
        <v>24</v>
      </c>
      <c r="R36" s="11" t="str">
        <f t="shared" si="1"/>
        <v>Oct</v>
      </c>
      <c r="S36" s="11">
        <f t="shared" si="2"/>
        <v>10</v>
      </c>
      <c r="T36" s="11">
        <f t="shared" si="3"/>
        <v>2017</v>
      </c>
    </row>
    <row r="37" spans="2:20" x14ac:dyDescent="0.25">
      <c r="B37" s="126" t="s">
        <v>263</v>
      </c>
      <c r="C37" s="68"/>
      <c r="D37" s="68"/>
      <c r="E37" s="68"/>
      <c r="F37" s="69"/>
      <c r="I37" s="28" t="s">
        <v>127</v>
      </c>
      <c r="J37" s="28" t="s">
        <v>134</v>
      </c>
      <c r="P37" s="18">
        <v>43033</v>
      </c>
      <c r="Q37" s="11">
        <f t="shared" si="0"/>
        <v>25</v>
      </c>
      <c r="R37" s="11" t="str">
        <f t="shared" si="1"/>
        <v>Oct</v>
      </c>
      <c r="S37" s="11">
        <f t="shared" si="2"/>
        <v>10</v>
      </c>
      <c r="T37" s="11">
        <f t="shared" si="3"/>
        <v>2017</v>
      </c>
    </row>
    <row r="38" spans="2:20" x14ac:dyDescent="0.25">
      <c r="P38" s="18">
        <v>43034</v>
      </c>
      <c r="Q38" s="11">
        <f t="shared" si="0"/>
        <v>26</v>
      </c>
      <c r="R38" s="11" t="str">
        <f t="shared" si="1"/>
        <v>Oct</v>
      </c>
      <c r="S38" s="11">
        <f t="shared" si="2"/>
        <v>10</v>
      </c>
      <c r="T38" s="11">
        <f t="shared" si="3"/>
        <v>2017</v>
      </c>
    </row>
    <row r="39" spans="2:20" x14ac:dyDescent="0.25">
      <c r="I39" s="17" t="s">
        <v>107</v>
      </c>
      <c r="J39" s="17" t="s">
        <v>113</v>
      </c>
      <c r="P39" s="18">
        <v>43035</v>
      </c>
      <c r="Q39" s="11">
        <f t="shared" si="0"/>
        <v>27</v>
      </c>
      <c r="R39" s="11" t="str">
        <f t="shared" si="1"/>
        <v>Oct</v>
      </c>
      <c r="S39" s="11">
        <f t="shared" si="2"/>
        <v>10</v>
      </c>
      <c r="T39" s="11">
        <f t="shared" si="3"/>
        <v>2017</v>
      </c>
    </row>
    <row r="40" spans="2:20" x14ac:dyDescent="0.25">
      <c r="I40" s="11">
        <v>1</v>
      </c>
      <c r="J40" s="11" t="s">
        <v>114</v>
      </c>
      <c r="P40" s="18">
        <v>43036</v>
      </c>
      <c r="Q40" s="11">
        <f t="shared" si="0"/>
        <v>28</v>
      </c>
      <c r="R40" s="11" t="str">
        <f t="shared" si="1"/>
        <v>Oct</v>
      </c>
      <c r="S40" s="11">
        <f t="shared" si="2"/>
        <v>10</v>
      </c>
      <c r="T40" s="11">
        <f t="shared" si="3"/>
        <v>2017</v>
      </c>
    </row>
    <row r="41" spans="2:20" x14ac:dyDescent="0.25">
      <c r="I41" s="11">
        <v>2</v>
      </c>
      <c r="J41" s="11" t="s">
        <v>115</v>
      </c>
      <c r="P41" s="18">
        <v>43037</v>
      </c>
      <c r="Q41" s="11">
        <f t="shared" si="0"/>
        <v>29</v>
      </c>
      <c r="R41" s="11" t="str">
        <f t="shared" si="1"/>
        <v>Oct</v>
      </c>
      <c r="S41" s="11">
        <f t="shared" si="2"/>
        <v>10</v>
      </c>
      <c r="T41" s="11">
        <f t="shared" si="3"/>
        <v>2017</v>
      </c>
    </row>
    <row r="42" spans="2:20" x14ac:dyDescent="0.25">
      <c r="I42" s="11">
        <v>3</v>
      </c>
      <c r="J42" s="11" t="s">
        <v>116</v>
      </c>
      <c r="P42" s="18">
        <v>43038</v>
      </c>
      <c r="Q42" s="11">
        <f t="shared" si="0"/>
        <v>30</v>
      </c>
      <c r="R42" s="11" t="str">
        <f t="shared" si="1"/>
        <v>Oct</v>
      </c>
      <c r="S42" s="11">
        <f t="shared" si="2"/>
        <v>10</v>
      </c>
      <c r="T42" s="11">
        <f t="shared" si="3"/>
        <v>2017</v>
      </c>
    </row>
    <row r="43" spans="2:20" x14ac:dyDescent="0.25">
      <c r="P43" s="18">
        <v>43039</v>
      </c>
      <c r="Q43" s="11">
        <f t="shared" si="0"/>
        <v>31</v>
      </c>
      <c r="R43" s="11" t="str">
        <f t="shared" si="1"/>
        <v>Oct</v>
      </c>
      <c r="S43" s="11">
        <f t="shared" si="2"/>
        <v>10</v>
      </c>
      <c r="T43" s="11">
        <f t="shared" si="3"/>
        <v>2017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16666-06BE-4342-82A5-E3698EC16D92}">
  <sheetPr>
    <tabColor rgb="FFFFFF00"/>
  </sheetPr>
  <dimension ref="B1:O24"/>
  <sheetViews>
    <sheetView showGridLines="0" zoomScaleNormal="100" workbookViewId="0">
      <selection activeCell="P11" sqref="P11"/>
    </sheetView>
  </sheetViews>
  <sheetFormatPr defaultRowHeight="15" x14ac:dyDescent="0.25"/>
  <sheetData>
    <row r="1" spans="2:15" x14ac:dyDescent="0.25">
      <c r="B1" s="73" t="s">
        <v>264</v>
      </c>
      <c r="C1" s="61"/>
      <c r="D1" s="61"/>
      <c r="E1" s="61"/>
      <c r="F1" s="61"/>
      <c r="G1" s="61"/>
      <c r="H1" s="61"/>
      <c r="I1" s="61"/>
      <c r="J1" s="61"/>
      <c r="K1" s="61"/>
      <c r="L1" s="61"/>
      <c r="M1" s="61"/>
      <c r="N1" s="61"/>
      <c r="O1" s="62"/>
    </row>
    <row r="2" spans="2:15" x14ac:dyDescent="0.25">
      <c r="B2" s="66" t="s">
        <v>278</v>
      </c>
      <c r="C2" s="64"/>
      <c r="D2" s="64"/>
      <c r="E2" s="64"/>
      <c r="F2" s="64"/>
      <c r="G2" s="64"/>
      <c r="H2" s="64"/>
      <c r="I2" s="64"/>
      <c r="J2" s="64"/>
      <c r="K2" s="64"/>
      <c r="L2" s="64"/>
      <c r="M2" s="64"/>
      <c r="N2" s="64"/>
      <c r="O2" s="65"/>
    </row>
    <row r="3" spans="2:15" x14ac:dyDescent="0.25">
      <c r="B3" s="66" t="s">
        <v>279</v>
      </c>
      <c r="C3" s="64"/>
      <c r="D3" s="64"/>
      <c r="E3" s="64"/>
      <c r="F3" s="64"/>
      <c r="G3" s="64"/>
      <c r="H3" s="64"/>
      <c r="I3" s="64"/>
      <c r="J3" s="64"/>
      <c r="K3" s="64"/>
      <c r="L3" s="64"/>
      <c r="M3" s="64"/>
      <c r="N3" s="64"/>
      <c r="O3" s="65"/>
    </row>
    <row r="4" spans="2:15" x14ac:dyDescent="0.25">
      <c r="B4" s="122" t="s">
        <v>273</v>
      </c>
      <c r="C4" s="64"/>
      <c r="D4" s="64"/>
      <c r="E4" s="64"/>
      <c r="F4" s="64"/>
      <c r="G4" s="64"/>
      <c r="H4" s="64"/>
      <c r="I4" s="64"/>
      <c r="J4" s="64"/>
      <c r="K4" s="64"/>
      <c r="L4" s="64"/>
      <c r="M4" s="64"/>
      <c r="N4" s="64"/>
      <c r="O4" s="65"/>
    </row>
    <row r="5" spans="2:15" x14ac:dyDescent="0.25">
      <c r="B5" s="122" t="s">
        <v>274</v>
      </c>
      <c r="C5" s="64"/>
      <c r="D5" s="64"/>
      <c r="E5" s="64"/>
      <c r="F5" s="64"/>
      <c r="G5" s="64"/>
      <c r="H5" s="64"/>
      <c r="I5" s="64"/>
      <c r="J5" s="64"/>
      <c r="K5" s="64"/>
      <c r="L5" s="64"/>
      <c r="M5" s="64"/>
      <c r="N5" s="64"/>
      <c r="O5" s="65"/>
    </row>
    <row r="6" spans="2:15" x14ac:dyDescent="0.25">
      <c r="B6" s="122" t="s">
        <v>275</v>
      </c>
      <c r="C6" s="64"/>
      <c r="D6" s="64"/>
      <c r="E6" s="64"/>
      <c r="F6" s="64"/>
      <c r="G6" s="64"/>
      <c r="H6" s="64"/>
      <c r="I6" s="64"/>
      <c r="J6" s="64"/>
      <c r="K6" s="64"/>
      <c r="L6" s="64"/>
      <c r="M6" s="64"/>
      <c r="N6" s="64"/>
      <c r="O6" s="65"/>
    </row>
    <row r="7" spans="2:15" x14ac:dyDescent="0.25">
      <c r="B7" s="122" t="s">
        <v>276</v>
      </c>
      <c r="C7" s="64"/>
      <c r="D7" s="64"/>
      <c r="E7" s="64"/>
      <c r="F7" s="64"/>
      <c r="G7" s="64"/>
      <c r="H7" s="64"/>
      <c r="I7" s="64"/>
      <c r="J7" s="64"/>
      <c r="K7" s="64"/>
      <c r="L7" s="64"/>
      <c r="M7" s="64"/>
      <c r="N7" s="64"/>
      <c r="O7" s="65"/>
    </row>
    <row r="8" spans="2:15" x14ac:dyDescent="0.25">
      <c r="B8" s="122" t="s">
        <v>277</v>
      </c>
      <c r="C8" s="64"/>
      <c r="D8" s="64"/>
      <c r="E8" s="64"/>
      <c r="F8" s="64"/>
      <c r="G8" s="64"/>
      <c r="H8" s="64"/>
      <c r="I8" s="64"/>
      <c r="J8" s="64"/>
      <c r="K8" s="64"/>
      <c r="L8" s="64"/>
      <c r="M8" s="64"/>
      <c r="N8" s="64"/>
      <c r="O8" s="65"/>
    </row>
    <row r="9" spans="2:15" x14ac:dyDescent="0.25">
      <c r="B9" s="66" t="s">
        <v>280</v>
      </c>
      <c r="C9" s="64"/>
      <c r="D9" s="64"/>
      <c r="E9" s="64"/>
      <c r="F9" s="64"/>
      <c r="G9" s="64"/>
      <c r="H9" s="64"/>
      <c r="I9" s="64" t="s">
        <v>335</v>
      </c>
      <c r="J9" s="64"/>
      <c r="K9" s="64"/>
      <c r="L9" s="64"/>
      <c r="M9" s="64"/>
      <c r="N9" s="64"/>
      <c r="O9" s="65"/>
    </row>
    <row r="10" spans="2:15" x14ac:dyDescent="0.25">
      <c r="B10" s="66" t="s">
        <v>281</v>
      </c>
      <c r="C10" s="64"/>
      <c r="D10" s="64"/>
      <c r="E10" s="64"/>
      <c r="F10" s="64"/>
      <c r="G10" s="64"/>
      <c r="H10" s="64"/>
      <c r="I10" s="125" t="s">
        <v>159</v>
      </c>
      <c r="J10" s="64"/>
      <c r="K10" s="64"/>
      <c r="L10" s="64"/>
      <c r="M10" s="64"/>
      <c r="N10" s="64"/>
      <c r="O10" s="65"/>
    </row>
    <row r="11" spans="2:15" x14ac:dyDescent="0.25">
      <c r="B11" s="122" t="s">
        <v>265</v>
      </c>
      <c r="C11" s="64"/>
      <c r="D11" s="64"/>
      <c r="E11" s="64"/>
      <c r="F11" s="64"/>
      <c r="G11" s="64"/>
      <c r="H11" s="64"/>
      <c r="I11" s="125" t="s">
        <v>160</v>
      </c>
      <c r="J11" s="64"/>
      <c r="K11" s="64"/>
      <c r="L11" s="64"/>
      <c r="M11" s="64"/>
      <c r="N11" s="64"/>
      <c r="O11" s="65"/>
    </row>
    <row r="12" spans="2:15" x14ac:dyDescent="0.25">
      <c r="B12" s="122" t="s">
        <v>266</v>
      </c>
      <c r="C12" s="64"/>
      <c r="D12" s="64"/>
      <c r="E12" s="64"/>
      <c r="F12" s="64"/>
      <c r="G12" s="64"/>
      <c r="H12" s="64"/>
      <c r="I12" s="125" t="s">
        <v>161</v>
      </c>
      <c r="J12" s="64"/>
      <c r="K12" s="64"/>
      <c r="L12" s="64"/>
      <c r="M12" s="64"/>
      <c r="N12" s="64"/>
      <c r="O12" s="65"/>
    </row>
    <row r="13" spans="2:15" x14ac:dyDescent="0.25">
      <c r="B13" s="122" t="s">
        <v>267</v>
      </c>
      <c r="C13" s="64"/>
      <c r="D13" s="64"/>
      <c r="E13" s="64"/>
      <c r="F13" s="64"/>
      <c r="G13" s="64"/>
      <c r="H13" s="64"/>
      <c r="I13" s="125" t="s">
        <v>290</v>
      </c>
      <c r="J13" s="64"/>
      <c r="K13" s="64"/>
      <c r="L13" s="64"/>
      <c r="M13" s="64"/>
      <c r="N13" s="64"/>
      <c r="O13" s="65"/>
    </row>
    <row r="14" spans="2:15" x14ac:dyDescent="0.25">
      <c r="B14" s="122" t="s">
        <v>268</v>
      </c>
      <c r="C14" s="64"/>
      <c r="D14" s="64"/>
      <c r="E14" s="64"/>
      <c r="F14" s="64"/>
      <c r="G14" s="64"/>
      <c r="H14" s="64"/>
      <c r="I14" s="64"/>
      <c r="J14" s="64"/>
      <c r="K14" s="64"/>
      <c r="L14" s="64"/>
      <c r="M14" s="64"/>
      <c r="N14" s="64"/>
      <c r="O14" s="65"/>
    </row>
    <row r="15" spans="2:15" x14ac:dyDescent="0.25">
      <c r="B15" s="122" t="s">
        <v>269</v>
      </c>
      <c r="C15" s="64"/>
      <c r="D15" s="64"/>
      <c r="E15" s="64"/>
      <c r="F15" s="64"/>
      <c r="G15" s="64"/>
      <c r="H15" s="64"/>
      <c r="I15" s="64"/>
      <c r="J15" s="64"/>
      <c r="K15" s="64"/>
      <c r="L15" s="64"/>
      <c r="M15" s="64"/>
      <c r="N15" s="64"/>
      <c r="O15" s="65"/>
    </row>
    <row r="16" spans="2:15" x14ac:dyDescent="0.25">
      <c r="B16" s="122" t="s">
        <v>270</v>
      </c>
      <c r="C16" s="64"/>
      <c r="D16" s="64"/>
      <c r="E16" s="64"/>
      <c r="F16" s="64"/>
      <c r="G16" s="64"/>
      <c r="H16" s="64"/>
      <c r="I16" s="64"/>
      <c r="J16" s="64"/>
      <c r="K16" s="64"/>
      <c r="L16" s="64"/>
      <c r="M16" s="64"/>
      <c r="N16" s="64"/>
      <c r="O16" s="65"/>
    </row>
    <row r="17" spans="2:15" x14ac:dyDescent="0.25">
      <c r="B17" s="122" t="s">
        <v>271</v>
      </c>
      <c r="C17" s="64"/>
      <c r="D17" s="64"/>
      <c r="E17" s="64"/>
      <c r="F17" s="64"/>
      <c r="G17" s="64"/>
      <c r="H17" s="64"/>
      <c r="I17" s="64"/>
      <c r="J17" s="64"/>
      <c r="K17" s="64"/>
      <c r="L17" s="64"/>
      <c r="M17" s="64"/>
      <c r="N17" s="64"/>
      <c r="O17" s="65"/>
    </row>
    <row r="18" spans="2:15" x14ac:dyDescent="0.25">
      <c r="B18" s="122" t="s">
        <v>272</v>
      </c>
      <c r="C18" s="64"/>
      <c r="D18" s="64"/>
      <c r="E18" s="64"/>
      <c r="F18" s="64"/>
      <c r="G18" s="64"/>
      <c r="H18" s="64"/>
      <c r="I18" s="64"/>
      <c r="J18" s="64"/>
      <c r="K18" s="64"/>
      <c r="L18" s="64"/>
      <c r="M18" s="64"/>
      <c r="N18" s="64"/>
      <c r="O18" s="65"/>
    </row>
    <row r="19" spans="2:15" x14ac:dyDescent="0.25">
      <c r="B19" s="124" t="s">
        <v>286</v>
      </c>
      <c r="C19" s="64"/>
      <c r="D19" s="64"/>
      <c r="E19" s="64"/>
      <c r="F19" s="64"/>
      <c r="G19" s="64"/>
      <c r="H19" s="64"/>
      <c r="I19" s="64"/>
      <c r="J19" s="64"/>
      <c r="K19" s="64"/>
      <c r="L19" s="64"/>
      <c r="M19" s="64"/>
      <c r="N19" s="64"/>
      <c r="O19" s="65"/>
    </row>
    <row r="20" spans="2:15" x14ac:dyDescent="0.25">
      <c r="B20" s="121" t="s">
        <v>285</v>
      </c>
      <c r="C20" s="64"/>
      <c r="D20" s="64"/>
      <c r="E20" s="64"/>
      <c r="F20" s="64"/>
      <c r="G20" s="64"/>
      <c r="H20" s="64"/>
      <c r="I20" s="64"/>
      <c r="J20" s="64"/>
      <c r="K20" s="64"/>
      <c r="L20" s="64"/>
      <c r="M20" s="64"/>
      <c r="N20" s="64"/>
      <c r="O20" s="65"/>
    </row>
    <row r="21" spans="2:15" x14ac:dyDescent="0.25">
      <c r="B21" s="121" t="s">
        <v>282</v>
      </c>
      <c r="C21" s="64"/>
      <c r="D21" s="64"/>
      <c r="E21" s="64"/>
      <c r="F21" s="64"/>
      <c r="G21" s="64"/>
      <c r="H21" s="64"/>
      <c r="I21" s="64"/>
      <c r="J21" s="64"/>
      <c r="K21" s="64"/>
      <c r="L21" s="64"/>
      <c r="M21" s="64"/>
      <c r="N21" s="64"/>
      <c r="O21" s="65"/>
    </row>
    <row r="22" spans="2:15" x14ac:dyDescent="0.25">
      <c r="B22" s="121" t="s">
        <v>283</v>
      </c>
      <c r="C22" s="64"/>
      <c r="D22" s="64"/>
      <c r="E22" s="64"/>
      <c r="F22" s="64"/>
      <c r="G22" s="64"/>
      <c r="H22" s="64"/>
      <c r="I22" s="64"/>
      <c r="J22" s="64"/>
      <c r="K22" s="64"/>
      <c r="L22" s="64"/>
      <c r="M22" s="64"/>
      <c r="N22" s="64"/>
      <c r="O22" s="65"/>
    </row>
    <row r="23" spans="2:15" x14ac:dyDescent="0.25">
      <c r="B23" s="121" t="s">
        <v>284</v>
      </c>
      <c r="C23" s="64"/>
      <c r="D23" s="64"/>
      <c r="E23" s="64"/>
      <c r="F23" s="64"/>
      <c r="G23" s="64"/>
      <c r="H23" s="64"/>
      <c r="I23" s="64"/>
      <c r="J23" s="64"/>
      <c r="K23" s="64"/>
      <c r="L23" s="64"/>
      <c r="M23" s="64"/>
      <c r="N23" s="64"/>
      <c r="O23" s="65"/>
    </row>
    <row r="24" spans="2:15" x14ac:dyDescent="0.25">
      <c r="B24" s="120"/>
      <c r="C24" s="68"/>
      <c r="D24" s="68"/>
      <c r="E24" s="68"/>
      <c r="F24" s="68"/>
      <c r="G24" s="68"/>
      <c r="H24" s="68"/>
      <c r="I24" s="68"/>
      <c r="J24" s="68"/>
      <c r="K24" s="68"/>
      <c r="L24" s="68"/>
      <c r="M24" s="68"/>
      <c r="N24" s="68"/>
      <c r="O24" s="69"/>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 C o l u m n s \ U n i t s < / K e y > < / D i a g r a m O b j e c t K e y > < D i a g r a m O b j e c t K e y > < K e y > C o l u m n s \ S a l e s R e p K e y < / K e y > < / D i a g r a m O b j e c t K e y > < D i a g r a m O b j e c t K e y > < K e y > C o l u m n s \ P r o d u c t K e y < / K e y > < / D i a g r a m O b j e c t K e y > < D i a g r a m O b j e c t K e y > < K e y > C o l u m n s \ S a l e s 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 C o l u m n s \ U n i t s < / K e y > < / a : K e y > < a : V a l u e   i : t y p e = " M e a s u r e G r i d N o d e V i e w S t a t e " > < C o l u m n > 1 < / C o l u m n > < L a y e d O u t > t r u e < / L a y e d O u t > < / a : V a l u e > < / a : K e y V a l u e O f D i a g r a m O b j e c t K e y a n y T y p e z b w N T n L X > < a : K e y V a l u e O f D i a g r a m O b j e c t K e y a n y T y p e z b w N T n L X > < a : K e y > < K e y > C o l u m n s \ S a l e s R e p K e y < / K e y > < / a : K e y > < a : V a l u e   i : t y p e = " M e a s u r e G r i d N o d e V i e w S t a t e " > < C o l u m n > 2 < / C o l u m n > < L a y e d O u t > t r u e < / L a y e d O u t > < / a : V a l u e > < / a : K e y V a l u e O f D i a g r a m O b j e c t K e y a n y T y p e z b w N T n L X > < a : K e y V a l u e O f D i a g r a m O b j e c t K e y a n y T y p e z b w N T n L X > < a : K e y > < K e y > C o l u m n s \ P r o d u c t K e y < / K e y > < / a : K e y > < a : V a l u e   i : t y p e = " M e a s u r e G r i d N o d e V i e w S t a t e " > < C o l u m n > 3 < / C o l u m n > < L a y e d O u t > t r u e < / L a y e d O u t > < / a : V a l u e > < / a : K e y V a l u e O f D i a g r a m O b j e c t K e y a n y T y p e z b w N T n L X > < a : K e y V a l u e O f D i a g r a m O b j e c t K e y a n y T y p e z b w N T n L X > < a : K e y > < K e y > C o l u m n s \ S a l e s < / K e y > < / a : K e y > < a : V a l u e   i : t y p e = " M e a s u r e G r i d N o d e V i e w S t a t e " > < C o l u m n > 4 < / C o l u m n > < L a y e d O u t > t r u e < / L a y e d O u t > < / a : V a l u e > < / a : K e y V a l u e O f D i a g r a m O b j e c t K e y a n y T y p e z b w N T n L X > < / V i e w S t a t e s > < / D i a g r a m M a n a g e r . S e r i a l i z a b l e D i a g r a m > < D i a g r a m M a n a g e r . S e r i a l i z a b l e D i a g r a m > < A d a p t e r   i : t y p e = " M e a s u r e D i a g r a m S a n d b o x A d a p t e r " > < T a b l e N a m e > d P r o d u c t 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K e y > < / D i a g r a m O b j e c t K e y > < D i a g r a m O b j e c t K e y > < K e y > C o l u m n s \ P r o d u c t < / K e y > < / D i a g r a m O b j e c t K e y > < D i a g r a m O b j e c t K e y > < K e y > C o l u m n s \ P r i c e < / K e y > < / D i a g r a m O b j e c t K e y > < D i a g r a m O b j e c t K e y > < K e y > C o l u m n s \ S C o s t < / K e y > < / D i a g r a m O b j e c t K e y > < D i a g r a m O b j e c t K e y > < K e y > C o l u m n s \ M a n u f a c t u r e r K e y < / K e y > < / D i a g r a m O b j e c t K e y > < D i a g r a m O b j e c t K e y > < K e y > C o l u m n s \ C a t e g o r y < / K e y > < / D i a g r a m O b j e c t K e y > < D i a g r a m O b j e c t K e y > < K e y > C o l u m n s \ M a n u f a c t u r e r 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K e y > < / a : K e y > < a : V a l u e   i : t y p e = " M e a s u r e G r i d N o d e V i e w S t a t e " > < L a y e d O u t > t r u e < / L a y e d O u t > < / a : V a l u e > < / a : K e y V a l u e O f D i a g r a m O b j e c t K e y a n y T y p e z b w N T n L X > < a : K e y V a l u e O f D i a g r a m O b j e c t K e y a n y T y p e z b w N T n L X > < a : K e y > < K e y > C o l u m n s \ P r o d u c t < / K e y > < / a : K e y > < a : V a l u e   i : t y p e = " M e a s u r e G r i d N o d e V i e w S t a t e " > < C o l u m n > 1 < / C o l u m n > < L a y e d O u t > t r u e < / L a y e d O u t > < / a : V a l u e > < / a : K e y V a l u e O f D i a g r a m O b j e c t K e y a n y T y p e z b w N T n L X > < a : K e y V a l u e O f D i a g r a m O b j e c t K e y a n y T y p e z b w N T n L X > < a : K e y > < K e y > C o l u m n s \ P r i c e < / K e y > < / a : K e y > < a : V a l u e   i : t y p e = " M e a s u r e G r i d N o d e V i e w S t a t e " > < C o l u m n > 2 < / C o l u m n > < L a y e d O u t > t r u e < / L a y e d O u t > < / a : V a l u e > < / a : K e y V a l u e O f D i a g r a m O b j e c t K e y a n y T y p e z b w N T n L X > < a : K e y V a l u e O f D i a g r a m O b j e c t K e y a n y T y p e z b w N T n L X > < a : K e y > < K e y > C o l u m n s \ S C o s t < / K e y > < / a : K e y > < a : V a l u e   i : t y p e = " M e a s u r e G r i d N o d e V i e w S t a t e " > < C o l u m n > 3 < / C o l u m n > < L a y e d O u t > t r u e < / L a y e d O u t > < / a : V a l u e > < / a : K e y V a l u e O f D i a g r a m O b j e c t K e y a n y T y p e z b w N T n L X > < a : K e y V a l u e O f D i a g r a m O b j e c t K e y a n y T y p e z b w N T n L X > < a : K e y > < K e y > C o l u m n s \ M a n u f a c t u r e r K e y < / K e y > < / a : K e y > < a : V a l u e   i : t y p e = " M e a s u r e G r i d N o d e V i e w S t a t e " > < C o l u m n > 4 < / C o l u m n > < L a y e d O u t > t r u e < / L a y e d O u t > < / a : V a l u e > < / a : K e y V a l u e O f D i a g r a m O b j e c t K e y a n y T y p e z b w N T n L X > < a : K e y V a l u e O f D i a g r a m O b j e c t K e y a n y T y p e z b w N T n L X > < a : K e y > < K e y > C o l u m n s \ C a t e g o r y < / K e y > < / a : K e y > < a : V a l u e   i : t y p e = " M e a s u r e G r i d N o d e V i e w S t a t e " > < C o l u m n > 5 < / C o l u m n > < L a y e d O u t > t r u e < / L a y e d O u t > < / a : V a l u e > < / a : K e y V a l u e O f D i a g r a m O b j e c t K e y a n y T y p e z b w N T n L X > < a : K e y V a l u e O f D i a g r a m O b j e c t K e y a n y T y p e z b w N T n L X > < a : K e y > < K e y > C o l u m n s \ M a n u f a c t u r e r < / K e y > < / a : K e y > < a : V a l u e   i : t y p e = " M e a s u r e G r i d N o d e V i e w S t a t e " > < C o l u m n > 6 < / C o l u m n > < L a y e d O u t > t r u e < / L a y e d O u t > < / a : V a l u e > < / a : K e y V a l u e O f D i a g r a m O b j e c t K e y a n y T y p e z b w N T n L X > < / V i e w S t a t e s > < / D i a g r a m M a n a g e r . S e r i a l i z a b l e D i a g r a m > < D i a g r a m M a n a g e r . S e r i a l i z a b l e D i a g r a m > < A d a p t e r   i : t y p e = " M e a s u r e D i a g r a m S a n d b o x A d a p t e r " > < T a b l e N a m e > d S a l e s R e p 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 d S a l e s R e p 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 C o l u m n s \ S a l e s R e p K e y < / K e y > < / D i a g r a m O b j e c t K e y > < D i a g r a m O b j e c t K e y > < K e y > C o l u m n s \ S a l e s   R e p < / K e y > < / D i a g r a m O b j e c t K e y > < D i a g r a m O b j e c t K e y > < K e y > C o l u m n s \ H i r e   D a t e < / 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 C o l u m n s \ S a l e s R e p K e y < / K e y > < / a : K e y > < a : V a l u e   i : t y p e = " M e a s u r e G r i d N o d e V i e w S t a t e " > < L a y e d O u t > t r u e < / L a y e d O u t > < / a : V a l u e > < / a : K e y V a l u e O f D i a g r a m O b j e c t K e y a n y T y p e z b w N T n L X > < a : K e y V a l u e O f D i a g r a m O b j e c t K e y a n y T y p e z b w N T n L X > < a : K e y > < K e y > C o l u m n s \ S a l e s   R e p < / K e y > < / a : K e y > < a : V a l u e   i : t y p e = " M e a s u r e G r i d N o d e V i e w S t a t e " > < C o l u m n > 1 < / C o l u m n > < L a y e d O u t > t r u e < / L a y e d O u t > < / a : V a l u e > < / a : K e y V a l u e O f D i a g r a m O b j e c t K e y a n y T y p e z b w N T n L X > < a : K e y V a l u e O f D i a g r a m O b j e c t K e y a n y T y p e z b w N T n L X > < a : K e y > < K e y > C o l u m n s \ H i r e   D a t e < / K e y > < / a : K e y > < a : V a l u e   i : t y p e = " M e a s u r e G r i d N o d e V i e w S t a t e " > < C o l u m n > 2 < / C o l u m n > < L a y e d O u t > t r u e < / L a y e d O u t > < / a : V a l u e > < / a : K e y V a l u e O f D i a g r a m O b j e c t K e y a n y T y p e z b w N T n L X > < a : K e y V a l u e O f D i a g r a m O b j e c t K e y a n y T y p e z b w N T n L X > < a : K e y > < K e y > C o l u m n s \ R e g i o n < / 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 T a g s \ T a b l e s \ & l t ; T a b l e s \ d P r o d u c t & g t ; < / K e y > < / D i a g r a m O b j e c t K e y > < D i a g r a m O b j e c t K e y > < K e y > D y n a m i c   T a g s \ T a b l e s \ & l t ; T a b l e s \ f S a l e s & g t ; < / K e y > < / D i a g r a m O b j e c t K e y > < D i a g r a m O b j e c t K e y > < K e y > D y n a m i c   T a g s \ T a b l e s \ & l t ; T a b l e s \ d S a l e s R e p & g t ; < / K e y > < / D i a g r a m O b j e c t K e y > < D i a g r a m O b j e c t K e y > < K e y > T a b l e s \ d P r o d u c t < / K e y > < / D i a g r a m O b j e c t K e y > < D i a g r a m O b j e c t K e y > < K e y > T a b l e s \ d P r o d u c t \ C o l u m n s \ P r o d u c t K e y < / K e y > < / D i a g r a m O b j e c t K e y > < D i a g r a m O b j e c t K e y > < K e y > T a b l e s \ d P r o d u c t \ C o l u m n s \ P r o d u c t < / K e y > < / D i a g r a m O b j e c t K e y > < D i a g r a m O b j e c t K e y > < K e y > T a b l e s \ d P r o d u c t \ C o l u m n s \ P r i c e < / K e y > < / D i a g r a m O b j e c t K e y > < D i a g r a m O b j e c t K e y > < K e y > T a b l e s \ d P r o d u c t \ C o l u m n s \ S C o s t < / K e y > < / D i a g r a m O b j e c t K e y > < D i a g r a m O b j e c t K e y > < K e y > T a b l e s \ d P r o d u c t \ C o l u m n s \ C a t e g o r y < / K e y > < / D i a g r a m O b j e c t K e y > < D i a g r a m O b j e c t K e y > < K e y > T a b l e s \ d P r o d u c t \ C o l u m n s \ M a n u f a c t u r e r < / K e y > < / D i a g r a m O b j e c t K e y > < D i a g r a m O b j e c t K e y > < K e y > T a b l e s \ f S a l e s < / K e y > < / D i a g r a m O b j e c t K e y > < D i a g r a m O b j e c t K e y > < K e y > T a b l e s \ f S a l e s \ C o l u m n s \ D a t e < / K e y > < / D i a g r a m O b j e c t K e y > < D i a g r a m O b j e c t K e y > < K e y > T a b l e s \ f S a l e s \ C o l u m n s \ U n i t s < / K e y > < / D i a g r a m O b j e c t K e y > < D i a g r a m O b j e c t K e y > < K e y > T a b l e s \ f S a l e s \ C o l u m n s \ S a l e s R e p K e y < / K e y > < / D i a g r a m O b j e c t K e y > < D i a g r a m O b j e c t K e y > < K e y > T a b l e s \ f S a l e s \ C o l u m n s \ P r o d u c t K e y < / K e y > < / D i a g r a m O b j e c t K e y > < D i a g r a m O b j e c t K e y > < K e y > T a b l e s \ f S a l e s \ C o l u m n s \ S a l e s < / K e y > < / D i a g r a m O b j e c t K e y > < D i a g r a m O b j e c t K e y > < K e y > T a b l e s \ f S a l e s \ M e a s u r e s \ T o t a l   S a l e s < / K e y > < / D i a g r a m O b j e c t K e y > < D i a g r a m O b j e c t K e y > < K e y > T a b l e s \ f S a l e s \ M e a s u r e s \ T o t a l   U n i t s < / K e y > < / D i a g r a m O b j e c t K e y > < D i a g r a m O b j e c t K e y > < K e y > T a b l e s \ d S a l e s R e p < / K e y > < / D i a g r a m O b j e c t K e y > < D i a g r a m O b j e c t K e y > < K e y > T a b l e s \ d S a l e s R e p \ C o l u m n s \ S a l e s R e p K e y < / K e y > < / D i a g r a m O b j e c t K e y > < D i a g r a m O b j e c t K e y > < K e y > T a b l e s \ d S a l e s R e p \ C o l u m n s \ S a l e s   R e p < / K e y > < / D i a g r a m O b j e c t K e y > < D i a g r a m O b j e c t K e y > < K e y > T a b l e s \ d S a l e s R e p \ C o l u m n s \ H i r e   D a t e < / K e y > < / D i a g r a m O b j e c t K e y > < D i a g r a m O b j e c t K e y > < K e y > T a b l e s \ d S a l e s R e p \ C o l u m n s \ R e g i o n < / K e y > < / D i a g r a m O b j e c t K e y > < D i a g r a m O b j e c t K e y > < K e y > R e l a t i o n s h i p s \ & l t ; T a b l e s \ f S a l e s \ C o l u m n s \ S a l e s R e p K e y & g t ; - & l t ; T a b l e s \ d S a l e s R e p \ C o l u m n s \ S a l e s R e p K e y & g t ; < / K e y > < / D i a g r a m O b j e c t K e y > < D i a g r a m O b j e c t K e y > < K e y > R e l a t i o n s h i p s \ & l t ; T a b l e s \ f S a l e s \ C o l u m n s \ S a l e s R e p K e y & g t ; - & l t ; T a b l e s \ d S a l e s R e p \ C o l u m n s \ S a l e s R e p K e y & g t ; \ F K < / K e y > < / D i a g r a m O b j e c t K e y > < D i a g r a m O b j e c t K e y > < K e y > R e l a t i o n s h i p s \ & l t ; T a b l e s \ f S a l e s \ C o l u m n s \ S a l e s R e p K e y & g t ; - & l t ; T a b l e s \ d S a l e s R e p \ C o l u m n s \ S a l e s R e p K e y & g t ; \ P K < / K e y > < / D i a g r a m O b j e c t K e y > < D i a g r a m O b j e c t K e y > < K e y > R e l a t i o n s h i p s \ & l t ; T a b l e s \ f S a l e s \ C o l u m n s \ S a l e s R e p K e y & g t ; - & l t ; T a b l e s \ d S a l e s R e p \ C o l u m n s \ S a l e s R e p K e y & g t ; \ C r o s s F i l t e r < / K e y > < / D i a g r a m O b j e c t K e y > < D i a g r a m O b j e c t K e y > < K e y > R e l a t i o n s h i p s \ & l t ; T a b l e s \ f S a l e s \ C o l u m n s \ P r o d u c t K e y & g t ; - & l t ; T a b l e s \ d P r o d u c t \ C o l u m n s \ P r o d u c t K e y & g t ; < / K e y > < / D i a g r a m O b j e c t K e y > < D i a g r a m O b j e c t K e y > < K e y > R e l a t i o n s h i p s \ & l t ; T a b l e s \ f S a l e s \ C o l u m n s \ P r o d u c t K e y & g t ; - & l t ; T a b l e s \ d P r o d u c t \ C o l u m n s \ P r o d u c t K e y & g t ; \ F K < / K e y > < / D i a g r a m O b j e c t K e y > < D i a g r a m O b j e c t K e y > < K e y > R e l a t i o n s h i p s \ & l t ; T a b l e s \ f S a l e s \ C o l u m n s \ P r o d u c t K e y & g t ; - & l t ; T a b l e s \ d P r o d u c t \ C o l u m n s \ P r o d u c t K e y & g t ; \ P K < / K e y > < / D i a g r a m O b j e c t K e y > < D i a g r a m O b j e c t K e y > < K e y > R e l a t i o n s h i p s \ & l t ; T a b l e s \ f S a l e s \ C o l u m n s \ P r o d u c t K e y & g t ; - & l t ; T a b l e s \ d P r o d u c t \ C o l u m n s \ P r o d u c t K e y & g t ; \ C r o s s F i l t e r < / K e y > < / D i a g r a m O b j e c t K e y > < / A l l K e y s > < S e l e c t e d K e y s > < D i a g r a m O b j e c t K e y > < K e y > T a b l e s \ f S a l e s 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 T a g s \ T a b l e s \ & l t ; T a b l e s \ d P r o d u c t & g t ; < / K e y > < / a : K e y > < a : V a l u e   i : t y p e = " D i a g r a m D i s p l a y T a g V i e w S t a t e " > < I s N o t F i l t e r e d O u t > t r u e < / I s N o t F i l t e r e d O u t > < / a : V a l u e > < / a : K e y V a l u e O f D i a g r a m O b j e c t K e y a n y T y p e z b w N T n L X > < a : K e y V a l u e O f D i a g r a m O b j e c t K e y a n y T y p e z b w N T n L X > < a : K e y > < K e y > D y n a m i c   T a g s \ T a b l e s \ & l t ; T a b l e s \ f S a l e s & g t ; < / K e y > < / a : K e y > < a : V a l u e   i : t y p e = " D i a g r a m D i s p l a y T a g V i e w S t a t e " > < I s N o t F i l t e r e d O u t > t r u e < / I s N o t F i l t e r e d O u t > < / a : V a l u e > < / a : K e y V a l u e O f D i a g r a m O b j e c t K e y a n y T y p e z b w N T n L X > < a : K e y V a l u e O f D i a g r a m O b j e c t K e y a n y T y p e z b w N T n L X > < a : K e y > < K e y > D y n a m i c   T a g s \ T a b l e s \ & l t ; T a b l e s \ d S a l e s R e p & g t ; < / K e y > < / a : K e y > < a : V a l u e   i : t y p e = " D i a g r a m D i s p l a y T a g V i e w S t a t e " > < I s N o t F i l t e r e d O u t > t r u e < / I s N o t F i l t e r e d O u t > < / a : V a l u e > < / a : K e y V a l u e O f D i a g r a m O b j e c t K e y a n y T y p e z b w N T n L X > < a : K e y V a l u e O f D i a g r a m O b j e c t K e y a n y T y p e z b w N T n L X > < a : K e y > < K e y > T a b l e s \ d P r o d u c t < / K e y > < / a : K e y > < a : V a l u e   i : t y p e = " D i a g r a m D i s p l a y N o d e V i e w S t a t e " > < H e i g h t > 2 8 6 < / H e i g h t > < I s E x p a n d e d > t r u e < / I s E x p a n d e d > < L a y e d O u t > t r u e < / L a y e d O u t > < L e f t > 6 4 3 < / L e f t > < T a b I n d e x > 1 < / T a b I n d e x > < T o p > 2 6 3 < / T o p > < W i d t h > 2 5 5 < / W i d t h > < / a : V a l u e > < / a : K e y V a l u e O f D i a g r a m O b j e c t K e y a n y T y p e z b w N T n L X > < a : K e y V a l u e O f D i a g r a m O b j e c t K e y a n y T y p e z b w N T n L X > < a : K e y > < K e y > T a b l e s \ d P r o d u c t \ C o l u m n s \ P r o d u c t K e y < / K e y > < / a : K e y > < a : V a l u e   i : t y p e = " D i a g r a m D i s p l a y N o d e V i e w S t a t e " > < H e i g h t > 1 5 0 < / H e i g h t > < I s E x p a n d e d > t r u e < / I s E x p a n d e d > < W i d t h > 2 0 0 < / W i d t h > < / a : V a l u e > < / a : K e y V a l u e O f D i a g r a m O b j e c t K e y a n y T y p e z b w N T n L X > < a : K e y V a l u e O f D i a g r a m O b j e c t K e y a n y T y p e z b w N T n L X > < a : K e y > < K e y > T a b l e s \ d P r o d u c t \ C o l u m n s \ P r o d u c t < / K e y > < / a : K e y > < a : V a l u e   i : t y p e = " D i a g r a m D i s p l a y N o d e V i e w S t a t e " > < H e i g h t > 1 5 0 < / H e i g h t > < I s E x p a n d e d > t r u e < / I s E x p a n d e d > < W i d t h > 2 0 0 < / W i d t h > < / a : V a l u e > < / a : K e y V a l u e O f D i a g r a m O b j e c t K e y a n y T y p e z b w N T n L X > < a : K e y V a l u e O f D i a g r a m O b j e c t K e y a n y T y p e z b w N T n L X > < a : K e y > < K e y > T a b l e s \ d P r o d u c t \ C o l u m n s \ P r i c e < / K e y > < / a : K e y > < a : V a l u e   i : t y p e = " D i a g r a m D i s p l a y N o d e V i e w S t a t e " > < H e i g h t > 1 5 0 < / H e i g h t > < I s E x p a n d e d > t r u e < / I s E x p a n d e d > < W i d t h > 2 0 0 < / W i d t h > < / a : V a l u e > < / a : K e y V a l u e O f D i a g r a m O b j e c t K e y a n y T y p e z b w N T n L X > < a : K e y V a l u e O f D i a g r a m O b j e c t K e y a n y T y p e z b w N T n L X > < a : K e y > < K e y > T a b l e s \ d P r o d u c t \ C o l u m n s \ S C o s t < / K e y > < / a : K e y > < a : V a l u e   i : t y p e = " D i a g r a m D i s p l a y N o d e V i e w S t a t e " > < H e i g h t > 1 5 0 < / H e i g h t > < I s E x p a n d e d > t r u e < / I s E x p a n d e d > < W i d t h > 2 0 0 < / W i d t h > < / a : V a l u e > < / a : K e y V a l u e O f D i a g r a m O b j e c t K e y a n y T y p e z b w N T n L X > < a : K e y V a l u e O f D i a g r a m O b j e c t K e y a n y T y p e z b w N T n L X > < a : K e y > < K e y > T a b l e s \ d P r o d u c t \ C o l u m n s \ C a t e g o r y < / K e y > < / a : K e y > < a : V a l u e   i : t y p e = " D i a g r a m D i s p l a y N o d e V i e w S t a t e " > < H e i g h t > 1 5 0 < / H e i g h t > < I s E x p a n d e d > t r u e < / I s E x p a n d e d > < W i d t h > 2 0 0 < / W i d t h > < / a : V a l u e > < / a : K e y V a l u e O f D i a g r a m O b j e c t K e y a n y T y p e z b w N T n L X > < a : K e y V a l u e O f D i a g r a m O b j e c t K e y a n y T y p e z b w N T n L X > < a : K e y > < K e y > T a b l e s \ d P r o d u c t \ C o l u m n s \ M a n u f a c t u r e r < / K e y > < / a : K e y > < a : V a l u e   i : t y p e = " D i a g r a m D i s p l a y N o d e V i e w S t a t e " > < H e i g h t > 1 5 0 < / H e i g h t > < I s E x p a n d e d > t r u e < / I s E x p a n d e d > < W i d t h > 2 0 0 < / W i d t h > < / a : V a l u e > < / a : K e y V a l u e O f D i a g r a m O b j e c t K e y a n y T y p e z b w N T n L X > < a : K e y V a l u e O f D i a g r a m O b j e c t K e y a n y T y p e z b w N T n L X > < a : K e y > < K e y > T a b l e s \ f S a l e s < / K e y > < / a : K e y > < a : V a l u e   i : t y p e = " D i a g r a m D i s p l a y N o d e V i e w S t a t e " > < H e i g h t > 2 4 8 < / H e i g h t > < I s E x p a n d e d > t r u e < / I s E x p a n d e d > < I s F o c u s e d > t r u e < / I s F o c u s e d > < L a y e d O u t > t r u e < / L a y e d O u t > < L e f t > 2 9 8 . 9 0 3 8 1 0 5 6 7 6 6 5 8 < / L e f t > < T o p > 1 7 1 < / T o p > < W i d t h > 2 4 7 < / W i d t h > < / a : V a l u e > < / a : K e y V a l u e O f D i a g r a m O b j e c t K e y a n y T y p e z b w N T n L X > < a : K e y V a l u e O f D i a g r a m O b j e c t K e y a n y T y p e z b w N T n L X > < a : K e y > < K e y > T a b l e s \ f S a l e s \ C o l u m n s \ D a t e < / K e y > < / a : K e y > < a : V a l u e   i : t y p e = " D i a g r a m D i s p l a y N o d e V i e w S t a t e " > < H e i g h t > 1 5 0 < / H e i g h t > < I s E x p a n d e d > t r u e < / I s E x p a n d e d > < W i d t h > 2 0 0 < / W i d t h > < / a : V a l u e > < / a : K e y V a l u e O f D i a g r a m O b j e c t K e y a n y T y p e z b w N T n L X > < a : K e y V a l u e O f D i a g r a m O b j e c t K e y a n y T y p e z b w N T n L X > < a : K e y > < K e y > T a b l e s \ f S a l e s \ C o l u m n s \ U n i t s < / K e y > < / a : K e y > < a : V a l u e   i : t y p e = " D i a g r a m D i s p l a y N o d e V i e w S t a t e " > < H e i g h t > 1 5 0 < / H e i g h t > < I s E x p a n d e d > t r u e < / I s E x p a n d e d > < W i d t h > 2 0 0 < / W i d t h > < / a : V a l u e > < / a : K e y V a l u e O f D i a g r a m O b j e c t K e y a n y T y p e z b w N T n L X > < a : K e y V a l u e O f D i a g r a m O b j e c t K e y a n y T y p e z b w N T n L X > < a : K e y > < K e y > T a b l e s \ f S a l e s \ C o l u m n s \ S a l e s R e p K e y < / K e y > < / a : K e y > < a : V a l u e   i : t y p e = " D i a g r a m D i s p l a y N o d e V i e w S t a t e " > < H e i g h t > 1 5 0 < / H e i g h t > < I s E x p a n d e d > t r u e < / I s E x p a n d e d > < W i d t h > 2 0 0 < / W i d t h > < / a : V a l u e > < / a : K e y V a l u e O f D i a g r a m O b j e c t K e y a n y T y p e z b w N T n L X > < a : K e y V a l u e O f D i a g r a m O b j e c t K e y a n y T y p e z b w N T n L X > < a : K e y > < K e y > T a b l e s \ f S a l e s \ C o l u m n s \ P r o d u c t K e y < / K e y > < / a : K e y > < a : V a l u e   i : t y p e = " D i a g r a m D i s p l a y N o d e V i e w S t a t e " > < H e i g h t > 1 5 0 < / H e i g h t > < I s E x p a n d e d > t r u e < / I s E x p a n d e d > < W i d t h > 2 0 0 < / W i d t h > < / a : V a l u e > < / a : K e y V a l u e O f D i a g r a m O b j e c t K e y a n y T y p e z b w N T n L X > < a : K e y V a l u e O f D i a g r a m O b j e c t K e y a n y T y p e z b w N T n L X > < a : K e y > < K e y > T a b l e s \ f S a l e s \ C o l u m n s \ S a l e s < / K e y > < / a : K e y > < a : V a l u e   i : t y p e = " D i a g r a m D i s p l a y N o d e V i e w S t a t e " > < H e i g h t > 1 5 0 < / H e i g h t > < I s E x p a n d e d > t r u e < / I s E x p a n d e d > < W i d t h > 2 0 0 < / W i d t h > < / a : V a l u e > < / a : K e y V a l u e O f D i a g r a m O b j e c t K e y a n y T y p e z b w N T n L X > < a : K e y V a l u e O f D i a g r a m O b j e c t K e y a n y T y p e z b w N T n L X > < a : K e y > < K e y > T a b l e s \ f S a l e s \ M e a s u r e s \ T o t a l   S a l e s < / K e y > < / a : K e y > < a : V a l u e   i : t y p e = " D i a g r a m D i s p l a y N o d e V i e w S t a t e " > < H e i g h t > 1 5 0 < / H e i g h t > < I s E x p a n d e d > t r u e < / I s E x p a n d e d > < W i d t h > 2 0 0 < / W i d t h > < / a : V a l u e > < / a : K e y V a l u e O f D i a g r a m O b j e c t K e y a n y T y p e z b w N T n L X > < a : K e y V a l u e O f D i a g r a m O b j e c t K e y a n y T y p e z b w N T n L X > < a : K e y > < K e y > T a b l e s \ f S a l e s \ M e a s u r e s \ T o t a l   U n i t s < / K e y > < / a : K e y > < a : V a l u e   i : t y p e = " D i a g r a m D i s p l a y N o d e V i e w S t a t e " > < H e i g h t > 1 5 0 < / H e i g h t > < I s E x p a n d e d > t r u e < / I s E x p a n d e d > < W i d t h > 2 0 0 < / W i d t h > < / a : V a l u e > < / a : K e y V a l u e O f D i a g r a m O b j e c t K e y a n y T y p e z b w N T n L X > < a : K e y V a l u e O f D i a g r a m O b j e c t K e y a n y T y p e z b w N T n L X > < a : K e y > < K e y > T a b l e s \ d S a l e s R e p < / K e y > < / a : K e y > < a : V a l u e   i : t y p e = " D i a g r a m D i s p l a y N o d e V i e w S t a t e " > < H e i g h t > 2 0 0 < / H e i g h t > < I s E x p a n d e d > t r u e < / I s E x p a n d e d > < L a y e d O u t > t r u e < / L a y e d O u t > < L e f t > 0 . 8 0 7 6 2 1 1 3 5 3 3 1 6 0 1 1 8 < / L e f t > < T a b I n d e x > 2 < / T a b I n d e x > < T o p > 3 0 6 < / T o p > < W i d t h > 2 0 0 < / W i d t h > < / a : V a l u e > < / a : K e y V a l u e O f D i a g r a m O b j e c t K e y a n y T y p e z b w N T n L X > < a : K e y V a l u e O f D i a g r a m O b j e c t K e y a n y T y p e z b w N T n L X > < a : K e y > < K e y > T a b l e s \ d S a l e s R e p \ C o l u m n s \ S a l e s R e p K e y < / K e y > < / a : K e y > < a : V a l u e   i : t y p e = " D i a g r a m D i s p l a y N o d e V i e w S t a t e " > < H e i g h t > 1 5 0 < / H e i g h t > < I s E x p a n d e d > t r u e < / I s E x p a n d e d > < W i d t h > 2 0 0 < / W i d t h > < / a : V a l u e > < / a : K e y V a l u e O f D i a g r a m O b j e c t K e y a n y T y p e z b w N T n L X > < a : K e y V a l u e O f D i a g r a m O b j e c t K e y a n y T y p e z b w N T n L X > < a : K e y > < K e y > T a b l e s \ d S a l e s R e p \ C o l u m n s \ S a l e s   R e p < / K e y > < / a : K e y > < a : V a l u e   i : t y p e = " D i a g r a m D i s p l a y N o d e V i e w S t a t e " > < H e i g h t > 1 5 0 < / H e i g h t > < I s E x p a n d e d > t r u e < / I s E x p a n d e d > < W i d t h > 2 0 0 < / W i d t h > < / a : V a l u e > < / a : K e y V a l u e O f D i a g r a m O b j e c t K e y a n y T y p e z b w N T n L X > < a : K e y V a l u e O f D i a g r a m O b j e c t K e y a n y T y p e z b w N T n L X > < a : K e y > < K e y > T a b l e s \ d S a l e s R e p \ C o l u m n s \ H i r e   D a t e < / K e y > < / a : K e y > < a : V a l u e   i : t y p e = " D i a g r a m D i s p l a y N o d e V i e w S t a t e " > < H e i g h t > 1 5 0 < / H e i g h t > < I s E x p a n d e d > t r u e < / I s E x p a n d e d > < W i d t h > 2 0 0 < / W i d t h > < / a : V a l u e > < / a : K e y V a l u e O f D i a g r a m O b j e c t K e y a n y T y p e z b w N T n L X > < a : K e y V a l u e O f D i a g r a m O b j e c t K e y a n y T y p e z b w N T n L X > < a : K e y > < K e y > T a b l e s \ d S a l e s R e p \ C o l u m n s \ R e g i o n < / K e y > < / a : K e y > < a : V a l u e   i : t y p e = " D i a g r a m D i s p l a y N o d e V i e w S t a t e " > < H e i g h t > 1 5 0 < / H e i g h t > < I s E x p a n d e d > t r u e < / I s E x p a n d e d > < W i d t h > 2 0 0 < / W i d t h > < / a : V a l u e > < / a : K e y V a l u e O f D i a g r a m O b j e c t K e y a n y T y p e z b w N T n L X > < a : K e y V a l u e O f D i a g r a m O b j e c t K e y a n y T y p e z b w N T n L X > < a : K e y > < K e y > R e l a t i o n s h i p s \ & l t ; T a b l e s \ f S a l e s \ C o l u m n s \ S a l e s R e p K e y & g t ; - & l t ; T a b l e s \ d S a l e s R e p \ C o l u m n s \ S a l e s R e p K e y & g t ; < / K e y > < / a : K e y > < a : V a l u e   i : t y p e = " D i a g r a m D i s p l a y L i n k V i e w S t a t e " > < A u t o m a t i o n P r o p e r t y H e l p e r T e x t > E n d   p o i n t   1 :   ( 2 8 2 . 9 0 3 8 1 0 5 6 7 6 6 6 , 2 9 5 ) .   E n d   p o i n t   2 :   ( 2 1 6 . 8 0 7 6 2 1 1 3 5 3 3 2 , 4 0 6 )   < / A u t o m a t i o n P r o p e r t y H e l p e r T e x t > < L a y e d O u t > t r u e < / L a y e d O u t > < P o i n t s   x m l n s : b = " h t t p : / / s c h e m a s . d a t a c o n t r a c t . o r g / 2 0 0 4 / 0 7 / S y s t e m . W i n d o w s " > < b : P o i n t > < b : _ x > 2 8 2 . 9 0 3 8 1 0 5 6 7 6 6 5 8 < / b : _ x > < b : _ y > 2 9 5 < / b : _ y > < / b : P o i n t > < b : P o i n t > < b : _ x > 2 5 1 . 8 5 5 7 1 6 0 0 0 0 0 0 0 3 < / b : _ x > < b : _ y > 2 9 5 < / b : _ y > < / b : P o i n t > < b : P o i n t > < b : _ x > 2 4 9 . 8 5 5 7 1 6 0 0 0 0 0 0 0 3 < / b : _ x > < b : _ y > 2 9 7 < / b : _ y > < / b : P o i n t > < b : P o i n t > < b : _ x > 2 4 9 . 8 5 5 7 1 6 0 0 0 0 0 0 0 3 < / b : _ x > < b : _ y > 4 0 4 < / b : _ y > < / b : P o i n t > < b : P o i n t > < b : _ x > 2 4 7 . 8 5 5 7 1 6 0 0 0 0 0 0 0 3 < / b : _ x > < b : _ y > 4 0 6 < / b : _ y > < / b : P o i n t > < b : P o i n t > < b : _ x > 2 1 6 . 8 0 7 6 2 1 1 3 5 3 3 1 6 9 < / b : _ x > < b : _ y > 4 0 6 < / b : _ y > < / b : P o i n t > < / P o i n t s > < / a : V a l u e > < / a : K e y V a l u e O f D i a g r a m O b j e c t K e y a n y T y p e z b w N T n L X > < a : K e y V a l u e O f D i a g r a m O b j e c t K e y a n y T y p e z b w N T n L X > < a : K e y > < K e y > R e l a t i o n s h i p s \ & l t ; T a b l e s \ f S a l e s \ C o l u m n s \ S a l e s R e p K e y & g t ; - & l t ; T a b l e s \ d S a l e s R e p \ C o l u m n s \ S a l e s R e p K e y & g t ; \ F K < / K e y > < / a : K e y > < a : V a l u e   i : t y p e = " D i a g r a m D i s p l a y L i n k E n d p o i n t V i e w S t a t e " > < H e i g h t > 1 6 < / H e i g h t > < L a b e l L o c a t i o n   x m l n s : b = " h t t p : / / s c h e m a s . d a t a c o n t r a c t . o r g / 2 0 0 4 / 0 7 / S y s t e m . W i n d o w s " > < b : _ x > 2 8 2 . 9 0 3 8 1 0 5 6 7 6 6 5 8 < / b : _ x > < b : _ y > 2 8 7 < / b : _ y > < / L a b e l L o c a t i o n > < L o c a t i o n   x m l n s : b = " h t t p : / / s c h e m a s . d a t a c o n t r a c t . o r g / 2 0 0 4 / 0 7 / S y s t e m . W i n d o w s " > < b : _ x > 2 9 8 . 9 0 3 8 1 0 5 6 7 6 6 5 8 < / b : _ x > < b : _ y > 2 9 5 < / b : _ y > < / L o c a t i o n > < S h a p e R o t a t e A n g l e > 1 8 0 < / S h a p e R o t a t e A n g l e > < W i d t h > 1 6 < / W i d t h > < / a : V a l u e > < / a : K e y V a l u e O f D i a g r a m O b j e c t K e y a n y T y p e z b w N T n L X > < a : K e y V a l u e O f D i a g r a m O b j e c t K e y a n y T y p e z b w N T n L X > < a : K e y > < K e y > R e l a t i o n s h i p s \ & l t ; T a b l e s \ f S a l e s \ C o l u m n s \ S a l e s R e p K e y & g t ; - & l t ; T a b l e s \ d S a l e s R e p \ C o l u m n s \ S a l e s R e p K e y & g t ; \ P K < / K e y > < / a : K e y > < a : V a l u e   i : t y p e = " D i a g r a m D i s p l a y L i n k E n d p o i n t V i e w S t a t e " > < H e i g h t > 1 6 < / H e i g h t > < L a b e l L o c a t i o n   x m l n s : b = " h t t p : / / s c h e m a s . d a t a c o n t r a c t . o r g / 2 0 0 4 / 0 7 / S y s t e m . W i n d o w s " > < b : _ x > 2 0 0 . 8 0 7 6 2 1 1 3 5 3 3 1 6 9 < / b : _ x > < b : _ y > 3 9 8 < / b : _ y > < / L a b e l L o c a t i o n > < L o c a t i o n   x m l n s : b = " h t t p : / / s c h e m a s . d a t a c o n t r a c t . o r g / 2 0 0 4 / 0 7 / S y s t e m . W i n d o w s " > < b : _ x > 2 0 0 . 8 0 7 6 2 1 1 3 5 3 3 1 6 6 < / b : _ x > < b : _ y > 4 0 6 < / b : _ y > < / L o c a t i o n > < S h a p e R o t a t e A n g l e > 3 6 0 < / S h a p e R o t a t e A n g l e > < W i d t h > 1 6 < / W i d t h > < / a : V a l u e > < / a : K e y V a l u e O f D i a g r a m O b j e c t K e y a n y T y p e z b w N T n L X > < a : K e y V a l u e O f D i a g r a m O b j e c t K e y a n y T y p e z b w N T n L X > < a : K e y > < K e y > R e l a t i o n s h i p s \ & l t ; T a b l e s \ f S a l e s \ C o l u m n s \ S a l e s R e p K e y & g t ; - & l t ; T a b l e s \ d S a l e s R e p \ C o l u m n s \ S a l e s R e p K e y & g t ; \ C r o s s F i l t e r < / K e y > < / a : K e y > < a : V a l u e   i : t y p e = " D i a g r a m D i s p l a y L i n k C r o s s F i l t e r V i e w S t a t e " > < P o i n t s   x m l n s : b = " h t t p : / / s c h e m a s . d a t a c o n t r a c t . o r g / 2 0 0 4 / 0 7 / S y s t e m . W i n d o w s " > < b : P o i n t > < b : _ x > 2 8 2 . 9 0 3 8 1 0 5 6 7 6 6 5 8 < / b : _ x > < b : _ y > 2 9 5 < / b : _ y > < / b : P o i n t > < b : P o i n t > < b : _ x > 2 5 1 . 8 5 5 7 1 6 0 0 0 0 0 0 0 3 < / b : _ x > < b : _ y > 2 9 5 < / b : _ y > < / b : P o i n t > < b : P o i n t > < b : _ x > 2 4 9 . 8 5 5 7 1 6 0 0 0 0 0 0 0 3 < / b : _ x > < b : _ y > 2 9 7 < / b : _ y > < / b : P o i n t > < b : P o i n t > < b : _ x > 2 4 9 . 8 5 5 7 1 6 0 0 0 0 0 0 0 3 < / b : _ x > < b : _ y > 4 0 4 < / b : _ y > < / b : P o i n t > < b : P o i n t > < b : _ x > 2 4 7 . 8 5 5 7 1 6 0 0 0 0 0 0 0 3 < / b : _ x > < b : _ y > 4 0 6 < / b : _ y > < / b : P o i n t > < b : P o i n t > < b : _ x > 2 1 6 . 8 0 7 6 2 1 1 3 5 3 3 1 6 9 < / b : _ x > < b : _ y > 4 0 6 < / b : _ y > < / b : P o i n t > < / P o i n t s > < / a : V a l u e > < / a : K e y V a l u e O f D i a g r a m O b j e c t K e y a n y T y p e z b w N T n L X > < a : K e y V a l u e O f D i a g r a m O b j e c t K e y a n y T y p e z b w N T n L X > < a : K e y > < K e y > R e l a t i o n s h i p s \ & l t ; T a b l e s \ f S a l e s \ C o l u m n s \ P r o d u c t K e y & g t ; - & l t ; T a b l e s \ d P r o d u c t \ C o l u m n s \ P r o d u c t K e y & g t ; < / K e y > < / a : K e y > < a : V a l u e   i : t y p e = " D i a g r a m D i s p l a y L i n k V i e w S t a t e " > < A u t o m a t i o n P r o p e r t y H e l p e r T e x t > E n d   p o i n t   1 :   ( 5 6 1 . 9 0 3 8 1 0 5 6 7 6 6 6 , 2 9 5 ) .   E n d   p o i n t   2 :   ( 6 2 7 , 4 0 6 )   < / A u t o m a t i o n P r o p e r t y H e l p e r T e x t > < L a y e d O u t > t r u e < / L a y e d O u t > < P o i n t s   x m l n s : b = " h t t p : / / s c h e m a s . d a t a c o n t r a c t . o r g / 2 0 0 4 / 0 7 / S y s t e m . W i n d o w s " > < b : P o i n t > < b : _ x > 5 6 1 . 9 0 3 8 1 0 5 6 7 6 6 5 8 < / b : _ x > < b : _ y > 2 9 5 < / b : _ y > < / b : P o i n t > < b : P o i n t > < b : _ x > 5 9 2 . 4 5 1 9 0 5 5 0 0 0 0 0 0 7 < / b : _ x > < b : _ y > 2 9 5 < / b : _ y > < / b : P o i n t > < b : P o i n t > < b : _ x > 5 9 4 . 4 5 1 9 0 5 5 0 0 0 0 0 0 7 < / b : _ x > < b : _ y > 2 9 7 < / b : _ y > < / b : P o i n t > < b : P o i n t > < b : _ x > 5 9 4 . 4 5 1 9 0 5 5 0 0 0 0 0 0 7 < / b : _ x > < b : _ y > 4 0 4 < / b : _ y > < / b : P o i n t > < b : P o i n t > < b : _ x > 5 9 6 . 4 5 1 9 0 5 5 0 0 0 0 0 0 7 < / b : _ x > < b : _ y > 4 0 6 < / b : _ y > < / b : P o i n t > < b : P o i n t > < b : _ x > 6 2 7 < / b : _ x > < b : _ y > 4 0 6 < / b : _ y > < / b : P o i n t > < / P o i n t s > < / a : V a l u e > < / a : K e y V a l u e O f D i a g r a m O b j e c t K e y a n y T y p e z b w N T n L X > < a : K e y V a l u e O f D i a g r a m O b j e c t K e y a n y T y p e z b w N T n L X > < a : K e y > < K e y > R e l a t i o n s h i p s \ & l t ; T a b l e s \ f S a l e s \ C o l u m n s \ P r o d u c t K e y & g t ; - & l t ; T a b l e s \ d P r o d u c t \ C o l u m n s \ P r o d u c t K e y & g t ; \ F K < / K e y > < / a : K e y > < a : V a l u e   i : t y p e = " D i a g r a m D i s p l a y L i n k E n d p o i n t V i e w S t a t e " > < H e i g h t > 1 6 < / H e i g h t > < L a b e l L o c a t i o n   x m l n s : b = " h t t p : / / s c h e m a s . d a t a c o n t r a c t . o r g / 2 0 0 4 / 0 7 / S y s t e m . W i n d o w s " > < b : _ x > 5 4 5 . 9 0 3 8 1 0 5 6 7 6 6 5 8 < / b : _ x > < b : _ y > 2 8 7 < / b : _ y > < / L a b e l L o c a t i o n > < L o c a t i o n   x m l n s : b = " h t t p : / / s c h e m a s . d a t a c o n t r a c t . o r g / 2 0 0 4 / 0 7 / S y s t e m . W i n d o w s " > < b : _ x > 5 4 5 . 9 0 3 8 1 0 5 6 7 6 6 5 8 < / b : _ x > < b : _ y > 2 9 5 < / b : _ y > < / L o c a t i o n > < S h a p e R o t a t e A n g l e > 3 6 0 < / S h a p e R o t a t e A n g l e > < W i d t h > 1 6 < / W i d t h > < / a : V a l u e > < / a : K e y V a l u e O f D i a g r a m O b j e c t K e y a n y T y p e z b w N T n L X > < a : K e y V a l u e O f D i a g r a m O b j e c t K e y a n y T y p e z b w N T n L X > < a : K e y > < K e y > R e l a t i o n s h i p s \ & l t ; T a b l e s \ f S a l e s \ C o l u m n s \ P r o d u c t K e y & g t ; - & l t ; T a b l e s \ d P r o d u c t \ C o l u m n s \ P r o d u c t K e y & g t ; \ P K < / K e y > < / a : K e y > < a : V a l u e   i : t y p e = " D i a g r a m D i s p l a y L i n k E n d p o i n t V i e w S t a t e " > < H e i g h t > 1 6 < / H e i g h t > < L a b e l L o c a t i o n   x m l n s : b = " h t t p : / / s c h e m a s . d a t a c o n t r a c t . o r g / 2 0 0 4 / 0 7 / S y s t e m . W i n d o w s " > < b : _ x > 6 2 7 < / b : _ x > < b : _ y > 3 9 8 < / b : _ y > < / L a b e l L o c a t i o n > < L o c a t i o n   x m l n s : b = " h t t p : / / s c h e m a s . d a t a c o n t r a c t . o r g / 2 0 0 4 / 0 7 / S y s t e m . W i n d o w s " > < b : _ x > 6 4 3 < / b : _ x > < b : _ y > 4 0 6 < / b : _ y > < / L o c a t i o n > < S h a p e R o t a t e A n g l e > 1 8 0 < / S h a p e R o t a t e A n g l e > < W i d t h > 1 6 < / W i d t h > < / a : V a l u e > < / a : K e y V a l u e O f D i a g r a m O b j e c t K e y a n y T y p e z b w N T n L X > < a : K e y V a l u e O f D i a g r a m O b j e c t K e y a n y T y p e z b w N T n L X > < a : K e y > < K e y > R e l a t i o n s h i p s \ & l t ; T a b l e s \ f S a l e s \ C o l u m n s \ P r o d u c t K e y & g t ; - & l t ; T a b l e s \ d P r o d u c t \ C o l u m n s \ P r o d u c t K e y & g t ; \ C r o s s F i l t e r < / K e y > < / a : K e y > < a : V a l u e   i : t y p e = " D i a g r a m D i s p l a y L i n k C r o s s F i l t e r V i e w S t a t e " > < P o i n t s   x m l n s : b = " h t t p : / / s c h e m a s . d a t a c o n t r a c t . o r g / 2 0 0 4 / 0 7 / S y s t e m . W i n d o w s " > < b : P o i n t > < b : _ x > 5 6 1 . 9 0 3 8 1 0 5 6 7 6 6 5 8 < / b : _ x > < b : _ y > 2 9 5 < / b : _ y > < / b : P o i n t > < b : P o i n t > < b : _ x > 5 9 2 . 4 5 1 9 0 5 5 0 0 0 0 0 0 7 < / b : _ x > < b : _ y > 2 9 5 < / b : _ y > < / b : P o i n t > < b : P o i n t > < b : _ x > 5 9 4 . 4 5 1 9 0 5 5 0 0 0 0 0 0 7 < / b : _ x > < b : _ y > 2 9 7 < / b : _ y > < / b : P o i n t > < b : P o i n t > < b : _ x > 5 9 4 . 4 5 1 9 0 5 5 0 0 0 0 0 0 7 < / b : _ x > < b : _ y > 4 0 4 < / b : _ y > < / b : P o i n t > < b : P o i n t > < b : _ x > 5 9 6 . 4 5 1 9 0 5 5 0 0 0 0 0 0 7 < / b : _ x > < b : _ y > 4 0 6 < / b : _ y > < / b : P o i n t > < b : P o i n t > < b : _ x > 6 2 7 < / b : _ x > < b : _ y > 4 0 6 < / b : _ y > < / b : P o i n t > < / P o i n t s > < / a : V a l u e > < / a : K e y V a l u e O f D i a g r a m O b j e c t K e y a n y T y p e z b w N T n L X > < / V i e w S t a t e s > < / D i a g r a m M a n a g e r . S e r i a l i z a b l e D i a g r a m > < / A r r a y O f D i a g r a m M a n a g e r . S e r i a l i z a b l e D i a g r a m > ] ] > < / C u s t o m C o n t e n t > < / G e m i n i > 
</file>

<file path=customXml/item12.xml>��< ? x m l   v e r s i o n = " 1 . 0 "   e n c o d i n g = " U T F - 1 6 " ? > < G e m i n i   x m l n s = " h t t p : / / g e m i n i / p i v o t c u s t o m i z a t i o n / S h o w H i d d e n " > < C u s t o m C o n t e n t > < ! [ C D A T A [ T r u 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 d P r o d u c t _ 0 e 5 4 0 7 b 1 - 0 b e 5 - 4 3 b b - 8 7 2 f - a 5 d f b 2 9 d 6 1 8 4 < / K e y > < V a l u e   x m l n s : a = " h t t p : / / s c h e m a s . d a t a c o n t r a c t . o r g / 2 0 0 4 / 0 7 / M i c r o s o f t . A n a l y s i s S e r v i c e s . C o m m o n " > < a : H a s F o c u s > t r u e < / a : H a s F o c u s > < a : S i z e A t D p i 9 6 > 1 1 3 < / a : S i z e A t D p i 9 6 > < a : V i s i b l e > t r u e < / a : V i s i b l e > < / V a l u e > < / K e y V a l u e O f s t r i n g S a n d b o x E d i t o r . M e a s u r e G r i d S t a t e S c d E 3 5 R y > < K e y V a l u e O f s t r i n g S a n d b o x E d i t o r . M e a s u r e G r i d S t a t e S c d E 3 5 R y > < K e y > f S a l e s < / K e y > < V a l u e   x m l n s : a = " h t t p : / / s c h e m a s . d a t a c o n t r a c t . o r g / 2 0 0 4 / 0 7 / M i c r o s o f t . A n a l y s i s S e r v i c e s . C o m m o n " > < a : H a s F o c u s > t r u e < / a : H a s F o c u s > < a : S i z e A t D p i 9 6 > 1 1 3 < / a : S i z e A t D p i 9 6 > < a : V i s i b l e > t r u e < / a : V i s i b l e > < / V a l u e > < / K e y V a l u e O f s t r i n g S a n d b o x E d i t o r . M e a s u r e G r i d S t a t e S c d E 3 5 R y > < K e y V a l u e O f s t r i n g S a n d b o x E d i t o r . M e a s u r e G r i d S t a t e S c d E 3 5 R y > < K e y > d S a l e s R e p < / 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D a t a M a s h u p   s q m i d = " 1 9 a b 5 e a 8 - 6 2 6 e - 4 c d f - b 5 9 1 - 5 1 7 0 b 1 d a 0 6 9 6 "   x m l n s = " h t t p : / / s c h e m a s . m i c r o s o f t . c o m / D a t a M a s h u p " > A A A A A K U E A A B Q S w M E F A A C A A g A 6 p j W T M 1 0 P a + m A A A A + A A A A B I A H A B D b 2 5 m a W c v U G F j a 2 F n Z S 5 4 b W w g o h g A K K A U A A A A A A A A A A A A A A A A A A A A A A A A A A A A h Y + 9 D o I w G E V f h X S n P x A S J R 9 l c J X E h G h c m 1 K h E Y q h x f J u D j 6 S r y C J o m 6 O 9 + Q M 5 z 5 u d 8 i n r g 2 u a r C 6 N x l i m K J A G d l X 2 t Q Z G t 0 p X K G c w 0 7 I s 6 h V M M v G p p O t M t Q 4 d 0 k J 8 d 5 j H + N + q E l E K S P H Y l v K R n U C f W T 9 X w 6 1 s U 4 Y q R C H w y u G R z h Z 4 4 T F C W Y R A 7 J g K L T 5 K t F c j C m Q H w i b s X X j o L g y 4 b 4 E s k w g 7 x f 8 C V B L A w Q U A A I A C A D q m N Z M 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6 p j W T P y 2 a 5 O d A Q A A E g Y A A B M A H A B G b 3 J t d W x h c y 9 T Z W N 0 a W 9 u M S 5 t I K I Y A C i g F A A A A A A A A A A A A A A A A A A A A A A A A A A A A K 1 U T Y + C M B C 9 k / A f m u 4 F k 4 a E Z L O X j S f i Y d f V / d B k D 2 Y P F U Y l Q m t K u 9 E Y / v s W U a C A x j V y g c 5 M 5 8 1 7 M 0 w K g Y w 4 Q 5 P i 7 T 3 b l m 2 l K y o g R O G H 4 K E K J O q j G K R t I f 1 M u B I B a M t g G 0 D s + k o I Y P K b i / W c 8 7 X T 2 8 / G N I E + P t 3 F P 9 n M 5 0 z q o B 9 S p H j A / o q y p Q a Y 7 j a A d a 4 p n c f g T g V l 6 Y K L x O e x S l j u T J 0 C j + z 3 + J h w C D t M 0 A u T T 4 9 u H p I R V P q 0 Q 2 o T k r C V R 3 s U w M n K V D I H c b B P f J 7 K D r t P J S y 5 2 H W C j C h T C x p I J U C 0 A r J e y W 4 E I i f 3 q U B E k F b 8 x p B K C F 9 5 x J y G B M R E z k h 4 O r Y 8 u H R h k q c a R i x 0 3 2 A h 3 5 U E U R U x 2 G 4 o C / M m l v F l I Y X v 8 F 1 I 7 b S K J q g O V F M G Z + a p Q v y C h P / q F E X K G u / C c T Q 7 n a U 1 a Z 4 T 0 z u j Z h O b t L u l R a 2 b O i O w E X K t w M a d f 4 j s H V Q 2 E R t j h l u D d 0 F x 7 x r J T b g O E X q 2 F b G z C M Z 6 O L X s p v 1 Q 9 v 5 u C + L i z 1 s b 5 m p F m G Q N U I N o X a S b y B q q 3 4 3 w x Y X U G p x r i f 8 B U E s B A i 0 A F A A C A A g A 6 p j W T M 1 0 P a + m A A A A + A A A A B I A A A A A A A A A A A A A A A A A A A A A A E N v b m Z p Z y 9 Q Y W N r Y W d l L n h t b F B L A Q I t A B Q A A g A I A O q Y 1 k w P y u m r p A A A A O k A A A A T A A A A A A A A A A A A A A A A A P I A A A B b Q 2 9 u d G V u d F 9 U e X B l c 1 0 u e G 1 s U E s B A i 0 A F A A C A A g A 6 p j W T P y 2 a 5 O d A Q A A E g Y A A B M A A A A A A A A A A A A A A A A A 4 w E A A E Z v c m 1 1 b G F z L 1 N l Y 3 R p b 2 4 x L m 1 Q S w U G A A A A A A M A A w D C A A A A z 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B Y A A A A A A A A O F 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F B y b 2 R 1 Y 3 Q 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c i I C 8 + P E V u d H J 5 I F R 5 c G U 9 I k Z p b G x F c n J v c k N v Z G U i I F Z h b H V l P S J z V W 5 r b m 9 3 b i I g L z 4 8 R W 5 0 c n k g V H l w Z T 0 i R m l s b E V y c m 9 y Q 2 9 1 b n Q i I F Z h b H V l P S J s M C I g L z 4 8 R W 5 0 c n k g V H l w Z T 0 i R m l s b E x h c 3 R V c G R h d G V k I i B W Y W x 1 Z T 0 i Z D I w M T g t M D Y t M j N U M D I 6 M D c 6 M j A u N j g 2 N j Q x N 1 o i I C 8 + P E V u d H J 5 I F R 5 c G U 9 I k Z p b G x D b 2 x 1 b W 5 U e X B l c y I g V m F s d W U 9 I n N B d 1 l G Q l F Z R y I g L z 4 8 R W 5 0 c n k g V H l w Z T 0 i R m l s b E N v b H V t b k 5 h b W V z I i B W Y W x 1 Z T 0 i c 1 s m c X V v d D t Q c m 9 k d W N 0 S 2 V 5 J n F 1 b 3 Q 7 L C Z x d W 9 0 O 1 B y b 2 R 1 Y 3 Q m c X V v d D s s J n F 1 b 3 Q 7 U H J p Y 2 U m c X V v d D s s J n F 1 b 3 Q 7 U 0 N v c 3 Q m c X V v d D s s J n F 1 b 3 Q 7 Q 2 F 0 Z W d v c n k m c X V v d D s s J n F 1 b 3 Q 7 T W F u d W Z h Y 3 R 1 c m V y 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Z F B y b 2 R 1 Y 3 Q v Q 2 h h b m d l Z C B U e X B l L n t Q c m 9 k d W N 0 S 2 V 5 L D B 9 J n F 1 b 3 Q 7 L C Z x d W 9 0 O 1 N l Y 3 R p b 2 4 x L 2 R Q c m 9 k d W N 0 L 0 N o Y W 5 n Z W Q g V H l w Z S 5 7 U H J v Z H V j d C w x f S Z x d W 9 0 O y w m c X V v d D t T Z W N 0 a W 9 u M S 9 k U H J v Z H V j d C 9 D a G F u Z 2 V k I F R 5 c G U u e 1 B y a W N l L D J 9 J n F 1 b 3 Q 7 L C Z x d W 9 0 O 1 N l Y 3 R p b 2 4 x L 2 R Q c m 9 k d W N 0 L 0 N o Y W 5 n Z W Q g V H l w Z S 5 7 U 0 N v c 3 Q s M 3 0 m c X V v d D s s J n F 1 b 3 Q 7 U 2 V j d G l v b j E v Z E N h d G V n b 3 J 5 L 0 N o Y W 5 n Z W Q g V H l w Z S 5 7 Q 2 F 0 Z W d v c n k s M X 0 m c X V v d D s s J n F 1 b 3 Q 7 U 2 V j d G l v b j E v Z E 1 h b n V m Y W N 0 d X J l c i 9 D a G F u Z 2 V k I F R 5 c G U u e 0 1 h b n V m Y W N 0 d X J l c i w x f S Z x d W 9 0 O 1 0 s J n F 1 b 3 Q 7 Q 2 9 s d W 1 u Q 2 9 1 b n Q m c X V v d D s 6 N i w m c X V v d D t L Z X l D b 2 x 1 b W 5 O Y W 1 l c y Z x d W 9 0 O z p b X S w m c X V v d D t D b 2 x 1 b W 5 J Z G V u d G l 0 a W V z J n F 1 b 3 Q 7 O l s m c X V v d D t T Z W N 0 a W 9 u M S 9 k U H J v Z H V j d C 9 D a G F u Z 2 V k I F R 5 c G U u e 1 B y b 2 R 1 Y 3 R L Z X k s M H 0 m c X V v d D s s J n F 1 b 3 Q 7 U 2 V j d G l v b j E v Z F B y b 2 R 1 Y 3 Q v Q 2 h h b m d l Z C B U e X B l L n t Q c m 9 k d W N 0 L D F 9 J n F 1 b 3 Q 7 L C Z x d W 9 0 O 1 N l Y 3 R p b 2 4 x L 2 R Q c m 9 k d W N 0 L 0 N o Y W 5 n Z W Q g V H l w Z S 5 7 U H J p Y 2 U s M n 0 m c X V v d D s s J n F 1 b 3 Q 7 U 2 V j d G l v b j E v Z F B y b 2 R 1 Y 3 Q v Q 2 h h b m d l Z C B U e X B l L n t T Q 2 9 z d C w z f S Z x d W 9 0 O y w m c X V v d D t T Z W N 0 a W 9 u M S 9 k Q 2 F 0 Z W d v c n k v Q 2 h h b m d l Z C B U e X B l L n t D Y X R l Z 2 9 y e S w x f S Z x d W 9 0 O y w m c X V v d D t T Z W N 0 a W 9 u M S 9 k T W F u d W Z h Y 3 R 1 c m V y L 0 N o Y W 5 n Z W Q g V H l w Z S 5 7 T W F u d W Z h Y 3 R 1 c m V y L D F 9 J n F 1 b 3 Q 7 X S w m c X V v d D t S Z W x h d G l v b n N o a X B J b m Z v J n F 1 b 3 Q 7 O l t d f S I g L z 4 8 R W 5 0 c n k g V H l w Z T 0 i U X V l c n l J R C I g V m F s d W U 9 I n N m O G E w Y z c z N i 0 1 N z U 2 L T Q y N W Y t Y W U 0 M y 0 z N W U 2 N 2 V h M W N i M z U i I C 8 + P E V u d H J 5 I F R 5 c G U 9 I k F k Z G V k V G 9 E Y X R h T W 9 k Z W w i I F Z h b H V l P S J s M S I g L z 4 8 L 1 N 0 Y W J s Z U V u d H J p Z X M + P C 9 J d G V t P j x J d G V t P j x J d G V t T G 9 j Y X R p b 2 4 + P E l 0 Z W 1 U e X B l P k Z v c m 1 1 b G E 8 L 0 l 0 Z W 1 U e X B l P j x J d G V t U G F 0 a D 5 T Z W N 0 a W 9 u M S 9 k U H J v Z H V j d C 9 T b 3 V y Y 2 U 8 L 0 l 0 Z W 1 Q Y X R o P j w v S X R l b U x v Y 2 F 0 a W 9 u P j x T d G F i b G V F b n R y a W V z I C 8 + P C 9 J d G V t P j x J d G V t P j x J d G V t T G 9 j Y X R p b 2 4 + P E l 0 Z W 1 U e X B l P k Z v c m 1 1 b G E 8 L 0 l 0 Z W 1 U e X B l P j x J d G V t U G F 0 a D 5 T Z W N 0 a W 9 u M S 9 k U H J v Z H V j d C 9 D a G F u Z 2 V k J T I w V H l w Z T w v S X R l b V B h d G g + P C 9 J d G V t T G 9 j Y X R p b 2 4 + P F N 0 Y W J s Z U V u d H J p Z X M g L z 4 8 L 0 l 0 Z W 0 + P E l 0 Z W 0 + P E l 0 Z W 1 M b 2 N h d G l v b j 4 8 S X R l b V R 5 c G U + R m 9 y b X V s Y T w v S X R l b V R 5 c G U + P E l 0 Z W 1 Q Y X R o P l N l Y 3 R p b 2 4 x L 2 R D Y X R l Z 2 9 y e 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T g t M D Y t M j J U M D A 6 M j I 6 M T I u N z c w O T c y N V o i I C 8 + P E V u d H J 5 I F R 5 c G U 9 I k Z p b G x T d G F 0 d X M i I F Z h b H V l P S J z Q 2 9 t c G x l d G U i I C 8 + P C 9 T d G F i b G V F b n R y a W V z P j w v S X R l b T 4 8 S X R l b T 4 8 S X R l b U x v Y 2 F 0 a W 9 u P j x J d G V t V H l w Z T 5 G b 3 J t d W x h P C 9 J d G V t V H l w Z T 4 8 S X R l b V B h d G g + U 2 V j d G l v b j E v Z E N h d G V n b 3 J 5 L 1 N v d X J j Z T w v S X R l b V B h d G g + P C 9 J d G V t T G 9 j Y X R p b 2 4 + P F N 0 Y W J s Z U V u d H J p Z X M g L z 4 8 L 0 l 0 Z W 0 + P E l 0 Z W 0 + P E l 0 Z W 1 M b 2 N h d G l v b j 4 8 S X R l b V R 5 c G U + R m 9 y b X V s Y T w v S X R l b V R 5 c G U + P E l 0 Z W 1 Q Y X R o P l N l Y 3 R p b 2 4 x L 2 R D Y X R l Z 2 9 y e S 9 D a G F u Z 2 V k J T I w V H l w Z T w v S X R l b V B h d G g + P C 9 J d G V t T G 9 j Y X R p b 2 4 + P F N 0 Y W J s Z U V u d H J p Z X M g L z 4 8 L 0 l 0 Z W 0 + P E l 0 Z W 0 + P E l 0 Z W 1 M b 2 N h d G l v b j 4 8 S X R l b V R 5 c G U + R m 9 y b X V s Y T w v S X R l b V R 5 c G U + P E l 0 Z W 1 Q Y X R o P l N l Y 3 R p b 2 4 x L 2 R N Y W 5 1 Z m F j d H V y Z X I 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E 4 L T A 2 L T I y V D A w O j I y O j I 4 L j c 3 N z M 5 M z N a I i A v P j x F b n R y e S B U e X B l P S J G a W x s U 3 R h d H V z I i B W Y W x 1 Z T 0 i c 0 N v b X B s Z X R l I i A v P j w v U 3 R h Y m x l R W 5 0 c m l l c z 4 8 L 0 l 0 Z W 0 + P E l 0 Z W 0 + P E l 0 Z W 1 M b 2 N h d G l v b j 4 8 S X R l b V R 5 c G U + R m 9 y b X V s Y T w v S X R l b V R 5 c G U + P E l 0 Z W 1 Q Y X R o P l N l Y 3 R p b 2 4 x L 2 R N Y W 5 1 Z m F j d H V y Z X I v U 2 9 1 c m N l P C 9 J d G V t U G F 0 a D 4 8 L 0 l 0 Z W 1 M b 2 N h d G l v b j 4 8 U 3 R h Y m x l R W 5 0 c m l l c y A v P j w v S X R l b T 4 8 S X R l b T 4 8 S X R l b U x v Y 2 F 0 a W 9 u P j x J d G V t V H l w Z T 5 G b 3 J t d W x h P C 9 J d G V t V H l w Z T 4 8 S X R l b V B h d G g + U 2 V j d G l v b j E v Z E 1 h b n V m Y W N 0 d X J l c i 9 D a G F u Z 2 V k J T I w V H l w Z T w v S X R l b V B h d G g + P C 9 J d G V t T G 9 j Y X R p b 2 4 + P F N 0 Y W J s Z U V u d H J p Z X M g L z 4 8 L 0 l 0 Z W 0 + P E l 0 Z W 0 + P E l 0 Z W 1 M b 2 N h d G l v b j 4 8 S X R l b V R 5 c G U + R m 9 y b X V s Y T w v S X R l b V R 5 c G U + P E l 0 Z W 1 Q Y X R o P l N l Y 3 R p b 2 4 x L 2 R Q c m 9 k d W N 0 L 0 1 l c m d l Z C U y M F F 1 Z X J p Z X M 8 L 0 l 0 Z W 1 Q Y X R o P j w v S X R l b U x v Y 2 F 0 a W 9 u P j x T d G F i b G V F b n R y a W V z I C 8 + P C 9 J d G V t P j x J d G V t P j x J d G V t T G 9 j Y X R p b 2 4 + P E l 0 Z W 1 U e X B l P k Z v c m 1 1 b G E 8 L 0 l 0 Z W 1 U e X B l P j x J d G V t U G F 0 a D 5 T Z W N 0 a W 9 u M S 9 k U H J v Z H V j d C 9 F e H B h b m R l Z C U y M G R D Y X R l Z 2 9 y e T w v S X R l b V B h d G g + P C 9 J d G V t T G 9 j Y X R p b 2 4 + P F N 0 Y W J s Z U V u d H J p Z X M g L z 4 8 L 0 l 0 Z W 0 + P E l 0 Z W 0 + P E l 0 Z W 1 M b 2 N h d G l v b j 4 8 S X R l b V R 5 c G U + R m 9 y b X V s Y T w v S X R l b V R 5 c G U + P E l 0 Z W 1 Q Y X R o P l N l Y 3 R p b 2 4 x L 2 R Q c m 9 k d W N 0 L 1 J l b W 9 2 Z W Q l M j B D b 2 x 1 b W 5 z P C 9 J d G V t U G F 0 a D 4 8 L 0 l 0 Z W 1 M b 2 N h d G l v b j 4 8 U 3 R h Y m x l R W 5 0 c m l l c y A v P j w v S X R l b T 4 8 S X R l b T 4 8 S X R l b U x v Y 2 F 0 a W 9 u P j x J d G V t V H l w Z T 5 G b 3 J t d W x h P C 9 J d G V t V H l w Z T 4 8 S X R l b V B h d G g + U 2 V j d G l v b j E v Z F B y b 2 R 1 Y 3 Q v T W V y Z 2 V k J T I w U X V l c m l l c z E 8 L 0 l 0 Z W 1 Q Y X R o P j w v S X R l b U x v Y 2 F 0 a W 9 u P j x T d G F i b G V F b n R y a W V z I C 8 + P C 9 J d G V t P j x J d G V t P j x J d G V t T G 9 j Y X R p b 2 4 + P E l 0 Z W 1 U e X B l P k Z v c m 1 1 b G E 8 L 0 l 0 Z W 1 U e X B l P j x J d G V t U G F 0 a D 5 T Z W N 0 a W 9 u M S 9 k U H J v Z H V j d C 9 F e H B h b m R l Z C U y M G R N Y W 5 1 Z m F j d H V y Z X I 8 L 0 l 0 Z W 1 Q Y X R o P j w v S X R l b U x v Y 2 F 0 a W 9 u P j x T d G F i b G V F b n R y a W V z I C 8 + P C 9 J d G V t P j x J d G V t P j x J d G V t T G 9 j Y X R p b 2 4 + P E l 0 Z W 1 U e X B l P k Z v c m 1 1 b G E 8 L 0 l 0 Z W 1 U e X B l P j x J d G V t U G F 0 a D 5 T Z W N 0 a W 9 u M S 9 k U H J v Z H V j d C 9 S Z W 1 v d m V k J T I w Q 2 9 s d W 1 u c z E 8 L 0 l 0 Z W 1 Q Y X R o P j w v S X R l b U x v Y 2 F 0 a W 9 u P j x T d G F i b G V F b n R y a W V z I C 8 + P C 9 J d G V t P j w v S X R l b X M + P C 9 M b 2 N h b F B h Y 2 t h Z 2 V N Z X R h Z G F 0 Y U Z p b G U + F g A A A F B L B Q Y A A A A A A A A A A A A A A A A A A A A A A A D a A A A A A Q A A A N C M n d 8 B F d E R j H o A w E / C l + s B A A A A 2 B N R v H f 9 j E 6 a O V X j C Q z U 9 Q A A A A A C A A A A A A A D Z g A A w A A A A B A A A A C c s 0 D f 5 h J a m / L y J L Z 8 5 7 T B A A A A A A S A A A C g A A A A E A A A A D q W j 4 0 + m 3 I C 5 r E O + k S H d 3 Z Q A A A A i Z x 6 Z 8 t M O D + 2 / / 4 y V J 2 x 1 U C k X m w k 5 s k D R n P G q L 0 y l P q M j z L Z c L i z J u / X T T a x d q R F q C 1 P 7 2 Q e 5 m a W z E g s V r Z V z Z s 7 C o H T D o O / E B z f Y B F w H g Y U A A A A F 3 / l n A G w j U B z o v a B 6 T I q 3 h L m 5 R M = < / D a t a M a s h u p > 
</file>

<file path=customXml/item15.xml>��< ? x m l   v e r s i o n = " 1 . 0 "   e n c o d i n g = " U T F - 1 6 " ? > < G e m i n i   x m l n s = " h t t p : / / g e m i n i / p i v o t c u s t o m i z a t i o n / T a b l e X M L _ d S a l e s R e p " > < C u s t o m C o n t e n t > < ! [ C D A T A [ < T a b l e W i d g e t G r i d S e r i a l i z a t i o n   x m l n s : x s d = " h t t p : / / w w w . w 3 . o r g / 2 0 0 1 / X M L S c h e m a "   x m l n s : x s i = " h t t p : / / w w w . w 3 . o r g / 2 0 0 1 / X M L S c h e m a - i n s t a n c e " > < C o l u m n S u g g e s t e d T y p e   / > < C o l u m n F o r m a t   / > < C o l u m n A c c u r a c y   / > < C o l u m n C u r r e n c y S y m b o l   / > < C o l u m n P o s i t i v e P a t t e r n   / > < C o l u m n N e g a t i v e P a t t e r n   / > < C o l u m n W i d t h s > < i t e m > < k e y > < s t r i n g > S a l e s R e p K e y < / s t r i n g > < / k e y > < v a l u e > < i n t > 1 1 5 < / i n t > < / v a l u e > < / i t e m > < i t e m > < k e y > < s t r i n g > S a l e s   R e p < / s t r i n g > < / k e y > < v a l u e > < i n t > 9 5 < / i n t > < / v a l u e > < / i t e m > < i t e m > < k e y > < s t r i n g > H i r e   D a t e < / s t r i n g > < / k e y > < v a l u e > < i n t > 9 4 < / i n t > < / v a l u e > < / i t e m > < i t e m > < k e y > < s t r i n g > R e g i o n < / s t r i n g > < / k e y > < v a l u e > < i n t > 7 9 < / i n t > < / v a l u e > < / i t e m > < / C o l u m n W i d t h s > < C o l u m n D i s p l a y I n d e x > < i t e m > < k e y > < s t r i n g > S a l e s R e p K e y < / s t r i n g > < / k e y > < v a l u e > < i n t > 0 < / i n t > < / v a l u e > < / i t e m > < i t e m > < k e y > < s t r i n g > S a l e s   R e p < / s t r i n g > < / k e y > < v a l u e > < i n t > 1 < / i n t > < / v a l u e > < / i t e m > < i t e m > < k e y > < s t r i n g > H i r e   D a t e < / s t r i n g > < / k e y > < v a l u e > < i n t > 2 < / i n t > < / v a l u e > < / i t e m > < i t e m > < k e y > < s t r i n g > R e g i o n < / s t r i n g > < / k e y > < v a l u e > < i n t > 3 < / 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I s S a n d b o x E m b e d d e d " > < C u s t o m C o n t e n t > < ! [ C D A T A [ y e s ] ] > < / 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3 1 d f 4 5 e 3 - f 8 3 c - 4 9 0 f - a c e d - a 7 b 0 f 7 4 7 6 b 2 9 " > < C u s t o m C o n t e n t > < ! [ C D A T A [ < ? x m l   v e r s i o n = " 1 . 0 "   e n c o d i n g = " u t f - 1 6 " ? > < S e t t i n g s > < C a l c u l a t e d F i e l d s > < i t e m > < M e a s u r e N a m e > T o t a l   S a l e s < / M e a s u r e N a m e > < D i s p l a y N a m e > T o t a l   S a l e s < / D i s p l a y N a m e > < V i s i b l e > F a l s e < / V i s i b l e > < / i t e m > < i t e m > < M e a s u r e N a m e > T o t a l   U n i t s < / M e a s u r e N a m e > < D i s p l a y N a m e > T o t a l   U n i t s < / D i s p l a y N a m e > < V i s i b l e > F a l s e < / V i s i b l e > < / i t e m > < / C a l c u l a t e d F i e l d s > < S A H o s t H a s h > 0 < / S A H o s t H a s h > < G e m i n i F i e l d L i s t V i s i b l e > T r u e < / G e m i n i F i e l d L i s t V i s i b l e > < / S e t t i n g s > ] ] > < / 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O r d e r " > < C u s t o m C o n t e n t > < ! [ C D A T A [ d P r o d u c t _ 0 e 5 4 0 7 b 1 - 0 b e 5 - 4 3 b b - 8 7 2 f - a 5 d f b 2 9 d 6 1 8 4 , f S a l e s , d S a l e s R e p ] ] > < / C u s t o m C o n t e n t > < / G e m i n i > 
</file>

<file path=customXml/item20.xml>��< ? x m l   v e r s i o n = " 1 . 0 "   e n c o d i n g = " U T F - 1 6 " ? > < G e m i n i   x m l n s = " h t t p : / / g e m i n i / p i v o t c u s t o m i z a t i o n / C l i e n t W i n d o w X M L " > < C u s t o m C o n t e n t > < ! [ C D A T A [ d S a l e s R e p ] ] > < / C u s t o m C o n t e n t > < / G e m i n i > 
</file>

<file path=customXml/item3.xml>��< ? x m l   v e r s i o n = " 1 . 0 "   e n c o d i n g = " U T F - 1 6 " ? > < G e m i n i   x m l n s = " h t t p : / / g e m i n i / p i v o t c u s t o m i z a t i o n / T a b l e X M L _ f S a l e s " > < 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 U n i t s < / s t r i n g > < / k e y > < v a l u e > < i n t > 6 8 < / i n t > < / v a l u e > < / i t e m > < i t e m > < k e y > < s t r i n g > S a l e s R e p K e y < / s t r i n g > < / k e y > < v a l u e > < i n t > 1 1 5 < / i n t > < / v a l u e > < / i t e m > < i t e m > < k e y > < s t r i n g > P r o d u c t K e y < / s t r i n g > < / k e y > < v a l u e > < i n t > 1 0 7 < / i n t > < / v a l u e > < / i t e m > < i t e m > < k e y > < s t r i n g > S a l e s < / s t r i n g > < / k e y > < v a l u e > < i n t > 6 8 < / i n t > < / v a l u e > < / i t e m > < / C o l u m n W i d t h s > < C o l u m n D i s p l a y I n d e x > < i t e m > < k e y > < s t r i n g > D a t e < / s t r i n g > < / k e y > < v a l u e > < i n t > 0 < / i n t > < / v a l u e > < / i t e m > < i t e m > < k e y > < s t r i n g > U n i t s < / s t r i n g > < / k e y > < v a l u e > < i n t > 1 < / i n t > < / v a l u e > < / i t e m > < i t e m > < k e y > < s t r i n g > S a l e s R e p K e y < / s t r i n g > < / k e y > < v a l u e > < i n t > 2 < / i n t > < / v a l u e > < / i t e m > < i t e m > < k e y > < s t r i n g > P r o d u c t K e y < / s t r i n g > < / k e y > < v a l u e > < i n t > 3 < / i n t > < / v a l u e > < / i t e m > < i t e m > < k e y > < s t r i n g > S a l e s < / 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a n u a l C a l c M o d e " > < C u s t o m C o n t e n t > < ! [ C D A T A [ F a l s 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 C o l u m n s \ S C o s t < / K e y > < / a : K e y > < a : V a l u e   i : t y p e = " T a b l e W i d g e t B a s e V i e w S t a t e " / > < / a : K e y V a l u e O f D i a g r a m O b j e c t K e y a n y T y p e z b w N T n L X > < a : K e y V a l u e O f D i a g r a m O b j e c t K e y a n y T y p e z b w N T n L X > < a : K e y > < K e y > C o l u m n s \ M a n u f a c t u r e r K e y 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 C o l u m n s \ M a n u f a c t u r e r 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 d S a l e s R e p 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 d S a l e s R e p 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 C o l u m n s \ S a l e s R e p K e y < / K e y > < / a : K e y > < a : V a l u e   i : t y p e = " T a b l e W i d g e t B a s e V i e w S t a t e " / > < / a : K e y V a l u e O f D i a g r a m O b j e c t K e y a n y T y p e z b w N T n L X > < a : K e y V a l u e O f D i a g r a m O b j e c t K e y a n y T y p e z b w N T n L X > < a : K e y > < K e y > C o l u m n s \ S a l e s   R e p < / K e y > < / a : K e y > < a : V a l u e   i : t y p e = " T a b l e W i d g e t B a s e V i e w S t a t e " / > < / a : K e y V a l u e O f D i a g r a m O b j e c t K e y a n y T y p e z b w N T n L X > < a : K e y V a l u e O f D i a g r a m O b j e c t K e y a n y T y p e z b w N T n L X > < a : K e y > < K e y > C o l u m n s \ H i r e   D a t e 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 C o l u m n s \ U n i t s < / K e y > < / a : K e y > < a : V a l u e   i : t y p e = " T a b l e W i d g e t B a s e V i e w S t a t e " / > < / a : K e y V a l u e O f D i a g r a m O b j e c t K e y a n y T y p e z b w N T n L X > < a : K e y V a l u e O f D i a g r a m O b j e c t K e y a n y T y p e z b w N T n L X > < a : K e y > < K e y > C o l u m n s \ S a l e s R e p K e y < / 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T a b l e X M L _ d P r o d u c t _ 0 e 5 4 0 7 b 1 - 0 b e 5 - 4 3 b b - 8 7 2 f - a 5 d f b 2 9 d 6 1 8 4 " > < 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 1 0 7 < / i n t > < / v a l u e > < / i t e m > < i t e m > < k e y > < s t r i n g > P r o d u c t < / s t r i n g > < / k e y > < v a l u e > < i n t > 8 4 < / i n t > < / v a l u e > < / i t e m > < i t e m > < k e y > < s t r i n g > P r i c e < / s t r i n g > < / k e y > < v a l u e > < i n t > 6 7 < / i n t > < / v a l u e > < / i t e m > < i t e m > < k e y > < s t r i n g > S C o s t < / s t r i n g > < / k e y > < v a l u e > < i n t > 7 0 < / i n t > < / v a l u e > < / i t e m > < i t e m > < k e y > < s t r i n g > C a t e g o r y < / s t r i n g > < / k e y > < v a l u e > < i n t > 9 1 < / i n t > < / v a l u e > < / i t e m > < i t e m > < k e y > < s t r i n g > M a n u f a c t u r e r < / s t r i n g > < / k e y > < v a l u e > < i n t > 1 2 0 < / i n t > < / v a l u e > < / i t e m > < / C o l u m n W i d t h s > < C o l u m n D i s p l a y I n d e x > < i t e m > < k e y > < s t r i n g > P r o d u c t K e y < / s t r i n g > < / k e y > < v a l u e > < i n t > 0 < / i n t > < / v a l u e > < / i t e m > < i t e m > < k e y > < s t r i n g > P r o d u c t < / s t r i n g > < / k e y > < v a l u e > < i n t > 1 < / i n t > < / v a l u e > < / i t e m > < i t e m > < k e y > < s t r i n g > P r i c e < / s t r i n g > < / k e y > < v a l u e > < i n t > 2 < / i n t > < / v a l u e > < / i t e m > < i t e m > < k e y > < s t r i n g > S C o s t < / s t r i n g > < / k e y > < v a l u e > < i n t > 3 < / i n t > < / v a l u e > < / i t e m > < i t e m > < k e y > < s t r i n g > C a t e g o r y < / s t r i n g > < / k e y > < v a l u e > < i n t > 5 < / i n t > < / v a l u e > < / i t e m > < i t e m > < k e y > < s t r i n g > M a n u f a c t u r e r < / 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I m p l i c i t M e a s u r e s " > < C u s t o m C o n t e n t > < ! [ C D A T A [ F a l s e ] ] > < / C u s t o m C o n t e n t > < / G e m i n i > 
</file>

<file path=customXml/item8.xml>��< ? x m l   v e r s i o n = " 1 . 0 "   e n c o d i n g = " U T F - 1 6 " ? > < G e m i n i   x m l n s = " h t t p : / / g e m i n i / p i v o t c u s t o m i z a t i o n / P o w e r P i v o t V e r s i o n " > < C u s t o m C o n t e n t > < ! [ C D A T A [ 2 0 1 5 . 1 3 0 . 8 0 0 . 8 2 3 ] ] > < / 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 2 0 1 8 - 0 6 - 2 2 T 1 9 : 2 5 : 0 3 . 8 8 5 8 5 3 3 - 0 7 : 0 0 < / L a s t P r o c e s s e d T i m e > < / D a t a M o d e l i n g S a n d b o x . S e r i a l i z e d S a n d b o x E r r o r C a c h e > ] ] > < / C u s t o m C o n t e n t > < / G e m i n i > 
</file>

<file path=customXml/itemProps1.xml><?xml version="1.0" encoding="utf-8"?>
<ds:datastoreItem xmlns:ds="http://schemas.openxmlformats.org/officeDocument/2006/customXml" ds:itemID="{E1A57D98-05C2-4B0B-BC4F-1114F2B0F15D}">
  <ds:schemaRefs/>
</ds:datastoreItem>
</file>

<file path=customXml/itemProps10.xml><?xml version="1.0" encoding="utf-8"?>
<ds:datastoreItem xmlns:ds="http://schemas.openxmlformats.org/officeDocument/2006/customXml" ds:itemID="{B27BFDAF-2230-4741-BEF4-78F4A7C43B92}">
  <ds:schemaRefs/>
</ds:datastoreItem>
</file>

<file path=customXml/itemProps11.xml><?xml version="1.0" encoding="utf-8"?>
<ds:datastoreItem xmlns:ds="http://schemas.openxmlformats.org/officeDocument/2006/customXml" ds:itemID="{C435A001-BE84-44AE-920D-5CB3E50BD25C}">
  <ds:schemaRefs/>
</ds:datastoreItem>
</file>

<file path=customXml/itemProps12.xml><?xml version="1.0" encoding="utf-8"?>
<ds:datastoreItem xmlns:ds="http://schemas.openxmlformats.org/officeDocument/2006/customXml" ds:itemID="{528C0631-CBF5-41E6-ADDE-5FF8ABC9926E}">
  <ds:schemaRefs/>
</ds:datastoreItem>
</file>

<file path=customXml/itemProps13.xml><?xml version="1.0" encoding="utf-8"?>
<ds:datastoreItem xmlns:ds="http://schemas.openxmlformats.org/officeDocument/2006/customXml" ds:itemID="{62C40F79-DC0E-4B75-BADB-44CE7FFFAD0E}">
  <ds:schemaRefs/>
</ds:datastoreItem>
</file>

<file path=customXml/itemProps14.xml><?xml version="1.0" encoding="utf-8"?>
<ds:datastoreItem xmlns:ds="http://schemas.openxmlformats.org/officeDocument/2006/customXml" ds:itemID="{8BABD551-9368-4D65-B17B-F117837602A7}">
  <ds:schemaRefs>
    <ds:schemaRef ds:uri="http://schemas.microsoft.com/DataMashup"/>
  </ds:schemaRefs>
</ds:datastoreItem>
</file>

<file path=customXml/itemProps15.xml><?xml version="1.0" encoding="utf-8"?>
<ds:datastoreItem xmlns:ds="http://schemas.openxmlformats.org/officeDocument/2006/customXml" ds:itemID="{98334FF4-6205-4D5B-B606-90B56B6E385C}">
  <ds:schemaRefs/>
</ds:datastoreItem>
</file>

<file path=customXml/itemProps16.xml><?xml version="1.0" encoding="utf-8"?>
<ds:datastoreItem xmlns:ds="http://schemas.openxmlformats.org/officeDocument/2006/customXml" ds:itemID="{0B62091D-55D3-4C93-B442-437A4297E38B}">
  <ds:schemaRefs/>
</ds:datastoreItem>
</file>

<file path=customXml/itemProps17.xml><?xml version="1.0" encoding="utf-8"?>
<ds:datastoreItem xmlns:ds="http://schemas.openxmlformats.org/officeDocument/2006/customXml" ds:itemID="{15116A24-991F-436A-9295-FA174A1BFCFC}">
  <ds:schemaRefs/>
</ds:datastoreItem>
</file>

<file path=customXml/itemProps18.xml><?xml version="1.0" encoding="utf-8"?>
<ds:datastoreItem xmlns:ds="http://schemas.openxmlformats.org/officeDocument/2006/customXml" ds:itemID="{49309F03-3F2D-46F1-A134-C3BA91C50569}">
  <ds:schemaRefs/>
</ds:datastoreItem>
</file>

<file path=customXml/itemProps19.xml><?xml version="1.0" encoding="utf-8"?>
<ds:datastoreItem xmlns:ds="http://schemas.openxmlformats.org/officeDocument/2006/customXml" ds:itemID="{BF76D75D-C344-4314-833F-48CF556796B9}">
  <ds:schemaRefs/>
</ds:datastoreItem>
</file>

<file path=customXml/itemProps2.xml><?xml version="1.0" encoding="utf-8"?>
<ds:datastoreItem xmlns:ds="http://schemas.openxmlformats.org/officeDocument/2006/customXml" ds:itemID="{8C1F1AF0-D7E5-44C0-A14E-C63157754802}">
  <ds:schemaRefs/>
</ds:datastoreItem>
</file>

<file path=customXml/itemProps20.xml><?xml version="1.0" encoding="utf-8"?>
<ds:datastoreItem xmlns:ds="http://schemas.openxmlformats.org/officeDocument/2006/customXml" ds:itemID="{31FF24E4-F685-4FD3-BE7D-8469C5E0949C}">
  <ds:schemaRefs/>
</ds:datastoreItem>
</file>

<file path=customXml/itemProps3.xml><?xml version="1.0" encoding="utf-8"?>
<ds:datastoreItem xmlns:ds="http://schemas.openxmlformats.org/officeDocument/2006/customXml" ds:itemID="{59076DFE-BD77-42AC-992B-1418A09FE713}">
  <ds:schemaRefs/>
</ds:datastoreItem>
</file>

<file path=customXml/itemProps4.xml><?xml version="1.0" encoding="utf-8"?>
<ds:datastoreItem xmlns:ds="http://schemas.openxmlformats.org/officeDocument/2006/customXml" ds:itemID="{97EAF10C-E3C5-4F8C-A71B-86E0C5B85497}">
  <ds:schemaRefs/>
</ds:datastoreItem>
</file>

<file path=customXml/itemProps5.xml><?xml version="1.0" encoding="utf-8"?>
<ds:datastoreItem xmlns:ds="http://schemas.openxmlformats.org/officeDocument/2006/customXml" ds:itemID="{635C3421-995D-450A-822D-247B7C16EA7F}">
  <ds:schemaRefs/>
</ds:datastoreItem>
</file>

<file path=customXml/itemProps6.xml><?xml version="1.0" encoding="utf-8"?>
<ds:datastoreItem xmlns:ds="http://schemas.openxmlformats.org/officeDocument/2006/customXml" ds:itemID="{1214EE9E-A031-4CFD-B203-03C0EDC389FE}">
  <ds:schemaRefs/>
</ds:datastoreItem>
</file>

<file path=customXml/itemProps7.xml><?xml version="1.0" encoding="utf-8"?>
<ds:datastoreItem xmlns:ds="http://schemas.openxmlformats.org/officeDocument/2006/customXml" ds:itemID="{B0986647-D5A8-496F-9D69-E4AA76711B30}">
  <ds:schemaRefs/>
</ds:datastoreItem>
</file>

<file path=customXml/itemProps8.xml><?xml version="1.0" encoding="utf-8"?>
<ds:datastoreItem xmlns:ds="http://schemas.openxmlformats.org/officeDocument/2006/customXml" ds:itemID="{EF5D25DC-94CB-4B11-90FB-7F23FF74BA94}">
  <ds:schemaRefs/>
</ds:datastoreItem>
</file>

<file path=customXml/itemProps9.xml><?xml version="1.0" encoding="utf-8"?>
<ds:datastoreItem xmlns:ds="http://schemas.openxmlformats.org/officeDocument/2006/customXml" ds:itemID="{5FDF2C63-2F56-4E82-BEC0-16853184203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11</vt:i4>
      </vt:variant>
    </vt:vector>
  </HeadingPairs>
  <TitlesOfParts>
    <vt:vector size="29" baseType="lpstr">
      <vt:lpstr>Data Analysis Terms</vt:lpstr>
      <vt:lpstr>DA BI</vt:lpstr>
      <vt:lpstr>RawData</vt:lpstr>
      <vt:lpstr>Proper Data Set</vt:lpstr>
      <vt:lpstr>Excel Table</vt:lpstr>
      <vt:lpstr>Grain</vt:lpstr>
      <vt:lpstr>P &amp; F</vt:lpstr>
      <vt:lpstr>F &amp; D Tables</vt:lpstr>
      <vt:lpstr>DM</vt:lpstr>
      <vt:lpstr>Flat Table</vt:lpstr>
      <vt:lpstr>R</vt:lpstr>
      <vt:lpstr>Star</vt:lpstr>
      <vt:lpstr>Snow</vt:lpstr>
      <vt:lpstr>Relational D</vt:lpstr>
      <vt:lpstr>Columnar Database</vt:lpstr>
      <vt:lpstr>Clean &amp; Transform</vt:lpstr>
      <vt:lpstr>Data Analysis</vt:lpstr>
      <vt:lpstr>DA &amp; BI</vt:lpstr>
      <vt:lpstr>'DA BI'!_Toc517432536</vt:lpstr>
      <vt:lpstr>'Proper Data Set'!_Toc517432541</vt:lpstr>
      <vt:lpstr>'Columnar Database'!_Toc517432551</vt:lpstr>
      <vt:lpstr>'Clean &amp; Transform'!_Toc517432553</vt:lpstr>
      <vt:lpstr>'Clean &amp; Transform'!_Toc517432554</vt:lpstr>
      <vt:lpstr>'Clean &amp; Transform'!_Toc517432555</vt:lpstr>
      <vt:lpstr>'Clean &amp; Transform'!_Toc517432556</vt:lpstr>
      <vt:lpstr>'Clean &amp; Transform'!_Toc517432557</vt:lpstr>
      <vt:lpstr>'Clean &amp; Transform'!_Toc517432558</vt:lpstr>
      <vt:lpstr>DM!_Toc517452573</vt:lpstr>
      <vt:lpstr>'R'!_Toc517460139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2020-07-11T16:38:34Z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406b9291-1481-48ee-aa95-ba78866b7eae</vt:lpwstr>
  </property>
</Properties>
</file>