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!TRAINING\MSPTDA-youtube_course\MSPTDA_10 Power BI M Code for Moving Annual Total (MAT) Custom Function Power Query Custom Column\"/>
    </mc:Choice>
  </mc:AlternateContent>
  <xr:revisionPtr revIDLastSave="0" documentId="13_ncr:1_{B5366E72-6A04-4F2A-A677-DC0903C0AE86}" xr6:coauthVersionLast="45" xr6:coauthVersionMax="45" xr10:uidLastSave="{00000000-0000-0000-0000-000000000000}"/>
  <bookViews>
    <workbookView xWindow="-120" yWindow="-120" windowWidth="20730" windowHeight="11160" xr2:uid="{D2121ACB-4921-45FF-A319-86B4AA04992F}"/>
  </bookViews>
  <sheets>
    <sheet name="Tables" sheetId="1" r:id="rId1"/>
    <sheet name="Homework Check" sheetId="3" r:id="rId2"/>
  </sheets>
  <definedNames>
    <definedName name="ExternalData_1" localSheetId="0" hidden="1">Tables!$M$4:$Q$112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5" i="3" l="1"/>
  <c r="H5" i="3" s="1"/>
  <c r="G5" i="3"/>
  <c r="F6" i="3"/>
  <c r="H6" i="3" s="1"/>
  <c r="I12" i="3" s="1"/>
  <c r="G6" i="3"/>
  <c r="F7" i="3"/>
  <c r="G7" i="3"/>
  <c r="F8" i="3"/>
  <c r="H8" i="3" s="1"/>
  <c r="G8" i="3"/>
  <c r="F9" i="3"/>
  <c r="H9" i="3" s="1"/>
  <c r="G9" i="3"/>
  <c r="F10" i="3"/>
  <c r="H10" i="3" s="1"/>
  <c r="G10" i="3"/>
  <c r="F11" i="3"/>
  <c r="H11" i="3" s="1"/>
  <c r="G11" i="3"/>
  <c r="F12" i="3"/>
  <c r="H12" i="3" s="1"/>
  <c r="G12" i="3"/>
  <c r="F13" i="3"/>
  <c r="H13" i="3" s="1"/>
  <c r="G13" i="3"/>
  <c r="F14" i="3"/>
  <c r="H14" i="3" s="1"/>
  <c r="G14" i="3"/>
  <c r="F15" i="3"/>
  <c r="H15" i="3" s="1"/>
  <c r="G15" i="3"/>
  <c r="F16" i="3"/>
  <c r="H16" i="3" s="1"/>
  <c r="G16" i="3"/>
  <c r="F17" i="3"/>
  <c r="H17" i="3" s="1"/>
  <c r="G17" i="3"/>
  <c r="F18" i="3"/>
  <c r="H18" i="3" s="1"/>
  <c r="G18" i="3"/>
  <c r="F19" i="3"/>
  <c r="H19" i="3" s="1"/>
  <c r="G19" i="3"/>
  <c r="F20" i="3"/>
  <c r="H20" i="3" s="1"/>
  <c r="G20" i="3"/>
  <c r="F21" i="3"/>
  <c r="H21" i="3" s="1"/>
  <c r="G21" i="3"/>
  <c r="F22" i="3"/>
  <c r="H22" i="3" s="1"/>
  <c r="G22" i="3"/>
  <c r="F23" i="3"/>
  <c r="H23" i="3" s="1"/>
  <c r="G23" i="3"/>
  <c r="F24" i="3"/>
  <c r="H24" i="3" s="1"/>
  <c r="G24" i="3"/>
  <c r="F25" i="3"/>
  <c r="H25" i="3" s="1"/>
  <c r="G25" i="3"/>
  <c r="I25" i="3" l="1"/>
  <c r="I23" i="3"/>
  <c r="I21" i="3"/>
  <c r="I19" i="3"/>
  <c r="I17" i="3"/>
  <c r="I15" i="3"/>
  <c r="I11" i="3"/>
  <c r="I9" i="3"/>
  <c r="I5" i="3"/>
  <c r="I24" i="3"/>
  <c r="I20" i="3"/>
  <c r="I22" i="3"/>
  <c r="I18" i="3"/>
  <c r="I14" i="3"/>
  <c r="I6" i="3"/>
  <c r="I8" i="3"/>
  <c r="H7" i="3"/>
  <c r="I7" i="3" s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108" i="1"/>
  <c r="X109" i="1"/>
  <c r="X5" i="1"/>
  <c r="I13" i="3" l="1"/>
  <c r="I10" i="3"/>
  <c r="I16" i="3"/>
  <c r="H10" i="1"/>
  <c r="H13" i="1" s="1"/>
  <c r="H16" i="1" s="1"/>
  <c r="H19" i="1" s="1"/>
  <c r="H22" i="1" s="1"/>
  <c r="H25" i="1" s="1"/>
  <c r="H28" i="1" s="1"/>
  <c r="H31" i="1" s="1"/>
  <c r="H34" i="1" s="1"/>
  <c r="H37" i="1" s="1"/>
  <c r="H40" i="1" s="1"/>
  <c r="H43" i="1" s="1"/>
  <c r="H46" i="1" s="1"/>
  <c r="H49" i="1" s="1"/>
  <c r="H52" i="1" s="1"/>
  <c r="H55" i="1" s="1"/>
  <c r="H58" i="1" s="1"/>
  <c r="H61" i="1" s="1"/>
  <c r="H64" i="1" s="1"/>
  <c r="H67" i="1" s="1"/>
  <c r="H70" i="1" s="1"/>
  <c r="H73" i="1" s="1"/>
  <c r="H76" i="1" s="1"/>
  <c r="H79" i="1" s="1"/>
  <c r="H82" i="1" s="1"/>
  <c r="H85" i="1" s="1"/>
  <c r="H88" i="1" s="1"/>
  <c r="H91" i="1" s="1"/>
  <c r="H94" i="1" s="1"/>
  <c r="H97" i="1" s="1"/>
  <c r="H100" i="1" s="1"/>
  <c r="H103" i="1" s="1"/>
  <c r="H106" i="1" s="1"/>
  <c r="H109" i="1" s="1"/>
  <c r="H112" i="1" s="1"/>
  <c r="H9" i="1"/>
  <c r="H12" i="1" s="1"/>
  <c r="H15" i="1" s="1"/>
  <c r="H18" i="1" s="1"/>
  <c r="H21" i="1" s="1"/>
  <c r="H24" i="1" s="1"/>
  <c r="H27" i="1" s="1"/>
  <c r="H30" i="1" s="1"/>
  <c r="H33" i="1" s="1"/>
  <c r="H36" i="1" s="1"/>
  <c r="H39" i="1" s="1"/>
  <c r="H42" i="1" s="1"/>
  <c r="H45" i="1" s="1"/>
  <c r="H48" i="1" s="1"/>
  <c r="H51" i="1" s="1"/>
  <c r="H54" i="1" s="1"/>
  <c r="H57" i="1" s="1"/>
  <c r="H60" i="1" s="1"/>
  <c r="H63" i="1" s="1"/>
  <c r="H66" i="1" s="1"/>
  <c r="H69" i="1" s="1"/>
  <c r="H72" i="1" s="1"/>
  <c r="H75" i="1" s="1"/>
  <c r="H78" i="1" s="1"/>
  <c r="H81" i="1" s="1"/>
  <c r="H84" i="1" s="1"/>
  <c r="H87" i="1" s="1"/>
  <c r="H90" i="1" s="1"/>
  <c r="H93" i="1" s="1"/>
  <c r="H96" i="1" s="1"/>
  <c r="H99" i="1" s="1"/>
  <c r="H102" i="1" s="1"/>
  <c r="H105" i="1" s="1"/>
  <c r="H108" i="1" s="1"/>
  <c r="H111" i="1" s="1"/>
  <c r="H8" i="1"/>
  <c r="H11" i="1" s="1"/>
  <c r="H14" i="1" s="1"/>
  <c r="H17" i="1" s="1"/>
  <c r="H20" i="1" s="1"/>
  <c r="H23" i="1" s="1"/>
  <c r="H26" i="1" s="1"/>
  <c r="H29" i="1" s="1"/>
  <c r="H32" i="1" s="1"/>
  <c r="H35" i="1" s="1"/>
  <c r="H38" i="1" s="1"/>
  <c r="H41" i="1" s="1"/>
  <c r="H44" i="1" s="1"/>
  <c r="H47" i="1" s="1"/>
  <c r="H50" i="1" s="1"/>
  <c r="H53" i="1" s="1"/>
  <c r="H56" i="1" s="1"/>
  <c r="H59" i="1" s="1"/>
  <c r="H62" i="1" s="1"/>
  <c r="H65" i="1" s="1"/>
  <c r="H68" i="1" s="1"/>
  <c r="H71" i="1" s="1"/>
  <c r="H74" i="1" s="1"/>
  <c r="H77" i="1" s="1"/>
  <c r="H80" i="1" s="1"/>
  <c r="H83" i="1" s="1"/>
  <c r="H86" i="1" s="1"/>
  <c r="H89" i="1" s="1"/>
  <c r="H92" i="1" s="1"/>
  <c r="H95" i="1" s="1"/>
  <c r="H98" i="1" s="1"/>
  <c r="H101" i="1" s="1"/>
  <c r="H104" i="1" s="1"/>
  <c r="H107" i="1" s="1"/>
  <c r="H110" i="1" s="1"/>
  <c r="E5" i="1"/>
  <c r="G5" i="1" s="1"/>
  <c r="F5" i="1" l="1"/>
  <c r="I5" i="1" s="1"/>
  <c r="R5" i="1" s="1"/>
  <c r="E6" i="1"/>
  <c r="E9" i="1" s="1"/>
  <c r="F9" i="1" s="1"/>
  <c r="E8" i="1"/>
  <c r="J5" i="1" l="1"/>
  <c r="F6" i="1"/>
  <c r="J9" i="1"/>
  <c r="I9" i="1"/>
  <c r="R9" i="1" s="1"/>
  <c r="I6" i="1"/>
  <c r="R6" i="1" s="1"/>
  <c r="G9" i="1"/>
  <c r="E12" i="1"/>
  <c r="E15" i="1" s="1"/>
  <c r="G6" i="1"/>
  <c r="E7" i="1"/>
  <c r="E10" i="1" s="1"/>
  <c r="F8" i="1"/>
  <c r="I8" i="1" s="1"/>
  <c r="R8" i="1" s="1"/>
  <c r="E11" i="1"/>
  <c r="G8" i="1"/>
  <c r="J6" i="1"/>
  <c r="F7" i="1"/>
  <c r="F12" i="1"/>
  <c r="I12" i="1" s="1"/>
  <c r="R12" i="1" s="1"/>
  <c r="G12" i="1" l="1"/>
  <c r="G7" i="1"/>
  <c r="I7" i="1"/>
  <c r="R7" i="1" s="1"/>
  <c r="F15" i="1"/>
  <c r="I15" i="1" s="1"/>
  <c r="R15" i="1" s="1"/>
  <c r="E18" i="1"/>
  <c r="G15" i="1"/>
  <c r="J8" i="1"/>
  <c r="J7" i="1"/>
  <c r="F10" i="1"/>
  <c r="I10" i="1" s="1"/>
  <c r="R10" i="1" s="1"/>
  <c r="E13" i="1"/>
  <c r="G10" i="1"/>
  <c r="J12" i="1"/>
  <c r="F11" i="1"/>
  <c r="I11" i="1" s="1"/>
  <c r="R11" i="1" s="1"/>
  <c r="E14" i="1"/>
  <c r="G11" i="1"/>
  <c r="F13" i="1" l="1"/>
  <c r="I13" i="1" s="1"/>
  <c r="R13" i="1" s="1"/>
  <c r="E16" i="1"/>
  <c r="G13" i="1"/>
  <c r="F14" i="1"/>
  <c r="I14" i="1" s="1"/>
  <c r="R14" i="1" s="1"/>
  <c r="E17" i="1"/>
  <c r="G14" i="1"/>
  <c r="F18" i="1"/>
  <c r="I18" i="1" s="1"/>
  <c r="R18" i="1" s="1"/>
  <c r="E21" i="1"/>
  <c r="G18" i="1"/>
  <c r="J11" i="1"/>
  <c r="J10" i="1"/>
  <c r="J15" i="1"/>
  <c r="F21" i="1" l="1"/>
  <c r="I21" i="1" s="1"/>
  <c r="R21" i="1" s="1"/>
  <c r="E24" i="1"/>
  <c r="G21" i="1"/>
  <c r="F17" i="1"/>
  <c r="I17" i="1" s="1"/>
  <c r="R17" i="1" s="1"/>
  <c r="E20" i="1"/>
  <c r="G17" i="1"/>
  <c r="F16" i="1"/>
  <c r="I16" i="1" s="1"/>
  <c r="R16" i="1" s="1"/>
  <c r="E19" i="1"/>
  <c r="G16" i="1"/>
  <c r="J18" i="1"/>
  <c r="J14" i="1"/>
  <c r="J13" i="1"/>
  <c r="F19" i="1" l="1"/>
  <c r="E22" i="1"/>
  <c r="G19" i="1"/>
  <c r="F20" i="1"/>
  <c r="E23" i="1"/>
  <c r="G20" i="1"/>
  <c r="F24" i="1"/>
  <c r="E27" i="1"/>
  <c r="G24" i="1"/>
  <c r="J16" i="1"/>
  <c r="J17" i="1"/>
  <c r="J21" i="1"/>
  <c r="J24" i="1" l="1"/>
  <c r="J20" i="1"/>
  <c r="J19" i="1"/>
  <c r="F27" i="1"/>
  <c r="I27" i="1" s="1"/>
  <c r="R27" i="1" s="1"/>
  <c r="E30" i="1"/>
  <c r="G27" i="1"/>
  <c r="I20" i="1"/>
  <c r="R20" i="1" s="1"/>
  <c r="I19" i="1"/>
  <c r="R19" i="1" s="1"/>
  <c r="I24" i="1"/>
  <c r="R24" i="1" s="1"/>
  <c r="F23" i="1"/>
  <c r="E26" i="1"/>
  <c r="G23" i="1"/>
  <c r="F22" i="1"/>
  <c r="E25" i="1"/>
  <c r="G22" i="1"/>
  <c r="J22" i="1" l="1"/>
  <c r="F30" i="1"/>
  <c r="E33" i="1"/>
  <c r="G30" i="1"/>
  <c r="F26" i="1"/>
  <c r="E29" i="1"/>
  <c r="G26" i="1"/>
  <c r="J27" i="1"/>
  <c r="J23" i="1"/>
  <c r="I22" i="1"/>
  <c r="R22" i="1" s="1"/>
  <c r="F25" i="1"/>
  <c r="I25" i="1"/>
  <c r="R25" i="1" s="1"/>
  <c r="E28" i="1"/>
  <c r="G25" i="1"/>
  <c r="I23" i="1"/>
  <c r="R23" i="1" s="1"/>
  <c r="J26" i="1" l="1"/>
  <c r="J30" i="1"/>
  <c r="F28" i="1"/>
  <c r="I28" i="1" s="1"/>
  <c r="R28" i="1" s="1"/>
  <c r="E31" i="1"/>
  <c r="G28" i="1"/>
  <c r="I26" i="1"/>
  <c r="R26" i="1" s="1"/>
  <c r="F33" i="1"/>
  <c r="E36" i="1"/>
  <c r="G33" i="1"/>
  <c r="J25" i="1"/>
  <c r="F29" i="1"/>
  <c r="E32" i="1"/>
  <c r="G29" i="1"/>
  <c r="I30" i="1"/>
  <c r="R30" i="1" s="1"/>
  <c r="J29" i="1" l="1"/>
  <c r="F31" i="1"/>
  <c r="I31" i="1" s="1"/>
  <c r="R31" i="1" s="1"/>
  <c r="E34" i="1"/>
  <c r="G31" i="1"/>
  <c r="J33" i="1"/>
  <c r="I29" i="1"/>
  <c r="R29" i="1" s="1"/>
  <c r="I33" i="1"/>
  <c r="R33" i="1" s="1"/>
  <c r="J28" i="1"/>
  <c r="F32" i="1"/>
  <c r="E35" i="1"/>
  <c r="G32" i="1"/>
  <c r="F36" i="1"/>
  <c r="I36" i="1" s="1"/>
  <c r="R36" i="1" s="1"/>
  <c r="E39" i="1"/>
  <c r="G36" i="1"/>
  <c r="F34" i="1" l="1"/>
  <c r="E37" i="1"/>
  <c r="G34" i="1"/>
  <c r="F39" i="1"/>
  <c r="I39" i="1" s="1"/>
  <c r="R39" i="1" s="1"/>
  <c r="E42" i="1"/>
  <c r="G39" i="1"/>
  <c r="I32" i="1"/>
  <c r="R32" i="1" s="1"/>
  <c r="J31" i="1"/>
  <c r="J36" i="1"/>
  <c r="F35" i="1"/>
  <c r="E38" i="1"/>
  <c r="I35" i="1"/>
  <c r="R35" i="1" s="1"/>
  <c r="G35" i="1"/>
  <c r="J32" i="1"/>
  <c r="J34" i="1" l="1"/>
  <c r="J35" i="1"/>
  <c r="E45" i="1"/>
  <c r="F42" i="1"/>
  <c r="I42" i="1" s="1"/>
  <c r="R42" i="1" s="1"/>
  <c r="G42" i="1"/>
  <c r="J39" i="1"/>
  <c r="I34" i="1"/>
  <c r="R34" i="1" s="1"/>
  <c r="F38" i="1"/>
  <c r="I38" i="1" s="1"/>
  <c r="R38" i="1" s="1"/>
  <c r="E41" i="1"/>
  <c r="G38" i="1"/>
  <c r="F37" i="1"/>
  <c r="E40" i="1"/>
  <c r="G37" i="1"/>
  <c r="I37" i="1" l="1"/>
  <c r="R37" i="1" s="1"/>
  <c r="E43" i="1"/>
  <c r="F40" i="1"/>
  <c r="G40" i="1"/>
  <c r="E44" i="1"/>
  <c r="F41" i="1"/>
  <c r="G41" i="1"/>
  <c r="J42" i="1"/>
  <c r="J37" i="1"/>
  <c r="J38" i="1"/>
  <c r="E48" i="1"/>
  <c r="G45" i="1"/>
  <c r="F45" i="1"/>
  <c r="J45" i="1" l="1"/>
  <c r="J41" i="1"/>
  <c r="E47" i="1"/>
  <c r="G44" i="1"/>
  <c r="F44" i="1"/>
  <c r="E46" i="1"/>
  <c r="G43" i="1"/>
  <c r="F43" i="1"/>
  <c r="J40" i="1"/>
  <c r="I45" i="1"/>
  <c r="R45" i="1" s="1"/>
  <c r="E51" i="1"/>
  <c r="G48" i="1"/>
  <c r="F48" i="1"/>
  <c r="I41" i="1"/>
  <c r="R41" i="1" s="1"/>
  <c r="I40" i="1"/>
  <c r="R40" i="1" s="1"/>
  <c r="J48" i="1" l="1"/>
  <c r="J43" i="1"/>
  <c r="J44" i="1"/>
  <c r="I48" i="1"/>
  <c r="R48" i="1" s="1"/>
  <c r="I43" i="1"/>
  <c r="R43" i="1" s="1"/>
  <c r="I44" i="1"/>
  <c r="R44" i="1" s="1"/>
  <c r="E54" i="1"/>
  <c r="G51" i="1"/>
  <c r="F51" i="1"/>
  <c r="I51" i="1" s="1"/>
  <c r="R51" i="1" s="1"/>
  <c r="E49" i="1"/>
  <c r="F46" i="1"/>
  <c r="I46" i="1" s="1"/>
  <c r="R46" i="1" s="1"/>
  <c r="G46" i="1"/>
  <c r="E50" i="1"/>
  <c r="G47" i="1"/>
  <c r="F47" i="1"/>
  <c r="I47" i="1" s="1"/>
  <c r="R47" i="1" s="1"/>
  <c r="E53" i="1" l="1"/>
  <c r="G50" i="1"/>
  <c r="F50" i="1"/>
  <c r="I50" i="1" s="1"/>
  <c r="R50" i="1" s="1"/>
  <c r="E52" i="1"/>
  <c r="G49" i="1"/>
  <c r="F49" i="1"/>
  <c r="I49" i="1" s="1"/>
  <c r="R49" i="1" s="1"/>
  <c r="J47" i="1"/>
  <c r="E57" i="1"/>
  <c r="F54" i="1"/>
  <c r="I54" i="1" s="1"/>
  <c r="R54" i="1" s="1"/>
  <c r="G54" i="1"/>
  <c r="J46" i="1"/>
  <c r="J51" i="1"/>
  <c r="E55" i="1" l="1"/>
  <c r="G52" i="1"/>
  <c r="F52" i="1"/>
  <c r="E56" i="1"/>
  <c r="G53" i="1"/>
  <c r="F53" i="1"/>
  <c r="I53" i="1" s="1"/>
  <c r="R53" i="1" s="1"/>
  <c r="J49" i="1"/>
  <c r="J50" i="1"/>
  <c r="E60" i="1"/>
  <c r="G57" i="1"/>
  <c r="F57" i="1"/>
  <c r="I57" i="1" s="1"/>
  <c r="R57" i="1" s="1"/>
  <c r="J54" i="1"/>
  <c r="I52" i="1" l="1"/>
  <c r="R52" i="1" s="1"/>
  <c r="G60" i="1"/>
  <c r="F60" i="1"/>
  <c r="I60" i="1" s="1"/>
  <c r="R60" i="1" s="1"/>
  <c r="E63" i="1"/>
  <c r="E59" i="1"/>
  <c r="G56" i="1"/>
  <c r="F56" i="1"/>
  <c r="E58" i="1"/>
  <c r="G55" i="1"/>
  <c r="F55" i="1"/>
  <c r="J57" i="1"/>
  <c r="J53" i="1"/>
  <c r="J52" i="1"/>
  <c r="J55" i="1" l="1"/>
  <c r="J56" i="1"/>
  <c r="G63" i="1"/>
  <c r="E66" i="1"/>
  <c r="F63" i="1"/>
  <c r="I55" i="1"/>
  <c r="R55" i="1" s="1"/>
  <c r="I56" i="1"/>
  <c r="R56" i="1" s="1"/>
  <c r="J60" i="1"/>
  <c r="G58" i="1"/>
  <c r="E61" i="1"/>
  <c r="F58" i="1"/>
  <c r="I58" i="1" s="1"/>
  <c r="R58" i="1" s="1"/>
  <c r="E62" i="1"/>
  <c r="G59" i="1"/>
  <c r="F59" i="1"/>
  <c r="I59" i="1" s="1"/>
  <c r="R59" i="1" s="1"/>
  <c r="G66" i="1" l="1"/>
  <c r="F66" i="1"/>
  <c r="E69" i="1"/>
  <c r="J59" i="1"/>
  <c r="J58" i="1"/>
  <c r="G62" i="1"/>
  <c r="E65" i="1"/>
  <c r="F62" i="1"/>
  <c r="I62" i="1" s="1"/>
  <c r="R62" i="1" s="1"/>
  <c r="G61" i="1"/>
  <c r="E64" i="1"/>
  <c r="F61" i="1"/>
  <c r="I61" i="1" s="1"/>
  <c r="R61" i="1" s="1"/>
  <c r="J63" i="1"/>
  <c r="I63" i="1"/>
  <c r="R63" i="1" s="1"/>
  <c r="J66" i="1" l="1"/>
  <c r="J61" i="1"/>
  <c r="J62" i="1"/>
  <c r="I66" i="1"/>
  <c r="R66" i="1" s="1"/>
  <c r="G64" i="1"/>
  <c r="E67" i="1"/>
  <c r="F64" i="1"/>
  <c r="G65" i="1"/>
  <c r="E68" i="1"/>
  <c r="F65" i="1"/>
  <c r="I65" i="1" s="1"/>
  <c r="R65" i="1" s="1"/>
  <c r="G69" i="1"/>
  <c r="F69" i="1"/>
  <c r="I69" i="1" s="1"/>
  <c r="R69" i="1" s="1"/>
  <c r="E72" i="1"/>
  <c r="J69" i="1" l="1"/>
  <c r="J65" i="1"/>
  <c r="I64" i="1"/>
  <c r="R64" i="1" s="1"/>
  <c r="G68" i="1"/>
  <c r="E71" i="1"/>
  <c r="F68" i="1"/>
  <c r="I68" i="1" s="1"/>
  <c r="R68" i="1" s="1"/>
  <c r="J64" i="1"/>
  <c r="G67" i="1"/>
  <c r="E70" i="1"/>
  <c r="F67" i="1"/>
  <c r="F72" i="1"/>
  <c r="I72" i="1" s="1"/>
  <c r="R72" i="1" s="1"/>
  <c r="G72" i="1"/>
  <c r="E75" i="1"/>
  <c r="J72" i="1" l="1"/>
  <c r="G70" i="1"/>
  <c r="E73" i="1"/>
  <c r="F70" i="1"/>
  <c r="I70" i="1" s="1"/>
  <c r="R70" i="1" s="1"/>
  <c r="F75" i="1"/>
  <c r="I75" i="1" s="1"/>
  <c r="R75" i="1" s="1"/>
  <c r="E78" i="1"/>
  <c r="G75" i="1"/>
  <c r="J67" i="1"/>
  <c r="J68" i="1"/>
  <c r="I67" i="1"/>
  <c r="R67" i="1" s="1"/>
  <c r="F71" i="1"/>
  <c r="E74" i="1"/>
  <c r="G71" i="1"/>
  <c r="F74" i="1" l="1"/>
  <c r="I74" i="1" s="1"/>
  <c r="R74" i="1" s="1"/>
  <c r="G74" i="1"/>
  <c r="E77" i="1"/>
  <c r="I71" i="1"/>
  <c r="R71" i="1" s="1"/>
  <c r="F73" i="1"/>
  <c r="E76" i="1"/>
  <c r="G73" i="1"/>
  <c r="J71" i="1"/>
  <c r="F78" i="1"/>
  <c r="I78" i="1" s="1"/>
  <c r="R78" i="1" s="1"/>
  <c r="G78" i="1"/>
  <c r="E81" i="1"/>
  <c r="J70" i="1"/>
  <c r="J75" i="1"/>
  <c r="F77" i="1" l="1"/>
  <c r="I77" i="1" s="1"/>
  <c r="R77" i="1" s="1"/>
  <c r="E80" i="1"/>
  <c r="G77" i="1"/>
  <c r="J78" i="1"/>
  <c r="F76" i="1"/>
  <c r="I76" i="1" s="1"/>
  <c r="R76" i="1" s="1"/>
  <c r="G76" i="1"/>
  <c r="E79" i="1"/>
  <c r="F81" i="1"/>
  <c r="E84" i="1"/>
  <c r="G81" i="1"/>
  <c r="I73" i="1"/>
  <c r="R73" i="1" s="1"/>
  <c r="J74" i="1"/>
  <c r="J73" i="1"/>
  <c r="F80" i="1" l="1"/>
  <c r="I80" i="1" s="1"/>
  <c r="R80" i="1" s="1"/>
  <c r="G80" i="1"/>
  <c r="E83" i="1"/>
  <c r="F79" i="1"/>
  <c r="I79" i="1" s="1"/>
  <c r="R79" i="1" s="1"/>
  <c r="E82" i="1"/>
  <c r="G79" i="1"/>
  <c r="F84" i="1"/>
  <c r="G84" i="1"/>
  <c r="E87" i="1"/>
  <c r="J77" i="1"/>
  <c r="J81" i="1"/>
  <c r="I81" i="1"/>
  <c r="R81" i="1" s="1"/>
  <c r="J76" i="1"/>
  <c r="J84" i="1" l="1"/>
  <c r="J79" i="1"/>
  <c r="F87" i="1"/>
  <c r="I87" i="1" s="1"/>
  <c r="R87" i="1" s="1"/>
  <c r="E90" i="1"/>
  <c r="G87" i="1"/>
  <c r="J80" i="1"/>
  <c r="I84" i="1"/>
  <c r="R84" i="1" s="1"/>
  <c r="F82" i="1"/>
  <c r="I82" i="1" s="1"/>
  <c r="R82" i="1" s="1"/>
  <c r="G82" i="1"/>
  <c r="E85" i="1"/>
  <c r="F83" i="1"/>
  <c r="I83" i="1" s="1"/>
  <c r="R83" i="1" s="1"/>
  <c r="E86" i="1"/>
  <c r="G83" i="1"/>
  <c r="F90" i="1" l="1"/>
  <c r="I90" i="1" s="1"/>
  <c r="R90" i="1" s="1"/>
  <c r="G90" i="1"/>
  <c r="E93" i="1"/>
  <c r="F86" i="1"/>
  <c r="I86" i="1" s="1"/>
  <c r="R86" i="1" s="1"/>
  <c r="G86" i="1"/>
  <c r="E89" i="1"/>
  <c r="J82" i="1"/>
  <c r="F85" i="1"/>
  <c r="E88" i="1"/>
  <c r="G85" i="1"/>
  <c r="J87" i="1"/>
  <c r="J83" i="1"/>
  <c r="F88" i="1" l="1"/>
  <c r="I88" i="1" s="1"/>
  <c r="R88" i="1" s="1"/>
  <c r="G88" i="1"/>
  <c r="E91" i="1"/>
  <c r="F89" i="1"/>
  <c r="I89" i="1" s="1"/>
  <c r="R89" i="1" s="1"/>
  <c r="E92" i="1"/>
  <c r="G89" i="1"/>
  <c r="J90" i="1"/>
  <c r="I85" i="1"/>
  <c r="R85" i="1" s="1"/>
  <c r="F93" i="1"/>
  <c r="I93" i="1" s="1"/>
  <c r="R93" i="1" s="1"/>
  <c r="E96" i="1"/>
  <c r="G93" i="1"/>
  <c r="J85" i="1"/>
  <c r="J86" i="1"/>
  <c r="J93" i="1" l="1"/>
  <c r="F92" i="1"/>
  <c r="I92" i="1" s="1"/>
  <c r="R92" i="1" s="1"/>
  <c r="G92" i="1"/>
  <c r="E95" i="1"/>
  <c r="J88" i="1"/>
  <c r="F91" i="1"/>
  <c r="E94" i="1"/>
  <c r="G91" i="1"/>
  <c r="F96" i="1"/>
  <c r="I96" i="1" s="1"/>
  <c r="R96" i="1" s="1"/>
  <c r="G96" i="1"/>
  <c r="E99" i="1"/>
  <c r="J89" i="1"/>
  <c r="F99" i="1" l="1"/>
  <c r="E102" i="1"/>
  <c r="G99" i="1"/>
  <c r="J91" i="1"/>
  <c r="F94" i="1"/>
  <c r="I94" i="1" s="1"/>
  <c r="R94" i="1" s="1"/>
  <c r="G94" i="1"/>
  <c r="E97" i="1"/>
  <c r="J92" i="1"/>
  <c r="J96" i="1"/>
  <c r="I91" i="1"/>
  <c r="R91" i="1" s="1"/>
  <c r="F95" i="1"/>
  <c r="I95" i="1" s="1"/>
  <c r="R95" i="1" s="1"/>
  <c r="E98" i="1"/>
  <c r="G95" i="1"/>
  <c r="F98" i="1" l="1"/>
  <c r="I98" i="1" s="1"/>
  <c r="R98" i="1" s="1"/>
  <c r="G98" i="1"/>
  <c r="E101" i="1"/>
  <c r="F97" i="1"/>
  <c r="I97" i="1" s="1"/>
  <c r="R97" i="1" s="1"/>
  <c r="E100" i="1"/>
  <c r="G97" i="1"/>
  <c r="J99" i="1"/>
  <c r="J95" i="1"/>
  <c r="F102" i="1"/>
  <c r="G102" i="1"/>
  <c r="E105" i="1"/>
  <c r="J94" i="1"/>
  <c r="I99" i="1"/>
  <c r="R99" i="1" s="1"/>
  <c r="F105" i="1" l="1"/>
  <c r="I105" i="1" s="1"/>
  <c r="R105" i="1" s="1"/>
  <c r="E108" i="1"/>
  <c r="G105" i="1"/>
  <c r="J98" i="1"/>
  <c r="F100" i="1"/>
  <c r="I100" i="1" s="1"/>
  <c r="R100" i="1" s="1"/>
  <c r="G100" i="1"/>
  <c r="E103" i="1"/>
  <c r="F101" i="1"/>
  <c r="I101" i="1" s="1"/>
  <c r="R101" i="1" s="1"/>
  <c r="E104" i="1"/>
  <c r="G101" i="1"/>
  <c r="J102" i="1"/>
  <c r="I102" i="1"/>
  <c r="R102" i="1" s="1"/>
  <c r="J97" i="1"/>
  <c r="J101" i="1" l="1"/>
  <c r="F108" i="1"/>
  <c r="I108" i="1" s="1"/>
  <c r="R108" i="1" s="1"/>
  <c r="G108" i="1"/>
  <c r="E111" i="1"/>
  <c r="J100" i="1"/>
  <c r="F104" i="1"/>
  <c r="I104" i="1" s="1"/>
  <c r="R104" i="1" s="1"/>
  <c r="G104" i="1"/>
  <c r="E107" i="1"/>
  <c r="F103" i="1"/>
  <c r="E106" i="1"/>
  <c r="G103" i="1"/>
  <c r="J105" i="1"/>
  <c r="F106" i="1" l="1"/>
  <c r="I106" i="1" s="1"/>
  <c r="R106" i="1" s="1"/>
  <c r="G106" i="1"/>
  <c r="E109" i="1"/>
  <c r="J108" i="1"/>
  <c r="I103" i="1"/>
  <c r="R103" i="1" s="1"/>
  <c r="F111" i="1"/>
  <c r="I111" i="1" s="1"/>
  <c r="R111" i="1" s="1"/>
  <c r="G111" i="1"/>
  <c r="J103" i="1"/>
  <c r="J104" i="1"/>
  <c r="F107" i="1"/>
  <c r="E110" i="1"/>
  <c r="G107" i="1"/>
  <c r="F110" i="1" l="1"/>
  <c r="I110" i="1" s="1"/>
  <c r="R110" i="1" s="1"/>
  <c r="G110" i="1"/>
  <c r="J106" i="1"/>
  <c r="I107" i="1"/>
  <c r="R107" i="1" s="1"/>
  <c r="J111" i="1"/>
  <c r="F109" i="1"/>
  <c r="E112" i="1"/>
  <c r="G109" i="1"/>
  <c r="J107" i="1"/>
  <c r="I109" i="1" l="1"/>
  <c r="R109" i="1" s="1"/>
  <c r="J110" i="1"/>
  <c r="J109" i="1"/>
  <c r="F112" i="1"/>
  <c r="G112" i="1"/>
  <c r="I112" i="1" l="1"/>
  <c r="R112" i="1" s="1"/>
  <c r="K21" i="1" a="1"/>
  <c r="K21" i="1" s="1"/>
  <c r="K95" i="1" a="1"/>
  <c r="K95" i="1" s="1"/>
  <c r="K100" i="1" a="1"/>
  <c r="K100" i="1" s="1"/>
  <c r="K80" i="1" a="1"/>
  <c r="K80" i="1" s="1"/>
  <c r="K23" i="1" a="1"/>
  <c r="K23" i="1" s="1"/>
  <c r="K20" i="1" a="1"/>
  <c r="K20" i="1" s="1"/>
  <c r="K103" i="1" a="1"/>
  <c r="K103" i="1" s="1"/>
  <c r="K7" i="1" a="1"/>
  <c r="K7" i="1" s="1"/>
  <c r="K54" i="1" a="1"/>
  <c r="K54" i="1" s="1"/>
  <c r="K31" i="1" a="1"/>
  <c r="K31" i="1" s="1"/>
  <c r="K62" i="1" a="1"/>
  <c r="K62" i="1" s="1"/>
  <c r="J112" i="1"/>
  <c r="K13" i="1" a="1"/>
  <c r="K13" i="1" s="1"/>
  <c r="K38" i="1" a="1"/>
  <c r="K38" i="1" s="1"/>
  <c r="K6" i="1" a="1"/>
  <c r="K6" i="1" s="1"/>
  <c r="K44" i="1" a="1"/>
  <c r="K44" i="1" s="1"/>
  <c r="K45" i="1" l="1" a="1"/>
  <c r="K45" i="1" s="1"/>
  <c r="K67" i="1" a="1"/>
  <c r="K67" i="1" s="1"/>
  <c r="K84" i="1" a="1"/>
  <c r="K84" i="1" s="1"/>
  <c r="K55" i="1" a="1"/>
  <c r="K55" i="1" s="1"/>
  <c r="K41" i="1" a="1"/>
  <c r="K41" i="1" s="1"/>
  <c r="K104" i="1" a="1"/>
  <c r="K104" i="1" s="1"/>
  <c r="K59" i="1" a="1"/>
  <c r="K59" i="1" s="1"/>
  <c r="K97" i="1" a="1"/>
  <c r="K97" i="1" s="1"/>
  <c r="K65" i="1" a="1"/>
  <c r="K65" i="1" s="1"/>
  <c r="K94" i="1" a="1"/>
  <c r="K94" i="1" s="1"/>
  <c r="K11" i="1" a="1"/>
  <c r="K11" i="1" s="1"/>
  <c r="K61" i="1" a="1"/>
  <c r="K61" i="1" s="1"/>
  <c r="K101" i="1" a="1"/>
  <c r="K101" i="1" s="1"/>
  <c r="K29" i="1" a="1"/>
  <c r="K29" i="1" s="1"/>
  <c r="K9" i="1" a="1"/>
  <c r="K9" i="1" s="1"/>
  <c r="K56" i="1" a="1"/>
  <c r="K56" i="1" s="1"/>
  <c r="K85" i="1" a="1"/>
  <c r="K85" i="1" s="1"/>
  <c r="K70" i="1" a="1"/>
  <c r="K70" i="1" s="1"/>
  <c r="K19" i="1" a="1"/>
  <c r="K19" i="1" s="1"/>
  <c r="K12" i="1" a="1"/>
  <c r="K12" i="1" s="1"/>
  <c r="K109" i="1" a="1"/>
  <c r="K109" i="1" s="1"/>
  <c r="K73" i="1" a="1"/>
  <c r="K73" i="1" s="1"/>
  <c r="K89" i="1" a="1"/>
  <c r="K89" i="1" s="1"/>
  <c r="K82" i="1" a="1"/>
  <c r="K82" i="1" s="1"/>
  <c r="K51" i="1" a="1"/>
  <c r="K51" i="1" s="1"/>
  <c r="K32" i="1" a="1"/>
  <c r="K32" i="1" s="1"/>
  <c r="K22" i="1" a="1"/>
  <c r="K22" i="1" s="1"/>
  <c r="K110" i="1" a="1"/>
  <c r="K110" i="1" s="1"/>
  <c r="K53" i="1" a="1"/>
  <c r="K53" i="1" s="1"/>
  <c r="K28" i="1" a="1"/>
  <c r="K28" i="1" s="1"/>
  <c r="K27" i="1" a="1"/>
  <c r="K27" i="1" s="1"/>
  <c r="K30" i="1" a="1"/>
  <c r="K30" i="1" s="1"/>
  <c r="K35" i="1" a="1"/>
  <c r="K35" i="1" s="1"/>
  <c r="K99" i="1" a="1"/>
  <c r="K99" i="1" s="1"/>
  <c r="K48" i="1" a="1"/>
  <c r="K48" i="1" s="1"/>
  <c r="K79" i="1" a="1"/>
  <c r="K79" i="1" s="1"/>
  <c r="K33" i="1" a="1"/>
  <c r="K33" i="1" s="1"/>
  <c r="K98" i="1" a="1"/>
  <c r="K98" i="1" s="1"/>
  <c r="K75" i="1" a="1"/>
  <c r="K75" i="1" s="1"/>
  <c r="K34" i="1" a="1"/>
  <c r="K34" i="1" s="1"/>
  <c r="K64" i="1" a="1"/>
  <c r="K64" i="1" s="1"/>
  <c r="K102" i="1" a="1"/>
  <c r="K102" i="1" s="1"/>
  <c r="K107" i="1" a="1"/>
  <c r="K107" i="1" s="1"/>
  <c r="K50" i="1" a="1"/>
  <c r="K50" i="1" s="1"/>
  <c r="K108" i="1" a="1"/>
  <c r="K108" i="1" s="1"/>
  <c r="K18" i="1" a="1"/>
  <c r="K18" i="1" s="1"/>
  <c r="K52" i="1" a="1"/>
  <c r="K52" i="1" s="1"/>
  <c r="K112" i="1" a="1"/>
  <c r="K112" i="1" s="1"/>
  <c r="K37" i="1" a="1"/>
  <c r="K37" i="1" s="1"/>
  <c r="K66" i="1" a="1"/>
  <c r="K66" i="1" s="1"/>
  <c r="K74" i="1" a="1"/>
  <c r="K74" i="1" s="1"/>
  <c r="K8" i="1" a="1"/>
  <c r="K8" i="1" s="1"/>
  <c r="K42" i="1" a="1"/>
  <c r="K42" i="1" s="1"/>
  <c r="K87" i="1" a="1"/>
  <c r="K87" i="1" s="1"/>
  <c r="K93" i="1" a="1"/>
  <c r="K93" i="1" s="1"/>
  <c r="K46" i="1" a="1"/>
  <c r="K46" i="1" s="1"/>
  <c r="K25" i="1" a="1"/>
  <c r="K25" i="1" s="1"/>
  <c r="K16" i="1" a="1"/>
  <c r="K16" i="1" s="1"/>
  <c r="K83" i="1" a="1"/>
  <c r="K83" i="1" s="1"/>
  <c r="K78" i="1" a="1"/>
  <c r="K78" i="1" s="1"/>
  <c r="K47" i="1" a="1"/>
  <c r="K47" i="1" s="1"/>
  <c r="K57" i="1" a="1"/>
  <c r="K57" i="1" s="1"/>
  <c r="K58" i="1" a="1"/>
  <c r="K58" i="1" s="1"/>
  <c r="K69" i="1" a="1"/>
  <c r="K69" i="1" s="1"/>
  <c r="K106" i="1" a="1"/>
  <c r="K106" i="1" s="1"/>
  <c r="K24" i="1" a="1"/>
  <c r="K24" i="1" s="1"/>
  <c r="K71" i="1" a="1"/>
  <c r="K71" i="1" s="1"/>
  <c r="K72" i="1" a="1"/>
  <c r="K72" i="1" s="1"/>
  <c r="K77" i="1" a="1"/>
  <c r="K77" i="1" s="1"/>
  <c r="K36" i="1" a="1"/>
  <c r="K36" i="1" s="1"/>
  <c r="K81" i="1" a="1"/>
  <c r="K81" i="1" s="1"/>
  <c r="K14" i="1" a="1"/>
  <c r="K14" i="1" s="1"/>
  <c r="K111" i="1" a="1"/>
  <c r="K111" i="1" s="1"/>
  <c r="K63" i="1" a="1"/>
  <c r="K63" i="1" s="1"/>
  <c r="K26" i="1" a="1"/>
  <c r="K26" i="1" s="1"/>
  <c r="K60" i="1" a="1"/>
  <c r="K60" i="1" s="1"/>
  <c r="K5" i="1" a="1"/>
  <c r="K5" i="1" s="1"/>
  <c r="K15" i="1" a="1"/>
  <c r="K15" i="1" s="1"/>
  <c r="K90" i="1" a="1"/>
  <c r="K90" i="1" s="1"/>
  <c r="K40" i="1" a="1"/>
  <c r="K40" i="1" s="1"/>
  <c r="K10" i="1" a="1"/>
  <c r="K10" i="1" s="1"/>
  <c r="K68" i="1" a="1"/>
  <c r="K68" i="1" s="1"/>
  <c r="K88" i="1" a="1"/>
  <c r="K88" i="1" s="1"/>
  <c r="K43" i="1" a="1"/>
  <c r="K43" i="1" s="1"/>
  <c r="K96" i="1" a="1"/>
  <c r="K96" i="1" s="1"/>
  <c r="K49" i="1" a="1"/>
  <c r="K49" i="1" s="1"/>
  <c r="K39" i="1" a="1"/>
  <c r="K39" i="1" s="1"/>
  <c r="K86" i="1" a="1"/>
  <c r="K86" i="1" s="1"/>
  <c r="K105" i="1" a="1"/>
  <c r="K105" i="1" s="1"/>
  <c r="K17" i="1" a="1"/>
  <c r="K17" i="1" s="1"/>
  <c r="K91" i="1" a="1"/>
  <c r="K91" i="1" s="1"/>
  <c r="K76" i="1" a="1"/>
  <c r="K76" i="1" s="1"/>
  <c r="K92" i="1" a="1"/>
  <c r="K92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F7D2ED3-29AA-4438-8E2D-691520764932}" keepAlive="1" name="Query - Step01ImportfSales" description="Connection to the 'Step01ImportfSales' query in the workbook." type="5" refreshedVersion="0" background="1">
    <dbPr connection="Provider=Microsoft.Mashup.OleDb.1;Data Source=$Workbook$;Location=Step01ImportfSales;Extended Properties=&quot;&quot;" command="SELECT * FROM [Step01ImportfSales]"/>
  </connection>
  <connection id="2" xr16:uid="{BF59F612-5E13-461B-A3B8-D30F58A93094}" keepAlive="1" name="Query - Step02GetProductNames" description="Connection to the 'Step02GetProductNames' query in the workbook." type="5" refreshedVersion="0" background="1">
    <dbPr connection="Provider=Microsoft.Mashup.OleDb.1;Data Source=$Workbook$;Location=Step02GetProductNames;Extended Properties=&quot;&quot;" command="SELECT * FROM [Step02GetProductNames]"/>
  </connection>
  <connection id="3" xr16:uid="{65CB653E-E2F9-4624-8CDB-31FB41C3A8AD}" keepAlive="1" name="Query - Step03CrossMultiplyStartMonthProducts" description="Connection to the 'Step03CrossMultiplyStartMonthProducts' query in the workbook." type="5" refreshedVersion="0" background="1">
    <dbPr connection="Provider=Microsoft.Mashup.OleDb.1;Data Source=$Workbook$;Location=Step03CrossMultiplyStartMonthProducts;Extended Properties=&quot;&quot;" command="SELECT * FROM [Step03CrossMultiplyStartMonthProducts]"/>
  </connection>
  <connection id="4" xr16:uid="{CB0888E8-ADAC-456B-B9F5-D057FCFF21A5}" keepAlive="1" name="Query - Step04MonthlySalesByMonthProduct" description="Connection to the 'Step04MonthlySalesByMonthProduct' query in the workbook." type="5" refreshedVersion="0" background="1">
    <dbPr connection="Provider=Microsoft.Mashup.OleDb.1;Data Source=$Workbook$;Location=Step04MonthlySalesByMonthProduct;Extended Properties=&quot;&quot;" command="SELECT * FROM [Step04MonthlySalesByMonthProduct]"/>
  </connection>
  <connection id="5" xr16:uid="{DC60ECF6-42ED-4A83-AACB-E4777793D33C}" keepAlive="1" name="Query - Step05Sales12MonthBackByDateProduct" description="Connection to the 'Step05Sales12MonthBackByDateProduct' query in the workbook." type="5" refreshedVersion="6" background="1" saveData="1">
    <dbPr connection="Provider=Microsoft.Mashup.OleDb.1;Data Source=$Workbook$;Location=Step05Sales12MonthBackByDateProduct;Extended Properties=&quot;&quot;" command="SELECT * FROM [Step05Sales12MonthBackByDateProduct]"/>
  </connection>
</connections>
</file>

<file path=xl/sharedStrings.xml><?xml version="1.0" encoding="utf-8"?>
<sst xmlns="http://schemas.openxmlformats.org/spreadsheetml/2006/main" count="664" uniqueCount="23">
  <si>
    <t>Date</t>
  </si>
  <si>
    <t>Sales</t>
  </si>
  <si>
    <t>Product</t>
  </si>
  <si>
    <t>Start Date</t>
  </si>
  <si>
    <t>Carlota</t>
  </si>
  <si>
    <t>Lower</t>
  </si>
  <si>
    <t>End of Month Date</t>
  </si>
  <si>
    <t>Month Sales</t>
  </si>
  <si>
    <t>Last 12 Month Sales</t>
  </si>
  <si>
    <t>What Formula Should Be Adding</t>
  </si>
  <si>
    <t>Bellen</t>
  </si>
  <si>
    <t>Quad</t>
  </si>
  <si>
    <t>Monthly Sales</t>
  </si>
  <si>
    <t>DateOneYearBack</t>
  </si>
  <si>
    <t>Custom</t>
  </si>
  <si>
    <t>Equal</t>
  </si>
  <si>
    <t>StartOfMonth</t>
  </si>
  <si>
    <t>Monthly Totals</t>
  </si>
  <si>
    <t>One Year Back</t>
  </si>
  <si>
    <t>MonthlySales</t>
  </si>
  <si>
    <t>MAT</t>
  </si>
  <si>
    <t>Power BI Homework Output:</t>
  </si>
  <si>
    <t>Excel Formulas: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</si>
</sst>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14" fontId="0" fillId="0" borderId="0" xfId="0" applyNumberFormat="1"/>
    <xf numFmtId="0" fontId="1" fillId="0" borderId="1" xfId="0" applyFont="1" applyBorder="1"/>
    <xf numFmtId="14" fontId="0" fillId="0" borderId="1" xfId="0" applyNumberFormat="1" applyBorder="1"/>
    <xf numFmtId="14" fontId="0" fillId="2" borderId="1" xfId="0" applyNumberFormat="1" applyFill="1" applyBorder="1"/>
    <xf numFmtId="0" fontId="0" fillId="2" borderId="1" xfId="0" applyFill="1" applyBorder="1"/>
    <xf numFmtId="0" fontId="0" fillId="0" borderId="1" xfId="0" applyBorder="1"/>
    <xf numFmtId="0" fontId="1" fillId="0" borderId="2" xfId="0" applyFont="1" applyFill="1" applyBorder="1"/>
    <xf numFmtId="0" fontId="0" fillId="0" borderId="0" xfId="0" applyNumberFormat="1"/>
    <xf numFmtId="0" fontId="2" fillId="0" borderId="0" xfId="0" applyNumberFormat="1" applyFont="1" applyFill="1" applyBorder="1" applyAlignment="1" applyProtection="1"/>
    <xf numFmtId="164" fontId="2" fillId="0" borderId="0" xfId="0" applyNumberFormat="1" applyFont="1" applyFill="1" applyBorder="1" applyAlignment="1" applyProtection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165" formatCode="m/d/yy"/>
    </dxf>
    <dxf>
      <numFmt numFmtId="0" formatCode="General"/>
    </dxf>
    <dxf>
      <numFmt numFmtId="165" formatCode="m/d/yy"/>
    </dxf>
    <dxf>
      <numFmt numFmtId="166" formatCode="m/d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3F9EC8D8-558A-447C-A46B-9E71F78F0508}" autoFormatId="16" applyNumberFormats="0" applyBorderFormats="0" applyFontFormats="0" applyPatternFormats="0" applyAlignmentFormats="0" applyWidthHeightFormats="0">
  <queryTableRefresh nextId="7" unboundColumnsRight="1">
    <queryTableFields count="6">
      <queryTableField id="1" name="Date" tableColumnId="1"/>
      <queryTableField id="2" name="Product" tableColumnId="2"/>
      <queryTableField id="3" name="Monthly Sales" tableColumnId="3"/>
      <queryTableField id="4" name="DateOneYearBack" tableColumnId="4"/>
      <queryTableField id="5" name="Custom" tableColumnId="5"/>
      <queryTableField id="6" dataBound="0" tableColumnId="6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34D1BF2-F6FA-40D1-8922-B7C26862EC1D}" name="fSales" displayName="fSales" ref="A1:C396" totalsRowShown="0" headerRowDxfId="6">
  <autoFilter ref="A1:C396" xr:uid="{C0185954-66D9-4562-8CB7-F32C179B7D3E}"/>
  <sortState xmlns:xlrd2="http://schemas.microsoft.com/office/spreadsheetml/2017/richdata2" ref="A2:C396">
    <sortCondition ref="A1:A396"/>
  </sortState>
  <tableColumns count="3">
    <tableColumn id="1" xr3:uid="{542D56D0-D46F-4C65-84F4-4786B6BCE607}" name="Date" dataDxfId="5"/>
    <tableColumn id="2" xr3:uid="{310E84F1-56AC-406C-ACED-939F03D8CEF1}" name="Sales"/>
    <tableColumn id="3" xr3:uid="{37B5574C-1849-48D9-B8E5-8DE1F69EE754}" name="Produc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9D4EA48-A82D-4592-AEF2-3B4E5BB09F15}" name="Step05Sales12MonthBackByDateProduct" displayName="Step05Sales12MonthBackByDateProduct" ref="M4:R112" tableType="queryTable" totalsRowShown="0">
  <autoFilter ref="M4:R112" xr:uid="{1F8B0C4F-8649-450B-BE47-AF9BC76483B3}"/>
  <tableColumns count="6">
    <tableColumn id="1" xr3:uid="{15A5FEA9-0E80-49A1-89EE-F70BDFCB1F3E}" uniqueName="1" name="Date" queryTableFieldId="1" dataDxfId="4"/>
    <tableColumn id="2" xr3:uid="{C9BB45B5-8A9A-4B32-955E-EE97B847A9E5}" uniqueName="2" name="Product" queryTableFieldId="2" dataDxfId="3"/>
    <tableColumn id="3" xr3:uid="{B15D8742-D50B-4120-9F20-D0662FC722FF}" uniqueName="3" name="Monthly Sales" queryTableFieldId="3"/>
    <tableColumn id="4" xr3:uid="{96AA5BEC-3F40-48A6-B5C5-C84BDB76E264}" uniqueName="4" name="DateOneYearBack" queryTableFieldId="4" dataDxfId="2"/>
    <tableColumn id="5" xr3:uid="{34729D85-22E9-4187-8DEB-240EE7CECF7B}" uniqueName="5" name="Custom" queryTableFieldId="5" dataDxfId="1"/>
    <tableColumn id="6" xr3:uid="{0E63678D-4FD6-4B14-AC02-22B7555B8AAA}" uniqueName="6" name="Equal" queryTableFieldId="6" dataDxfId="0">
      <calculatedColumnFormula>Step05Sales12MonthBackByDateProduct[[#This Row],[Monthly Sales]]=I5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DE800-2732-47AB-B511-7ECDC718CFFA}">
  <dimension ref="A1:X396"/>
  <sheetViews>
    <sheetView tabSelected="1" workbookViewId="0">
      <selection activeCell="K5" sqref="K5"/>
    </sheetView>
  </sheetViews>
  <sheetFormatPr defaultRowHeight="15" x14ac:dyDescent="0.25"/>
  <cols>
    <col min="1" max="1" width="12.5703125" customWidth="1"/>
    <col min="2" max="2" width="9.7109375" customWidth="1"/>
    <col min="3" max="3" width="10.140625" bestFit="1" customWidth="1"/>
    <col min="5" max="5" width="19.28515625" hidden="1" customWidth="1"/>
    <col min="6" max="6" width="19.28515625" customWidth="1"/>
    <col min="7" max="7" width="19.28515625" hidden="1" customWidth="1"/>
    <col min="8" max="9" width="19.28515625" customWidth="1"/>
    <col min="10" max="10" width="25" customWidth="1"/>
    <col min="11" max="11" width="54.5703125" bestFit="1" customWidth="1"/>
    <col min="13" max="13" width="7.85546875" bestFit="1" customWidth="1"/>
    <col min="14" max="14" width="10.140625" bestFit="1" customWidth="1"/>
    <col min="15" max="15" width="16" bestFit="1" customWidth="1"/>
    <col min="16" max="16" width="19.28515625" bestFit="1" customWidth="1"/>
    <col min="17" max="17" width="10" bestFit="1" customWidth="1"/>
    <col min="18" max="18" width="8.140625" bestFit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E1" t="s">
        <v>3</v>
      </c>
      <c r="G1" s="2"/>
      <c r="H1" s="2"/>
    </row>
    <row r="2" spans="1:24" x14ac:dyDescent="0.25">
      <c r="A2" s="2">
        <v>43102</v>
      </c>
      <c r="B2">
        <v>3</v>
      </c>
      <c r="C2" t="s">
        <v>4</v>
      </c>
      <c r="E2" s="2">
        <v>43101</v>
      </c>
    </row>
    <row r="3" spans="1:24" x14ac:dyDescent="0.25">
      <c r="A3" s="2">
        <v>43105</v>
      </c>
      <c r="B3">
        <v>2</v>
      </c>
      <c r="C3" t="s">
        <v>4</v>
      </c>
    </row>
    <row r="4" spans="1:24" x14ac:dyDescent="0.25">
      <c r="A4" s="2">
        <v>43107</v>
      </c>
      <c r="B4">
        <v>25</v>
      </c>
      <c r="C4" t="s">
        <v>4</v>
      </c>
      <c r="E4" s="3" t="s">
        <v>5</v>
      </c>
      <c r="F4" s="3" t="s">
        <v>6</v>
      </c>
      <c r="G4" s="3" t="s">
        <v>18</v>
      </c>
      <c r="H4" s="3" t="s">
        <v>2</v>
      </c>
      <c r="I4" s="3" t="s">
        <v>7</v>
      </c>
      <c r="J4" s="3" t="s">
        <v>8</v>
      </c>
      <c r="K4" s="3" t="s">
        <v>9</v>
      </c>
      <c r="M4" s="8" t="s">
        <v>0</v>
      </c>
      <c r="N4" t="s">
        <v>2</v>
      </c>
      <c r="O4" t="s">
        <v>12</v>
      </c>
      <c r="P4" t="s">
        <v>13</v>
      </c>
      <c r="Q4" t="s">
        <v>14</v>
      </c>
      <c r="R4" t="s">
        <v>15</v>
      </c>
      <c r="T4" s="10" t="s">
        <v>16</v>
      </c>
      <c r="U4" s="10" t="s">
        <v>2</v>
      </c>
      <c r="V4" s="10" t="s">
        <v>17</v>
      </c>
      <c r="W4" s="10" t="s">
        <v>14</v>
      </c>
    </row>
    <row r="5" spans="1:24" x14ac:dyDescent="0.25">
      <c r="A5" s="2">
        <v>43115</v>
      </c>
      <c r="B5">
        <v>15</v>
      </c>
      <c r="C5" t="s">
        <v>10</v>
      </c>
      <c r="E5" s="4">
        <f>E2</f>
        <v>43101</v>
      </c>
      <c r="F5" s="4">
        <f>EOMONTH(E5,0)</f>
        <v>43131</v>
      </c>
      <c r="G5" s="5">
        <f>EOMONTH(E5,-12)+1</f>
        <v>42767</v>
      </c>
      <c r="H5" s="4" t="s">
        <v>10</v>
      </c>
      <c r="I5" s="6">
        <f>SUMIFS(fSales[Sales],fSales[Date],"&gt;="&amp;E5,fSales[Date],"&lt;="&amp;F5,fSales[Product],H5)</f>
        <v>28</v>
      </c>
      <c r="J5" s="6">
        <f>SUMIFS(fSales[Sales],fSales[Date],"&lt;="&amp;F5,fSales[Date],"&gt;"&amp;EOMONTH(F5,-12),fSales[Product],H5)</f>
        <v>28</v>
      </c>
      <c r="K5" s="6" t="str">
        <f t="array" ref="K5">"Total = "&amp;_xlfn.TEXTJOIN("+",,IF($F$5:$F$112&lt;=F5,IF($F$5:$F$112&gt;EOMONTH(F5,-12),IF($H$5:$H$112=H5,$I$5:$I$112,""),""),""))</f>
        <v>Total = 28</v>
      </c>
      <c r="M5" s="2">
        <v>43101</v>
      </c>
      <c r="N5" s="9" t="s">
        <v>10</v>
      </c>
      <c r="O5">
        <v>28</v>
      </c>
      <c r="P5" s="2">
        <v>42767</v>
      </c>
      <c r="Q5" s="9">
        <v>28</v>
      </c>
      <c r="R5" s="9" t="b">
        <f>Step05Sales12MonthBackByDateProduct[[#This Row],[Monthly Sales]]=I5</f>
        <v>1</v>
      </c>
      <c r="T5" s="11">
        <v>43101</v>
      </c>
      <c r="U5" s="10" t="s">
        <v>10</v>
      </c>
      <c r="V5" s="10">
        <v>28</v>
      </c>
      <c r="W5" s="10">
        <v>28</v>
      </c>
      <c r="X5" t="b">
        <f>W5=Step05Sales12MonthBackByDateProduct[[#This Row],[Custom]]</f>
        <v>1</v>
      </c>
    </row>
    <row r="6" spans="1:24" x14ac:dyDescent="0.25">
      <c r="A6" s="2">
        <v>43116</v>
      </c>
      <c r="B6">
        <v>13</v>
      </c>
      <c r="C6" t="s">
        <v>10</v>
      </c>
      <c r="E6" s="4">
        <f t="shared" ref="E6:F7" si="0">E5</f>
        <v>43101</v>
      </c>
      <c r="F6" s="4">
        <f t="shared" si="0"/>
        <v>43131</v>
      </c>
      <c r="G6" s="5">
        <f t="shared" ref="G6:G69" si="1">EOMONTH(E6,-12)+1</f>
        <v>42767</v>
      </c>
      <c r="H6" s="4" t="s">
        <v>4</v>
      </c>
      <c r="I6" s="6">
        <f>SUMIFS(fSales[Sales],fSales[Date],"&gt;="&amp;E6,fSales[Date],"&lt;="&amp;F6,fSales[Product],H6)</f>
        <v>43</v>
      </c>
      <c r="J6" s="6">
        <f>SUMIFS(fSales[Sales],fSales[Date],"&lt;="&amp;F6,fSales[Date],"&gt;"&amp;EOMONTH(F6,-12),fSales[Product],H6)</f>
        <v>43</v>
      </c>
      <c r="K6" s="6" t="str">
        <f t="array" ref="K6">"Total = "&amp;_xlfn.TEXTJOIN("+",,IF($F$5:$F$112&lt;=F6,IF($F$5:$F$112&gt;EOMONTH(F6,-12),IF($H$5:$H$112=H6,$I$5:$I$112,""),""),""))</f>
        <v>Total = 43</v>
      </c>
      <c r="M6" s="2">
        <v>43101</v>
      </c>
      <c r="N6" s="9" t="s">
        <v>4</v>
      </c>
      <c r="O6">
        <v>43</v>
      </c>
      <c r="P6" s="2">
        <v>42767</v>
      </c>
      <c r="Q6" s="9">
        <v>43</v>
      </c>
      <c r="R6" s="9" t="b">
        <f>Step05Sales12MonthBackByDateProduct[[#This Row],[Monthly Sales]]=I6</f>
        <v>1</v>
      </c>
      <c r="T6" s="11">
        <v>43101</v>
      </c>
      <c r="U6" s="10" t="s">
        <v>4</v>
      </c>
      <c r="V6" s="10">
        <v>43</v>
      </c>
      <c r="W6" s="10">
        <v>43</v>
      </c>
      <c r="X6" t="b">
        <f>W6=Step05Sales12MonthBackByDateProduct[[#This Row],[Custom]]</f>
        <v>1</v>
      </c>
    </row>
    <row r="7" spans="1:24" x14ac:dyDescent="0.25">
      <c r="A7" s="2">
        <v>43120</v>
      </c>
      <c r="B7">
        <v>13</v>
      </c>
      <c r="C7" t="s">
        <v>11</v>
      </c>
      <c r="E7" s="4">
        <f t="shared" si="0"/>
        <v>43101</v>
      </c>
      <c r="F7" s="4">
        <f t="shared" si="0"/>
        <v>43131</v>
      </c>
      <c r="G7" s="5">
        <f t="shared" si="1"/>
        <v>42767</v>
      </c>
      <c r="H7" s="7" t="s">
        <v>11</v>
      </c>
      <c r="I7" s="6">
        <f>SUMIFS(fSales[Sales],fSales[Date],"&gt;="&amp;E7,fSales[Date],"&lt;="&amp;F7,fSales[Product],H7)</f>
        <v>31</v>
      </c>
      <c r="J7" s="6">
        <f>SUMIFS(fSales[Sales],fSales[Date],"&lt;="&amp;F7,fSales[Date],"&gt;"&amp;EOMONTH(F7,-12),fSales[Product],H7)</f>
        <v>31</v>
      </c>
      <c r="K7" s="6" t="str">
        <f t="array" ref="K7">"Total = "&amp;_xlfn.TEXTJOIN("+",,IF($F$5:$F$112&lt;=F7,IF($F$5:$F$112&gt;EOMONTH(F7,-12),IF($H$5:$H$112=H7,$I$5:$I$112,""),""),""))</f>
        <v>Total = 31</v>
      </c>
      <c r="M7" s="2">
        <v>43101</v>
      </c>
      <c r="N7" s="9" t="s">
        <v>11</v>
      </c>
      <c r="O7">
        <v>31</v>
      </c>
      <c r="P7" s="2">
        <v>42767</v>
      </c>
      <c r="Q7" s="9">
        <v>31</v>
      </c>
      <c r="R7" s="9" t="b">
        <f>Step05Sales12MonthBackByDateProduct[[#This Row],[Monthly Sales]]=I7</f>
        <v>1</v>
      </c>
      <c r="T7" s="11">
        <v>43101</v>
      </c>
      <c r="U7" s="10" t="s">
        <v>11</v>
      </c>
      <c r="V7" s="10">
        <v>31</v>
      </c>
      <c r="W7" s="10">
        <v>31</v>
      </c>
      <c r="X7" t="b">
        <f>W7=Step05Sales12MonthBackByDateProduct[[#This Row],[Custom]]</f>
        <v>1</v>
      </c>
    </row>
    <row r="8" spans="1:24" x14ac:dyDescent="0.25">
      <c r="A8" s="2">
        <v>43121</v>
      </c>
      <c r="B8">
        <v>18</v>
      </c>
      <c r="C8" t="s">
        <v>11</v>
      </c>
      <c r="E8" s="4">
        <f t="shared" ref="E8:E71" si="2">EOMONTH(E5,0)+1</f>
        <v>43132</v>
      </c>
      <c r="F8" s="4">
        <f t="shared" ref="F8:F71" si="3">EOMONTH(E8,0)</f>
        <v>43159</v>
      </c>
      <c r="G8" s="5">
        <f t="shared" si="1"/>
        <v>42795</v>
      </c>
      <c r="H8" s="4" t="str">
        <f>H5</f>
        <v>Bellen</v>
      </c>
      <c r="I8" s="6">
        <f>SUMIFS(fSales[Sales],fSales[Date],"&gt;="&amp;E8,fSales[Date],"&lt;="&amp;F8,fSales[Product],H8)</f>
        <v>38</v>
      </c>
      <c r="J8" s="6">
        <f>SUMIFS(fSales[Sales],fSales[Date],"&lt;="&amp;F8,fSales[Date],"&gt;"&amp;EOMONTH(F8,-12),fSales[Product],H8)</f>
        <v>66</v>
      </c>
      <c r="K8" s="6" t="str">
        <f t="array" ref="K8">"Total = "&amp;_xlfn.TEXTJOIN("+",,IF($F$5:$F$112&lt;=F8,IF($F$5:$F$112&gt;EOMONTH(F8,-12),IF($H$5:$H$112=H8,$I$5:$I$112,""),""),""))</f>
        <v>Total = 28+38</v>
      </c>
      <c r="M8" s="2">
        <v>43132</v>
      </c>
      <c r="N8" s="9" t="s">
        <v>10</v>
      </c>
      <c r="O8">
        <v>38</v>
      </c>
      <c r="P8" s="2">
        <v>42795</v>
      </c>
      <c r="Q8" s="9">
        <v>66</v>
      </c>
      <c r="R8" s="9" t="b">
        <f>Step05Sales12MonthBackByDateProduct[[#This Row],[Monthly Sales]]=I8</f>
        <v>1</v>
      </c>
      <c r="T8" s="11">
        <v>43132</v>
      </c>
      <c r="U8" s="10" t="s">
        <v>10</v>
      </c>
      <c r="V8" s="10">
        <v>38</v>
      </c>
      <c r="W8" s="10">
        <v>66</v>
      </c>
      <c r="X8" t="b">
        <f>W8=Step05Sales12MonthBackByDateProduct[[#This Row],[Custom]]</f>
        <v>1</v>
      </c>
    </row>
    <row r="9" spans="1:24" x14ac:dyDescent="0.25">
      <c r="A9" s="2">
        <v>43127</v>
      </c>
      <c r="B9">
        <v>13</v>
      </c>
      <c r="C9" t="s">
        <v>4</v>
      </c>
      <c r="E9" s="4">
        <f t="shared" si="2"/>
        <v>43132</v>
      </c>
      <c r="F9" s="4">
        <f t="shared" si="3"/>
        <v>43159</v>
      </c>
      <c r="G9" s="5">
        <f t="shared" si="1"/>
        <v>42795</v>
      </c>
      <c r="H9" s="4" t="str">
        <f t="shared" ref="H9:H72" si="4">H6</f>
        <v>Carlota</v>
      </c>
      <c r="I9" s="6">
        <f>SUMIFS(fSales[Sales],fSales[Date],"&gt;="&amp;E9,fSales[Date],"&lt;="&amp;F9,fSales[Product],H9)</f>
        <v>97</v>
      </c>
      <c r="J9" s="6">
        <f>SUMIFS(fSales[Sales],fSales[Date],"&lt;="&amp;F9,fSales[Date],"&gt;"&amp;EOMONTH(F9,-12),fSales[Product],H9)</f>
        <v>140</v>
      </c>
      <c r="K9" s="6" t="str">
        <f t="array" ref="K9">"Total = "&amp;_xlfn.TEXTJOIN("+",,IF($F$5:$F$112&lt;=F9,IF($F$5:$F$112&gt;EOMONTH(F9,-12),IF($H$5:$H$112=H9,$I$5:$I$112,""),""),""))</f>
        <v>Total = 43+97</v>
      </c>
      <c r="M9" s="2">
        <v>43132</v>
      </c>
      <c r="N9" s="9" t="s">
        <v>4</v>
      </c>
      <c r="O9">
        <v>97</v>
      </c>
      <c r="P9" s="2">
        <v>42795</v>
      </c>
      <c r="Q9" s="9">
        <v>140</v>
      </c>
      <c r="R9" s="9" t="b">
        <f>Step05Sales12MonthBackByDateProduct[[#This Row],[Monthly Sales]]=I9</f>
        <v>1</v>
      </c>
      <c r="T9" s="11">
        <v>43132</v>
      </c>
      <c r="U9" s="10" t="s">
        <v>4</v>
      </c>
      <c r="V9" s="10">
        <v>97</v>
      </c>
      <c r="W9" s="10">
        <v>140</v>
      </c>
      <c r="X9" t="b">
        <f>W9=Step05Sales12MonthBackByDateProduct[[#This Row],[Custom]]</f>
        <v>1</v>
      </c>
    </row>
    <row r="10" spans="1:24" x14ac:dyDescent="0.25">
      <c r="A10" s="2">
        <v>43134</v>
      </c>
      <c r="B10">
        <v>12</v>
      </c>
      <c r="C10" t="s">
        <v>11</v>
      </c>
      <c r="E10" s="4">
        <f t="shared" si="2"/>
        <v>43132</v>
      </c>
      <c r="F10" s="4">
        <f t="shared" si="3"/>
        <v>43159</v>
      </c>
      <c r="G10" s="5">
        <f t="shared" si="1"/>
        <v>42795</v>
      </c>
      <c r="H10" s="4" t="str">
        <f t="shared" si="4"/>
        <v>Quad</v>
      </c>
      <c r="I10" s="6">
        <f>SUMIFS(fSales[Sales],fSales[Date],"&gt;="&amp;E10,fSales[Date],"&lt;="&amp;F10,fSales[Product],H10)</f>
        <v>33</v>
      </c>
      <c r="J10" s="6">
        <f>SUMIFS(fSales[Sales],fSales[Date],"&lt;="&amp;F10,fSales[Date],"&gt;"&amp;EOMONTH(F10,-12),fSales[Product],H10)</f>
        <v>64</v>
      </c>
      <c r="K10" s="6" t="str">
        <f t="array" ref="K10">"Total = "&amp;_xlfn.TEXTJOIN("+",,IF($F$5:$F$112&lt;=F10,IF($F$5:$F$112&gt;EOMONTH(F10,-12),IF($H$5:$H$112=H10,$I$5:$I$112,""),""),""))</f>
        <v>Total = 31+33</v>
      </c>
      <c r="M10" s="2">
        <v>43132</v>
      </c>
      <c r="N10" s="9" t="s">
        <v>11</v>
      </c>
      <c r="O10">
        <v>33</v>
      </c>
      <c r="P10" s="2">
        <v>42795</v>
      </c>
      <c r="Q10" s="9">
        <v>64</v>
      </c>
      <c r="R10" s="9" t="b">
        <f>Step05Sales12MonthBackByDateProduct[[#This Row],[Monthly Sales]]=I10</f>
        <v>1</v>
      </c>
      <c r="T10" s="11">
        <v>43132</v>
      </c>
      <c r="U10" s="10" t="s">
        <v>11</v>
      </c>
      <c r="V10" s="10">
        <v>33</v>
      </c>
      <c r="W10" s="10">
        <v>64</v>
      </c>
      <c r="X10" t="b">
        <f>W10=Step05Sales12MonthBackByDateProduct[[#This Row],[Custom]]</f>
        <v>1</v>
      </c>
    </row>
    <row r="11" spans="1:24" x14ac:dyDescent="0.25">
      <c r="A11" s="2">
        <v>43135</v>
      </c>
      <c r="B11">
        <v>10</v>
      </c>
      <c r="C11" t="s">
        <v>10</v>
      </c>
      <c r="E11" s="4">
        <f t="shared" si="2"/>
        <v>43160</v>
      </c>
      <c r="F11" s="4">
        <f t="shared" si="3"/>
        <v>43190</v>
      </c>
      <c r="G11" s="5">
        <f t="shared" si="1"/>
        <v>42826</v>
      </c>
      <c r="H11" s="4" t="str">
        <f t="shared" si="4"/>
        <v>Bellen</v>
      </c>
      <c r="I11" s="6">
        <f>SUMIFS(fSales[Sales],fSales[Date],"&gt;="&amp;E11,fSales[Date],"&lt;="&amp;F11,fSales[Product],H11)</f>
        <v>29</v>
      </c>
      <c r="J11" s="6">
        <f>SUMIFS(fSales[Sales],fSales[Date],"&lt;="&amp;F11,fSales[Date],"&gt;"&amp;EOMONTH(F11,-12),fSales[Product],H11)</f>
        <v>95</v>
      </c>
      <c r="K11" s="6" t="str">
        <f t="array" ref="K11">"Total = "&amp;_xlfn.TEXTJOIN("+",,IF($F$5:$F$112&lt;=F11,IF($F$5:$F$112&gt;EOMONTH(F11,-12),IF($H$5:$H$112=H11,$I$5:$I$112,""),""),""))</f>
        <v>Total = 28+38+29</v>
      </c>
      <c r="M11" s="2">
        <v>43160</v>
      </c>
      <c r="N11" s="9" t="s">
        <v>10</v>
      </c>
      <c r="O11">
        <v>29</v>
      </c>
      <c r="P11" s="2">
        <v>42826</v>
      </c>
      <c r="Q11" s="9">
        <v>95</v>
      </c>
      <c r="R11" s="9" t="b">
        <f>Step05Sales12MonthBackByDateProduct[[#This Row],[Monthly Sales]]=I11</f>
        <v>1</v>
      </c>
      <c r="T11" s="11">
        <v>43160</v>
      </c>
      <c r="U11" s="10" t="s">
        <v>10</v>
      </c>
      <c r="V11" s="10">
        <v>29</v>
      </c>
      <c r="W11" s="10">
        <v>95</v>
      </c>
      <c r="X11" t="b">
        <f>W11=Step05Sales12MonthBackByDateProduct[[#This Row],[Custom]]</f>
        <v>1</v>
      </c>
    </row>
    <row r="12" spans="1:24" x14ac:dyDescent="0.25">
      <c r="A12" s="2">
        <v>43140</v>
      </c>
      <c r="B12">
        <v>5</v>
      </c>
      <c r="C12" t="s">
        <v>4</v>
      </c>
      <c r="E12" s="4">
        <f t="shared" si="2"/>
        <v>43160</v>
      </c>
      <c r="F12" s="4">
        <f t="shared" si="3"/>
        <v>43190</v>
      </c>
      <c r="G12" s="5">
        <f t="shared" si="1"/>
        <v>42826</v>
      </c>
      <c r="H12" s="4" t="str">
        <f t="shared" si="4"/>
        <v>Carlota</v>
      </c>
      <c r="I12" s="6">
        <f>SUMIFS(fSales[Sales],fSales[Date],"&gt;="&amp;E12,fSales[Date],"&lt;="&amp;F12,fSales[Product],H12)</f>
        <v>57</v>
      </c>
      <c r="J12" s="6">
        <f>SUMIFS(fSales[Sales],fSales[Date],"&lt;="&amp;F12,fSales[Date],"&gt;"&amp;EOMONTH(F12,-12),fSales[Product],H12)</f>
        <v>197</v>
      </c>
      <c r="K12" s="6" t="str">
        <f t="array" ref="K12">"Total = "&amp;_xlfn.TEXTJOIN("+",,IF($F$5:$F$112&lt;=F12,IF($F$5:$F$112&gt;EOMONTH(F12,-12),IF($H$5:$H$112=H12,$I$5:$I$112,""),""),""))</f>
        <v>Total = 43+97+57</v>
      </c>
      <c r="M12" s="2">
        <v>43160</v>
      </c>
      <c r="N12" s="9" t="s">
        <v>4</v>
      </c>
      <c r="O12">
        <v>57</v>
      </c>
      <c r="P12" s="2">
        <v>42826</v>
      </c>
      <c r="Q12" s="9">
        <v>197</v>
      </c>
      <c r="R12" s="9" t="b">
        <f>Step05Sales12MonthBackByDateProduct[[#This Row],[Monthly Sales]]=I12</f>
        <v>1</v>
      </c>
      <c r="T12" s="11">
        <v>43160</v>
      </c>
      <c r="U12" s="10" t="s">
        <v>4</v>
      </c>
      <c r="V12" s="10">
        <v>57</v>
      </c>
      <c r="W12" s="10">
        <v>197</v>
      </c>
      <c r="X12" t="b">
        <f>W12=Step05Sales12MonthBackByDateProduct[[#This Row],[Custom]]</f>
        <v>1</v>
      </c>
    </row>
    <row r="13" spans="1:24" x14ac:dyDescent="0.25">
      <c r="A13" s="2">
        <v>43141</v>
      </c>
      <c r="B13">
        <v>9</v>
      </c>
      <c r="C13" t="s">
        <v>10</v>
      </c>
      <c r="E13" s="4">
        <f t="shared" si="2"/>
        <v>43160</v>
      </c>
      <c r="F13" s="4">
        <f t="shared" si="3"/>
        <v>43190</v>
      </c>
      <c r="G13" s="5">
        <f t="shared" si="1"/>
        <v>42826</v>
      </c>
      <c r="H13" s="4" t="str">
        <f t="shared" si="4"/>
        <v>Quad</v>
      </c>
      <c r="I13" s="6">
        <f>SUMIFS(fSales[Sales],fSales[Date],"&gt;="&amp;E13,fSales[Date],"&lt;="&amp;F13,fSales[Product],H13)</f>
        <v>103</v>
      </c>
      <c r="J13" s="6">
        <f>SUMIFS(fSales[Sales],fSales[Date],"&lt;="&amp;F13,fSales[Date],"&gt;"&amp;EOMONTH(F13,-12),fSales[Product],H13)</f>
        <v>167</v>
      </c>
      <c r="K13" s="6" t="str">
        <f t="array" ref="K13">"Total = "&amp;_xlfn.TEXTJOIN("+",,IF($F$5:$F$112&lt;=F13,IF($F$5:$F$112&gt;EOMONTH(F13,-12),IF($H$5:$H$112=H13,$I$5:$I$112,""),""),""))</f>
        <v>Total = 31+33+103</v>
      </c>
      <c r="M13" s="2">
        <v>43160</v>
      </c>
      <c r="N13" s="9" t="s">
        <v>11</v>
      </c>
      <c r="O13">
        <v>103</v>
      </c>
      <c r="P13" s="2">
        <v>42826</v>
      </c>
      <c r="Q13" s="9">
        <v>167</v>
      </c>
      <c r="R13" s="9" t="b">
        <f>Step05Sales12MonthBackByDateProduct[[#This Row],[Monthly Sales]]=I13</f>
        <v>1</v>
      </c>
      <c r="T13" s="11">
        <v>43160</v>
      </c>
      <c r="U13" s="10" t="s">
        <v>11</v>
      </c>
      <c r="V13" s="10">
        <v>103</v>
      </c>
      <c r="W13" s="10">
        <v>167</v>
      </c>
      <c r="X13" t="b">
        <f>W13=Step05Sales12MonthBackByDateProduct[[#This Row],[Custom]]</f>
        <v>1</v>
      </c>
    </row>
    <row r="14" spans="1:24" x14ac:dyDescent="0.25">
      <c r="A14" s="2">
        <v>43142</v>
      </c>
      <c r="B14">
        <v>4</v>
      </c>
      <c r="C14" t="s">
        <v>4</v>
      </c>
      <c r="E14" s="4">
        <f t="shared" si="2"/>
        <v>43191</v>
      </c>
      <c r="F14" s="4">
        <f t="shared" si="3"/>
        <v>43220</v>
      </c>
      <c r="G14" s="5">
        <f t="shared" si="1"/>
        <v>42856</v>
      </c>
      <c r="H14" s="4" t="str">
        <f t="shared" si="4"/>
        <v>Bellen</v>
      </c>
      <c r="I14" s="6">
        <f>SUMIFS(fSales[Sales],fSales[Date],"&gt;="&amp;E14,fSales[Date],"&lt;="&amp;F14,fSales[Product],H14)</f>
        <v>122</v>
      </c>
      <c r="J14" s="6">
        <f>SUMIFS(fSales[Sales],fSales[Date],"&lt;="&amp;F14,fSales[Date],"&gt;"&amp;EOMONTH(F14,-12),fSales[Product],H14)</f>
        <v>217</v>
      </c>
      <c r="K14" s="6" t="str">
        <f t="array" ref="K14">"Total = "&amp;_xlfn.TEXTJOIN("+",,IF($F$5:$F$112&lt;=F14,IF($F$5:$F$112&gt;EOMONTH(F14,-12),IF($H$5:$H$112=H14,$I$5:$I$112,""),""),""))</f>
        <v>Total = 28+38+29+122</v>
      </c>
      <c r="M14" s="2">
        <v>43191</v>
      </c>
      <c r="N14" s="9" t="s">
        <v>10</v>
      </c>
      <c r="O14">
        <v>122</v>
      </c>
      <c r="P14" s="2">
        <v>42856</v>
      </c>
      <c r="Q14" s="9">
        <v>217</v>
      </c>
      <c r="R14" s="9" t="b">
        <f>Step05Sales12MonthBackByDateProduct[[#This Row],[Monthly Sales]]=I14</f>
        <v>1</v>
      </c>
      <c r="T14" s="11">
        <v>43191</v>
      </c>
      <c r="U14" s="10" t="s">
        <v>10</v>
      </c>
      <c r="V14" s="10">
        <v>122</v>
      </c>
      <c r="W14" s="10">
        <v>217</v>
      </c>
      <c r="X14" t="b">
        <f>W14=Step05Sales12MonthBackByDateProduct[[#This Row],[Custom]]</f>
        <v>1</v>
      </c>
    </row>
    <row r="15" spans="1:24" x14ac:dyDescent="0.25">
      <c r="A15" s="2">
        <v>43144</v>
      </c>
      <c r="B15">
        <v>27</v>
      </c>
      <c r="C15" t="s">
        <v>4</v>
      </c>
      <c r="E15" s="4">
        <f t="shared" si="2"/>
        <v>43191</v>
      </c>
      <c r="F15" s="4">
        <f t="shared" si="3"/>
        <v>43220</v>
      </c>
      <c r="G15" s="5">
        <f t="shared" si="1"/>
        <v>42856</v>
      </c>
      <c r="H15" s="4" t="str">
        <f t="shared" si="4"/>
        <v>Carlota</v>
      </c>
      <c r="I15" s="6">
        <f>SUMIFS(fSales[Sales],fSales[Date],"&gt;="&amp;E15,fSales[Date],"&lt;="&amp;F15,fSales[Product],H15)</f>
        <v>31</v>
      </c>
      <c r="J15" s="6">
        <f>SUMIFS(fSales[Sales],fSales[Date],"&lt;="&amp;F15,fSales[Date],"&gt;"&amp;EOMONTH(F15,-12),fSales[Product],H15)</f>
        <v>228</v>
      </c>
      <c r="K15" s="6" t="str">
        <f t="array" ref="K15">"Total = "&amp;_xlfn.TEXTJOIN("+",,IF($F$5:$F$112&lt;=F15,IF($F$5:$F$112&gt;EOMONTH(F15,-12),IF($H$5:$H$112=H15,$I$5:$I$112,""),""),""))</f>
        <v>Total = 43+97+57+31</v>
      </c>
      <c r="M15" s="2">
        <v>43191</v>
      </c>
      <c r="N15" s="9" t="s">
        <v>4</v>
      </c>
      <c r="O15">
        <v>31</v>
      </c>
      <c r="P15" s="2">
        <v>42856</v>
      </c>
      <c r="Q15" s="9">
        <v>228</v>
      </c>
      <c r="R15" s="9" t="b">
        <f>Step05Sales12MonthBackByDateProduct[[#This Row],[Monthly Sales]]=I15</f>
        <v>1</v>
      </c>
      <c r="T15" s="11">
        <v>43191</v>
      </c>
      <c r="U15" s="10" t="s">
        <v>4</v>
      </c>
      <c r="V15" s="10">
        <v>31</v>
      </c>
      <c r="W15" s="10">
        <v>228</v>
      </c>
      <c r="X15" t="b">
        <f>W15=Step05Sales12MonthBackByDateProduct[[#This Row],[Custom]]</f>
        <v>1</v>
      </c>
    </row>
    <row r="16" spans="1:24" x14ac:dyDescent="0.25">
      <c r="A16" s="2">
        <v>43145</v>
      </c>
      <c r="B16">
        <v>4</v>
      </c>
      <c r="C16" t="s">
        <v>10</v>
      </c>
      <c r="E16" s="4">
        <f t="shared" si="2"/>
        <v>43191</v>
      </c>
      <c r="F16" s="4">
        <f t="shared" si="3"/>
        <v>43220</v>
      </c>
      <c r="G16" s="5">
        <f t="shared" si="1"/>
        <v>42856</v>
      </c>
      <c r="H16" s="4" t="str">
        <f t="shared" si="4"/>
        <v>Quad</v>
      </c>
      <c r="I16" s="6">
        <f>SUMIFS(fSales[Sales],fSales[Date],"&gt;="&amp;E16,fSales[Date],"&lt;="&amp;F16,fSales[Product],H16)</f>
        <v>59</v>
      </c>
      <c r="J16" s="6">
        <f>SUMIFS(fSales[Sales],fSales[Date],"&lt;="&amp;F16,fSales[Date],"&gt;"&amp;EOMONTH(F16,-12),fSales[Product],H16)</f>
        <v>226</v>
      </c>
      <c r="K16" s="6" t="str">
        <f t="array" ref="K16">"Total = "&amp;_xlfn.TEXTJOIN("+",,IF($F$5:$F$112&lt;=F16,IF($F$5:$F$112&gt;EOMONTH(F16,-12),IF($H$5:$H$112=H16,$I$5:$I$112,""),""),""))</f>
        <v>Total = 31+33+103+59</v>
      </c>
      <c r="M16" s="2">
        <v>43191</v>
      </c>
      <c r="N16" s="9" t="s">
        <v>11</v>
      </c>
      <c r="O16">
        <v>59</v>
      </c>
      <c r="P16" s="2">
        <v>42856</v>
      </c>
      <c r="Q16" s="9">
        <v>226</v>
      </c>
      <c r="R16" s="9" t="b">
        <f>Step05Sales12MonthBackByDateProduct[[#This Row],[Monthly Sales]]=I16</f>
        <v>1</v>
      </c>
      <c r="T16" s="11">
        <v>43191</v>
      </c>
      <c r="U16" s="10" t="s">
        <v>11</v>
      </c>
      <c r="V16" s="10">
        <v>59</v>
      </c>
      <c r="W16" s="10">
        <v>226</v>
      </c>
      <c r="X16" t="b">
        <f>W16=Step05Sales12MonthBackByDateProduct[[#This Row],[Custom]]</f>
        <v>1</v>
      </c>
    </row>
    <row r="17" spans="1:24" x14ac:dyDescent="0.25">
      <c r="A17" s="2">
        <v>43146</v>
      </c>
      <c r="B17">
        <v>25</v>
      </c>
      <c r="C17" t="s">
        <v>4</v>
      </c>
      <c r="E17" s="4">
        <f t="shared" si="2"/>
        <v>43221</v>
      </c>
      <c r="F17" s="4">
        <f t="shared" si="3"/>
        <v>43251</v>
      </c>
      <c r="G17" s="5">
        <f t="shared" si="1"/>
        <v>42887</v>
      </c>
      <c r="H17" s="4" t="str">
        <f t="shared" si="4"/>
        <v>Bellen</v>
      </c>
      <c r="I17" s="6">
        <f>SUMIFS(fSales[Sales],fSales[Date],"&gt;="&amp;E17,fSales[Date],"&lt;="&amp;F17,fSales[Product],H17)</f>
        <v>79</v>
      </c>
      <c r="J17" s="6">
        <f>SUMIFS(fSales[Sales],fSales[Date],"&lt;="&amp;F17,fSales[Date],"&gt;"&amp;EOMONTH(F17,-12),fSales[Product],H17)</f>
        <v>296</v>
      </c>
      <c r="K17" s="6" t="str">
        <f t="array" ref="K17">"Total = "&amp;_xlfn.TEXTJOIN("+",,IF($F$5:$F$112&lt;=F17,IF($F$5:$F$112&gt;EOMONTH(F17,-12),IF($H$5:$H$112=H17,$I$5:$I$112,""),""),""))</f>
        <v>Total = 28+38+29+122+79</v>
      </c>
      <c r="M17" s="2">
        <v>43221</v>
      </c>
      <c r="N17" s="9" t="s">
        <v>10</v>
      </c>
      <c r="O17">
        <v>79</v>
      </c>
      <c r="P17" s="2">
        <v>42887</v>
      </c>
      <c r="Q17" s="9">
        <v>296</v>
      </c>
      <c r="R17" s="9" t="b">
        <f>Step05Sales12MonthBackByDateProduct[[#This Row],[Monthly Sales]]=I17</f>
        <v>1</v>
      </c>
      <c r="T17" s="11">
        <v>43221</v>
      </c>
      <c r="U17" s="10" t="s">
        <v>10</v>
      </c>
      <c r="V17" s="10">
        <v>79</v>
      </c>
      <c r="W17" s="10">
        <v>296</v>
      </c>
      <c r="X17" t="b">
        <f>W17=Step05Sales12MonthBackByDateProduct[[#This Row],[Custom]]</f>
        <v>1</v>
      </c>
    </row>
    <row r="18" spans="1:24" x14ac:dyDescent="0.25">
      <c r="A18" s="2">
        <v>43146</v>
      </c>
      <c r="B18">
        <v>19</v>
      </c>
      <c r="C18" t="s">
        <v>4</v>
      </c>
      <c r="E18" s="4">
        <f t="shared" si="2"/>
        <v>43221</v>
      </c>
      <c r="F18" s="4">
        <f t="shared" si="3"/>
        <v>43251</v>
      </c>
      <c r="G18" s="5">
        <f t="shared" si="1"/>
        <v>42887</v>
      </c>
      <c r="H18" s="4" t="str">
        <f t="shared" si="4"/>
        <v>Carlota</v>
      </c>
      <c r="I18" s="6">
        <f>SUMIFS(fSales[Sales],fSales[Date],"&gt;="&amp;E18,fSales[Date],"&lt;="&amp;F18,fSales[Product],H18)</f>
        <v>77</v>
      </c>
      <c r="J18" s="6">
        <f>SUMIFS(fSales[Sales],fSales[Date],"&lt;="&amp;F18,fSales[Date],"&gt;"&amp;EOMONTH(F18,-12),fSales[Product],H18)</f>
        <v>305</v>
      </c>
      <c r="K18" s="6" t="str">
        <f t="array" ref="K18">"Total = "&amp;_xlfn.TEXTJOIN("+",,IF($F$5:$F$112&lt;=F18,IF($F$5:$F$112&gt;EOMONTH(F18,-12),IF($H$5:$H$112=H18,$I$5:$I$112,""),""),""))</f>
        <v>Total = 43+97+57+31+77</v>
      </c>
      <c r="M18" s="2">
        <v>43221</v>
      </c>
      <c r="N18" s="9" t="s">
        <v>4</v>
      </c>
      <c r="O18">
        <v>77</v>
      </c>
      <c r="P18" s="2">
        <v>42887</v>
      </c>
      <c r="Q18" s="9">
        <v>305</v>
      </c>
      <c r="R18" s="9" t="b">
        <f>Step05Sales12MonthBackByDateProduct[[#This Row],[Monthly Sales]]=I18</f>
        <v>1</v>
      </c>
      <c r="T18" s="11">
        <v>43221</v>
      </c>
      <c r="U18" s="10" t="s">
        <v>4</v>
      </c>
      <c r="V18" s="10">
        <v>77</v>
      </c>
      <c r="W18" s="10">
        <v>305</v>
      </c>
      <c r="X18" t="b">
        <f>W18=Step05Sales12MonthBackByDateProduct[[#This Row],[Custom]]</f>
        <v>1</v>
      </c>
    </row>
    <row r="19" spans="1:24" x14ac:dyDescent="0.25">
      <c r="A19" s="2">
        <v>43149</v>
      </c>
      <c r="B19">
        <v>15</v>
      </c>
      <c r="C19" t="s">
        <v>10</v>
      </c>
      <c r="E19" s="4">
        <f t="shared" si="2"/>
        <v>43221</v>
      </c>
      <c r="F19" s="4">
        <f t="shared" si="3"/>
        <v>43251</v>
      </c>
      <c r="G19" s="5">
        <f t="shared" si="1"/>
        <v>42887</v>
      </c>
      <c r="H19" s="4" t="str">
        <f t="shared" si="4"/>
        <v>Quad</v>
      </c>
      <c r="I19" s="6">
        <f>SUMIFS(fSales[Sales],fSales[Date],"&gt;="&amp;E19,fSales[Date],"&lt;="&amp;F19,fSales[Product],H19)</f>
        <v>52</v>
      </c>
      <c r="J19" s="6">
        <f>SUMIFS(fSales[Sales],fSales[Date],"&lt;="&amp;F19,fSales[Date],"&gt;"&amp;EOMONTH(F19,-12),fSales[Product],H19)</f>
        <v>278</v>
      </c>
      <c r="K19" s="6" t="str">
        <f t="array" ref="K19">"Total = "&amp;_xlfn.TEXTJOIN("+",,IF($F$5:$F$112&lt;=F19,IF($F$5:$F$112&gt;EOMONTH(F19,-12),IF($H$5:$H$112=H19,$I$5:$I$112,""),""),""))</f>
        <v>Total = 31+33+103+59+52</v>
      </c>
      <c r="M19" s="2">
        <v>43221</v>
      </c>
      <c r="N19" s="9" t="s">
        <v>11</v>
      </c>
      <c r="O19">
        <v>52</v>
      </c>
      <c r="P19" s="2">
        <v>42887</v>
      </c>
      <c r="Q19" s="9">
        <v>278</v>
      </c>
      <c r="R19" s="9" t="b">
        <f>Step05Sales12MonthBackByDateProduct[[#This Row],[Monthly Sales]]=I19</f>
        <v>1</v>
      </c>
      <c r="T19" s="11">
        <v>43221</v>
      </c>
      <c r="U19" s="10" t="s">
        <v>11</v>
      </c>
      <c r="V19" s="10">
        <v>52</v>
      </c>
      <c r="W19" s="10">
        <v>278</v>
      </c>
      <c r="X19" t="b">
        <f>W19=Step05Sales12MonthBackByDateProduct[[#This Row],[Custom]]</f>
        <v>1</v>
      </c>
    </row>
    <row r="20" spans="1:24" x14ac:dyDescent="0.25">
      <c r="A20" s="2">
        <v>43150</v>
      </c>
      <c r="B20">
        <v>17</v>
      </c>
      <c r="C20" t="s">
        <v>4</v>
      </c>
      <c r="E20" s="4">
        <f t="shared" si="2"/>
        <v>43252</v>
      </c>
      <c r="F20" s="4">
        <f t="shared" si="3"/>
        <v>43281</v>
      </c>
      <c r="G20" s="5">
        <f t="shared" si="1"/>
        <v>42917</v>
      </c>
      <c r="H20" s="4" t="str">
        <f t="shared" si="4"/>
        <v>Bellen</v>
      </c>
      <c r="I20" s="6">
        <f>SUMIFS(fSales[Sales],fSales[Date],"&gt;="&amp;E20,fSales[Date],"&lt;="&amp;F20,fSales[Product],H20)</f>
        <v>134</v>
      </c>
      <c r="J20" s="6">
        <f>SUMIFS(fSales[Sales],fSales[Date],"&lt;="&amp;F20,fSales[Date],"&gt;"&amp;EOMONTH(F20,-12),fSales[Product],H20)</f>
        <v>430</v>
      </c>
      <c r="K20" s="6" t="str">
        <f t="array" ref="K20">"Total = "&amp;_xlfn.TEXTJOIN("+",,IF($F$5:$F$112&lt;=F20,IF($F$5:$F$112&gt;EOMONTH(F20,-12),IF($H$5:$H$112=H20,$I$5:$I$112,""),""),""))</f>
        <v>Total = 28+38+29+122+79+134</v>
      </c>
      <c r="M20" s="2">
        <v>43252</v>
      </c>
      <c r="N20" s="9" t="s">
        <v>10</v>
      </c>
      <c r="O20">
        <v>134</v>
      </c>
      <c r="P20" s="2">
        <v>42917</v>
      </c>
      <c r="Q20" s="9">
        <v>430</v>
      </c>
      <c r="R20" s="9" t="b">
        <f>Step05Sales12MonthBackByDateProduct[[#This Row],[Monthly Sales]]=I20</f>
        <v>1</v>
      </c>
      <c r="T20" s="11">
        <v>43252</v>
      </c>
      <c r="U20" s="10" t="s">
        <v>10</v>
      </c>
      <c r="V20" s="10">
        <v>134</v>
      </c>
      <c r="W20" s="10">
        <v>430</v>
      </c>
      <c r="X20" t="b">
        <f>W20=Step05Sales12MonthBackByDateProduct[[#This Row],[Custom]]</f>
        <v>1</v>
      </c>
    </row>
    <row r="21" spans="1:24" x14ac:dyDescent="0.25">
      <c r="A21" s="2">
        <v>43152</v>
      </c>
      <c r="B21">
        <v>21</v>
      </c>
      <c r="C21" t="s">
        <v>11</v>
      </c>
      <c r="E21" s="4">
        <f t="shared" si="2"/>
        <v>43252</v>
      </c>
      <c r="F21" s="4">
        <f t="shared" si="3"/>
        <v>43281</v>
      </c>
      <c r="G21" s="5">
        <f t="shared" si="1"/>
        <v>42917</v>
      </c>
      <c r="H21" s="4" t="str">
        <f t="shared" si="4"/>
        <v>Carlota</v>
      </c>
      <c r="I21" s="6">
        <f>SUMIFS(fSales[Sales],fSales[Date],"&gt;="&amp;E21,fSales[Date],"&lt;="&amp;F21,fSales[Product],H21)</f>
        <v>75</v>
      </c>
      <c r="J21" s="6">
        <f>SUMIFS(fSales[Sales],fSales[Date],"&lt;="&amp;F21,fSales[Date],"&gt;"&amp;EOMONTH(F21,-12),fSales[Product],H21)</f>
        <v>380</v>
      </c>
      <c r="K21" s="6" t="str">
        <f t="array" ref="K21">"Total = "&amp;_xlfn.TEXTJOIN("+",,IF($F$5:$F$112&lt;=F21,IF($F$5:$F$112&gt;EOMONTH(F21,-12),IF($H$5:$H$112=H21,$I$5:$I$112,""),""),""))</f>
        <v>Total = 43+97+57+31+77+75</v>
      </c>
      <c r="M21" s="2">
        <v>43252</v>
      </c>
      <c r="N21" s="9" t="s">
        <v>4</v>
      </c>
      <c r="O21">
        <v>75</v>
      </c>
      <c r="P21" s="2">
        <v>42917</v>
      </c>
      <c r="Q21" s="9">
        <v>380</v>
      </c>
      <c r="R21" s="9" t="b">
        <f>Step05Sales12MonthBackByDateProduct[[#This Row],[Monthly Sales]]=I21</f>
        <v>1</v>
      </c>
      <c r="T21" s="11">
        <v>43252</v>
      </c>
      <c r="U21" s="10" t="s">
        <v>4</v>
      </c>
      <c r="V21" s="10">
        <v>75</v>
      </c>
      <c r="W21" s="10">
        <v>380</v>
      </c>
      <c r="X21" t="b">
        <f>W21=Step05Sales12MonthBackByDateProduct[[#This Row],[Custom]]</f>
        <v>1</v>
      </c>
    </row>
    <row r="22" spans="1:24" x14ac:dyDescent="0.25">
      <c r="A22" s="2">
        <v>43165</v>
      </c>
      <c r="B22">
        <v>2</v>
      </c>
      <c r="C22" t="s">
        <v>4</v>
      </c>
      <c r="E22" s="4">
        <f t="shared" si="2"/>
        <v>43252</v>
      </c>
      <c r="F22" s="4">
        <f t="shared" si="3"/>
        <v>43281</v>
      </c>
      <c r="G22" s="5">
        <f t="shared" si="1"/>
        <v>42917</v>
      </c>
      <c r="H22" s="4" t="str">
        <f t="shared" si="4"/>
        <v>Quad</v>
      </c>
      <c r="I22" s="6">
        <f>SUMIFS(fSales[Sales],fSales[Date],"&gt;="&amp;E22,fSales[Date],"&lt;="&amp;F22,fSales[Product],H22)</f>
        <v>65</v>
      </c>
      <c r="J22" s="6">
        <f>SUMIFS(fSales[Sales],fSales[Date],"&lt;="&amp;F22,fSales[Date],"&gt;"&amp;EOMONTH(F22,-12),fSales[Product],H22)</f>
        <v>343</v>
      </c>
      <c r="K22" s="6" t="str">
        <f t="array" ref="K22">"Total = "&amp;_xlfn.TEXTJOIN("+",,IF($F$5:$F$112&lt;=F22,IF($F$5:$F$112&gt;EOMONTH(F22,-12),IF($H$5:$H$112=H22,$I$5:$I$112,""),""),""))</f>
        <v>Total = 31+33+103+59+52+65</v>
      </c>
      <c r="M22" s="2">
        <v>43252</v>
      </c>
      <c r="N22" s="9" t="s">
        <v>11</v>
      </c>
      <c r="O22">
        <v>65</v>
      </c>
      <c r="P22" s="2">
        <v>42917</v>
      </c>
      <c r="Q22" s="9">
        <v>343</v>
      </c>
      <c r="R22" s="9" t="b">
        <f>Step05Sales12MonthBackByDateProduct[[#This Row],[Monthly Sales]]=I22</f>
        <v>1</v>
      </c>
      <c r="T22" s="11">
        <v>43252</v>
      </c>
      <c r="U22" s="10" t="s">
        <v>11</v>
      </c>
      <c r="V22" s="10">
        <v>65</v>
      </c>
      <c r="W22" s="10">
        <v>343</v>
      </c>
      <c r="X22" t="b">
        <f>W22=Step05Sales12MonthBackByDateProduct[[#This Row],[Custom]]</f>
        <v>1</v>
      </c>
    </row>
    <row r="23" spans="1:24" x14ac:dyDescent="0.25">
      <c r="A23" s="2">
        <v>43165</v>
      </c>
      <c r="B23">
        <v>20</v>
      </c>
      <c r="C23" t="s">
        <v>4</v>
      </c>
      <c r="E23" s="4">
        <f t="shared" si="2"/>
        <v>43282</v>
      </c>
      <c r="F23" s="4">
        <f t="shared" si="3"/>
        <v>43312</v>
      </c>
      <c r="G23" s="5">
        <f t="shared" si="1"/>
        <v>42948</v>
      </c>
      <c r="H23" s="4" t="str">
        <f t="shared" si="4"/>
        <v>Bellen</v>
      </c>
      <c r="I23" s="6">
        <f>SUMIFS(fSales[Sales],fSales[Date],"&gt;="&amp;E23,fSales[Date],"&lt;="&amp;F23,fSales[Product],H23)</f>
        <v>124</v>
      </c>
      <c r="J23" s="6">
        <f>SUMIFS(fSales[Sales],fSales[Date],"&lt;="&amp;F23,fSales[Date],"&gt;"&amp;EOMONTH(F23,-12),fSales[Product],H23)</f>
        <v>554</v>
      </c>
      <c r="K23" s="6" t="str">
        <f t="array" ref="K23">"Total = "&amp;_xlfn.TEXTJOIN("+",,IF($F$5:$F$112&lt;=F23,IF($F$5:$F$112&gt;EOMONTH(F23,-12),IF($H$5:$H$112=H23,$I$5:$I$112,""),""),""))</f>
        <v>Total = 28+38+29+122+79+134+124</v>
      </c>
      <c r="M23" s="2">
        <v>43282</v>
      </c>
      <c r="N23" s="9" t="s">
        <v>10</v>
      </c>
      <c r="O23">
        <v>124</v>
      </c>
      <c r="P23" s="2">
        <v>42948</v>
      </c>
      <c r="Q23" s="9">
        <v>554</v>
      </c>
      <c r="R23" s="9" t="b">
        <f>Step05Sales12MonthBackByDateProduct[[#This Row],[Monthly Sales]]=I23</f>
        <v>1</v>
      </c>
      <c r="T23" s="11">
        <v>43282</v>
      </c>
      <c r="U23" s="10" t="s">
        <v>10</v>
      </c>
      <c r="V23" s="10">
        <v>124</v>
      </c>
      <c r="W23" s="10">
        <v>554</v>
      </c>
      <c r="X23" t="b">
        <f>W23=Step05Sales12MonthBackByDateProduct[[#This Row],[Custom]]</f>
        <v>1</v>
      </c>
    </row>
    <row r="24" spans="1:24" x14ac:dyDescent="0.25">
      <c r="A24" s="2">
        <v>43169</v>
      </c>
      <c r="B24">
        <v>32</v>
      </c>
      <c r="C24" t="s">
        <v>11</v>
      </c>
      <c r="E24" s="4">
        <f t="shared" si="2"/>
        <v>43282</v>
      </c>
      <c r="F24" s="4">
        <f t="shared" si="3"/>
        <v>43312</v>
      </c>
      <c r="G24" s="5">
        <f t="shared" si="1"/>
        <v>42948</v>
      </c>
      <c r="H24" s="4" t="str">
        <f t="shared" si="4"/>
        <v>Carlota</v>
      </c>
      <c r="I24" s="6">
        <f>SUMIFS(fSales[Sales],fSales[Date],"&gt;="&amp;E24,fSales[Date],"&lt;="&amp;F24,fSales[Product],H24)</f>
        <v>23</v>
      </c>
      <c r="J24" s="6">
        <f>SUMIFS(fSales[Sales],fSales[Date],"&lt;="&amp;F24,fSales[Date],"&gt;"&amp;EOMONTH(F24,-12),fSales[Product],H24)</f>
        <v>403</v>
      </c>
      <c r="K24" s="6" t="str">
        <f t="array" ref="K24">"Total = "&amp;_xlfn.TEXTJOIN("+",,IF($F$5:$F$112&lt;=F24,IF($F$5:$F$112&gt;EOMONTH(F24,-12),IF($H$5:$H$112=H24,$I$5:$I$112,""),""),""))</f>
        <v>Total = 43+97+57+31+77+75+23</v>
      </c>
      <c r="M24" s="2">
        <v>43282</v>
      </c>
      <c r="N24" s="9" t="s">
        <v>4</v>
      </c>
      <c r="O24">
        <v>23</v>
      </c>
      <c r="P24" s="2">
        <v>42948</v>
      </c>
      <c r="Q24" s="9">
        <v>403</v>
      </c>
      <c r="R24" s="9" t="b">
        <f>Step05Sales12MonthBackByDateProduct[[#This Row],[Monthly Sales]]=I24</f>
        <v>1</v>
      </c>
      <c r="T24" s="11">
        <v>43282</v>
      </c>
      <c r="U24" s="10" t="s">
        <v>4</v>
      </c>
      <c r="V24" s="10">
        <v>23</v>
      </c>
      <c r="W24" s="10">
        <v>403</v>
      </c>
      <c r="X24" t="b">
        <f>W24=Step05Sales12MonthBackByDateProduct[[#This Row],[Custom]]</f>
        <v>1</v>
      </c>
    </row>
    <row r="25" spans="1:24" x14ac:dyDescent="0.25">
      <c r="A25" s="2">
        <v>43173</v>
      </c>
      <c r="B25">
        <v>16</v>
      </c>
      <c r="C25" t="s">
        <v>11</v>
      </c>
      <c r="E25" s="4">
        <f t="shared" si="2"/>
        <v>43282</v>
      </c>
      <c r="F25" s="4">
        <f t="shared" si="3"/>
        <v>43312</v>
      </c>
      <c r="G25" s="5">
        <f t="shared" si="1"/>
        <v>42948</v>
      </c>
      <c r="H25" s="4" t="str">
        <f t="shared" si="4"/>
        <v>Quad</v>
      </c>
      <c r="I25" s="6">
        <f>SUMIFS(fSales[Sales],fSales[Date],"&gt;="&amp;E25,fSales[Date],"&lt;="&amp;F25,fSales[Product],H25)</f>
        <v>29</v>
      </c>
      <c r="J25" s="6">
        <f>SUMIFS(fSales[Sales],fSales[Date],"&lt;="&amp;F25,fSales[Date],"&gt;"&amp;EOMONTH(F25,-12),fSales[Product],H25)</f>
        <v>372</v>
      </c>
      <c r="K25" s="6" t="str">
        <f t="array" ref="K25">"Total = "&amp;_xlfn.TEXTJOIN("+",,IF($F$5:$F$112&lt;=F25,IF($F$5:$F$112&gt;EOMONTH(F25,-12),IF($H$5:$H$112=H25,$I$5:$I$112,""),""),""))</f>
        <v>Total = 31+33+103+59+52+65+29</v>
      </c>
      <c r="M25" s="2">
        <v>43282</v>
      </c>
      <c r="N25" s="9" t="s">
        <v>11</v>
      </c>
      <c r="O25">
        <v>29</v>
      </c>
      <c r="P25" s="2">
        <v>42948</v>
      </c>
      <c r="Q25" s="9">
        <v>372</v>
      </c>
      <c r="R25" s="9" t="b">
        <f>Step05Sales12MonthBackByDateProduct[[#This Row],[Monthly Sales]]=I25</f>
        <v>1</v>
      </c>
      <c r="T25" s="11">
        <v>43282</v>
      </c>
      <c r="U25" s="10" t="s">
        <v>11</v>
      </c>
      <c r="V25" s="10">
        <v>29</v>
      </c>
      <c r="W25" s="10">
        <v>372</v>
      </c>
      <c r="X25" t="b">
        <f>W25=Step05Sales12MonthBackByDateProduct[[#This Row],[Custom]]</f>
        <v>1</v>
      </c>
    </row>
    <row r="26" spans="1:24" x14ac:dyDescent="0.25">
      <c r="A26" s="2">
        <v>43179</v>
      </c>
      <c r="B26">
        <v>32</v>
      </c>
      <c r="C26" t="s">
        <v>11</v>
      </c>
      <c r="E26" s="4">
        <f t="shared" si="2"/>
        <v>43313</v>
      </c>
      <c r="F26" s="4">
        <f t="shared" si="3"/>
        <v>43343</v>
      </c>
      <c r="G26" s="5">
        <f t="shared" si="1"/>
        <v>42979</v>
      </c>
      <c r="H26" s="4" t="str">
        <f t="shared" si="4"/>
        <v>Bellen</v>
      </c>
      <c r="I26" s="6">
        <f>SUMIFS(fSales[Sales],fSales[Date],"&gt;="&amp;E26,fSales[Date],"&lt;="&amp;F26,fSales[Product],H26)</f>
        <v>32</v>
      </c>
      <c r="J26" s="6">
        <f>SUMIFS(fSales[Sales],fSales[Date],"&lt;="&amp;F26,fSales[Date],"&gt;"&amp;EOMONTH(F26,-12),fSales[Product],H26)</f>
        <v>586</v>
      </c>
      <c r="K26" s="6" t="str">
        <f t="array" ref="K26">"Total = "&amp;_xlfn.TEXTJOIN("+",,IF($F$5:$F$112&lt;=F26,IF($F$5:$F$112&gt;EOMONTH(F26,-12),IF($H$5:$H$112=H26,$I$5:$I$112,""),""),""))</f>
        <v>Total = 28+38+29+122+79+134+124+32</v>
      </c>
      <c r="M26" s="2">
        <v>43313</v>
      </c>
      <c r="N26" s="9" t="s">
        <v>10</v>
      </c>
      <c r="O26">
        <v>32</v>
      </c>
      <c r="P26" s="2">
        <v>42979</v>
      </c>
      <c r="Q26" s="9">
        <v>586</v>
      </c>
      <c r="R26" s="9" t="b">
        <f>Step05Sales12MonthBackByDateProduct[[#This Row],[Monthly Sales]]=I26</f>
        <v>1</v>
      </c>
      <c r="T26" s="11">
        <v>43313</v>
      </c>
      <c r="U26" s="10" t="s">
        <v>10</v>
      </c>
      <c r="V26" s="10">
        <v>32</v>
      </c>
      <c r="W26" s="10">
        <v>586</v>
      </c>
      <c r="X26" t="b">
        <f>W26=Step05Sales12MonthBackByDateProduct[[#This Row],[Custom]]</f>
        <v>1</v>
      </c>
    </row>
    <row r="27" spans="1:24" x14ac:dyDescent="0.25">
      <c r="A27" s="2">
        <v>43180</v>
      </c>
      <c r="B27">
        <v>32</v>
      </c>
      <c r="C27" t="s">
        <v>4</v>
      </c>
      <c r="E27" s="4">
        <f t="shared" si="2"/>
        <v>43313</v>
      </c>
      <c r="F27" s="4">
        <f t="shared" si="3"/>
        <v>43343</v>
      </c>
      <c r="G27" s="5">
        <f t="shared" si="1"/>
        <v>42979</v>
      </c>
      <c r="H27" s="4" t="str">
        <f t="shared" si="4"/>
        <v>Carlota</v>
      </c>
      <c r="I27" s="6">
        <f>SUMIFS(fSales[Sales],fSales[Date],"&gt;="&amp;E27,fSales[Date],"&lt;="&amp;F27,fSales[Product],H27)</f>
        <v>92</v>
      </c>
      <c r="J27" s="6">
        <f>SUMIFS(fSales[Sales],fSales[Date],"&lt;="&amp;F27,fSales[Date],"&gt;"&amp;EOMONTH(F27,-12),fSales[Product],H27)</f>
        <v>495</v>
      </c>
      <c r="K27" s="6" t="str">
        <f t="array" ref="K27">"Total = "&amp;_xlfn.TEXTJOIN("+",,IF($F$5:$F$112&lt;=F27,IF($F$5:$F$112&gt;EOMONTH(F27,-12),IF($H$5:$H$112=H27,$I$5:$I$112,""),""),""))</f>
        <v>Total = 43+97+57+31+77+75+23+92</v>
      </c>
      <c r="M27" s="2">
        <v>43313</v>
      </c>
      <c r="N27" s="9" t="s">
        <v>4</v>
      </c>
      <c r="O27">
        <v>92</v>
      </c>
      <c r="P27" s="2">
        <v>42979</v>
      </c>
      <c r="Q27" s="9">
        <v>495</v>
      </c>
      <c r="R27" s="9" t="b">
        <f>Step05Sales12MonthBackByDateProduct[[#This Row],[Monthly Sales]]=I27</f>
        <v>1</v>
      </c>
      <c r="T27" s="11">
        <v>43313</v>
      </c>
      <c r="U27" s="10" t="s">
        <v>4</v>
      </c>
      <c r="V27" s="10">
        <v>92</v>
      </c>
      <c r="W27" s="10">
        <v>495</v>
      </c>
      <c r="X27" t="b">
        <f>W27=Step05Sales12MonthBackByDateProduct[[#This Row],[Custom]]</f>
        <v>1</v>
      </c>
    </row>
    <row r="28" spans="1:24" x14ac:dyDescent="0.25">
      <c r="A28" s="2">
        <v>43182</v>
      </c>
      <c r="B28">
        <v>23</v>
      </c>
      <c r="C28" t="s">
        <v>11</v>
      </c>
      <c r="E28" s="4">
        <f t="shared" si="2"/>
        <v>43313</v>
      </c>
      <c r="F28" s="4">
        <f t="shared" si="3"/>
        <v>43343</v>
      </c>
      <c r="G28" s="5">
        <f t="shared" si="1"/>
        <v>42979</v>
      </c>
      <c r="H28" s="4" t="str">
        <f t="shared" si="4"/>
        <v>Quad</v>
      </c>
      <c r="I28" s="6">
        <f>SUMIFS(fSales[Sales],fSales[Date],"&gt;="&amp;E28,fSales[Date],"&lt;="&amp;F28,fSales[Product],H28)</f>
        <v>102</v>
      </c>
      <c r="J28" s="6">
        <f>SUMIFS(fSales[Sales],fSales[Date],"&lt;="&amp;F28,fSales[Date],"&gt;"&amp;EOMONTH(F28,-12),fSales[Product],H28)</f>
        <v>474</v>
      </c>
      <c r="K28" s="6" t="str">
        <f t="array" ref="K28">"Total = "&amp;_xlfn.TEXTJOIN("+",,IF($F$5:$F$112&lt;=F28,IF($F$5:$F$112&gt;EOMONTH(F28,-12),IF($H$5:$H$112=H28,$I$5:$I$112,""),""),""))</f>
        <v>Total = 31+33+103+59+52+65+29+102</v>
      </c>
      <c r="M28" s="2">
        <v>43313</v>
      </c>
      <c r="N28" s="9" t="s">
        <v>11</v>
      </c>
      <c r="O28">
        <v>102</v>
      </c>
      <c r="P28" s="2">
        <v>42979</v>
      </c>
      <c r="Q28" s="9">
        <v>474</v>
      </c>
      <c r="R28" s="9" t="b">
        <f>Step05Sales12MonthBackByDateProduct[[#This Row],[Monthly Sales]]=I28</f>
        <v>1</v>
      </c>
      <c r="T28" s="11">
        <v>43313</v>
      </c>
      <c r="U28" s="10" t="s">
        <v>11</v>
      </c>
      <c r="V28" s="10">
        <v>102</v>
      </c>
      <c r="W28" s="10">
        <v>474</v>
      </c>
      <c r="X28" t="b">
        <f>W28=Step05Sales12MonthBackByDateProduct[[#This Row],[Custom]]</f>
        <v>1</v>
      </c>
    </row>
    <row r="29" spans="1:24" x14ac:dyDescent="0.25">
      <c r="A29" s="2">
        <v>43187</v>
      </c>
      <c r="B29">
        <v>29</v>
      </c>
      <c r="C29" t="s">
        <v>10</v>
      </c>
      <c r="E29" s="4">
        <f t="shared" si="2"/>
        <v>43344</v>
      </c>
      <c r="F29" s="4">
        <f t="shared" si="3"/>
        <v>43373</v>
      </c>
      <c r="G29" s="5">
        <f t="shared" si="1"/>
        <v>43009</v>
      </c>
      <c r="H29" s="4" t="str">
        <f t="shared" si="4"/>
        <v>Bellen</v>
      </c>
      <c r="I29" s="6">
        <f>SUMIFS(fSales[Sales],fSales[Date],"&gt;="&amp;E29,fSales[Date],"&lt;="&amp;F29,fSales[Product],H29)</f>
        <v>10</v>
      </c>
      <c r="J29" s="6">
        <f>SUMIFS(fSales[Sales],fSales[Date],"&lt;="&amp;F29,fSales[Date],"&gt;"&amp;EOMONTH(F29,-12),fSales[Product],H29)</f>
        <v>596</v>
      </c>
      <c r="K29" s="6" t="str">
        <f t="array" ref="K29">"Total = "&amp;_xlfn.TEXTJOIN("+",,IF($F$5:$F$112&lt;=F29,IF($F$5:$F$112&gt;EOMONTH(F29,-12),IF($H$5:$H$112=H29,$I$5:$I$112,""),""),""))</f>
        <v>Total = 28+38+29+122+79+134+124+32+10</v>
      </c>
      <c r="M29" s="2">
        <v>43344</v>
      </c>
      <c r="N29" s="9" t="s">
        <v>10</v>
      </c>
      <c r="O29">
        <v>10</v>
      </c>
      <c r="P29" s="2">
        <v>43009</v>
      </c>
      <c r="Q29" s="9">
        <v>596</v>
      </c>
      <c r="R29" s="9" t="b">
        <f>Step05Sales12MonthBackByDateProduct[[#This Row],[Monthly Sales]]=I29</f>
        <v>1</v>
      </c>
      <c r="T29" s="11">
        <v>43344</v>
      </c>
      <c r="U29" s="10" t="s">
        <v>10</v>
      </c>
      <c r="V29" s="10">
        <v>10</v>
      </c>
      <c r="W29" s="10">
        <v>596</v>
      </c>
      <c r="X29" t="b">
        <f>W29=Step05Sales12MonthBackByDateProduct[[#This Row],[Custom]]</f>
        <v>1</v>
      </c>
    </row>
    <row r="30" spans="1:24" x14ac:dyDescent="0.25">
      <c r="A30" s="2">
        <v>43187</v>
      </c>
      <c r="B30">
        <v>3</v>
      </c>
      <c r="C30" t="s">
        <v>4</v>
      </c>
      <c r="E30" s="4">
        <f t="shared" si="2"/>
        <v>43344</v>
      </c>
      <c r="F30" s="4">
        <f t="shared" si="3"/>
        <v>43373</v>
      </c>
      <c r="G30" s="5">
        <f t="shared" si="1"/>
        <v>43009</v>
      </c>
      <c r="H30" s="4" t="str">
        <f t="shared" si="4"/>
        <v>Carlota</v>
      </c>
      <c r="I30" s="6">
        <f>SUMIFS(fSales[Sales],fSales[Date],"&gt;="&amp;E30,fSales[Date],"&lt;="&amp;F30,fSales[Product],H30)</f>
        <v>145</v>
      </c>
      <c r="J30" s="6">
        <f>SUMIFS(fSales[Sales],fSales[Date],"&lt;="&amp;F30,fSales[Date],"&gt;"&amp;EOMONTH(F30,-12),fSales[Product],H30)</f>
        <v>640</v>
      </c>
      <c r="K30" s="6" t="str">
        <f t="array" ref="K30">"Total = "&amp;_xlfn.TEXTJOIN("+",,IF($F$5:$F$112&lt;=F30,IF($F$5:$F$112&gt;EOMONTH(F30,-12),IF($H$5:$H$112=H30,$I$5:$I$112,""),""),""))</f>
        <v>Total = 43+97+57+31+77+75+23+92+145</v>
      </c>
      <c r="M30" s="2">
        <v>43344</v>
      </c>
      <c r="N30" s="9" t="s">
        <v>4</v>
      </c>
      <c r="O30">
        <v>145</v>
      </c>
      <c r="P30" s="2">
        <v>43009</v>
      </c>
      <c r="Q30" s="9">
        <v>640</v>
      </c>
      <c r="R30" s="9" t="b">
        <f>Step05Sales12MonthBackByDateProduct[[#This Row],[Monthly Sales]]=I30</f>
        <v>1</v>
      </c>
      <c r="T30" s="11">
        <v>43344</v>
      </c>
      <c r="U30" s="10" t="s">
        <v>4</v>
      </c>
      <c r="V30" s="10">
        <v>145</v>
      </c>
      <c r="W30" s="10">
        <v>640</v>
      </c>
      <c r="X30" t="b">
        <f>W30=Step05Sales12MonthBackByDateProduct[[#This Row],[Custom]]</f>
        <v>1</v>
      </c>
    </row>
    <row r="31" spans="1:24" x14ac:dyDescent="0.25">
      <c r="A31" s="2">
        <v>43192</v>
      </c>
      <c r="B31">
        <v>4</v>
      </c>
      <c r="C31" t="s">
        <v>11</v>
      </c>
      <c r="E31" s="4">
        <f t="shared" si="2"/>
        <v>43344</v>
      </c>
      <c r="F31" s="4">
        <f t="shared" si="3"/>
        <v>43373</v>
      </c>
      <c r="G31" s="5">
        <f t="shared" si="1"/>
        <v>43009</v>
      </c>
      <c r="H31" s="4" t="str">
        <f t="shared" si="4"/>
        <v>Quad</v>
      </c>
      <c r="I31" s="6">
        <f>SUMIFS(fSales[Sales],fSales[Date],"&gt;="&amp;E31,fSales[Date],"&lt;="&amp;F31,fSales[Product],H31)</f>
        <v>50</v>
      </c>
      <c r="J31" s="6">
        <f>SUMIFS(fSales[Sales],fSales[Date],"&lt;="&amp;F31,fSales[Date],"&gt;"&amp;EOMONTH(F31,-12),fSales[Product],H31)</f>
        <v>524</v>
      </c>
      <c r="K31" s="6" t="str">
        <f t="array" ref="K31">"Total = "&amp;_xlfn.TEXTJOIN("+",,IF($F$5:$F$112&lt;=F31,IF($F$5:$F$112&gt;EOMONTH(F31,-12),IF($H$5:$H$112=H31,$I$5:$I$112,""),""),""))</f>
        <v>Total = 31+33+103+59+52+65+29+102+50</v>
      </c>
      <c r="M31" s="2">
        <v>43344</v>
      </c>
      <c r="N31" s="9" t="s">
        <v>11</v>
      </c>
      <c r="O31">
        <v>50</v>
      </c>
      <c r="P31" s="2">
        <v>43009</v>
      </c>
      <c r="Q31" s="9">
        <v>524</v>
      </c>
      <c r="R31" s="9" t="b">
        <f>Step05Sales12MonthBackByDateProduct[[#This Row],[Monthly Sales]]=I31</f>
        <v>1</v>
      </c>
      <c r="T31" s="11">
        <v>43344</v>
      </c>
      <c r="U31" s="10" t="s">
        <v>11</v>
      </c>
      <c r="V31" s="10">
        <v>50</v>
      </c>
      <c r="W31" s="10">
        <v>524</v>
      </c>
      <c r="X31" t="b">
        <f>W31=Step05Sales12MonthBackByDateProduct[[#This Row],[Custom]]</f>
        <v>1</v>
      </c>
    </row>
    <row r="32" spans="1:24" x14ac:dyDescent="0.25">
      <c r="A32" s="2">
        <v>43193</v>
      </c>
      <c r="B32">
        <v>32</v>
      </c>
      <c r="C32" t="s">
        <v>10</v>
      </c>
      <c r="E32" s="4">
        <f t="shared" si="2"/>
        <v>43374</v>
      </c>
      <c r="F32" s="4">
        <f t="shared" si="3"/>
        <v>43404</v>
      </c>
      <c r="G32" s="5">
        <f t="shared" si="1"/>
        <v>43040</v>
      </c>
      <c r="H32" s="4" t="str">
        <f t="shared" si="4"/>
        <v>Bellen</v>
      </c>
      <c r="I32" s="6">
        <f>SUMIFS(fSales[Sales],fSales[Date],"&gt;="&amp;E32,fSales[Date],"&lt;="&amp;F32,fSales[Product],H32)</f>
        <v>97</v>
      </c>
      <c r="J32" s="6">
        <f>SUMIFS(fSales[Sales],fSales[Date],"&lt;="&amp;F32,fSales[Date],"&gt;"&amp;EOMONTH(F32,-12),fSales[Product],H32)</f>
        <v>693</v>
      </c>
      <c r="K32" s="6" t="str">
        <f t="array" ref="K32">"Total = "&amp;_xlfn.TEXTJOIN("+",,IF($F$5:$F$112&lt;=F32,IF($F$5:$F$112&gt;EOMONTH(F32,-12),IF($H$5:$H$112=H32,$I$5:$I$112,""),""),""))</f>
        <v>Total = 28+38+29+122+79+134+124+32+10+97</v>
      </c>
      <c r="M32" s="2">
        <v>43374</v>
      </c>
      <c r="N32" s="9" t="s">
        <v>10</v>
      </c>
      <c r="O32">
        <v>97</v>
      </c>
      <c r="P32" s="2">
        <v>43040</v>
      </c>
      <c r="Q32" s="9">
        <v>693</v>
      </c>
      <c r="R32" s="9" t="b">
        <f>Step05Sales12MonthBackByDateProduct[[#This Row],[Monthly Sales]]=I32</f>
        <v>1</v>
      </c>
      <c r="T32" s="11">
        <v>43374</v>
      </c>
      <c r="U32" s="10" t="s">
        <v>10</v>
      </c>
      <c r="V32" s="10">
        <v>97</v>
      </c>
      <c r="W32" s="10">
        <v>693</v>
      </c>
      <c r="X32" t="b">
        <f>W32=Step05Sales12MonthBackByDateProduct[[#This Row],[Custom]]</f>
        <v>1</v>
      </c>
    </row>
    <row r="33" spans="1:24" x14ac:dyDescent="0.25">
      <c r="A33" s="2">
        <v>43205</v>
      </c>
      <c r="B33">
        <v>29</v>
      </c>
      <c r="C33" t="s">
        <v>10</v>
      </c>
      <c r="E33" s="4">
        <f t="shared" si="2"/>
        <v>43374</v>
      </c>
      <c r="F33" s="4">
        <f t="shared" si="3"/>
        <v>43404</v>
      </c>
      <c r="G33" s="5">
        <f t="shared" si="1"/>
        <v>43040</v>
      </c>
      <c r="H33" s="4" t="str">
        <f t="shared" si="4"/>
        <v>Carlota</v>
      </c>
      <c r="I33" s="6">
        <f>SUMIFS(fSales[Sales],fSales[Date],"&gt;="&amp;E33,fSales[Date],"&lt;="&amp;F33,fSales[Product],H33)</f>
        <v>38</v>
      </c>
      <c r="J33" s="6">
        <f>SUMIFS(fSales[Sales],fSales[Date],"&lt;="&amp;F33,fSales[Date],"&gt;"&amp;EOMONTH(F33,-12),fSales[Product],H33)</f>
        <v>678</v>
      </c>
      <c r="K33" s="6" t="str">
        <f t="array" ref="K33">"Total = "&amp;_xlfn.TEXTJOIN("+",,IF($F$5:$F$112&lt;=F33,IF($F$5:$F$112&gt;EOMONTH(F33,-12),IF($H$5:$H$112=H33,$I$5:$I$112,""),""),""))</f>
        <v>Total = 43+97+57+31+77+75+23+92+145+38</v>
      </c>
      <c r="M33" s="2">
        <v>43374</v>
      </c>
      <c r="N33" s="9" t="s">
        <v>4</v>
      </c>
      <c r="O33">
        <v>38</v>
      </c>
      <c r="P33" s="2">
        <v>43040</v>
      </c>
      <c r="Q33" s="9">
        <v>678</v>
      </c>
      <c r="R33" s="9" t="b">
        <f>Step05Sales12MonthBackByDateProduct[[#This Row],[Monthly Sales]]=I33</f>
        <v>1</v>
      </c>
      <c r="T33" s="11">
        <v>43374</v>
      </c>
      <c r="U33" s="10" t="s">
        <v>4</v>
      </c>
      <c r="V33" s="10">
        <v>38</v>
      </c>
      <c r="W33" s="10">
        <v>678</v>
      </c>
      <c r="X33" t="b">
        <f>W33=Step05Sales12MonthBackByDateProduct[[#This Row],[Custom]]</f>
        <v>1</v>
      </c>
    </row>
    <row r="34" spans="1:24" x14ac:dyDescent="0.25">
      <c r="A34" s="2">
        <v>43207</v>
      </c>
      <c r="B34">
        <v>5</v>
      </c>
      <c r="C34" t="s">
        <v>10</v>
      </c>
      <c r="E34" s="4">
        <f t="shared" si="2"/>
        <v>43374</v>
      </c>
      <c r="F34" s="4">
        <f t="shared" si="3"/>
        <v>43404</v>
      </c>
      <c r="G34" s="5">
        <f t="shared" si="1"/>
        <v>43040</v>
      </c>
      <c r="H34" s="4" t="str">
        <f t="shared" si="4"/>
        <v>Quad</v>
      </c>
      <c r="I34" s="6">
        <f>SUMIFS(fSales[Sales],fSales[Date],"&gt;="&amp;E34,fSales[Date],"&lt;="&amp;F34,fSales[Product],H34)</f>
        <v>73</v>
      </c>
      <c r="J34" s="6">
        <f>SUMIFS(fSales[Sales],fSales[Date],"&lt;="&amp;F34,fSales[Date],"&gt;"&amp;EOMONTH(F34,-12),fSales[Product],H34)</f>
        <v>597</v>
      </c>
      <c r="K34" s="6" t="str">
        <f t="array" ref="K34">"Total = "&amp;_xlfn.TEXTJOIN("+",,IF($F$5:$F$112&lt;=F34,IF($F$5:$F$112&gt;EOMONTH(F34,-12),IF($H$5:$H$112=H34,$I$5:$I$112,""),""),""))</f>
        <v>Total = 31+33+103+59+52+65+29+102+50+73</v>
      </c>
      <c r="M34" s="2">
        <v>43374</v>
      </c>
      <c r="N34" s="9" t="s">
        <v>11</v>
      </c>
      <c r="O34">
        <v>73</v>
      </c>
      <c r="P34" s="2">
        <v>43040</v>
      </c>
      <c r="Q34" s="9">
        <v>597</v>
      </c>
      <c r="R34" s="9" t="b">
        <f>Step05Sales12MonthBackByDateProduct[[#This Row],[Monthly Sales]]=I34</f>
        <v>1</v>
      </c>
      <c r="T34" s="11">
        <v>43374</v>
      </c>
      <c r="U34" s="10" t="s">
        <v>11</v>
      </c>
      <c r="V34" s="10">
        <v>73</v>
      </c>
      <c r="W34" s="10">
        <v>597</v>
      </c>
      <c r="X34" t="b">
        <f>W34=Step05Sales12MonthBackByDateProduct[[#This Row],[Custom]]</f>
        <v>1</v>
      </c>
    </row>
    <row r="35" spans="1:24" x14ac:dyDescent="0.25">
      <c r="A35" s="2">
        <v>43207</v>
      </c>
      <c r="B35">
        <v>31</v>
      </c>
      <c r="C35" t="s">
        <v>4</v>
      </c>
      <c r="E35" s="4">
        <f t="shared" si="2"/>
        <v>43405</v>
      </c>
      <c r="F35" s="4">
        <f t="shared" si="3"/>
        <v>43434</v>
      </c>
      <c r="G35" s="5">
        <f t="shared" si="1"/>
        <v>43070</v>
      </c>
      <c r="H35" s="4" t="str">
        <f t="shared" si="4"/>
        <v>Bellen</v>
      </c>
      <c r="I35" s="6">
        <f>SUMIFS(fSales[Sales],fSales[Date],"&gt;="&amp;E35,fSales[Date],"&lt;="&amp;F35,fSales[Product],H35)</f>
        <v>86</v>
      </c>
      <c r="J35" s="6">
        <f>SUMIFS(fSales[Sales],fSales[Date],"&lt;="&amp;F35,fSales[Date],"&gt;"&amp;EOMONTH(F35,-12),fSales[Product],H35)</f>
        <v>779</v>
      </c>
      <c r="K35" s="6" t="str">
        <f t="array" ref="K35">"Total = "&amp;_xlfn.TEXTJOIN("+",,IF($F$5:$F$112&lt;=F35,IF($F$5:$F$112&gt;EOMONTH(F35,-12),IF($H$5:$H$112=H35,$I$5:$I$112,""),""),""))</f>
        <v>Total = 28+38+29+122+79+134+124+32+10+97+86</v>
      </c>
      <c r="M35" s="2">
        <v>43405</v>
      </c>
      <c r="N35" s="9" t="s">
        <v>10</v>
      </c>
      <c r="O35">
        <v>86</v>
      </c>
      <c r="P35" s="2">
        <v>43070</v>
      </c>
      <c r="Q35" s="9">
        <v>779</v>
      </c>
      <c r="R35" s="9" t="b">
        <f>Step05Sales12MonthBackByDateProduct[[#This Row],[Monthly Sales]]=I35</f>
        <v>1</v>
      </c>
      <c r="T35" s="11">
        <v>43405</v>
      </c>
      <c r="U35" s="10" t="s">
        <v>10</v>
      </c>
      <c r="V35" s="10">
        <v>86</v>
      </c>
      <c r="W35" s="10">
        <v>779</v>
      </c>
      <c r="X35" t="b">
        <f>W35=Step05Sales12MonthBackByDateProduct[[#This Row],[Custom]]</f>
        <v>1</v>
      </c>
    </row>
    <row r="36" spans="1:24" x14ac:dyDescent="0.25">
      <c r="A36" s="2">
        <v>43207</v>
      </c>
      <c r="B36">
        <v>4</v>
      </c>
      <c r="C36" t="s">
        <v>11</v>
      </c>
      <c r="E36" s="4">
        <f t="shared" si="2"/>
        <v>43405</v>
      </c>
      <c r="F36" s="4">
        <f t="shared" si="3"/>
        <v>43434</v>
      </c>
      <c r="G36" s="5">
        <f t="shared" si="1"/>
        <v>43070</v>
      </c>
      <c r="H36" s="4" t="str">
        <f t="shared" si="4"/>
        <v>Carlota</v>
      </c>
      <c r="I36" s="6">
        <f>SUMIFS(fSales[Sales],fSales[Date],"&gt;="&amp;E36,fSales[Date],"&lt;="&amp;F36,fSales[Product],H36)</f>
        <v>68</v>
      </c>
      <c r="J36" s="6">
        <f>SUMIFS(fSales[Sales],fSales[Date],"&lt;="&amp;F36,fSales[Date],"&gt;"&amp;EOMONTH(F36,-12),fSales[Product],H36)</f>
        <v>746</v>
      </c>
      <c r="K36" s="6" t="str">
        <f t="array" ref="K36">"Total = "&amp;_xlfn.TEXTJOIN("+",,IF($F$5:$F$112&lt;=F36,IF($F$5:$F$112&gt;EOMONTH(F36,-12),IF($H$5:$H$112=H36,$I$5:$I$112,""),""),""))</f>
        <v>Total = 43+97+57+31+77+75+23+92+145+38+68</v>
      </c>
      <c r="M36" s="2">
        <v>43405</v>
      </c>
      <c r="N36" s="9" t="s">
        <v>4</v>
      </c>
      <c r="O36">
        <v>68</v>
      </c>
      <c r="P36" s="2">
        <v>43070</v>
      </c>
      <c r="Q36" s="9">
        <v>746</v>
      </c>
      <c r="R36" s="9" t="b">
        <f>Step05Sales12MonthBackByDateProduct[[#This Row],[Monthly Sales]]=I36</f>
        <v>1</v>
      </c>
      <c r="T36" s="11">
        <v>43405</v>
      </c>
      <c r="U36" s="10" t="s">
        <v>4</v>
      </c>
      <c r="V36" s="10">
        <v>68</v>
      </c>
      <c r="W36" s="10">
        <v>746</v>
      </c>
      <c r="X36" t="b">
        <f>W36=Step05Sales12MonthBackByDateProduct[[#This Row],[Custom]]</f>
        <v>1</v>
      </c>
    </row>
    <row r="37" spans="1:24" x14ac:dyDescent="0.25">
      <c r="A37" s="2">
        <v>43209</v>
      </c>
      <c r="B37">
        <v>15</v>
      </c>
      <c r="C37" t="s">
        <v>11</v>
      </c>
      <c r="E37" s="4">
        <f t="shared" si="2"/>
        <v>43405</v>
      </c>
      <c r="F37" s="4">
        <f t="shared" si="3"/>
        <v>43434</v>
      </c>
      <c r="G37" s="5">
        <f t="shared" si="1"/>
        <v>43070</v>
      </c>
      <c r="H37" s="4" t="str">
        <f t="shared" si="4"/>
        <v>Quad</v>
      </c>
      <c r="I37" s="6">
        <f>SUMIFS(fSales[Sales],fSales[Date],"&gt;="&amp;E37,fSales[Date],"&lt;="&amp;F37,fSales[Product],H37)</f>
        <v>15</v>
      </c>
      <c r="J37" s="6">
        <f>SUMIFS(fSales[Sales],fSales[Date],"&lt;="&amp;F37,fSales[Date],"&gt;"&amp;EOMONTH(F37,-12),fSales[Product],H37)</f>
        <v>612</v>
      </c>
      <c r="K37" s="6" t="str">
        <f t="array" ref="K37">"Total = "&amp;_xlfn.TEXTJOIN("+",,IF($F$5:$F$112&lt;=F37,IF($F$5:$F$112&gt;EOMONTH(F37,-12),IF($H$5:$H$112=H37,$I$5:$I$112,""),""),""))</f>
        <v>Total = 31+33+103+59+52+65+29+102+50+73+15</v>
      </c>
      <c r="M37" s="2">
        <v>43405</v>
      </c>
      <c r="N37" s="9" t="s">
        <v>11</v>
      </c>
      <c r="O37">
        <v>15</v>
      </c>
      <c r="P37" s="2">
        <v>43070</v>
      </c>
      <c r="Q37" s="9">
        <v>612</v>
      </c>
      <c r="R37" s="9" t="b">
        <f>Step05Sales12MonthBackByDateProduct[[#This Row],[Monthly Sales]]=I37</f>
        <v>1</v>
      </c>
      <c r="T37" s="11">
        <v>43405</v>
      </c>
      <c r="U37" s="10" t="s">
        <v>11</v>
      </c>
      <c r="V37" s="10">
        <v>15</v>
      </c>
      <c r="W37" s="10">
        <v>612</v>
      </c>
      <c r="X37" t="b">
        <f>W37=Step05Sales12MonthBackByDateProduct[[#This Row],[Custom]]</f>
        <v>1</v>
      </c>
    </row>
    <row r="38" spans="1:24" x14ac:dyDescent="0.25">
      <c r="A38" s="2">
        <v>43213</v>
      </c>
      <c r="B38">
        <v>6</v>
      </c>
      <c r="C38" t="s">
        <v>10</v>
      </c>
      <c r="E38" s="4">
        <f t="shared" si="2"/>
        <v>43435</v>
      </c>
      <c r="F38" s="4">
        <f t="shared" si="3"/>
        <v>43465</v>
      </c>
      <c r="G38" s="5">
        <f t="shared" si="1"/>
        <v>43101</v>
      </c>
      <c r="H38" s="4" t="str">
        <f t="shared" si="4"/>
        <v>Bellen</v>
      </c>
      <c r="I38" s="6">
        <f>SUMIFS(fSales[Sales],fSales[Date],"&gt;="&amp;E38,fSales[Date],"&lt;="&amp;F38,fSales[Product],H38)</f>
        <v>85</v>
      </c>
      <c r="J38" s="6">
        <f>SUMIFS(fSales[Sales],fSales[Date],"&lt;="&amp;F38,fSales[Date],"&gt;"&amp;EOMONTH(F38,-12),fSales[Product],H38)</f>
        <v>864</v>
      </c>
      <c r="K38" s="6" t="str">
        <f t="array" ref="K38">"Total = "&amp;_xlfn.TEXTJOIN("+",,IF($F$5:$F$112&lt;=F38,IF($F$5:$F$112&gt;EOMONTH(F38,-12),IF($H$5:$H$112=H38,$I$5:$I$112,""),""),""))</f>
        <v>Total = 28+38+29+122+79+134+124+32+10+97+86+85</v>
      </c>
      <c r="M38" s="2">
        <v>43435</v>
      </c>
      <c r="N38" s="9" t="s">
        <v>10</v>
      </c>
      <c r="O38">
        <v>85</v>
      </c>
      <c r="P38" s="2">
        <v>43101</v>
      </c>
      <c r="Q38" s="9">
        <v>864</v>
      </c>
      <c r="R38" s="9" t="b">
        <f>Step05Sales12MonthBackByDateProduct[[#This Row],[Monthly Sales]]=I38</f>
        <v>1</v>
      </c>
      <c r="T38" s="11">
        <v>43435</v>
      </c>
      <c r="U38" s="10" t="s">
        <v>10</v>
      </c>
      <c r="V38" s="10">
        <v>85</v>
      </c>
      <c r="W38" s="10">
        <v>864</v>
      </c>
      <c r="X38" t="b">
        <f>W38=Step05Sales12MonthBackByDateProduct[[#This Row],[Custom]]</f>
        <v>1</v>
      </c>
    </row>
    <row r="39" spans="1:24" x14ac:dyDescent="0.25">
      <c r="A39" s="2">
        <v>43213</v>
      </c>
      <c r="B39">
        <v>31</v>
      </c>
      <c r="C39" t="s">
        <v>10</v>
      </c>
      <c r="E39" s="4">
        <f t="shared" si="2"/>
        <v>43435</v>
      </c>
      <c r="F39" s="4">
        <f t="shared" si="3"/>
        <v>43465</v>
      </c>
      <c r="G39" s="5">
        <f t="shared" si="1"/>
        <v>43101</v>
      </c>
      <c r="H39" s="4" t="str">
        <f t="shared" si="4"/>
        <v>Carlota</v>
      </c>
      <c r="I39" s="6">
        <f>SUMIFS(fSales[Sales],fSales[Date],"&gt;="&amp;E39,fSales[Date],"&lt;="&amp;F39,fSales[Product],H39)</f>
        <v>59</v>
      </c>
      <c r="J39" s="6">
        <f>SUMIFS(fSales[Sales],fSales[Date],"&lt;="&amp;F39,fSales[Date],"&gt;"&amp;EOMONTH(F39,-12),fSales[Product],H39)</f>
        <v>805</v>
      </c>
      <c r="K39" s="6" t="str">
        <f t="array" ref="K39">"Total = "&amp;_xlfn.TEXTJOIN("+",,IF($F$5:$F$112&lt;=F39,IF($F$5:$F$112&gt;EOMONTH(F39,-12),IF($H$5:$H$112=H39,$I$5:$I$112,""),""),""))</f>
        <v>Total = 43+97+57+31+77+75+23+92+145+38+68+59</v>
      </c>
      <c r="M39" s="2">
        <v>43435</v>
      </c>
      <c r="N39" s="9" t="s">
        <v>4</v>
      </c>
      <c r="O39">
        <v>59</v>
      </c>
      <c r="P39" s="2">
        <v>43101</v>
      </c>
      <c r="Q39" s="9">
        <v>805</v>
      </c>
      <c r="R39" s="9" t="b">
        <f>Step05Sales12MonthBackByDateProduct[[#This Row],[Monthly Sales]]=I39</f>
        <v>1</v>
      </c>
      <c r="T39" s="11">
        <v>43435</v>
      </c>
      <c r="U39" s="10" t="s">
        <v>4</v>
      </c>
      <c r="V39" s="10">
        <v>59</v>
      </c>
      <c r="W39" s="10">
        <v>805</v>
      </c>
      <c r="X39" t="b">
        <f>W39=Step05Sales12MonthBackByDateProduct[[#This Row],[Custom]]</f>
        <v>1</v>
      </c>
    </row>
    <row r="40" spans="1:24" x14ac:dyDescent="0.25">
      <c r="A40" s="2">
        <v>43217</v>
      </c>
      <c r="B40">
        <v>19</v>
      </c>
      <c r="C40" t="s">
        <v>10</v>
      </c>
      <c r="E40" s="4">
        <f t="shared" si="2"/>
        <v>43435</v>
      </c>
      <c r="F40" s="4">
        <f t="shared" si="3"/>
        <v>43465</v>
      </c>
      <c r="G40" s="5">
        <f t="shared" si="1"/>
        <v>43101</v>
      </c>
      <c r="H40" s="4" t="str">
        <f t="shared" si="4"/>
        <v>Quad</v>
      </c>
      <c r="I40" s="6">
        <f>SUMIFS(fSales[Sales],fSales[Date],"&gt;="&amp;E40,fSales[Date],"&lt;="&amp;F40,fSales[Product],H40)</f>
        <v>91</v>
      </c>
      <c r="J40" s="6">
        <f>SUMIFS(fSales[Sales],fSales[Date],"&lt;="&amp;F40,fSales[Date],"&gt;"&amp;EOMONTH(F40,-12),fSales[Product],H40)</f>
        <v>703</v>
      </c>
      <c r="K40" s="6" t="str">
        <f t="array" ref="K40">"Total = "&amp;_xlfn.TEXTJOIN("+",,IF($F$5:$F$112&lt;=F40,IF($F$5:$F$112&gt;EOMONTH(F40,-12),IF($H$5:$H$112=H40,$I$5:$I$112,""),""),""))</f>
        <v>Total = 31+33+103+59+52+65+29+102+50+73+15+91</v>
      </c>
      <c r="M40" s="2">
        <v>43435</v>
      </c>
      <c r="N40" s="9" t="s">
        <v>11</v>
      </c>
      <c r="O40">
        <v>91</v>
      </c>
      <c r="P40" s="2">
        <v>43101</v>
      </c>
      <c r="Q40" s="9">
        <v>703</v>
      </c>
      <c r="R40" s="9" t="b">
        <f>Step05Sales12MonthBackByDateProduct[[#This Row],[Monthly Sales]]=I40</f>
        <v>1</v>
      </c>
      <c r="T40" s="11">
        <v>43435</v>
      </c>
      <c r="U40" s="10" t="s">
        <v>11</v>
      </c>
      <c r="V40" s="10">
        <v>91</v>
      </c>
      <c r="W40" s="10">
        <v>703</v>
      </c>
      <c r="X40" t="b">
        <f>W40=Step05Sales12MonthBackByDateProduct[[#This Row],[Custom]]</f>
        <v>1</v>
      </c>
    </row>
    <row r="41" spans="1:24" x14ac:dyDescent="0.25">
      <c r="A41" s="2">
        <v>43217</v>
      </c>
      <c r="B41">
        <v>8</v>
      </c>
      <c r="C41" t="s">
        <v>11</v>
      </c>
      <c r="E41" s="4">
        <f t="shared" si="2"/>
        <v>43466</v>
      </c>
      <c r="F41" s="4">
        <f t="shared" si="3"/>
        <v>43496</v>
      </c>
      <c r="G41" s="5">
        <f t="shared" si="1"/>
        <v>43132</v>
      </c>
      <c r="H41" s="4" t="str">
        <f t="shared" si="4"/>
        <v>Bellen</v>
      </c>
      <c r="I41" s="6">
        <f>SUMIFS(fSales[Sales],fSales[Date],"&gt;="&amp;E41,fSales[Date],"&lt;="&amp;F41,fSales[Product],H41)</f>
        <v>77</v>
      </c>
      <c r="J41" s="6">
        <f>SUMIFS(fSales[Sales],fSales[Date],"&lt;="&amp;F41,fSales[Date],"&gt;"&amp;EOMONTH(F41,-12),fSales[Product],H41)</f>
        <v>913</v>
      </c>
      <c r="K41" s="6" t="str">
        <f t="array" ref="K41">"Total = "&amp;_xlfn.TEXTJOIN("+",,IF($F$5:$F$112&lt;=F41,IF($F$5:$F$112&gt;EOMONTH(F41,-12),IF($H$5:$H$112=H41,$I$5:$I$112,""),""),""))</f>
        <v>Total = 38+29+122+79+134+124+32+10+97+86+85+77</v>
      </c>
      <c r="M41" s="2">
        <v>43466</v>
      </c>
      <c r="N41" s="9" t="s">
        <v>10</v>
      </c>
      <c r="O41">
        <v>77</v>
      </c>
      <c r="P41" s="2">
        <v>43132</v>
      </c>
      <c r="Q41" s="9">
        <v>913</v>
      </c>
      <c r="R41" s="9" t="b">
        <f>Step05Sales12MonthBackByDateProduct[[#This Row],[Monthly Sales]]=I41</f>
        <v>1</v>
      </c>
      <c r="T41" s="11">
        <v>43466</v>
      </c>
      <c r="U41" s="10" t="s">
        <v>10</v>
      </c>
      <c r="V41" s="10">
        <v>77</v>
      </c>
      <c r="W41" s="10">
        <v>913</v>
      </c>
      <c r="X41" t="b">
        <f>W41=Step05Sales12MonthBackByDateProduct[[#This Row],[Custom]]</f>
        <v>1</v>
      </c>
    </row>
    <row r="42" spans="1:24" x14ac:dyDescent="0.25">
      <c r="A42" s="2">
        <v>43217</v>
      </c>
      <c r="B42">
        <v>2</v>
      </c>
      <c r="C42" t="s">
        <v>11</v>
      </c>
      <c r="E42" s="4">
        <f t="shared" si="2"/>
        <v>43466</v>
      </c>
      <c r="F42" s="4">
        <f t="shared" si="3"/>
        <v>43496</v>
      </c>
      <c r="G42" s="5">
        <f t="shared" si="1"/>
        <v>43132</v>
      </c>
      <c r="H42" s="4" t="str">
        <f t="shared" si="4"/>
        <v>Carlota</v>
      </c>
      <c r="I42" s="6">
        <f>SUMIFS(fSales[Sales],fSales[Date],"&gt;="&amp;E42,fSales[Date],"&lt;="&amp;F42,fSales[Product],H42)</f>
        <v>57</v>
      </c>
      <c r="J42" s="6">
        <f>SUMIFS(fSales[Sales],fSales[Date],"&lt;="&amp;F42,fSales[Date],"&gt;"&amp;EOMONTH(F42,-12),fSales[Product],H42)</f>
        <v>819</v>
      </c>
      <c r="K42" s="6" t="str">
        <f t="array" ref="K42">"Total = "&amp;_xlfn.TEXTJOIN("+",,IF($F$5:$F$112&lt;=F42,IF($F$5:$F$112&gt;EOMONTH(F42,-12),IF($H$5:$H$112=H42,$I$5:$I$112,""),""),""))</f>
        <v>Total = 97+57+31+77+75+23+92+145+38+68+59+57</v>
      </c>
      <c r="M42" s="2">
        <v>43466</v>
      </c>
      <c r="N42" s="9" t="s">
        <v>4</v>
      </c>
      <c r="O42">
        <v>57</v>
      </c>
      <c r="P42" s="2">
        <v>43132</v>
      </c>
      <c r="Q42" s="9">
        <v>819</v>
      </c>
      <c r="R42" s="9" t="b">
        <f>Step05Sales12MonthBackByDateProduct[[#This Row],[Monthly Sales]]=I42</f>
        <v>1</v>
      </c>
      <c r="T42" s="11">
        <v>43466</v>
      </c>
      <c r="U42" s="10" t="s">
        <v>4</v>
      </c>
      <c r="V42" s="10">
        <v>57</v>
      </c>
      <c r="W42" s="10">
        <v>819</v>
      </c>
      <c r="X42" t="b">
        <f>W42=Step05Sales12MonthBackByDateProduct[[#This Row],[Custom]]</f>
        <v>1</v>
      </c>
    </row>
    <row r="43" spans="1:24" x14ac:dyDescent="0.25">
      <c r="A43" s="2">
        <v>43220</v>
      </c>
      <c r="B43">
        <v>26</v>
      </c>
      <c r="C43" t="s">
        <v>11</v>
      </c>
      <c r="E43" s="4">
        <f t="shared" si="2"/>
        <v>43466</v>
      </c>
      <c r="F43" s="4">
        <f t="shared" si="3"/>
        <v>43496</v>
      </c>
      <c r="G43" s="5">
        <f t="shared" si="1"/>
        <v>43132</v>
      </c>
      <c r="H43" s="4" t="str">
        <f t="shared" si="4"/>
        <v>Quad</v>
      </c>
      <c r="I43" s="6">
        <f>SUMIFS(fSales[Sales],fSales[Date],"&gt;="&amp;E43,fSales[Date],"&lt;="&amp;F43,fSales[Product],H43)</f>
        <v>0</v>
      </c>
      <c r="J43" s="6">
        <f>SUMIFS(fSales[Sales],fSales[Date],"&lt;="&amp;F43,fSales[Date],"&gt;"&amp;EOMONTH(F43,-12),fSales[Product],H43)</f>
        <v>672</v>
      </c>
      <c r="K43" s="6" t="str">
        <f t="array" ref="K43">"Total = "&amp;_xlfn.TEXTJOIN("+",,IF($F$5:$F$112&lt;=F43,IF($F$5:$F$112&gt;EOMONTH(F43,-12),IF($H$5:$H$112=H43,$I$5:$I$112,""),""),""))</f>
        <v>Total = 33+103+59+52+65+29+102+50+73+15+91+0</v>
      </c>
      <c r="M43" s="2">
        <v>43466</v>
      </c>
      <c r="N43" s="9" t="s">
        <v>11</v>
      </c>
      <c r="O43">
        <v>0</v>
      </c>
      <c r="P43" s="2">
        <v>43132</v>
      </c>
      <c r="Q43" s="9">
        <v>672</v>
      </c>
      <c r="R43" s="9" t="b">
        <f>Step05Sales12MonthBackByDateProduct[[#This Row],[Monthly Sales]]=I43</f>
        <v>1</v>
      </c>
      <c r="T43" s="11">
        <v>43466</v>
      </c>
      <c r="U43" s="10" t="s">
        <v>11</v>
      </c>
      <c r="V43" s="10">
        <v>0</v>
      </c>
      <c r="W43" s="10">
        <v>672</v>
      </c>
      <c r="X43" t="b">
        <f>W43=Step05Sales12MonthBackByDateProduct[[#This Row],[Custom]]</f>
        <v>1</v>
      </c>
    </row>
    <row r="44" spans="1:24" x14ac:dyDescent="0.25">
      <c r="A44" s="2">
        <v>43221</v>
      </c>
      <c r="B44">
        <v>10</v>
      </c>
      <c r="C44" t="s">
        <v>4</v>
      </c>
      <c r="E44" s="4">
        <f t="shared" si="2"/>
        <v>43497</v>
      </c>
      <c r="F44" s="4">
        <f t="shared" si="3"/>
        <v>43524</v>
      </c>
      <c r="G44" s="5">
        <f t="shared" si="1"/>
        <v>43160</v>
      </c>
      <c r="H44" s="4" t="str">
        <f t="shared" si="4"/>
        <v>Bellen</v>
      </c>
      <c r="I44" s="6">
        <f>SUMIFS(fSales[Sales],fSales[Date],"&gt;="&amp;E44,fSales[Date],"&lt;="&amp;F44,fSales[Product],H44)</f>
        <v>94</v>
      </c>
      <c r="J44" s="6">
        <f>SUMIFS(fSales[Sales],fSales[Date],"&lt;="&amp;F44,fSales[Date],"&gt;"&amp;EOMONTH(F44,-12),fSales[Product],H44)</f>
        <v>969</v>
      </c>
      <c r="K44" s="6" t="str">
        <f t="array" ref="K44">"Total = "&amp;_xlfn.TEXTJOIN("+",,IF($F$5:$F$112&lt;=F44,IF($F$5:$F$112&gt;EOMONTH(F44,-12),IF($H$5:$H$112=H44,$I$5:$I$112,""),""),""))</f>
        <v>Total = 29+122+79+134+124+32+10+97+86+85+77+94</v>
      </c>
      <c r="M44" s="2">
        <v>43497</v>
      </c>
      <c r="N44" s="9" t="s">
        <v>10</v>
      </c>
      <c r="O44">
        <v>94</v>
      </c>
      <c r="P44" s="2">
        <v>43160</v>
      </c>
      <c r="Q44" s="9">
        <v>969</v>
      </c>
      <c r="R44" s="9" t="b">
        <f>Step05Sales12MonthBackByDateProduct[[#This Row],[Monthly Sales]]=I44</f>
        <v>1</v>
      </c>
      <c r="T44" s="11">
        <v>43497</v>
      </c>
      <c r="U44" s="10" t="s">
        <v>10</v>
      </c>
      <c r="V44" s="10">
        <v>94</v>
      </c>
      <c r="W44" s="10">
        <v>969</v>
      </c>
      <c r="X44" t="b">
        <f>W44=Step05Sales12MonthBackByDateProduct[[#This Row],[Custom]]</f>
        <v>1</v>
      </c>
    </row>
    <row r="45" spans="1:24" x14ac:dyDescent="0.25">
      <c r="A45" s="2">
        <v>43224</v>
      </c>
      <c r="B45">
        <v>23</v>
      </c>
      <c r="C45" t="s">
        <v>10</v>
      </c>
      <c r="E45" s="4">
        <f t="shared" si="2"/>
        <v>43497</v>
      </c>
      <c r="F45" s="4">
        <f t="shared" si="3"/>
        <v>43524</v>
      </c>
      <c r="G45" s="5">
        <f t="shared" si="1"/>
        <v>43160</v>
      </c>
      <c r="H45" s="4" t="str">
        <f t="shared" si="4"/>
        <v>Carlota</v>
      </c>
      <c r="I45" s="6">
        <f>SUMIFS(fSales[Sales],fSales[Date],"&gt;="&amp;E45,fSales[Date],"&lt;="&amp;F45,fSales[Product],H45)</f>
        <v>79</v>
      </c>
      <c r="J45" s="6">
        <f>SUMIFS(fSales[Sales],fSales[Date],"&lt;="&amp;F45,fSales[Date],"&gt;"&amp;EOMONTH(F45,-12),fSales[Product],H45)</f>
        <v>801</v>
      </c>
      <c r="K45" s="6" t="str">
        <f t="array" ref="K45">"Total = "&amp;_xlfn.TEXTJOIN("+",,IF($F$5:$F$112&lt;=F45,IF($F$5:$F$112&gt;EOMONTH(F45,-12),IF($H$5:$H$112=H45,$I$5:$I$112,""),""),""))</f>
        <v>Total = 57+31+77+75+23+92+145+38+68+59+57+79</v>
      </c>
      <c r="M45" s="2">
        <v>43497</v>
      </c>
      <c r="N45" s="9" t="s">
        <v>4</v>
      </c>
      <c r="O45">
        <v>79</v>
      </c>
      <c r="P45" s="2">
        <v>43160</v>
      </c>
      <c r="Q45" s="9">
        <v>801</v>
      </c>
      <c r="R45" s="9" t="b">
        <f>Step05Sales12MonthBackByDateProduct[[#This Row],[Monthly Sales]]=I45</f>
        <v>1</v>
      </c>
      <c r="T45" s="11">
        <v>43497</v>
      </c>
      <c r="U45" s="10" t="s">
        <v>4</v>
      </c>
      <c r="V45" s="10">
        <v>79</v>
      </c>
      <c r="W45" s="10">
        <v>801</v>
      </c>
      <c r="X45" t="b">
        <f>W45=Step05Sales12MonthBackByDateProduct[[#This Row],[Custom]]</f>
        <v>1</v>
      </c>
    </row>
    <row r="46" spans="1:24" x14ac:dyDescent="0.25">
      <c r="A46" s="2">
        <v>43224</v>
      </c>
      <c r="B46">
        <v>24</v>
      </c>
      <c r="C46" t="s">
        <v>4</v>
      </c>
      <c r="E46" s="4">
        <f t="shared" si="2"/>
        <v>43497</v>
      </c>
      <c r="F46" s="4">
        <f t="shared" si="3"/>
        <v>43524</v>
      </c>
      <c r="G46" s="5">
        <f t="shared" si="1"/>
        <v>43160</v>
      </c>
      <c r="H46" s="4" t="str">
        <f t="shared" si="4"/>
        <v>Quad</v>
      </c>
      <c r="I46" s="6">
        <f>SUMIFS(fSales[Sales],fSales[Date],"&gt;="&amp;E46,fSales[Date],"&lt;="&amp;F46,fSales[Product],H46)</f>
        <v>38</v>
      </c>
      <c r="J46" s="6">
        <f>SUMIFS(fSales[Sales],fSales[Date],"&lt;="&amp;F46,fSales[Date],"&gt;"&amp;EOMONTH(F46,-12),fSales[Product],H46)</f>
        <v>677</v>
      </c>
      <c r="K46" s="6" t="str">
        <f t="array" ref="K46">"Total = "&amp;_xlfn.TEXTJOIN("+",,IF($F$5:$F$112&lt;=F46,IF($F$5:$F$112&gt;EOMONTH(F46,-12),IF($H$5:$H$112=H46,$I$5:$I$112,""),""),""))</f>
        <v>Total = 103+59+52+65+29+102+50+73+15+91+0+38</v>
      </c>
      <c r="M46" s="2">
        <v>43497</v>
      </c>
      <c r="N46" s="9" t="s">
        <v>11</v>
      </c>
      <c r="O46">
        <v>38</v>
      </c>
      <c r="P46" s="2">
        <v>43160</v>
      </c>
      <c r="Q46" s="9">
        <v>677</v>
      </c>
      <c r="R46" s="9" t="b">
        <f>Step05Sales12MonthBackByDateProduct[[#This Row],[Monthly Sales]]=I46</f>
        <v>1</v>
      </c>
      <c r="T46" s="11">
        <v>43497</v>
      </c>
      <c r="U46" s="10" t="s">
        <v>11</v>
      </c>
      <c r="V46" s="10">
        <v>38</v>
      </c>
      <c r="W46" s="10">
        <v>677</v>
      </c>
      <c r="X46" t="b">
        <f>W46=Step05Sales12MonthBackByDateProduct[[#This Row],[Custom]]</f>
        <v>1</v>
      </c>
    </row>
    <row r="47" spans="1:24" x14ac:dyDescent="0.25">
      <c r="A47" s="2">
        <v>43225</v>
      </c>
      <c r="B47">
        <v>22</v>
      </c>
      <c r="C47" t="s">
        <v>4</v>
      </c>
      <c r="E47" s="4">
        <f t="shared" si="2"/>
        <v>43525</v>
      </c>
      <c r="F47" s="4">
        <f t="shared" si="3"/>
        <v>43555</v>
      </c>
      <c r="G47" s="5">
        <f t="shared" si="1"/>
        <v>43191</v>
      </c>
      <c r="H47" s="4" t="str">
        <f t="shared" si="4"/>
        <v>Bellen</v>
      </c>
      <c r="I47" s="6">
        <f>SUMIFS(fSales[Sales],fSales[Date],"&gt;="&amp;E47,fSales[Date],"&lt;="&amp;F47,fSales[Product],H47)</f>
        <v>46</v>
      </c>
      <c r="J47" s="6">
        <f>SUMIFS(fSales[Sales],fSales[Date],"&lt;="&amp;F47,fSales[Date],"&gt;"&amp;EOMONTH(F47,-12),fSales[Product],H47)</f>
        <v>986</v>
      </c>
      <c r="K47" s="6" t="str">
        <f t="array" ref="K47">"Total = "&amp;_xlfn.TEXTJOIN("+",,IF($F$5:$F$112&lt;=F47,IF($F$5:$F$112&gt;EOMONTH(F47,-12),IF($H$5:$H$112=H47,$I$5:$I$112,""),""),""))</f>
        <v>Total = 122+79+134+124+32+10+97+86+85+77+94+46</v>
      </c>
      <c r="M47" s="2">
        <v>43525</v>
      </c>
      <c r="N47" s="9" t="s">
        <v>10</v>
      </c>
      <c r="O47">
        <v>46</v>
      </c>
      <c r="P47" s="2">
        <v>43191</v>
      </c>
      <c r="Q47" s="9">
        <v>986</v>
      </c>
      <c r="R47" s="9" t="b">
        <f>Step05Sales12MonthBackByDateProduct[[#This Row],[Monthly Sales]]=I47</f>
        <v>1</v>
      </c>
      <c r="T47" s="11">
        <v>43525</v>
      </c>
      <c r="U47" s="10" t="s">
        <v>10</v>
      </c>
      <c r="V47" s="10">
        <v>46</v>
      </c>
      <c r="W47" s="10">
        <v>986</v>
      </c>
      <c r="X47" t="b">
        <f>W47=Step05Sales12MonthBackByDateProduct[[#This Row],[Custom]]</f>
        <v>1</v>
      </c>
    </row>
    <row r="48" spans="1:24" x14ac:dyDescent="0.25">
      <c r="A48" s="2">
        <v>43227</v>
      </c>
      <c r="B48">
        <v>28</v>
      </c>
      <c r="C48" t="s">
        <v>10</v>
      </c>
      <c r="E48" s="4">
        <f t="shared" si="2"/>
        <v>43525</v>
      </c>
      <c r="F48" s="4">
        <f t="shared" si="3"/>
        <v>43555</v>
      </c>
      <c r="G48" s="5">
        <f t="shared" si="1"/>
        <v>43191</v>
      </c>
      <c r="H48" s="4" t="str">
        <f t="shared" si="4"/>
        <v>Carlota</v>
      </c>
      <c r="I48" s="6">
        <f>SUMIFS(fSales[Sales],fSales[Date],"&gt;="&amp;E48,fSales[Date],"&lt;="&amp;F48,fSales[Product],H48)</f>
        <v>80</v>
      </c>
      <c r="J48" s="6">
        <f>SUMIFS(fSales[Sales],fSales[Date],"&lt;="&amp;F48,fSales[Date],"&gt;"&amp;EOMONTH(F48,-12),fSales[Product],H48)</f>
        <v>824</v>
      </c>
      <c r="K48" s="6" t="str">
        <f t="array" ref="K48">"Total = "&amp;_xlfn.TEXTJOIN("+",,IF($F$5:$F$112&lt;=F48,IF($F$5:$F$112&gt;EOMONTH(F48,-12),IF($H$5:$H$112=H48,$I$5:$I$112,""),""),""))</f>
        <v>Total = 31+77+75+23+92+145+38+68+59+57+79+80</v>
      </c>
      <c r="M48" s="2">
        <v>43525</v>
      </c>
      <c r="N48" s="9" t="s">
        <v>4</v>
      </c>
      <c r="O48">
        <v>80</v>
      </c>
      <c r="P48" s="2">
        <v>43191</v>
      </c>
      <c r="Q48" s="9">
        <v>824</v>
      </c>
      <c r="R48" s="9" t="b">
        <f>Step05Sales12MonthBackByDateProduct[[#This Row],[Monthly Sales]]=I48</f>
        <v>1</v>
      </c>
      <c r="T48" s="11">
        <v>43525</v>
      </c>
      <c r="U48" s="10" t="s">
        <v>4</v>
      </c>
      <c r="V48" s="10">
        <v>80</v>
      </c>
      <c r="W48" s="10">
        <v>824</v>
      </c>
      <c r="X48" t="b">
        <f>W48=Step05Sales12MonthBackByDateProduct[[#This Row],[Custom]]</f>
        <v>1</v>
      </c>
    </row>
    <row r="49" spans="1:24" x14ac:dyDescent="0.25">
      <c r="A49" s="2">
        <v>43228</v>
      </c>
      <c r="B49">
        <v>1</v>
      </c>
      <c r="C49" t="s">
        <v>4</v>
      </c>
      <c r="E49" s="4">
        <f t="shared" si="2"/>
        <v>43525</v>
      </c>
      <c r="F49" s="4">
        <f t="shared" si="3"/>
        <v>43555</v>
      </c>
      <c r="G49" s="5">
        <f t="shared" si="1"/>
        <v>43191</v>
      </c>
      <c r="H49" s="4" t="str">
        <f t="shared" si="4"/>
        <v>Quad</v>
      </c>
      <c r="I49" s="6">
        <f>SUMIFS(fSales[Sales],fSales[Date],"&gt;="&amp;E49,fSales[Date],"&lt;="&amp;F49,fSales[Product],H49)</f>
        <v>55</v>
      </c>
      <c r="J49" s="6">
        <f>SUMIFS(fSales[Sales],fSales[Date],"&lt;="&amp;F49,fSales[Date],"&gt;"&amp;EOMONTH(F49,-12),fSales[Product],H49)</f>
        <v>629</v>
      </c>
      <c r="K49" s="6" t="str">
        <f t="array" ref="K49">"Total = "&amp;_xlfn.TEXTJOIN("+",,IF($F$5:$F$112&lt;=F49,IF($F$5:$F$112&gt;EOMONTH(F49,-12),IF($H$5:$H$112=H49,$I$5:$I$112,""),""),""))</f>
        <v>Total = 59+52+65+29+102+50+73+15+91+0+38+55</v>
      </c>
      <c r="M49" s="2">
        <v>43525</v>
      </c>
      <c r="N49" s="9" t="s">
        <v>11</v>
      </c>
      <c r="O49">
        <v>55</v>
      </c>
      <c r="P49" s="2">
        <v>43191</v>
      </c>
      <c r="Q49" s="9">
        <v>629</v>
      </c>
      <c r="R49" s="9" t="b">
        <f>Step05Sales12MonthBackByDateProduct[[#This Row],[Monthly Sales]]=I49</f>
        <v>1</v>
      </c>
      <c r="T49" s="11">
        <v>43525</v>
      </c>
      <c r="U49" s="10" t="s">
        <v>11</v>
      </c>
      <c r="V49" s="10">
        <v>55</v>
      </c>
      <c r="W49" s="10">
        <v>629</v>
      </c>
      <c r="X49" t="b">
        <f>W49=Step05Sales12MonthBackByDateProduct[[#This Row],[Custom]]</f>
        <v>1</v>
      </c>
    </row>
    <row r="50" spans="1:24" x14ac:dyDescent="0.25">
      <c r="A50" s="2">
        <v>43230</v>
      </c>
      <c r="B50">
        <v>11</v>
      </c>
      <c r="C50" t="s">
        <v>4</v>
      </c>
      <c r="E50" s="4">
        <f t="shared" si="2"/>
        <v>43556</v>
      </c>
      <c r="F50" s="4">
        <f t="shared" si="3"/>
        <v>43585</v>
      </c>
      <c r="G50" s="5">
        <f t="shared" si="1"/>
        <v>43221</v>
      </c>
      <c r="H50" s="4" t="str">
        <f t="shared" si="4"/>
        <v>Bellen</v>
      </c>
      <c r="I50" s="6">
        <f>SUMIFS(fSales[Sales],fSales[Date],"&gt;="&amp;E50,fSales[Date],"&lt;="&amp;F50,fSales[Product],H50)</f>
        <v>109</v>
      </c>
      <c r="J50" s="6">
        <f>SUMIFS(fSales[Sales],fSales[Date],"&lt;="&amp;F50,fSales[Date],"&gt;"&amp;EOMONTH(F50,-12),fSales[Product],H50)</f>
        <v>973</v>
      </c>
      <c r="K50" s="6" t="str">
        <f t="array" ref="K50">"Total = "&amp;_xlfn.TEXTJOIN("+",,IF($F$5:$F$112&lt;=F50,IF($F$5:$F$112&gt;EOMONTH(F50,-12),IF($H$5:$H$112=H50,$I$5:$I$112,""),""),""))</f>
        <v>Total = 79+134+124+32+10+97+86+85+77+94+46+109</v>
      </c>
      <c r="M50" s="2">
        <v>43556</v>
      </c>
      <c r="N50" s="9" t="s">
        <v>10</v>
      </c>
      <c r="O50">
        <v>109</v>
      </c>
      <c r="P50" s="2">
        <v>43221</v>
      </c>
      <c r="Q50" s="9">
        <v>973</v>
      </c>
      <c r="R50" s="9" t="b">
        <f>Step05Sales12MonthBackByDateProduct[[#This Row],[Monthly Sales]]=I50</f>
        <v>1</v>
      </c>
      <c r="T50" s="11">
        <v>43556</v>
      </c>
      <c r="U50" s="10" t="s">
        <v>10</v>
      </c>
      <c r="V50" s="10">
        <v>109</v>
      </c>
      <c r="W50" s="10">
        <v>973</v>
      </c>
      <c r="X50" t="b">
        <f>W50=Step05Sales12MonthBackByDateProduct[[#This Row],[Custom]]</f>
        <v>1</v>
      </c>
    </row>
    <row r="51" spans="1:24" x14ac:dyDescent="0.25">
      <c r="A51" s="2">
        <v>43231</v>
      </c>
      <c r="B51">
        <v>9</v>
      </c>
      <c r="C51" t="s">
        <v>4</v>
      </c>
      <c r="E51" s="4">
        <f t="shared" si="2"/>
        <v>43556</v>
      </c>
      <c r="F51" s="4">
        <f t="shared" si="3"/>
        <v>43585</v>
      </c>
      <c r="G51" s="5">
        <f t="shared" si="1"/>
        <v>43221</v>
      </c>
      <c r="H51" s="4" t="str">
        <f t="shared" si="4"/>
        <v>Carlota</v>
      </c>
      <c r="I51" s="6">
        <f>SUMIFS(fSales[Sales],fSales[Date],"&gt;="&amp;E51,fSales[Date],"&lt;="&amp;F51,fSales[Product],H51)</f>
        <v>86</v>
      </c>
      <c r="J51" s="6">
        <f>SUMIFS(fSales[Sales],fSales[Date],"&lt;="&amp;F51,fSales[Date],"&gt;"&amp;EOMONTH(F51,-12),fSales[Product],H51)</f>
        <v>879</v>
      </c>
      <c r="K51" s="6" t="str">
        <f t="array" ref="K51">"Total = "&amp;_xlfn.TEXTJOIN("+",,IF($F$5:$F$112&lt;=F51,IF($F$5:$F$112&gt;EOMONTH(F51,-12),IF($H$5:$H$112=H51,$I$5:$I$112,""),""),""))</f>
        <v>Total = 77+75+23+92+145+38+68+59+57+79+80+86</v>
      </c>
      <c r="M51" s="2">
        <v>43556</v>
      </c>
      <c r="N51" s="9" t="s">
        <v>4</v>
      </c>
      <c r="O51">
        <v>86</v>
      </c>
      <c r="P51" s="2">
        <v>43221</v>
      </c>
      <c r="Q51" s="9">
        <v>879</v>
      </c>
      <c r="R51" s="9" t="b">
        <f>Step05Sales12MonthBackByDateProduct[[#This Row],[Monthly Sales]]=I51</f>
        <v>1</v>
      </c>
      <c r="T51" s="11">
        <v>43556</v>
      </c>
      <c r="U51" s="10" t="s">
        <v>4</v>
      </c>
      <c r="V51" s="10">
        <v>86</v>
      </c>
      <c r="W51" s="10">
        <v>879</v>
      </c>
      <c r="X51" t="b">
        <f>W51=Step05Sales12MonthBackByDateProduct[[#This Row],[Custom]]</f>
        <v>1</v>
      </c>
    </row>
    <row r="52" spans="1:24" x14ac:dyDescent="0.25">
      <c r="A52" s="2">
        <v>43238</v>
      </c>
      <c r="B52">
        <v>32</v>
      </c>
      <c r="C52" t="s">
        <v>11</v>
      </c>
      <c r="E52" s="4">
        <f t="shared" si="2"/>
        <v>43556</v>
      </c>
      <c r="F52" s="4">
        <f t="shared" si="3"/>
        <v>43585</v>
      </c>
      <c r="G52" s="5">
        <f t="shared" si="1"/>
        <v>43221</v>
      </c>
      <c r="H52" s="4" t="str">
        <f t="shared" si="4"/>
        <v>Quad</v>
      </c>
      <c r="I52" s="6">
        <f>SUMIFS(fSales[Sales],fSales[Date],"&gt;="&amp;E52,fSales[Date],"&lt;="&amp;F52,fSales[Product],H52)</f>
        <v>109</v>
      </c>
      <c r="J52" s="6">
        <f>SUMIFS(fSales[Sales],fSales[Date],"&lt;="&amp;F52,fSales[Date],"&gt;"&amp;EOMONTH(F52,-12),fSales[Product],H52)</f>
        <v>679</v>
      </c>
      <c r="K52" s="6" t="str">
        <f t="array" ref="K52">"Total = "&amp;_xlfn.TEXTJOIN("+",,IF($F$5:$F$112&lt;=F52,IF($F$5:$F$112&gt;EOMONTH(F52,-12),IF($H$5:$H$112=H52,$I$5:$I$112,""),""),""))</f>
        <v>Total = 52+65+29+102+50+73+15+91+0+38+55+109</v>
      </c>
      <c r="M52" s="2">
        <v>43556</v>
      </c>
      <c r="N52" s="9" t="s">
        <v>11</v>
      </c>
      <c r="O52">
        <v>109</v>
      </c>
      <c r="P52" s="2">
        <v>43221</v>
      </c>
      <c r="Q52" s="9">
        <v>679</v>
      </c>
      <c r="R52" s="9" t="b">
        <f>Step05Sales12MonthBackByDateProduct[[#This Row],[Monthly Sales]]=I52</f>
        <v>1</v>
      </c>
      <c r="T52" s="11">
        <v>43556</v>
      </c>
      <c r="U52" s="10" t="s">
        <v>11</v>
      </c>
      <c r="V52" s="10">
        <v>109</v>
      </c>
      <c r="W52" s="10">
        <v>679</v>
      </c>
      <c r="X52" t="b">
        <f>W52=Step05Sales12MonthBackByDateProduct[[#This Row],[Custom]]</f>
        <v>1</v>
      </c>
    </row>
    <row r="53" spans="1:24" x14ac:dyDescent="0.25">
      <c r="A53" s="2">
        <v>43240</v>
      </c>
      <c r="B53">
        <v>20</v>
      </c>
      <c r="C53" t="s">
        <v>11</v>
      </c>
      <c r="E53" s="4">
        <f t="shared" si="2"/>
        <v>43586</v>
      </c>
      <c r="F53" s="4">
        <f t="shared" si="3"/>
        <v>43616</v>
      </c>
      <c r="G53" s="5">
        <f t="shared" si="1"/>
        <v>43252</v>
      </c>
      <c r="H53" s="4" t="str">
        <f t="shared" si="4"/>
        <v>Bellen</v>
      </c>
      <c r="I53" s="6">
        <f>SUMIFS(fSales[Sales],fSales[Date],"&gt;="&amp;E53,fSales[Date],"&lt;="&amp;F53,fSales[Product],H53)</f>
        <v>67</v>
      </c>
      <c r="J53" s="6">
        <f>SUMIFS(fSales[Sales],fSales[Date],"&lt;="&amp;F53,fSales[Date],"&gt;"&amp;EOMONTH(F53,-12),fSales[Product],H53)</f>
        <v>961</v>
      </c>
      <c r="K53" s="6" t="str">
        <f t="array" ref="K53">"Total = "&amp;_xlfn.TEXTJOIN("+",,IF($F$5:$F$112&lt;=F53,IF($F$5:$F$112&gt;EOMONTH(F53,-12),IF($H$5:$H$112=H53,$I$5:$I$112,""),""),""))</f>
        <v>Total = 134+124+32+10+97+86+85+77+94+46+109+67</v>
      </c>
      <c r="M53" s="2">
        <v>43586</v>
      </c>
      <c r="N53" s="9" t="s">
        <v>10</v>
      </c>
      <c r="O53">
        <v>67</v>
      </c>
      <c r="P53" s="2">
        <v>43252</v>
      </c>
      <c r="Q53" s="9">
        <v>961</v>
      </c>
      <c r="R53" s="9" t="b">
        <f>Step05Sales12MonthBackByDateProduct[[#This Row],[Monthly Sales]]=I53</f>
        <v>1</v>
      </c>
      <c r="T53" s="11">
        <v>43586</v>
      </c>
      <c r="U53" s="10" t="s">
        <v>10</v>
      </c>
      <c r="V53" s="10">
        <v>67</v>
      </c>
      <c r="W53" s="10">
        <v>961</v>
      </c>
      <c r="X53" t="b">
        <f>W53=Step05Sales12MonthBackByDateProduct[[#This Row],[Custom]]</f>
        <v>1</v>
      </c>
    </row>
    <row r="54" spans="1:24" x14ac:dyDescent="0.25">
      <c r="A54" s="2">
        <v>43245</v>
      </c>
      <c r="B54">
        <v>11</v>
      </c>
      <c r="C54" t="s">
        <v>10</v>
      </c>
      <c r="E54" s="4">
        <f t="shared" si="2"/>
        <v>43586</v>
      </c>
      <c r="F54" s="4">
        <f t="shared" si="3"/>
        <v>43616</v>
      </c>
      <c r="G54" s="5">
        <f t="shared" si="1"/>
        <v>43252</v>
      </c>
      <c r="H54" s="4" t="str">
        <f t="shared" si="4"/>
        <v>Carlota</v>
      </c>
      <c r="I54" s="6">
        <f>SUMIFS(fSales[Sales],fSales[Date],"&gt;="&amp;E54,fSales[Date],"&lt;="&amp;F54,fSales[Product],H54)</f>
        <v>40</v>
      </c>
      <c r="J54" s="6">
        <f>SUMIFS(fSales[Sales],fSales[Date],"&lt;="&amp;F54,fSales[Date],"&gt;"&amp;EOMONTH(F54,-12),fSales[Product],H54)</f>
        <v>842</v>
      </c>
      <c r="K54" s="6" t="str">
        <f t="array" ref="K54">"Total = "&amp;_xlfn.TEXTJOIN("+",,IF($F$5:$F$112&lt;=F54,IF($F$5:$F$112&gt;EOMONTH(F54,-12),IF($H$5:$H$112=H54,$I$5:$I$112,""),""),""))</f>
        <v>Total = 75+23+92+145+38+68+59+57+79+80+86+40</v>
      </c>
      <c r="M54" s="2">
        <v>43586</v>
      </c>
      <c r="N54" s="9" t="s">
        <v>4</v>
      </c>
      <c r="O54">
        <v>40</v>
      </c>
      <c r="P54" s="2">
        <v>43252</v>
      </c>
      <c r="Q54" s="9">
        <v>842</v>
      </c>
      <c r="R54" s="9" t="b">
        <f>Step05Sales12MonthBackByDateProduct[[#This Row],[Monthly Sales]]=I54</f>
        <v>1</v>
      </c>
      <c r="T54" s="11">
        <v>43586</v>
      </c>
      <c r="U54" s="10" t="s">
        <v>4</v>
      </c>
      <c r="V54" s="10">
        <v>40</v>
      </c>
      <c r="W54" s="10">
        <v>842</v>
      </c>
      <c r="X54" t="b">
        <f>W54=Step05Sales12MonthBackByDateProduct[[#This Row],[Custom]]</f>
        <v>1</v>
      </c>
    </row>
    <row r="55" spans="1:24" x14ac:dyDescent="0.25">
      <c r="A55" s="2">
        <v>43248</v>
      </c>
      <c r="B55">
        <v>17</v>
      </c>
      <c r="C55" t="s">
        <v>10</v>
      </c>
      <c r="E55" s="4">
        <f t="shared" si="2"/>
        <v>43586</v>
      </c>
      <c r="F55" s="4">
        <f t="shared" si="3"/>
        <v>43616</v>
      </c>
      <c r="G55" s="5">
        <f t="shared" si="1"/>
        <v>43252</v>
      </c>
      <c r="H55" s="4" t="str">
        <f t="shared" si="4"/>
        <v>Quad</v>
      </c>
      <c r="I55" s="6">
        <f>SUMIFS(fSales[Sales],fSales[Date],"&gt;="&amp;E55,fSales[Date],"&lt;="&amp;F55,fSales[Product],H55)</f>
        <v>83</v>
      </c>
      <c r="J55" s="6">
        <f>SUMIFS(fSales[Sales],fSales[Date],"&lt;="&amp;F55,fSales[Date],"&gt;"&amp;EOMONTH(F55,-12),fSales[Product],H55)</f>
        <v>710</v>
      </c>
      <c r="K55" s="6" t="str">
        <f t="array" ref="K55">"Total = "&amp;_xlfn.TEXTJOIN("+",,IF($F$5:$F$112&lt;=F55,IF($F$5:$F$112&gt;EOMONTH(F55,-12),IF($H$5:$H$112=H55,$I$5:$I$112,""),""),""))</f>
        <v>Total = 65+29+102+50+73+15+91+0+38+55+109+83</v>
      </c>
      <c r="M55" s="2">
        <v>43586</v>
      </c>
      <c r="N55" s="9" t="s">
        <v>11</v>
      </c>
      <c r="O55">
        <v>83</v>
      </c>
      <c r="P55" s="2">
        <v>43252</v>
      </c>
      <c r="Q55" s="9">
        <v>710</v>
      </c>
      <c r="R55" s="9" t="b">
        <f>Step05Sales12MonthBackByDateProduct[[#This Row],[Monthly Sales]]=I55</f>
        <v>1</v>
      </c>
      <c r="T55" s="11">
        <v>43586</v>
      </c>
      <c r="U55" s="10" t="s">
        <v>11</v>
      </c>
      <c r="V55" s="10">
        <v>83</v>
      </c>
      <c r="W55" s="10">
        <v>710</v>
      </c>
      <c r="X55" t="b">
        <f>W55=Step05Sales12MonthBackByDateProduct[[#This Row],[Custom]]</f>
        <v>1</v>
      </c>
    </row>
    <row r="56" spans="1:24" x14ac:dyDescent="0.25">
      <c r="A56" s="2">
        <v>43252</v>
      </c>
      <c r="B56">
        <v>21</v>
      </c>
      <c r="C56" t="s">
        <v>4</v>
      </c>
      <c r="E56" s="4">
        <f t="shared" si="2"/>
        <v>43617</v>
      </c>
      <c r="F56" s="4">
        <f t="shared" si="3"/>
        <v>43646</v>
      </c>
      <c r="G56" s="5">
        <f t="shared" si="1"/>
        <v>43282</v>
      </c>
      <c r="H56" s="4" t="str">
        <f t="shared" si="4"/>
        <v>Bellen</v>
      </c>
      <c r="I56" s="6">
        <f>SUMIFS(fSales[Sales],fSales[Date],"&gt;="&amp;E56,fSales[Date],"&lt;="&amp;F56,fSales[Product],H56)</f>
        <v>43</v>
      </c>
      <c r="J56" s="6">
        <f>SUMIFS(fSales[Sales],fSales[Date],"&lt;="&amp;F56,fSales[Date],"&gt;"&amp;EOMONTH(F56,-12),fSales[Product],H56)</f>
        <v>870</v>
      </c>
      <c r="K56" s="6" t="str">
        <f t="array" ref="K56">"Total = "&amp;_xlfn.TEXTJOIN("+",,IF($F$5:$F$112&lt;=F56,IF($F$5:$F$112&gt;EOMONTH(F56,-12),IF($H$5:$H$112=H56,$I$5:$I$112,""),""),""))</f>
        <v>Total = 124+32+10+97+86+85+77+94+46+109+67+43</v>
      </c>
      <c r="M56" s="2">
        <v>43617</v>
      </c>
      <c r="N56" s="9" t="s">
        <v>10</v>
      </c>
      <c r="O56">
        <v>43</v>
      </c>
      <c r="P56" s="2">
        <v>43282</v>
      </c>
      <c r="Q56" s="9">
        <v>870</v>
      </c>
      <c r="R56" s="9" t="b">
        <f>Step05Sales12MonthBackByDateProduct[[#This Row],[Monthly Sales]]=I56</f>
        <v>1</v>
      </c>
      <c r="T56" s="11">
        <v>43617</v>
      </c>
      <c r="U56" s="10" t="s">
        <v>10</v>
      </c>
      <c r="V56" s="10">
        <v>43</v>
      </c>
      <c r="W56" s="10">
        <v>870</v>
      </c>
      <c r="X56" t="b">
        <f>W56=Step05Sales12MonthBackByDateProduct[[#This Row],[Custom]]</f>
        <v>1</v>
      </c>
    </row>
    <row r="57" spans="1:24" x14ac:dyDescent="0.25">
      <c r="A57" s="2">
        <v>43255</v>
      </c>
      <c r="B57">
        <v>13</v>
      </c>
      <c r="C57" t="s">
        <v>11</v>
      </c>
      <c r="E57" s="4">
        <f t="shared" si="2"/>
        <v>43617</v>
      </c>
      <c r="F57" s="4">
        <f t="shared" si="3"/>
        <v>43646</v>
      </c>
      <c r="G57" s="5">
        <f t="shared" si="1"/>
        <v>43282</v>
      </c>
      <c r="H57" s="4" t="str">
        <f t="shared" si="4"/>
        <v>Carlota</v>
      </c>
      <c r="I57" s="6">
        <f>SUMIFS(fSales[Sales],fSales[Date],"&gt;="&amp;E57,fSales[Date],"&lt;="&amp;F57,fSales[Product],H57)</f>
        <v>81</v>
      </c>
      <c r="J57" s="6">
        <f>SUMIFS(fSales[Sales],fSales[Date],"&lt;="&amp;F57,fSales[Date],"&gt;"&amp;EOMONTH(F57,-12),fSales[Product],H57)</f>
        <v>848</v>
      </c>
      <c r="K57" s="6" t="str">
        <f t="array" ref="K57">"Total = "&amp;_xlfn.TEXTJOIN("+",,IF($F$5:$F$112&lt;=F57,IF($F$5:$F$112&gt;EOMONTH(F57,-12),IF($H$5:$H$112=H57,$I$5:$I$112,""),""),""))</f>
        <v>Total = 23+92+145+38+68+59+57+79+80+86+40+81</v>
      </c>
      <c r="M57" s="2">
        <v>43617</v>
      </c>
      <c r="N57" s="9" t="s">
        <v>4</v>
      </c>
      <c r="O57">
        <v>81</v>
      </c>
      <c r="P57" s="2">
        <v>43282</v>
      </c>
      <c r="Q57" s="9">
        <v>848</v>
      </c>
      <c r="R57" s="9" t="b">
        <f>Step05Sales12MonthBackByDateProduct[[#This Row],[Monthly Sales]]=I57</f>
        <v>1</v>
      </c>
      <c r="T57" s="11">
        <v>43617</v>
      </c>
      <c r="U57" s="10" t="s">
        <v>4</v>
      </c>
      <c r="V57" s="10">
        <v>81</v>
      </c>
      <c r="W57" s="10">
        <v>848</v>
      </c>
      <c r="X57" t="b">
        <f>W57=Step05Sales12MonthBackByDateProduct[[#This Row],[Custom]]</f>
        <v>1</v>
      </c>
    </row>
    <row r="58" spans="1:24" x14ac:dyDescent="0.25">
      <c r="A58" s="2">
        <v>43257</v>
      </c>
      <c r="B58">
        <v>10</v>
      </c>
      <c r="C58" t="s">
        <v>4</v>
      </c>
      <c r="E58" s="4">
        <f t="shared" si="2"/>
        <v>43617</v>
      </c>
      <c r="F58" s="4">
        <f t="shared" si="3"/>
        <v>43646</v>
      </c>
      <c r="G58" s="5">
        <f t="shared" si="1"/>
        <v>43282</v>
      </c>
      <c r="H58" s="4" t="str">
        <f t="shared" si="4"/>
        <v>Quad</v>
      </c>
      <c r="I58" s="6">
        <f>SUMIFS(fSales[Sales],fSales[Date],"&gt;="&amp;E58,fSales[Date],"&lt;="&amp;F58,fSales[Product],H58)</f>
        <v>17</v>
      </c>
      <c r="J58" s="6">
        <f>SUMIFS(fSales[Sales],fSales[Date],"&lt;="&amp;F58,fSales[Date],"&gt;"&amp;EOMONTH(F58,-12),fSales[Product],H58)</f>
        <v>662</v>
      </c>
      <c r="K58" s="6" t="str">
        <f t="array" ref="K58">"Total = "&amp;_xlfn.TEXTJOIN("+",,IF($F$5:$F$112&lt;=F58,IF($F$5:$F$112&gt;EOMONTH(F58,-12),IF($H$5:$H$112=H58,$I$5:$I$112,""),""),""))</f>
        <v>Total = 29+102+50+73+15+91+0+38+55+109+83+17</v>
      </c>
      <c r="M58" s="2">
        <v>43617</v>
      </c>
      <c r="N58" s="9" t="s">
        <v>11</v>
      </c>
      <c r="O58">
        <v>17</v>
      </c>
      <c r="P58" s="2">
        <v>43282</v>
      </c>
      <c r="Q58" s="9">
        <v>662</v>
      </c>
      <c r="R58" s="9" t="b">
        <f>Step05Sales12MonthBackByDateProduct[[#This Row],[Monthly Sales]]=I58</f>
        <v>1</v>
      </c>
      <c r="T58" s="11">
        <v>43617</v>
      </c>
      <c r="U58" s="10" t="s">
        <v>11</v>
      </c>
      <c r="V58" s="10">
        <v>17</v>
      </c>
      <c r="W58" s="10">
        <v>662</v>
      </c>
      <c r="X58" t="b">
        <f>W58=Step05Sales12MonthBackByDateProduct[[#This Row],[Custom]]</f>
        <v>1</v>
      </c>
    </row>
    <row r="59" spans="1:24" x14ac:dyDescent="0.25">
      <c r="A59" s="2">
        <v>43258</v>
      </c>
      <c r="B59">
        <v>18</v>
      </c>
      <c r="C59" t="s">
        <v>10</v>
      </c>
      <c r="E59" s="4">
        <f t="shared" si="2"/>
        <v>43647</v>
      </c>
      <c r="F59" s="4">
        <f t="shared" si="3"/>
        <v>43677</v>
      </c>
      <c r="G59" s="5">
        <f t="shared" si="1"/>
        <v>43313</v>
      </c>
      <c r="H59" s="4" t="str">
        <f t="shared" si="4"/>
        <v>Bellen</v>
      </c>
      <c r="I59" s="6">
        <f>SUMIFS(fSales[Sales],fSales[Date],"&gt;="&amp;E59,fSales[Date],"&lt;="&amp;F59,fSales[Product],H59)</f>
        <v>48</v>
      </c>
      <c r="J59" s="6">
        <f>SUMIFS(fSales[Sales],fSales[Date],"&lt;="&amp;F59,fSales[Date],"&gt;"&amp;EOMONTH(F59,-12),fSales[Product],H59)</f>
        <v>794</v>
      </c>
      <c r="K59" s="6" t="str">
        <f t="array" ref="K59">"Total = "&amp;_xlfn.TEXTJOIN("+",,IF($F$5:$F$112&lt;=F59,IF($F$5:$F$112&gt;EOMONTH(F59,-12),IF($H$5:$H$112=H59,$I$5:$I$112,""),""),""))</f>
        <v>Total = 32+10+97+86+85+77+94+46+109+67+43+48</v>
      </c>
      <c r="M59" s="2">
        <v>43647</v>
      </c>
      <c r="N59" s="9" t="s">
        <v>10</v>
      </c>
      <c r="O59">
        <v>48</v>
      </c>
      <c r="P59" s="2">
        <v>43313</v>
      </c>
      <c r="Q59" s="9">
        <v>794</v>
      </c>
      <c r="R59" s="9" t="b">
        <f>Step05Sales12MonthBackByDateProduct[[#This Row],[Monthly Sales]]=I59</f>
        <v>1</v>
      </c>
      <c r="T59" s="11">
        <v>43647</v>
      </c>
      <c r="U59" s="10" t="s">
        <v>10</v>
      </c>
      <c r="V59" s="10">
        <v>48</v>
      </c>
      <c r="W59" s="10">
        <v>794</v>
      </c>
      <c r="X59" t="b">
        <f>W59=Step05Sales12MonthBackByDateProduct[[#This Row],[Custom]]</f>
        <v>1</v>
      </c>
    </row>
    <row r="60" spans="1:24" x14ac:dyDescent="0.25">
      <c r="A60" s="2">
        <v>43259</v>
      </c>
      <c r="B60">
        <v>5</v>
      </c>
      <c r="C60" t="s">
        <v>10</v>
      </c>
      <c r="E60" s="4">
        <f t="shared" si="2"/>
        <v>43647</v>
      </c>
      <c r="F60" s="4">
        <f t="shared" si="3"/>
        <v>43677</v>
      </c>
      <c r="G60" s="5">
        <f t="shared" si="1"/>
        <v>43313</v>
      </c>
      <c r="H60" s="4" t="str">
        <f t="shared" si="4"/>
        <v>Carlota</v>
      </c>
      <c r="I60" s="6">
        <f>SUMIFS(fSales[Sales],fSales[Date],"&gt;="&amp;E60,fSales[Date],"&lt;="&amp;F60,fSales[Product],H60)</f>
        <v>93</v>
      </c>
      <c r="J60" s="6">
        <f>SUMIFS(fSales[Sales],fSales[Date],"&lt;="&amp;F60,fSales[Date],"&gt;"&amp;EOMONTH(F60,-12),fSales[Product],H60)</f>
        <v>918</v>
      </c>
      <c r="K60" s="6" t="str">
        <f t="array" ref="K60">"Total = "&amp;_xlfn.TEXTJOIN("+",,IF($F$5:$F$112&lt;=F60,IF($F$5:$F$112&gt;EOMONTH(F60,-12),IF($H$5:$H$112=H60,$I$5:$I$112,""),""),""))</f>
        <v>Total = 92+145+38+68+59+57+79+80+86+40+81+93</v>
      </c>
      <c r="M60" s="2">
        <v>43647</v>
      </c>
      <c r="N60" s="9" t="s">
        <v>4</v>
      </c>
      <c r="O60">
        <v>93</v>
      </c>
      <c r="P60" s="2">
        <v>43313</v>
      </c>
      <c r="Q60" s="9">
        <v>918</v>
      </c>
      <c r="R60" s="9" t="b">
        <f>Step05Sales12MonthBackByDateProduct[[#This Row],[Monthly Sales]]=I60</f>
        <v>1</v>
      </c>
      <c r="T60" s="11">
        <v>43647</v>
      </c>
      <c r="U60" s="10" t="s">
        <v>4</v>
      </c>
      <c r="V60" s="10">
        <v>93</v>
      </c>
      <c r="W60" s="10">
        <v>918</v>
      </c>
      <c r="X60" t="b">
        <f>W60=Step05Sales12MonthBackByDateProduct[[#This Row],[Custom]]</f>
        <v>1</v>
      </c>
    </row>
    <row r="61" spans="1:24" x14ac:dyDescent="0.25">
      <c r="A61" s="2">
        <v>43261</v>
      </c>
      <c r="B61">
        <v>15</v>
      </c>
      <c r="C61" t="s">
        <v>4</v>
      </c>
      <c r="E61" s="4">
        <f t="shared" si="2"/>
        <v>43647</v>
      </c>
      <c r="F61" s="4">
        <f t="shared" si="3"/>
        <v>43677</v>
      </c>
      <c r="G61" s="5">
        <f t="shared" si="1"/>
        <v>43313</v>
      </c>
      <c r="H61" s="4" t="str">
        <f t="shared" si="4"/>
        <v>Quad</v>
      </c>
      <c r="I61" s="6">
        <f>SUMIFS(fSales[Sales],fSales[Date],"&gt;="&amp;E61,fSales[Date],"&lt;="&amp;F61,fSales[Product],H61)</f>
        <v>82</v>
      </c>
      <c r="J61" s="6">
        <f>SUMIFS(fSales[Sales],fSales[Date],"&lt;="&amp;F61,fSales[Date],"&gt;"&amp;EOMONTH(F61,-12),fSales[Product],H61)</f>
        <v>715</v>
      </c>
      <c r="K61" s="6" t="str">
        <f t="array" ref="K61">"Total = "&amp;_xlfn.TEXTJOIN("+",,IF($F$5:$F$112&lt;=F61,IF($F$5:$F$112&gt;EOMONTH(F61,-12),IF($H$5:$H$112=H61,$I$5:$I$112,""),""),""))</f>
        <v>Total = 102+50+73+15+91+0+38+55+109+83+17+82</v>
      </c>
      <c r="M61" s="2">
        <v>43647</v>
      </c>
      <c r="N61" s="9" t="s">
        <v>11</v>
      </c>
      <c r="O61">
        <v>82</v>
      </c>
      <c r="P61" s="2">
        <v>43313</v>
      </c>
      <c r="Q61" s="9">
        <v>715</v>
      </c>
      <c r="R61" s="9" t="b">
        <f>Step05Sales12MonthBackByDateProduct[[#This Row],[Monthly Sales]]=I61</f>
        <v>1</v>
      </c>
      <c r="T61" s="11">
        <v>43647</v>
      </c>
      <c r="U61" s="10" t="s">
        <v>11</v>
      </c>
      <c r="V61" s="10">
        <v>82</v>
      </c>
      <c r="W61" s="10">
        <v>715</v>
      </c>
      <c r="X61" t="b">
        <f>W61=Step05Sales12MonthBackByDateProduct[[#This Row],[Custom]]</f>
        <v>1</v>
      </c>
    </row>
    <row r="62" spans="1:24" x14ac:dyDescent="0.25">
      <c r="A62" s="2">
        <v>43261</v>
      </c>
      <c r="B62">
        <v>8</v>
      </c>
      <c r="C62" t="s">
        <v>11</v>
      </c>
      <c r="E62" s="4">
        <f t="shared" si="2"/>
        <v>43678</v>
      </c>
      <c r="F62" s="4">
        <f t="shared" si="3"/>
        <v>43708</v>
      </c>
      <c r="G62" s="5">
        <f t="shared" si="1"/>
        <v>43344</v>
      </c>
      <c r="H62" s="4" t="str">
        <f t="shared" si="4"/>
        <v>Bellen</v>
      </c>
      <c r="I62" s="6">
        <f>SUMIFS(fSales[Sales],fSales[Date],"&gt;="&amp;E62,fSales[Date],"&lt;="&amp;F62,fSales[Product],H62)</f>
        <v>54</v>
      </c>
      <c r="J62" s="6">
        <f>SUMIFS(fSales[Sales],fSales[Date],"&lt;="&amp;F62,fSales[Date],"&gt;"&amp;EOMONTH(F62,-12),fSales[Product],H62)</f>
        <v>816</v>
      </c>
      <c r="K62" s="6" t="str">
        <f t="array" ref="K62">"Total = "&amp;_xlfn.TEXTJOIN("+",,IF($F$5:$F$112&lt;=F62,IF($F$5:$F$112&gt;EOMONTH(F62,-12),IF($H$5:$H$112=H62,$I$5:$I$112,""),""),""))</f>
        <v>Total = 10+97+86+85+77+94+46+109+67+43+48+54</v>
      </c>
      <c r="M62" s="2">
        <v>43678</v>
      </c>
      <c r="N62" s="9" t="s">
        <v>10</v>
      </c>
      <c r="O62">
        <v>54</v>
      </c>
      <c r="P62" s="2">
        <v>43344</v>
      </c>
      <c r="Q62" s="9">
        <v>816</v>
      </c>
      <c r="R62" s="9" t="b">
        <f>Step05Sales12MonthBackByDateProduct[[#This Row],[Monthly Sales]]=I62</f>
        <v>1</v>
      </c>
      <c r="T62" s="11">
        <v>43678</v>
      </c>
      <c r="U62" s="10" t="s">
        <v>10</v>
      </c>
      <c r="V62" s="10">
        <v>54</v>
      </c>
      <c r="W62" s="10">
        <v>816</v>
      </c>
      <c r="X62" t="b">
        <f>W62=Step05Sales12MonthBackByDateProduct[[#This Row],[Custom]]</f>
        <v>1</v>
      </c>
    </row>
    <row r="63" spans="1:24" x14ac:dyDescent="0.25">
      <c r="A63" s="2">
        <v>43263</v>
      </c>
      <c r="B63">
        <v>12</v>
      </c>
      <c r="C63" t="s">
        <v>11</v>
      </c>
      <c r="E63" s="4">
        <f t="shared" si="2"/>
        <v>43678</v>
      </c>
      <c r="F63" s="4">
        <f t="shared" si="3"/>
        <v>43708</v>
      </c>
      <c r="G63" s="5">
        <f t="shared" si="1"/>
        <v>43344</v>
      </c>
      <c r="H63" s="4" t="str">
        <f t="shared" si="4"/>
        <v>Carlota</v>
      </c>
      <c r="I63" s="6">
        <f>SUMIFS(fSales[Sales],fSales[Date],"&gt;="&amp;E63,fSales[Date],"&lt;="&amp;F63,fSales[Product],H63)</f>
        <v>24</v>
      </c>
      <c r="J63" s="6">
        <f>SUMIFS(fSales[Sales],fSales[Date],"&lt;="&amp;F63,fSales[Date],"&gt;"&amp;EOMONTH(F63,-12),fSales[Product],H63)</f>
        <v>850</v>
      </c>
      <c r="K63" s="6" t="str">
        <f t="array" ref="K63">"Total = "&amp;_xlfn.TEXTJOIN("+",,IF($F$5:$F$112&lt;=F63,IF($F$5:$F$112&gt;EOMONTH(F63,-12),IF($H$5:$H$112=H63,$I$5:$I$112,""),""),""))</f>
        <v>Total = 145+38+68+59+57+79+80+86+40+81+93+24</v>
      </c>
      <c r="M63" s="2">
        <v>43678</v>
      </c>
      <c r="N63" s="9" t="s">
        <v>4</v>
      </c>
      <c r="O63">
        <v>24</v>
      </c>
      <c r="P63" s="2">
        <v>43344</v>
      </c>
      <c r="Q63" s="9">
        <v>850</v>
      </c>
      <c r="R63" s="9" t="b">
        <f>Step05Sales12MonthBackByDateProduct[[#This Row],[Monthly Sales]]=I63</f>
        <v>1</v>
      </c>
      <c r="T63" s="11">
        <v>43678</v>
      </c>
      <c r="U63" s="10" t="s">
        <v>4</v>
      </c>
      <c r="V63" s="10">
        <v>24</v>
      </c>
      <c r="W63" s="10">
        <v>850</v>
      </c>
      <c r="X63" t="b">
        <f>W63=Step05Sales12MonthBackByDateProduct[[#This Row],[Custom]]</f>
        <v>1</v>
      </c>
    </row>
    <row r="64" spans="1:24" x14ac:dyDescent="0.25">
      <c r="A64" s="2">
        <v>43264</v>
      </c>
      <c r="B64">
        <v>2</v>
      </c>
      <c r="C64" t="s">
        <v>10</v>
      </c>
      <c r="E64" s="4">
        <f t="shared" si="2"/>
        <v>43678</v>
      </c>
      <c r="F64" s="4">
        <f t="shared" si="3"/>
        <v>43708</v>
      </c>
      <c r="G64" s="5">
        <f t="shared" si="1"/>
        <v>43344</v>
      </c>
      <c r="H64" s="4" t="str">
        <f t="shared" si="4"/>
        <v>Quad</v>
      </c>
      <c r="I64" s="6">
        <f>SUMIFS(fSales[Sales],fSales[Date],"&gt;="&amp;E64,fSales[Date],"&lt;="&amp;F64,fSales[Product],H64)</f>
        <v>24</v>
      </c>
      <c r="J64" s="6">
        <f>SUMIFS(fSales[Sales],fSales[Date],"&lt;="&amp;F64,fSales[Date],"&gt;"&amp;EOMONTH(F64,-12),fSales[Product],H64)</f>
        <v>637</v>
      </c>
      <c r="K64" s="6" t="str">
        <f t="array" ref="K64">"Total = "&amp;_xlfn.TEXTJOIN("+",,IF($F$5:$F$112&lt;=F64,IF($F$5:$F$112&gt;EOMONTH(F64,-12),IF($H$5:$H$112=H64,$I$5:$I$112,""),""),""))</f>
        <v>Total = 50+73+15+91+0+38+55+109+83+17+82+24</v>
      </c>
      <c r="M64" s="2">
        <v>43678</v>
      </c>
      <c r="N64" s="9" t="s">
        <v>11</v>
      </c>
      <c r="O64">
        <v>24</v>
      </c>
      <c r="P64" s="2">
        <v>43344</v>
      </c>
      <c r="Q64" s="9">
        <v>637</v>
      </c>
      <c r="R64" s="9" t="b">
        <f>Step05Sales12MonthBackByDateProduct[[#This Row],[Monthly Sales]]=I64</f>
        <v>1</v>
      </c>
      <c r="T64" s="11">
        <v>43678</v>
      </c>
      <c r="U64" s="10" t="s">
        <v>11</v>
      </c>
      <c r="V64" s="10">
        <v>24</v>
      </c>
      <c r="W64" s="10">
        <v>637</v>
      </c>
      <c r="X64" t="b">
        <f>W64=Step05Sales12MonthBackByDateProduct[[#This Row],[Custom]]</f>
        <v>1</v>
      </c>
    </row>
    <row r="65" spans="1:24" x14ac:dyDescent="0.25">
      <c r="A65" s="2">
        <v>43268</v>
      </c>
      <c r="B65">
        <v>32</v>
      </c>
      <c r="C65" t="s">
        <v>11</v>
      </c>
      <c r="E65" s="4">
        <f t="shared" si="2"/>
        <v>43709</v>
      </c>
      <c r="F65" s="4">
        <f t="shared" si="3"/>
        <v>43738</v>
      </c>
      <c r="G65" s="5">
        <f t="shared" si="1"/>
        <v>43374</v>
      </c>
      <c r="H65" s="4" t="str">
        <f t="shared" si="4"/>
        <v>Bellen</v>
      </c>
      <c r="I65" s="6">
        <f>SUMIFS(fSales[Sales],fSales[Date],"&gt;="&amp;E65,fSales[Date],"&lt;="&amp;F65,fSales[Product],H65)</f>
        <v>121</v>
      </c>
      <c r="J65" s="6">
        <f>SUMIFS(fSales[Sales],fSales[Date],"&lt;="&amp;F65,fSales[Date],"&gt;"&amp;EOMONTH(F65,-12),fSales[Product],H65)</f>
        <v>927</v>
      </c>
      <c r="K65" s="6" t="str">
        <f t="array" ref="K65">"Total = "&amp;_xlfn.TEXTJOIN("+",,IF($F$5:$F$112&lt;=F65,IF($F$5:$F$112&gt;EOMONTH(F65,-12),IF($H$5:$H$112=H65,$I$5:$I$112,""),""),""))</f>
        <v>Total = 97+86+85+77+94+46+109+67+43+48+54+121</v>
      </c>
      <c r="M65" s="2">
        <v>43709</v>
      </c>
      <c r="N65" s="9" t="s">
        <v>10</v>
      </c>
      <c r="O65">
        <v>121</v>
      </c>
      <c r="P65" s="2">
        <v>43374</v>
      </c>
      <c r="Q65" s="9">
        <v>927</v>
      </c>
      <c r="R65" s="9" t="b">
        <f>Step05Sales12MonthBackByDateProduct[[#This Row],[Monthly Sales]]=I65</f>
        <v>1</v>
      </c>
      <c r="T65" s="11">
        <v>43709</v>
      </c>
      <c r="U65" s="10" t="s">
        <v>10</v>
      </c>
      <c r="V65" s="10">
        <v>121</v>
      </c>
      <c r="W65" s="10">
        <v>927</v>
      </c>
      <c r="X65" t="b">
        <f>W65=Step05Sales12MonthBackByDateProduct[[#This Row],[Custom]]</f>
        <v>1</v>
      </c>
    </row>
    <row r="66" spans="1:24" x14ac:dyDescent="0.25">
      <c r="A66" s="2">
        <v>43275</v>
      </c>
      <c r="B66">
        <v>33</v>
      </c>
      <c r="C66" t="s">
        <v>10</v>
      </c>
      <c r="E66" s="4">
        <f t="shared" si="2"/>
        <v>43709</v>
      </c>
      <c r="F66" s="4">
        <f t="shared" si="3"/>
        <v>43738</v>
      </c>
      <c r="G66" s="5">
        <f t="shared" si="1"/>
        <v>43374</v>
      </c>
      <c r="H66" s="4" t="str">
        <f t="shared" si="4"/>
        <v>Carlota</v>
      </c>
      <c r="I66" s="6">
        <f>SUMIFS(fSales[Sales],fSales[Date],"&gt;="&amp;E66,fSales[Date],"&lt;="&amp;F66,fSales[Product],H66)</f>
        <v>64</v>
      </c>
      <c r="J66" s="6">
        <f>SUMIFS(fSales[Sales],fSales[Date],"&lt;="&amp;F66,fSales[Date],"&gt;"&amp;EOMONTH(F66,-12),fSales[Product],H66)</f>
        <v>769</v>
      </c>
      <c r="K66" s="6" t="str">
        <f t="array" ref="K66">"Total = "&amp;_xlfn.TEXTJOIN("+",,IF($F$5:$F$112&lt;=F66,IF($F$5:$F$112&gt;EOMONTH(F66,-12),IF($H$5:$H$112=H66,$I$5:$I$112,""),""),""))</f>
        <v>Total = 38+68+59+57+79+80+86+40+81+93+24+64</v>
      </c>
      <c r="M66" s="2">
        <v>43709</v>
      </c>
      <c r="N66" s="9" t="s">
        <v>4</v>
      </c>
      <c r="O66">
        <v>64</v>
      </c>
      <c r="P66" s="2">
        <v>43374</v>
      </c>
      <c r="Q66" s="9">
        <v>769</v>
      </c>
      <c r="R66" s="9" t="b">
        <f>Step05Sales12MonthBackByDateProduct[[#This Row],[Monthly Sales]]=I66</f>
        <v>1</v>
      </c>
      <c r="T66" s="11">
        <v>43709</v>
      </c>
      <c r="U66" s="10" t="s">
        <v>4</v>
      </c>
      <c r="V66" s="10">
        <v>64</v>
      </c>
      <c r="W66" s="10">
        <v>769</v>
      </c>
      <c r="X66" t="b">
        <f>W66=Step05Sales12MonthBackByDateProduct[[#This Row],[Custom]]</f>
        <v>1</v>
      </c>
    </row>
    <row r="67" spans="1:24" x14ac:dyDescent="0.25">
      <c r="A67" s="2">
        <v>43275</v>
      </c>
      <c r="B67">
        <v>33</v>
      </c>
      <c r="C67" t="s">
        <v>10</v>
      </c>
      <c r="E67" s="4">
        <f t="shared" si="2"/>
        <v>43709</v>
      </c>
      <c r="F67" s="4">
        <f t="shared" si="3"/>
        <v>43738</v>
      </c>
      <c r="G67" s="5">
        <f t="shared" si="1"/>
        <v>43374</v>
      </c>
      <c r="H67" s="4" t="str">
        <f t="shared" si="4"/>
        <v>Quad</v>
      </c>
      <c r="I67" s="6">
        <f>SUMIFS(fSales[Sales],fSales[Date],"&gt;="&amp;E67,fSales[Date],"&lt;="&amp;F67,fSales[Product],H67)</f>
        <v>112</v>
      </c>
      <c r="J67" s="6">
        <f>SUMIFS(fSales[Sales],fSales[Date],"&lt;="&amp;F67,fSales[Date],"&gt;"&amp;EOMONTH(F67,-12),fSales[Product],H67)</f>
        <v>699</v>
      </c>
      <c r="K67" s="6" t="str">
        <f t="array" ref="K67">"Total = "&amp;_xlfn.TEXTJOIN("+",,IF($F$5:$F$112&lt;=F67,IF($F$5:$F$112&gt;EOMONTH(F67,-12),IF($H$5:$H$112=H67,$I$5:$I$112,""),""),""))</f>
        <v>Total = 73+15+91+0+38+55+109+83+17+82+24+112</v>
      </c>
      <c r="M67" s="2">
        <v>43709</v>
      </c>
      <c r="N67" s="9" t="s">
        <v>11</v>
      </c>
      <c r="O67">
        <v>112</v>
      </c>
      <c r="P67" s="2">
        <v>43374</v>
      </c>
      <c r="Q67" s="9">
        <v>699</v>
      </c>
      <c r="R67" s="9" t="b">
        <f>Step05Sales12MonthBackByDateProduct[[#This Row],[Monthly Sales]]=I67</f>
        <v>1</v>
      </c>
      <c r="T67" s="11">
        <v>43709</v>
      </c>
      <c r="U67" s="10" t="s">
        <v>11</v>
      </c>
      <c r="V67" s="10">
        <v>112</v>
      </c>
      <c r="W67" s="10">
        <v>699</v>
      </c>
      <c r="X67" t="b">
        <f>W67=Step05Sales12MonthBackByDateProduct[[#This Row],[Custom]]</f>
        <v>1</v>
      </c>
    </row>
    <row r="68" spans="1:24" x14ac:dyDescent="0.25">
      <c r="A68" s="2">
        <v>43275</v>
      </c>
      <c r="B68">
        <v>16</v>
      </c>
      <c r="C68" t="s">
        <v>10</v>
      </c>
      <c r="E68" s="4">
        <f t="shared" si="2"/>
        <v>43739</v>
      </c>
      <c r="F68" s="4">
        <f t="shared" si="3"/>
        <v>43769</v>
      </c>
      <c r="G68" s="5">
        <f t="shared" si="1"/>
        <v>43405</v>
      </c>
      <c r="H68" s="4" t="str">
        <f t="shared" si="4"/>
        <v>Bellen</v>
      </c>
      <c r="I68" s="6">
        <f>SUMIFS(fSales[Sales],fSales[Date],"&gt;="&amp;E68,fSales[Date],"&lt;="&amp;F68,fSales[Product],H68)</f>
        <v>42</v>
      </c>
      <c r="J68" s="6">
        <f>SUMIFS(fSales[Sales],fSales[Date],"&lt;="&amp;F68,fSales[Date],"&gt;"&amp;EOMONTH(F68,-12),fSales[Product],H68)</f>
        <v>872</v>
      </c>
      <c r="K68" s="6" t="str">
        <f t="array" ref="K68">"Total = "&amp;_xlfn.TEXTJOIN("+",,IF($F$5:$F$112&lt;=F68,IF($F$5:$F$112&gt;EOMONTH(F68,-12),IF($H$5:$H$112=H68,$I$5:$I$112,""),""),""))</f>
        <v>Total = 86+85+77+94+46+109+67+43+48+54+121+42</v>
      </c>
      <c r="M68" s="2">
        <v>43739</v>
      </c>
      <c r="N68" s="9" t="s">
        <v>10</v>
      </c>
      <c r="O68">
        <v>42</v>
      </c>
      <c r="P68" s="2">
        <v>43405</v>
      </c>
      <c r="Q68" s="9">
        <v>872</v>
      </c>
      <c r="R68" s="9" t="b">
        <f>Step05Sales12MonthBackByDateProduct[[#This Row],[Monthly Sales]]=I68</f>
        <v>1</v>
      </c>
      <c r="T68" s="11">
        <v>43739</v>
      </c>
      <c r="U68" s="10" t="s">
        <v>10</v>
      </c>
      <c r="V68" s="10">
        <v>42</v>
      </c>
      <c r="W68" s="10">
        <v>872</v>
      </c>
      <c r="X68" t="b">
        <f>W68=Step05Sales12MonthBackByDateProduct[[#This Row],[Custom]]</f>
        <v>1</v>
      </c>
    </row>
    <row r="69" spans="1:24" x14ac:dyDescent="0.25">
      <c r="A69" s="2">
        <v>43277</v>
      </c>
      <c r="B69">
        <v>1</v>
      </c>
      <c r="C69" t="s">
        <v>4</v>
      </c>
      <c r="E69" s="4">
        <f t="shared" si="2"/>
        <v>43739</v>
      </c>
      <c r="F69" s="4">
        <f t="shared" si="3"/>
        <v>43769</v>
      </c>
      <c r="G69" s="5">
        <f t="shared" si="1"/>
        <v>43405</v>
      </c>
      <c r="H69" s="4" t="str">
        <f t="shared" si="4"/>
        <v>Carlota</v>
      </c>
      <c r="I69" s="6">
        <f>SUMIFS(fSales[Sales],fSales[Date],"&gt;="&amp;E69,fSales[Date],"&lt;="&amp;F69,fSales[Product],H69)</f>
        <v>89</v>
      </c>
      <c r="J69" s="6">
        <f>SUMIFS(fSales[Sales],fSales[Date],"&lt;="&amp;F69,fSales[Date],"&gt;"&amp;EOMONTH(F69,-12),fSales[Product],H69)</f>
        <v>820</v>
      </c>
      <c r="K69" s="6" t="str">
        <f t="array" ref="K69">"Total = "&amp;_xlfn.TEXTJOIN("+",,IF($F$5:$F$112&lt;=F69,IF($F$5:$F$112&gt;EOMONTH(F69,-12),IF($H$5:$H$112=H69,$I$5:$I$112,""),""),""))</f>
        <v>Total = 68+59+57+79+80+86+40+81+93+24+64+89</v>
      </c>
      <c r="M69" s="2">
        <v>43739</v>
      </c>
      <c r="N69" s="9" t="s">
        <v>4</v>
      </c>
      <c r="O69">
        <v>89</v>
      </c>
      <c r="P69" s="2">
        <v>43405</v>
      </c>
      <c r="Q69" s="9">
        <v>820</v>
      </c>
      <c r="R69" s="9" t="b">
        <f>Step05Sales12MonthBackByDateProduct[[#This Row],[Monthly Sales]]=I69</f>
        <v>1</v>
      </c>
      <c r="T69" s="11">
        <v>43739</v>
      </c>
      <c r="U69" s="10" t="s">
        <v>4</v>
      </c>
      <c r="V69" s="10">
        <v>89</v>
      </c>
      <c r="W69" s="10">
        <v>820</v>
      </c>
      <c r="X69" t="b">
        <f>W69=Step05Sales12MonthBackByDateProduct[[#This Row],[Custom]]</f>
        <v>1</v>
      </c>
    </row>
    <row r="70" spans="1:24" x14ac:dyDescent="0.25">
      <c r="A70" s="2">
        <v>43279</v>
      </c>
      <c r="B70">
        <v>27</v>
      </c>
      <c r="C70" t="s">
        <v>10</v>
      </c>
      <c r="E70" s="4">
        <f t="shared" si="2"/>
        <v>43739</v>
      </c>
      <c r="F70" s="4">
        <f t="shared" si="3"/>
        <v>43769</v>
      </c>
      <c r="G70" s="5">
        <f t="shared" ref="G70:G112" si="5">EOMONTH(E70,-12)+1</f>
        <v>43405</v>
      </c>
      <c r="H70" s="4" t="str">
        <f t="shared" si="4"/>
        <v>Quad</v>
      </c>
      <c r="I70" s="6">
        <f>SUMIFS(fSales[Sales],fSales[Date],"&gt;="&amp;E70,fSales[Date],"&lt;="&amp;F70,fSales[Product],H70)</f>
        <v>23</v>
      </c>
      <c r="J70" s="6">
        <f>SUMIFS(fSales[Sales],fSales[Date],"&lt;="&amp;F70,fSales[Date],"&gt;"&amp;EOMONTH(F70,-12),fSales[Product],H70)</f>
        <v>649</v>
      </c>
      <c r="K70" s="6" t="str">
        <f t="array" ref="K70">"Total = "&amp;_xlfn.TEXTJOIN("+",,IF($F$5:$F$112&lt;=F70,IF($F$5:$F$112&gt;EOMONTH(F70,-12),IF($H$5:$H$112=H70,$I$5:$I$112,""),""),""))</f>
        <v>Total = 15+91+0+38+55+109+83+17+82+24+112+23</v>
      </c>
      <c r="M70" s="2">
        <v>43739</v>
      </c>
      <c r="N70" s="9" t="s">
        <v>11</v>
      </c>
      <c r="O70">
        <v>23</v>
      </c>
      <c r="P70" s="2">
        <v>43405</v>
      </c>
      <c r="Q70" s="9">
        <v>649</v>
      </c>
      <c r="R70" s="9" t="b">
        <f>Step05Sales12MonthBackByDateProduct[[#This Row],[Monthly Sales]]=I70</f>
        <v>1</v>
      </c>
      <c r="T70" s="11">
        <v>43739</v>
      </c>
      <c r="U70" s="10" t="s">
        <v>11</v>
      </c>
      <c r="V70" s="10">
        <v>23</v>
      </c>
      <c r="W70" s="10">
        <v>649</v>
      </c>
      <c r="X70" t="b">
        <f>W70=Step05Sales12MonthBackByDateProduct[[#This Row],[Custom]]</f>
        <v>1</v>
      </c>
    </row>
    <row r="71" spans="1:24" x14ac:dyDescent="0.25">
      <c r="A71" s="2">
        <v>43279</v>
      </c>
      <c r="B71">
        <v>28</v>
      </c>
      <c r="C71" t="s">
        <v>4</v>
      </c>
      <c r="E71" s="4">
        <f t="shared" si="2"/>
        <v>43770</v>
      </c>
      <c r="F71" s="4">
        <f t="shared" si="3"/>
        <v>43799</v>
      </c>
      <c r="G71" s="5">
        <f t="shared" si="5"/>
        <v>43435</v>
      </c>
      <c r="H71" s="4" t="str">
        <f t="shared" si="4"/>
        <v>Bellen</v>
      </c>
      <c r="I71" s="6">
        <f>SUMIFS(fSales[Sales],fSales[Date],"&gt;="&amp;E71,fSales[Date],"&lt;="&amp;F71,fSales[Product],H71)</f>
        <v>57</v>
      </c>
      <c r="J71" s="6">
        <f>SUMIFS(fSales[Sales],fSales[Date],"&lt;="&amp;F71,fSales[Date],"&gt;"&amp;EOMONTH(F71,-12),fSales[Product],H71)</f>
        <v>843</v>
      </c>
      <c r="K71" s="6" t="str">
        <f t="array" ref="K71">"Total = "&amp;_xlfn.TEXTJOIN("+",,IF($F$5:$F$112&lt;=F71,IF($F$5:$F$112&gt;EOMONTH(F71,-12),IF($H$5:$H$112=H71,$I$5:$I$112,""),""),""))</f>
        <v>Total = 85+77+94+46+109+67+43+48+54+121+42+57</v>
      </c>
      <c r="M71" s="2">
        <v>43770</v>
      </c>
      <c r="N71" s="9" t="s">
        <v>10</v>
      </c>
      <c r="O71">
        <v>57</v>
      </c>
      <c r="P71" s="2">
        <v>43435</v>
      </c>
      <c r="Q71" s="9">
        <v>843</v>
      </c>
      <c r="R71" s="9" t="b">
        <f>Step05Sales12MonthBackByDateProduct[[#This Row],[Monthly Sales]]=I71</f>
        <v>1</v>
      </c>
      <c r="T71" s="11">
        <v>43770</v>
      </c>
      <c r="U71" s="10" t="s">
        <v>10</v>
      </c>
      <c r="V71" s="10">
        <v>57</v>
      </c>
      <c r="W71" s="10">
        <v>843</v>
      </c>
      <c r="X71" t="b">
        <f>W71=Step05Sales12MonthBackByDateProduct[[#This Row],[Custom]]</f>
        <v>1</v>
      </c>
    </row>
    <row r="72" spans="1:24" x14ac:dyDescent="0.25">
      <c r="A72" s="2">
        <v>43284</v>
      </c>
      <c r="B72">
        <v>9</v>
      </c>
      <c r="C72" t="s">
        <v>11</v>
      </c>
      <c r="E72" s="4">
        <f t="shared" ref="E72:E112" si="6">EOMONTH(E69,0)+1</f>
        <v>43770</v>
      </c>
      <c r="F72" s="4">
        <f t="shared" ref="F72:F112" si="7">EOMONTH(E72,0)</f>
        <v>43799</v>
      </c>
      <c r="G72" s="5">
        <f t="shared" si="5"/>
        <v>43435</v>
      </c>
      <c r="H72" s="4" t="str">
        <f t="shared" si="4"/>
        <v>Carlota</v>
      </c>
      <c r="I72" s="6">
        <f>SUMIFS(fSales[Sales],fSales[Date],"&gt;="&amp;E72,fSales[Date],"&lt;="&amp;F72,fSales[Product],H72)</f>
        <v>18</v>
      </c>
      <c r="J72" s="6">
        <f>SUMIFS(fSales[Sales],fSales[Date],"&lt;="&amp;F72,fSales[Date],"&gt;"&amp;EOMONTH(F72,-12),fSales[Product],H72)</f>
        <v>770</v>
      </c>
      <c r="K72" s="6" t="str">
        <f t="array" ref="K72">"Total = "&amp;_xlfn.TEXTJOIN("+",,IF($F$5:$F$112&lt;=F72,IF($F$5:$F$112&gt;EOMONTH(F72,-12),IF($H$5:$H$112=H72,$I$5:$I$112,""),""),""))</f>
        <v>Total = 59+57+79+80+86+40+81+93+24+64+89+18</v>
      </c>
      <c r="M72" s="2">
        <v>43770</v>
      </c>
      <c r="N72" s="9" t="s">
        <v>4</v>
      </c>
      <c r="O72">
        <v>18</v>
      </c>
      <c r="P72" s="2">
        <v>43435</v>
      </c>
      <c r="Q72" s="9">
        <v>770</v>
      </c>
      <c r="R72" s="9" t="b">
        <f>Step05Sales12MonthBackByDateProduct[[#This Row],[Monthly Sales]]=I72</f>
        <v>1</v>
      </c>
      <c r="T72" s="11">
        <v>43770</v>
      </c>
      <c r="U72" s="10" t="s">
        <v>4</v>
      </c>
      <c r="V72" s="10">
        <v>18</v>
      </c>
      <c r="W72" s="10">
        <v>770</v>
      </c>
      <c r="X72" t="b">
        <f>W72=Step05Sales12MonthBackByDateProduct[[#This Row],[Custom]]</f>
        <v>1</v>
      </c>
    </row>
    <row r="73" spans="1:24" x14ac:dyDescent="0.25">
      <c r="A73" s="2">
        <v>43289</v>
      </c>
      <c r="B73">
        <v>5</v>
      </c>
      <c r="C73" t="s">
        <v>4</v>
      </c>
      <c r="E73" s="4">
        <f t="shared" si="6"/>
        <v>43770</v>
      </c>
      <c r="F73" s="4">
        <f t="shared" si="7"/>
        <v>43799</v>
      </c>
      <c r="G73" s="5">
        <f t="shared" si="5"/>
        <v>43435</v>
      </c>
      <c r="H73" s="4" t="str">
        <f t="shared" ref="H73:H112" si="8">H70</f>
        <v>Quad</v>
      </c>
      <c r="I73" s="6">
        <f>SUMIFS(fSales[Sales],fSales[Date],"&gt;="&amp;E73,fSales[Date],"&lt;="&amp;F73,fSales[Product],H73)</f>
        <v>33</v>
      </c>
      <c r="J73" s="6">
        <f>SUMIFS(fSales[Sales],fSales[Date],"&lt;="&amp;F73,fSales[Date],"&gt;"&amp;EOMONTH(F73,-12),fSales[Product],H73)</f>
        <v>667</v>
      </c>
      <c r="K73" s="6" t="str">
        <f t="array" ref="K73">"Total = "&amp;_xlfn.TEXTJOIN("+",,IF($F$5:$F$112&lt;=F73,IF($F$5:$F$112&gt;EOMONTH(F73,-12),IF($H$5:$H$112=H73,$I$5:$I$112,""),""),""))</f>
        <v>Total = 91+0+38+55+109+83+17+82+24+112+23+33</v>
      </c>
      <c r="M73" s="2">
        <v>43770</v>
      </c>
      <c r="N73" s="9" t="s">
        <v>11</v>
      </c>
      <c r="O73">
        <v>33</v>
      </c>
      <c r="P73" s="2">
        <v>43435</v>
      </c>
      <c r="Q73" s="9">
        <v>667</v>
      </c>
      <c r="R73" s="9" t="b">
        <f>Step05Sales12MonthBackByDateProduct[[#This Row],[Monthly Sales]]=I73</f>
        <v>1</v>
      </c>
      <c r="T73" s="11">
        <v>43770</v>
      </c>
      <c r="U73" s="10" t="s">
        <v>11</v>
      </c>
      <c r="V73" s="10">
        <v>33</v>
      </c>
      <c r="W73" s="10">
        <v>667</v>
      </c>
      <c r="X73" t="b">
        <f>W73=Step05Sales12MonthBackByDateProduct[[#This Row],[Custom]]</f>
        <v>1</v>
      </c>
    </row>
    <row r="74" spans="1:24" x14ac:dyDescent="0.25">
      <c r="A74" s="2">
        <v>43291</v>
      </c>
      <c r="B74">
        <v>7</v>
      </c>
      <c r="C74" t="s">
        <v>10</v>
      </c>
      <c r="E74" s="4">
        <f t="shared" si="6"/>
        <v>43800</v>
      </c>
      <c r="F74" s="4">
        <f t="shared" si="7"/>
        <v>43830</v>
      </c>
      <c r="G74" s="5">
        <f t="shared" si="5"/>
        <v>43466</v>
      </c>
      <c r="H74" s="4" t="str">
        <f t="shared" si="8"/>
        <v>Bellen</v>
      </c>
      <c r="I74" s="6">
        <f>SUMIFS(fSales[Sales],fSales[Date],"&gt;="&amp;E74,fSales[Date],"&lt;="&amp;F74,fSales[Product],H74)</f>
        <v>70</v>
      </c>
      <c r="J74" s="6">
        <f>SUMIFS(fSales[Sales],fSales[Date],"&lt;="&amp;F74,fSales[Date],"&gt;"&amp;EOMONTH(F74,-12),fSales[Product],H74)</f>
        <v>828</v>
      </c>
      <c r="K74" s="6" t="str">
        <f t="array" ref="K74">"Total = "&amp;_xlfn.TEXTJOIN("+",,IF($F$5:$F$112&lt;=F74,IF($F$5:$F$112&gt;EOMONTH(F74,-12),IF($H$5:$H$112=H74,$I$5:$I$112,""),""),""))</f>
        <v>Total = 77+94+46+109+67+43+48+54+121+42+57+70</v>
      </c>
      <c r="M74" s="2">
        <v>43800</v>
      </c>
      <c r="N74" s="9" t="s">
        <v>10</v>
      </c>
      <c r="O74">
        <v>70</v>
      </c>
      <c r="P74" s="2">
        <v>43466</v>
      </c>
      <c r="Q74" s="9">
        <v>828</v>
      </c>
      <c r="R74" s="9" t="b">
        <f>Step05Sales12MonthBackByDateProduct[[#This Row],[Monthly Sales]]=I74</f>
        <v>1</v>
      </c>
      <c r="T74" s="11">
        <v>43800</v>
      </c>
      <c r="U74" s="10" t="s">
        <v>10</v>
      </c>
      <c r="V74" s="10">
        <v>70</v>
      </c>
      <c r="W74" s="10">
        <v>828</v>
      </c>
      <c r="X74" t="b">
        <f>W74=Step05Sales12MonthBackByDateProduct[[#This Row],[Custom]]</f>
        <v>1</v>
      </c>
    </row>
    <row r="75" spans="1:24" x14ac:dyDescent="0.25">
      <c r="A75" s="2">
        <v>43299</v>
      </c>
      <c r="B75">
        <v>32</v>
      </c>
      <c r="C75" t="s">
        <v>10</v>
      </c>
      <c r="E75" s="4">
        <f t="shared" si="6"/>
        <v>43800</v>
      </c>
      <c r="F75" s="4">
        <f t="shared" si="7"/>
        <v>43830</v>
      </c>
      <c r="G75" s="5">
        <f t="shared" si="5"/>
        <v>43466</v>
      </c>
      <c r="H75" s="4" t="str">
        <f t="shared" si="8"/>
        <v>Carlota</v>
      </c>
      <c r="I75" s="6">
        <f>SUMIFS(fSales[Sales],fSales[Date],"&gt;="&amp;E75,fSales[Date],"&lt;="&amp;F75,fSales[Product],H75)</f>
        <v>70</v>
      </c>
      <c r="J75" s="6">
        <f>SUMIFS(fSales[Sales],fSales[Date],"&lt;="&amp;F75,fSales[Date],"&gt;"&amp;EOMONTH(F75,-12),fSales[Product],H75)</f>
        <v>781</v>
      </c>
      <c r="K75" s="6" t="str">
        <f t="array" ref="K75">"Total = "&amp;_xlfn.TEXTJOIN("+",,IF($F$5:$F$112&lt;=F75,IF($F$5:$F$112&gt;EOMONTH(F75,-12),IF($H$5:$H$112=H75,$I$5:$I$112,""),""),""))</f>
        <v>Total = 57+79+80+86+40+81+93+24+64+89+18+70</v>
      </c>
      <c r="M75" s="2">
        <v>43800</v>
      </c>
      <c r="N75" s="9" t="s">
        <v>4</v>
      </c>
      <c r="O75">
        <v>70</v>
      </c>
      <c r="P75" s="2">
        <v>43466</v>
      </c>
      <c r="Q75" s="9">
        <v>781</v>
      </c>
      <c r="R75" s="9" t="b">
        <f>Step05Sales12MonthBackByDateProduct[[#This Row],[Monthly Sales]]=I75</f>
        <v>1</v>
      </c>
      <c r="T75" s="11">
        <v>43800</v>
      </c>
      <c r="U75" s="10" t="s">
        <v>4</v>
      </c>
      <c r="V75" s="10">
        <v>70</v>
      </c>
      <c r="W75" s="10">
        <v>781</v>
      </c>
      <c r="X75" t="b">
        <f>W75=Step05Sales12MonthBackByDateProduct[[#This Row],[Custom]]</f>
        <v>1</v>
      </c>
    </row>
    <row r="76" spans="1:24" x14ac:dyDescent="0.25">
      <c r="A76" s="2">
        <v>43301</v>
      </c>
      <c r="B76">
        <v>20</v>
      </c>
      <c r="C76" t="s">
        <v>10</v>
      </c>
      <c r="E76" s="4">
        <f t="shared" si="6"/>
        <v>43800</v>
      </c>
      <c r="F76" s="4">
        <f t="shared" si="7"/>
        <v>43830</v>
      </c>
      <c r="G76" s="5">
        <f t="shared" si="5"/>
        <v>43466</v>
      </c>
      <c r="H76" s="4" t="str">
        <f t="shared" si="8"/>
        <v>Quad</v>
      </c>
      <c r="I76" s="6">
        <f>SUMIFS(fSales[Sales],fSales[Date],"&gt;="&amp;E76,fSales[Date],"&lt;="&amp;F76,fSales[Product],H76)</f>
        <v>59</v>
      </c>
      <c r="J76" s="6">
        <f>SUMIFS(fSales[Sales],fSales[Date],"&lt;="&amp;F76,fSales[Date],"&gt;"&amp;EOMONTH(F76,-12),fSales[Product],H76)</f>
        <v>635</v>
      </c>
      <c r="K76" s="6" t="str">
        <f t="array" ref="K76">"Total = "&amp;_xlfn.TEXTJOIN("+",,IF($F$5:$F$112&lt;=F76,IF($F$5:$F$112&gt;EOMONTH(F76,-12),IF($H$5:$H$112=H76,$I$5:$I$112,""),""),""))</f>
        <v>Total = 0+38+55+109+83+17+82+24+112+23+33+59</v>
      </c>
      <c r="M76" s="2">
        <v>43800</v>
      </c>
      <c r="N76" s="9" t="s">
        <v>11</v>
      </c>
      <c r="O76">
        <v>59</v>
      </c>
      <c r="P76" s="2">
        <v>43466</v>
      </c>
      <c r="Q76" s="9">
        <v>635</v>
      </c>
      <c r="R76" s="9" t="b">
        <f>Step05Sales12MonthBackByDateProduct[[#This Row],[Monthly Sales]]=I76</f>
        <v>1</v>
      </c>
      <c r="T76" s="11">
        <v>43800</v>
      </c>
      <c r="U76" s="10" t="s">
        <v>11</v>
      </c>
      <c r="V76" s="10">
        <v>59</v>
      </c>
      <c r="W76" s="10">
        <v>635</v>
      </c>
      <c r="X76" t="b">
        <f>W76=Step05Sales12MonthBackByDateProduct[[#This Row],[Custom]]</f>
        <v>1</v>
      </c>
    </row>
    <row r="77" spans="1:24" x14ac:dyDescent="0.25">
      <c r="A77" s="2">
        <v>43302</v>
      </c>
      <c r="B77">
        <v>26</v>
      </c>
      <c r="C77" t="s">
        <v>10</v>
      </c>
      <c r="E77" s="4">
        <f t="shared" si="6"/>
        <v>43831</v>
      </c>
      <c r="F77" s="4">
        <f t="shared" si="7"/>
        <v>43861</v>
      </c>
      <c r="G77" s="5">
        <f t="shared" si="5"/>
        <v>43497</v>
      </c>
      <c r="H77" s="4" t="str">
        <f t="shared" si="8"/>
        <v>Bellen</v>
      </c>
      <c r="I77" s="6">
        <f>SUMIFS(fSales[Sales],fSales[Date],"&gt;="&amp;E77,fSales[Date],"&lt;="&amp;F77,fSales[Product],H77)</f>
        <v>98</v>
      </c>
      <c r="J77" s="6">
        <f>SUMIFS(fSales[Sales],fSales[Date],"&lt;="&amp;F77,fSales[Date],"&gt;"&amp;EOMONTH(F77,-12),fSales[Product],H77)</f>
        <v>849</v>
      </c>
      <c r="K77" s="6" t="str">
        <f t="array" ref="K77">"Total = "&amp;_xlfn.TEXTJOIN("+",,IF($F$5:$F$112&lt;=F77,IF($F$5:$F$112&gt;EOMONTH(F77,-12),IF($H$5:$H$112=H77,$I$5:$I$112,""),""),""))</f>
        <v>Total = 94+46+109+67+43+48+54+121+42+57+70+98</v>
      </c>
      <c r="M77" s="2">
        <v>43831</v>
      </c>
      <c r="N77" s="9" t="s">
        <v>10</v>
      </c>
      <c r="O77">
        <v>98</v>
      </c>
      <c r="P77" s="2">
        <v>43497</v>
      </c>
      <c r="Q77" s="9">
        <v>849</v>
      </c>
      <c r="R77" s="9" t="b">
        <f>Step05Sales12MonthBackByDateProduct[[#This Row],[Monthly Sales]]=I77</f>
        <v>1</v>
      </c>
      <c r="T77" s="11">
        <v>43831</v>
      </c>
      <c r="U77" s="10" t="s">
        <v>10</v>
      </c>
      <c r="V77" s="10">
        <v>98</v>
      </c>
      <c r="W77" s="10">
        <v>849</v>
      </c>
      <c r="X77" t="b">
        <f>W77=Step05Sales12MonthBackByDateProduct[[#This Row],[Custom]]</f>
        <v>1</v>
      </c>
    </row>
    <row r="78" spans="1:24" x14ac:dyDescent="0.25">
      <c r="A78" s="2">
        <v>43304</v>
      </c>
      <c r="B78">
        <v>20</v>
      </c>
      <c r="C78" t="s">
        <v>11</v>
      </c>
      <c r="E78" s="4">
        <f t="shared" si="6"/>
        <v>43831</v>
      </c>
      <c r="F78" s="4">
        <f t="shared" si="7"/>
        <v>43861</v>
      </c>
      <c r="G78" s="5">
        <f t="shared" si="5"/>
        <v>43497</v>
      </c>
      <c r="H78" s="4" t="str">
        <f t="shared" si="8"/>
        <v>Carlota</v>
      </c>
      <c r="I78" s="6">
        <f>SUMIFS(fSales[Sales],fSales[Date],"&gt;="&amp;E78,fSales[Date],"&lt;="&amp;F78,fSales[Product],H78)</f>
        <v>21</v>
      </c>
      <c r="J78" s="6">
        <f>SUMIFS(fSales[Sales],fSales[Date],"&lt;="&amp;F78,fSales[Date],"&gt;"&amp;EOMONTH(F78,-12),fSales[Product],H78)</f>
        <v>745</v>
      </c>
      <c r="K78" s="6" t="str">
        <f t="array" ref="K78">"Total = "&amp;_xlfn.TEXTJOIN("+",,IF($F$5:$F$112&lt;=F78,IF($F$5:$F$112&gt;EOMONTH(F78,-12),IF($H$5:$H$112=H78,$I$5:$I$112,""),""),""))</f>
        <v>Total = 79+80+86+40+81+93+24+64+89+18+70+21</v>
      </c>
      <c r="M78" s="2">
        <v>43831</v>
      </c>
      <c r="N78" s="9" t="s">
        <v>4</v>
      </c>
      <c r="O78">
        <v>21</v>
      </c>
      <c r="P78" s="2">
        <v>43497</v>
      </c>
      <c r="Q78" s="9">
        <v>745</v>
      </c>
      <c r="R78" s="9" t="b">
        <f>Step05Sales12MonthBackByDateProduct[[#This Row],[Monthly Sales]]=I78</f>
        <v>1</v>
      </c>
      <c r="T78" s="11">
        <v>43831</v>
      </c>
      <c r="U78" s="10" t="s">
        <v>4</v>
      </c>
      <c r="V78" s="10">
        <v>21</v>
      </c>
      <c r="W78" s="10">
        <v>745</v>
      </c>
      <c r="X78" t="b">
        <f>W78=Step05Sales12MonthBackByDateProduct[[#This Row],[Custom]]</f>
        <v>1</v>
      </c>
    </row>
    <row r="79" spans="1:24" x14ac:dyDescent="0.25">
      <c r="A79" s="2">
        <v>43305</v>
      </c>
      <c r="B79">
        <v>12</v>
      </c>
      <c r="C79" t="s">
        <v>10</v>
      </c>
      <c r="E79" s="4">
        <f t="shared" si="6"/>
        <v>43831</v>
      </c>
      <c r="F79" s="4">
        <f t="shared" si="7"/>
        <v>43861</v>
      </c>
      <c r="G79" s="5">
        <f t="shared" si="5"/>
        <v>43497</v>
      </c>
      <c r="H79" s="4" t="str">
        <f t="shared" si="8"/>
        <v>Quad</v>
      </c>
      <c r="I79" s="6">
        <f>SUMIFS(fSales[Sales],fSales[Date],"&gt;="&amp;E79,fSales[Date],"&lt;="&amp;F79,fSales[Product],H79)</f>
        <v>90</v>
      </c>
      <c r="J79" s="6">
        <f>SUMIFS(fSales[Sales],fSales[Date],"&lt;="&amp;F79,fSales[Date],"&gt;"&amp;EOMONTH(F79,-12),fSales[Product],H79)</f>
        <v>725</v>
      </c>
      <c r="K79" s="6" t="str">
        <f t="array" ref="K79">"Total = "&amp;_xlfn.TEXTJOIN("+",,IF($F$5:$F$112&lt;=F79,IF($F$5:$F$112&gt;EOMONTH(F79,-12),IF($H$5:$H$112=H79,$I$5:$I$112,""),""),""))</f>
        <v>Total = 38+55+109+83+17+82+24+112+23+33+59+90</v>
      </c>
      <c r="M79" s="2">
        <v>43831</v>
      </c>
      <c r="N79" s="9" t="s">
        <v>11</v>
      </c>
      <c r="O79">
        <v>90</v>
      </c>
      <c r="P79" s="2">
        <v>43497</v>
      </c>
      <c r="Q79" s="9">
        <v>725</v>
      </c>
      <c r="R79" s="9" t="b">
        <f>Step05Sales12MonthBackByDateProduct[[#This Row],[Monthly Sales]]=I79</f>
        <v>1</v>
      </c>
      <c r="T79" s="11">
        <v>43831</v>
      </c>
      <c r="U79" s="10" t="s">
        <v>11</v>
      </c>
      <c r="V79" s="10">
        <v>90</v>
      </c>
      <c r="W79" s="10">
        <v>725</v>
      </c>
      <c r="X79" t="b">
        <f>W79=Step05Sales12MonthBackByDateProduct[[#This Row],[Custom]]</f>
        <v>1</v>
      </c>
    </row>
    <row r="80" spans="1:24" x14ac:dyDescent="0.25">
      <c r="A80" s="2">
        <v>43306</v>
      </c>
      <c r="B80">
        <v>27</v>
      </c>
      <c r="C80" t="s">
        <v>10</v>
      </c>
      <c r="E80" s="4">
        <f t="shared" si="6"/>
        <v>43862</v>
      </c>
      <c r="F80" s="4">
        <f t="shared" si="7"/>
        <v>43890</v>
      </c>
      <c r="G80" s="5">
        <f t="shared" si="5"/>
        <v>43525</v>
      </c>
      <c r="H80" s="4" t="str">
        <f t="shared" si="8"/>
        <v>Bellen</v>
      </c>
      <c r="I80" s="6">
        <f>SUMIFS(fSales[Sales],fSales[Date],"&gt;="&amp;E80,fSales[Date],"&lt;="&amp;F80,fSales[Product],H80)</f>
        <v>0</v>
      </c>
      <c r="J80" s="6">
        <f>SUMIFS(fSales[Sales],fSales[Date],"&lt;="&amp;F80,fSales[Date],"&gt;"&amp;EOMONTH(F80,-12),fSales[Product],H80)</f>
        <v>755</v>
      </c>
      <c r="K80" s="6" t="str">
        <f t="array" ref="K80">"Total = "&amp;_xlfn.TEXTJOIN("+",,IF($F$5:$F$112&lt;=F80,IF($F$5:$F$112&gt;EOMONTH(F80,-12),IF($H$5:$H$112=H80,$I$5:$I$112,""),""),""))</f>
        <v>Total = 46+109+67+43+48+54+121+42+57+70+98+0</v>
      </c>
      <c r="M80" s="2">
        <v>43862</v>
      </c>
      <c r="N80" s="9" t="s">
        <v>10</v>
      </c>
      <c r="O80">
        <v>0</v>
      </c>
      <c r="P80" s="2">
        <v>43525</v>
      </c>
      <c r="Q80" s="9">
        <v>755</v>
      </c>
      <c r="R80" s="9" t="b">
        <f>Step05Sales12MonthBackByDateProduct[[#This Row],[Monthly Sales]]=I80</f>
        <v>1</v>
      </c>
      <c r="T80" s="11">
        <v>43862</v>
      </c>
      <c r="U80" s="10" t="s">
        <v>10</v>
      </c>
      <c r="V80" s="10">
        <v>0</v>
      </c>
      <c r="W80" s="10">
        <v>755</v>
      </c>
      <c r="X80" t="b">
        <f>W80=Step05Sales12MonthBackByDateProduct[[#This Row],[Custom]]</f>
        <v>1</v>
      </c>
    </row>
    <row r="81" spans="1:24" x14ac:dyDescent="0.25">
      <c r="A81" s="2">
        <v>43310</v>
      </c>
      <c r="B81">
        <v>18</v>
      </c>
      <c r="C81" t="s">
        <v>4</v>
      </c>
      <c r="E81" s="4">
        <f t="shared" si="6"/>
        <v>43862</v>
      </c>
      <c r="F81" s="4">
        <f t="shared" si="7"/>
        <v>43890</v>
      </c>
      <c r="G81" s="5">
        <f t="shared" si="5"/>
        <v>43525</v>
      </c>
      <c r="H81" s="4" t="str">
        <f t="shared" si="8"/>
        <v>Carlota</v>
      </c>
      <c r="I81" s="6">
        <f>SUMIFS(fSales[Sales],fSales[Date],"&gt;="&amp;E81,fSales[Date],"&lt;="&amp;F81,fSales[Product],H81)</f>
        <v>122</v>
      </c>
      <c r="J81" s="6">
        <f>SUMIFS(fSales[Sales],fSales[Date],"&lt;="&amp;F81,fSales[Date],"&gt;"&amp;EOMONTH(F81,-12),fSales[Product],H81)</f>
        <v>788</v>
      </c>
      <c r="K81" s="6" t="str">
        <f t="array" ref="K81">"Total = "&amp;_xlfn.TEXTJOIN("+",,IF($F$5:$F$112&lt;=F81,IF($F$5:$F$112&gt;EOMONTH(F81,-12),IF($H$5:$H$112=H81,$I$5:$I$112,""),""),""))</f>
        <v>Total = 80+86+40+81+93+24+64+89+18+70+21+122</v>
      </c>
      <c r="M81" s="2">
        <v>43862</v>
      </c>
      <c r="N81" s="9" t="s">
        <v>4</v>
      </c>
      <c r="O81">
        <v>122</v>
      </c>
      <c r="P81" s="2">
        <v>43525</v>
      </c>
      <c r="Q81" s="9">
        <v>788</v>
      </c>
      <c r="R81" s="9" t="b">
        <f>Step05Sales12MonthBackByDateProduct[[#This Row],[Monthly Sales]]=I81</f>
        <v>1</v>
      </c>
      <c r="T81" s="11">
        <v>43862</v>
      </c>
      <c r="U81" s="10" t="s">
        <v>4</v>
      </c>
      <c r="V81" s="10">
        <v>122</v>
      </c>
      <c r="W81" s="10">
        <v>788</v>
      </c>
      <c r="X81" t="b">
        <f>W81=Step05Sales12MonthBackByDateProduct[[#This Row],[Custom]]</f>
        <v>1</v>
      </c>
    </row>
    <row r="82" spans="1:24" x14ac:dyDescent="0.25">
      <c r="A82" s="2">
        <v>43317</v>
      </c>
      <c r="B82">
        <v>25</v>
      </c>
      <c r="C82" t="s">
        <v>11</v>
      </c>
      <c r="E82" s="4">
        <f t="shared" si="6"/>
        <v>43862</v>
      </c>
      <c r="F82" s="4">
        <f t="shared" si="7"/>
        <v>43890</v>
      </c>
      <c r="G82" s="5">
        <f t="shared" si="5"/>
        <v>43525</v>
      </c>
      <c r="H82" s="4" t="str">
        <f t="shared" si="8"/>
        <v>Quad</v>
      </c>
      <c r="I82" s="6">
        <f>SUMIFS(fSales[Sales],fSales[Date],"&gt;="&amp;E82,fSales[Date],"&lt;="&amp;F82,fSales[Product],H82)</f>
        <v>38</v>
      </c>
      <c r="J82" s="6">
        <f>SUMIFS(fSales[Sales],fSales[Date],"&lt;="&amp;F82,fSales[Date],"&gt;"&amp;EOMONTH(F82,-12),fSales[Product],H82)</f>
        <v>725</v>
      </c>
      <c r="K82" s="6" t="str">
        <f t="array" ref="K82">"Total = "&amp;_xlfn.TEXTJOIN("+",,IF($F$5:$F$112&lt;=F82,IF($F$5:$F$112&gt;EOMONTH(F82,-12),IF($H$5:$H$112=H82,$I$5:$I$112,""),""),""))</f>
        <v>Total = 55+109+83+17+82+24+112+23+33+59+90+38</v>
      </c>
      <c r="M82" s="2">
        <v>43862</v>
      </c>
      <c r="N82" s="9" t="s">
        <v>11</v>
      </c>
      <c r="O82">
        <v>38</v>
      </c>
      <c r="P82" s="2">
        <v>43525</v>
      </c>
      <c r="Q82" s="9">
        <v>725</v>
      </c>
      <c r="R82" s="9" t="b">
        <f>Step05Sales12MonthBackByDateProduct[[#This Row],[Monthly Sales]]=I82</f>
        <v>1</v>
      </c>
      <c r="T82" s="11">
        <v>43862</v>
      </c>
      <c r="U82" s="10" t="s">
        <v>11</v>
      </c>
      <c r="V82" s="10">
        <v>38</v>
      </c>
      <c r="W82" s="10">
        <v>725</v>
      </c>
      <c r="X82" t="b">
        <f>W82=Step05Sales12MonthBackByDateProduct[[#This Row],[Custom]]</f>
        <v>1</v>
      </c>
    </row>
    <row r="83" spans="1:24" x14ac:dyDescent="0.25">
      <c r="A83" s="2">
        <v>43318</v>
      </c>
      <c r="B83">
        <v>25</v>
      </c>
      <c r="C83" t="s">
        <v>4</v>
      </c>
      <c r="E83" s="4">
        <f t="shared" si="6"/>
        <v>43891</v>
      </c>
      <c r="F83" s="4">
        <f t="shared" si="7"/>
        <v>43921</v>
      </c>
      <c r="G83" s="5">
        <f t="shared" si="5"/>
        <v>43556</v>
      </c>
      <c r="H83" s="4" t="str">
        <f t="shared" si="8"/>
        <v>Bellen</v>
      </c>
      <c r="I83" s="6">
        <f>SUMIFS(fSales[Sales],fSales[Date],"&gt;="&amp;E83,fSales[Date],"&lt;="&amp;F83,fSales[Product],H83)</f>
        <v>120</v>
      </c>
      <c r="J83" s="6">
        <f>SUMIFS(fSales[Sales],fSales[Date],"&lt;="&amp;F83,fSales[Date],"&gt;"&amp;EOMONTH(F83,-12),fSales[Product],H83)</f>
        <v>829</v>
      </c>
      <c r="K83" s="6" t="str">
        <f t="array" ref="K83">"Total = "&amp;_xlfn.TEXTJOIN("+",,IF($F$5:$F$112&lt;=F83,IF($F$5:$F$112&gt;EOMONTH(F83,-12),IF($H$5:$H$112=H83,$I$5:$I$112,""),""),""))</f>
        <v>Total = 109+67+43+48+54+121+42+57+70+98+0+120</v>
      </c>
      <c r="M83" s="2">
        <v>43891</v>
      </c>
      <c r="N83" s="9" t="s">
        <v>10</v>
      </c>
      <c r="O83">
        <v>120</v>
      </c>
      <c r="P83" s="2">
        <v>43556</v>
      </c>
      <c r="Q83" s="9">
        <v>829</v>
      </c>
      <c r="R83" s="9" t="b">
        <f>Step05Sales12MonthBackByDateProduct[[#This Row],[Monthly Sales]]=I83</f>
        <v>1</v>
      </c>
      <c r="T83" s="11">
        <v>43891</v>
      </c>
      <c r="U83" s="10" t="s">
        <v>10</v>
      </c>
      <c r="V83" s="10">
        <v>120</v>
      </c>
      <c r="W83" s="10">
        <v>829</v>
      </c>
      <c r="X83" t="b">
        <f>W83=Step05Sales12MonthBackByDateProduct[[#This Row],[Custom]]</f>
        <v>1</v>
      </c>
    </row>
    <row r="84" spans="1:24" x14ac:dyDescent="0.25">
      <c r="A84" s="2">
        <v>43318</v>
      </c>
      <c r="B84">
        <v>15</v>
      </c>
      <c r="C84" t="s">
        <v>11</v>
      </c>
      <c r="E84" s="4">
        <f t="shared" si="6"/>
        <v>43891</v>
      </c>
      <c r="F84" s="4">
        <f t="shared" si="7"/>
        <v>43921</v>
      </c>
      <c r="G84" s="5">
        <f t="shared" si="5"/>
        <v>43556</v>
      </c>
      <c r="H84" s="4" t="str">
        <f t="shared" si="8"/>
        <v>Carlota</v>
      </c>
      <c r="I84" s="6">
        <f>SUMIFS(fSales[Sales],fSales[Date],"&gt;="&amp;E84,fSales[Date],"&lt;="&amp;F84,fSales[Product],H84)</f>
        <v>181</v>
      </c>
      <c r="J84" s="6">
        <f>SUMIFS(fSales[Sales],fSales[Date],"&lt;="&amp;F84,fSales[Date],"&gt;"&amp;EOMONTH(F84,-12),fSales[Product],H84)</f>
        <v>889</v>
      </c>
      <c r="K84" s="6" t="str">
        <f t="array" ref="K84">"Total = "&amp;_xlfn.TEXTJOIN("+",,IF($F$5:$F$112&lt;=F84,IF($F$5:$F$112&gt;EOMONTH(F84,-12),IF($H$5:$H$112=H84,$I$5:$I$112,""),""),""))</f>
        <v>Total = 86+40+81+93+24+64+89+18+70+21+122+181</v>
      </c>
      <c r="M84" s="2">
        <v>43891</v>
      </c>
      <c r="N84" s="9" t="s">
        <v>4</v>
      </c>
      <c r="O84">
        <v>181</v>
      </c>
      <c r="P84" s="2">
        <v>43556</v>
      </c>
      <c r="Q84" s="9">
        <v>889</v>
      </c>
      <c r="R84" s="9" t="b">
        <f>Step05Sales12MonthBackByDateProduct[[#This Row],[Monthly Sales]]=I84</f>
        <v>1</v>
      </c>
      <c r="T84" s="11">
        <v>43891</v>
      </c>
      <c r="U84" s="10" t="s">
        <v>4</v>
      </c>
      <c r="V84" s="10">
        <v>181</v>
      </c>
      <c r="W84" s="10">
        <v>889</v>
      </c>
      <c r="X84" t="b">
        <f>W84=Step05Sales12MonthBackByDateProduct[[#This Row],[Custom]]</f>
        <v>1</v>
      </c>
    </row>
    <row r="85" spans="1:24" x14ac:dyDescent="0.25">
      <c r="A85" s="2">
        <v>43320</v>
      </c>
      <c r="B85">
        <v>7</v>
      </c>
      <c r="C85" t="s">
        <v>4</v>
      </c>
      <c r="E85" s="4">
        <f t="shared" si="6"/>
        <v>43891</v>
      </c>
      <c r="F85" s="4">
        <f t="shared" si="7"/>
        <v>43921</v>
      </c>
      <c r="G85" s="5">
        <f t="shared" si="5"/>
        <v>43556</v>
      </c>
      <c r="H85" s="4" t="str">
        <f t="shared" si="8"/>
        <v>Quad</v>
      </c>
      <c r="I85" s="6">
        <f>SUMIFS(fSales[Sales],fSales[Date],"&gt;="&amp;E85,fSales[Date],"&lt;="&amp;F85,fSales[Product],H85)</f>
        <v>46</v>
      </c>
      <c r="J85" s="6">
        <f>SUMIFS(fSales[Sales],fSales[Date],"&lt;="&amp;F85,fSales[Date],"&gt;"&amp;EOMONTH(F85,-12),fSales[Product],H85)</f>
        <v>716</v>
      </c>
      <c r="K85" s="6" t="str">
        <f t="array" ref="K85">"Total = "&amp;_xlfn.TEXTJOIN("+",,IF($F$5:$F$112&lt;=F85,IF($F$5:$F$112&gt;EOMONTH(F85,-12),IF($H$5:$H$112=H85,$I$5:$I$112,""),""),""))</f>
        <v>Total = 109+83+17+82+24+112+23+33+59+90+38+46</v>
      </c>
      <c r="M85" s="2">
        <v>43891</v>
      </c>
      <c r="N85" s="9" t="s">
        <v>11</v>
      </c>
      <c r="O85">
        <v>46</v>
      </c>
      <c r="P85" s="2">
        <v>43556</v>
      </c>
      <c r="Q85" s="9">
        <v>716</v>
      </c>
      <c r="R85" s="9" t="b">
        <f>Step05Sales12MonthBackByDateProduct[[#This Row],[Monthly Sales]]=I85</f>
        <v>1</v>
      </c>
      <c r="T85" s="11">
        <v>43891</v>
      </c>
      <c r="U85" s="10" t="s">
        <v>11</v>
      </c>
      <c r="V85" s="10">
        <v>46</v>
      </c>
      <c r="W85" s="10">
        <v>716</v>
      </c>
      <c r="X85" t="b">
        <f>W85=Step05Sales12MonthBackByDateProduct[[#This Row],[Custom]]</f>
        <v>1</v>
      </c>
    </row>
    <row r="86" spans="1:24" x14ac:dyDescent="0.25">
      <c r="A86" s="2">
        <v>43320</v>
      </c>
      <c r="B86">
        <v>28</v>
      </c>
      <c r="C86" t="s">
        <v>11</v>
      </c>
      <c r="E86" s="4">
        <f t="shared" si="6"/>
        <v>43922</v>
      </c>
      <c r="F86" s="4">
        <f t="shared" si="7"/>
        <v>43951</v>
      </c>
      <c r="G86" s="5">
        <f t="shared" si="5"/>
        <v>43586</v>
      </c>
      <c r="H86" s="4" t="str">
        <f t="shared" si="8"/>
        <v>Bellen</v>
      </c>
      <c r="I86" s="6">
        <f>SUMIFS(fSales[Sales],fSales[Date],"&gt;="&amp;E86,fSales[Date],"&lt;="&amp;F86,fSales[Product],H86)</f>
        <v>119</v>
      </c>
      <c r="J86" s="6">
        <f>SUMIFS(fSales[Sales],fSales[Date],"&lt;="&amp;F86,fSales[Date],"&gt;"&amp;EOMONTH(F86,-12),fSales[Product],H86)</f>
        <v>839</v>
      </c>
      <c r="K86" s="6" t="str">
        <f t="array" ref="K86">"Total = "&amp;_xlfn.TEXTJOIN("+",,IF($F$5:$F$112&lt;=F86,IF($F$5:$F$112&gt;EOMONTH(F86,-12),IF($H$5:$H$112=H86,$I$5:$I$112,""),""),""))</f>
        <v>Total = 67+43+48+54+121+42+57+70+98+0+120+119</v>
      </c>
      <c r="M86" s="2">
        <v>43922</v>
      </c>
      <c r="N86" s="9" t="s">
        <v>10</v>
      </c>
      <c r="O86">
        <v>119</v>
      </c>
      <c r="P86" s="2">
        <v>43586</v>
      </c>
      <c r="Q86" s="9">
        <v>839</v>
      </c>
      <c r="R86" s="9" t="b">
        <f>Step05Sales12MonthBackByDateProduct[[#This Row],[Monthly Sales]]=I86</f>
        <v>1</v>
      </c>
      <c r="T86" s="11">
        <v>43922</v>
      </c>
      <c r="U86" s="10" t="s">
        <v>10</v>
      </c>
      <c r="V86" s="10">
        <v>119</v>
      </c>
      <c r="W86" s="10">
        <v>839</v>
      </c>
      <c r="X86" t="b">
        <f>W86=Step05Sales12MonthBackByDateProduct[[#This Row],[Custom]]</f>
        <v>1</v>
      </c>
    </row>
    <row r="87" spans="1:24" x14ac:dyDescent="0.25">
      <c r="A87" s="2">
        <v>43323</v>
      </c>
      <c r="B87">
        <v>16</v>
      </c>
      <c r="C87" t="s">
        <v>4</v>
      </c>
      <c r="E87" s="4">
        <f t="shared" si="6"/>
        <v>43922</v>
      </c>
      <c r="F87" s="4">
        <f t="shared" si="7"/>
        <v>43951</v>
      </c>
      <c r="G87" s="5">
        <f t="shared" si="5"/>
        <v>43586</v>
      </c>
      <c r="H87" s="4" t="str">
        <f t="shared" si="8"/>
        <v>Carlota</v>
      </c>
      <c r="I87" s="6">
        <f>SUMIFS(fSales[Sales],fSales[Date],"&gt;="&amp;E87,fSales[Date],"&lt;="&amp;F87,fSales[Product],H87)</f>
        <v>51</v>
      </c>
      <c r="J87" s="6">
        <f>SUMIFS(fSales[Sales],fSales[Date],"&lt;="&amp;F87,fSales[Date],"&gt;"&amp;EOMONTH(F87,-12),fSales[Product],H87)</f>
        <v>854</v>
      </c>
      <c r="K87" s="6" t="str">
        <f t="array" ref="K87">"Total = "&amp;_xlfn.TEXTJOIN("+",,IF($F$5:$F$112&lt;=F87,IF($F$5:$F$112&gt;EOMONTH(F87,-12),IF($H$5:$H$112=H87,$I$5:$I$112,""),""),""))</f>
        <v>Total = 40+81+93+24+64+89+18+70+21+122+181+51</v>
      </c>
      <c r="M87" s="2">
        <v>43922</v>
      </c>
      <c r="N87" s="9" t="s">
        <v>4</v>
      </c>
      <c r="O87">
        <v>51</v>
      </c>
      <c r="P87" s="2">
        <v>43586</v>
      </c>
      <c r="Q87" s="9">
        <v>854</v>
      </c>
      <c r="R87" s="9" t="b">
        <f>Step05Sales12MonthBackByDateProduct[[#This Row],[Monthly Sales]]=I87</f>
        <v>1</v>
      </c>
      <c r="T87" s="11">
        <v>43922</v>
      </c>
      <c r="U87" s="10" t="s">
        <v>4</v>
      </c>
      <c r="V87" s="10">
        <v>51</v>
      </c>
      <c r="W87" s="10">
        <v>854</v>
      </c>
      <c r="X87" t="b">
        <f>W87=Step05Sales12MonthBackByDateProduct[[#This Row],[Custom]]</f>
        <v>1</v>
      </c>
    </row>
    <row r="88" spans="1:24" x14ac:dyDescent="0.25">
      <c r="A88" s="2">
        <v>43325</v>
      </c>
      <c r="B88">
        <v>5</v>
      </c>
      <c r="C88" t="s">
        <v>11</v>
      </c>
      <c r="E88" s="4">
        <f t="shared" si="6"/>
        <v>43922</v>
      </c>
      <c r="F88" s="4">
        <f t="shared" si="7"/>
        <v>43951</v>
      </c>
      <c r="G88" s="5">
        <f t="shared" si="5"/>
        <v>43586</v>
      </c>
      <c r="H88" s="4" t="str">
        <f t="shared" si="8"/>
        <v>Quad</v>
      </c>
      <c r="I88" s="6">
        <f>SUMIFS(fSales[Sales],fSales[Date],"&gt;="&amp;E88,fSales[Date],"&lt;="&amp;F88,fSales[Product],H88)</f>
        <v>120</v>
      </c>
      <c r="J88" s="6">
        <f>SUMIFS(fSales[Sales],fSales[Date],"&lt;="&amp;F88,fSales[Date],"&gt;"&amp;EOMONTH(F88,-12),fSales[Product],H88)</f>
        <v>727</v>
      </c>
      <c r="K88" s="6" t="str">
        <f t="array" ref="K88">"Total = "&amp;_xlfn.TEXTJOIN("+",,IF($F$5:$F$112&lt;=F88,IF($F$5:$F$112&gt;EOMONTH(F88,-12),IF($H$5:$H$112=H88,$I$5:$I$112,""),""),""))</f>
        <v>Total = 83+17+82+24+112+23+33+59+90+38+46+120</v>
      </c>
      <c r="M88" s="2">
        <v>43922</v>
      </c>
      <c r="N88" s="9" t="s">
        <v>11</v>
      </c>
      <c r="O88">
        <v>120</v>
      </c>
      <c r="P88" s="2">
        <v>43586</v>
      </c>
      <c r="Q88" s="9">
        <v>727</v>
      </c>
      <c r="R88" s="9" t="b">
        <f>Step05Sales12MonthBackByDateProduct[[#This Row],[Monthly Sales]]=I88</f>
        <v>1</v>
      </c>
      <c r="T88" s="11">
        <v>43922</v>
      </c>
      <c r="U88" s="10" t="s">
        <v>11</v>
      </c>
      <c r="V88" s="10">
        <v>120</v>
      </c>
      <c r="W88" s="10">
        <v>727</v>
      </c>
      <c r="X88" t="b">
        <f>W88=Step05Sales12MonthBackByDateProduct[[#This Row],[Custom]]</f>
        <v>1</v>
      </c>
    </row>
    <row r="89" spans="1:24" x14ac:dyDescent="0.25">
      <c r="A89" s="2">
        <v>43330</v>
      </c>
      <c r="B89">
        <v>2</v>
      </c>
      <c r="C89" t="s">
        <v>10</v>
      </c>
      <c r="E89" s="4">
        <f t="shared" si="6"/>
        <v>43952</v>
      </c>
      <c r="F89" s="4">
        <f t="shared" si="7"/>
        <v>43982</v>
      </c>
      <c r="G89" s="5">
        <f t="shared" si="5"/>
        <v>43617</v>
      </c>
      <c r="H89" s="4" t="str">
        <f t="shared" si="8"/>
        <v>Bellen</v>
      </c>
      <c r="I89" s="6">
        <f>SUMIFS(fSales[Sales],fSales[Date],"&gt;="&amp;E89,fSales[Date],"&lt;="&amp;F89,fSales[Product],H89)</f>
        <v>58</v>
      </c>
      <c r="J89" s="6">
        <f>SUMIFS(fSales[Sales],fSales[Date],"&lt;="&amp;F89,fSales[Date],"&gt;"&amp;EOMONTH(F89,-12),fSales[Product],H89)</f>
        <v>830</v>
      </c>
      <c r="K89" s="6" t="str">
        <f t="array" ref="K89">"Total = "&amp;_xlfn.TEXTJOIN("+",,IF($F$5:$F$112&lt;=F89,IF($F$5:$F$112&gt;EOMONTH(F89,-12),IF($H$5:$H$112=H89,$I$5:$I$112,""),""),""))</f>
        <v>Total = 43+48+54+121+42+57+70+98+0+120+119+58</v>
      </c>
      <c r="M89" s="2">
        <v>43952</v>
      </c>
      <c r="N89" s="9" t="s">
        <v>10</v>
      </c>
      <c r="O89">
        <v>58</v>
      </c>
      <c r="P89" s="2">
        <v>43617</v>
      </c>
      <c r="Q89" s="9">
        <v>830</v>
      </c>
      <c r="R89" s="9" t="b">
        <f>Step05Sales12MonthBackByDateProduct[[#This Row],[Monthly Sales]]=I89</f>
        <v>1</v>
      </c>
      <c r="T89" s="11">
        <v>43952</v>
      </c>
      <c r="U89" s="10" t="s">
        <v>10</v>
      </c>
      <c r="V89" s="10">
        <v>58</v>
      </c>
      <c r="W89" s="10">
        <v>830</v>
      </c>
      <c r="X89" t="b">
        <f>W89=Step05Sales12MonthBackByDateProduct[[#This Row],[Custom]]</f>
        <v>1</v>
      </c>
    </row>
    <row r="90" spans="1:24" x14ac:dyDescent="0.25">
      <c r="A90" s="2">
        <v>43330</v>
      </c>
      <c r="B90">
        <v>17</v>
      </c>
      <c r="C90" t="s">
        <v>10</v>
      </c>
      <c r="E90" s="4">
        <f t="shared" si="6"/>
        <v>43952</v>
      </c>
      <c r="F90" s="4">
        <f t="shared" si="7"/>
        <v>43982</v>
      </c>
      <c r="G90" s="5">
        <f t="shared" si="5"/>
        <v>43617</v>
      </c>
      <c r="H90" s="4" t="str">
        <f t="shared" si="8"/>
        <v>Carlota</v>
      </c>
      <c r="I90" s="6">
        <f>SUMIFS(fSales[Sales],fSales[Date],"&gt;="&amp;E90,fSales[Date],"&lt;="&amp;F90,fSales[Product],H90)</f>
        <v>79</v>
      </c>
      <c r="J90" s="6">
        <f>SUMIFS(fSales[Sales],fSales[Date],"&lt;="&amp;F90,fSales[Date],"&gt;"&amp;EOMONTH(F90,-12),fSales[Product],H90)</f>
        <v>893</v>
      </c>
      <c r="K90" s="6" t="str">
        <f t="array" ref="K90">"Total = "&amp;_xlfn.TEXTJOIN("+",,IF($F$5:$F$112&lt;=F90,IF($F$5:$F$112&gt;EOMONTH(F90,-12),IF($H$5:$H$112=H90,$I$5:$I$112,""),""),""))</f>
        <v>Total = 81+93+24+64+89+18+70+21+122+181+51+79</v>
      </c>
      <c r="M90" s="2">
        <v>43952</v>
      </c>
      <c r="N90" s="9" t="s">
        <v>4</v>
      </c>
      <c r="O90">
        <v>79</v>
      </c>
      <c r="P90" s="2">
        <v>43617</v>
      </c>
      <c r="Q90" s="9">
        <v>893</v>
      </c>
      <c r="R90" s="9" t="b">
        <f>Step05Sales12MonthBackByDateProduct[[#This Row],[Monthly Sales]]=I90</f>
        <v>1</v>
      </c>
      <c r="T90" s="11">
        <v>43952</v>
      </c>
      <c r="U90" s="10" t="s">
        <v>4</v>
      </c>
      <c r="V90" s="10">
        <v>79</v>
      </c>
      <c r="W90" s="10">
        <v>893</v>
      </c>
      <c r="X90" t="b">
        <f>W90=Step05Sales12MonthBackByDateProduct[[#This Row],[Custom]]</f>
        <v>1</v>
      </c>
    </row>
    <row r="91" spans="1:24" x14ac:dyDescent="0.25">
      <c r="A91" s="2">
        <v>43336</v>
      </c>
      <c r="B91">
        <v>23</v>
      </c>
      <c r="C91" t="s">
        <v>4</v>
      </c>
      <c r="E91" s="4">
        <f t="shared" si="6"/>
        <v>43952</v>
      </c>
      <c r="F91" s="4">
        <f t="shared" si="7"/>
        <v>43982</v>
      </c>
      <c r="G91" s="5">
        <f t="shared" si="5"/>
        <v>43617</v>
      </c>
      <c r="H91" s="4" t="str">
        <f t="shared" si="8"/>
        <v>Quad</v>
      </c>
      <c r="I91" s="6">
        <f>SUMIFS(fSales[Sales],fSales[Date],"&gt;="&amp;E91,fSales[Date],"&lt;="&amp;F91,fSales[Product],H91)</f>
        <v>23</v>
      </c>
      <c r="J91" s="6">
        <f>SUMIFS(fSales[Sales],fSales[Date],"&lt;="&amp;F91,fSales[Date],"&gt;"&amp;EOMONTH(F91,-12),fSales[Product],H91)</f>
        <v>667</v>
      </c>
      <c r="K91" s="6" t="str">
        <f t="array" ref="K91">"Total = "&amp;_xlfn.TEXTJOIN("+",,IF($F$5:$F$112&lt;=F91,IF($F$5:$F$112&gt;EOMONTH(F91,-12),IF($H$5:$H$112=H91,$I$5:$I$112,""),""),""))</f>
        <v>Total = 17+82+24+112+23+33+59+90+38+46+120+23</v>
      </c>
      <c r="M91" s="2">
        <v>43952</v>
      </c>
      <c r="N91" s="9" t="s">
        <v>11</v>
      </c>
      <c r="O91">
        <v>23</v>
      </c>
      <c r="P91" s="2">
        <v>43617</v>
      </c>
      <c r="Q91" s="9">
        <v>667</v>
      </c>
      <c r="R91" s="9" t="b">
        <f>Step05Sales12MonthBackByDateProduct[[#This Row],[Monthly Sales]]=I91</f>
        <v>1</v>
      </c>
      <c r="T91" s="11">
        <v>43952</v>
      </c>
      <c r="U91" s="10" t="s">
        <v>11</v>
      </c>
      <c r="V91" s="10">
        <v>23</v>
      </c>
      <c r="W91" s="10">
        <v>667</v>
      </c>
      <c r="X91" t="b">
        <f>W91=Step05Sales12MonthBackByDateProduct[[#This Row],[Custom]]</f>
        <v>1</v>
      </c>
    </row>
    <row r="92" spans="1:24" x14ac:dyDescent="0.25">
      <c r="A92" s="2">
        <v>43336</v>
      </c>
      <c r="B92">
        <v>17</v>
      </c>
      <c r="C92" t="s">
        <v>4</v>
      </c>
      <c r="E92" s="4">
        <f t="shared" si="6"/>
        <v>43983</v>
      </c>
      <c r="F92" s="4">
        <f t="shared" si="7"/>
        <v>44012</v>
      </c>
      <c r="G92" s="5">
        <f t="shared" si="5"/>
        <v>43647</v>
      </c>
      <c r="H92" s="4" t="str">
        <f t="shared" si="8"/>
        <v>Bellen</v>
      </c>
      <c r="I92" s="6">
        <f>SUMIFS(fSales[Sales],fSales[Date],"&gt;="&amp;E92,fSales[Date],"&lt;="&amp;F92,fSales[Product],H92)</f>
        <v>75</v>
      </c>
      <c r="J92" s="6">
        <f>SUMIFS(fSales[Sales],fSales[Date],"&lt;="&amp;F92,fSales[Date],"&gt;"&amp;EOMONTH(F92,-12),fSales[Product],H92)</f>
        <v>862</v>
      </c>
      <c r="K92" s="6" t="str">
        <f t="array" ref="K92">"Total = "&amp;_xlfn.TEXTJOIN("+",,IF($F$5:$F$112&lt;=F92,IF($F$5:$F$112&gt;EOMONTH(F92,-12),IF($H$5:$H$112=H92,$I$5:$I$112,""),""),""))</f>
        <v>Total = 48+54+121+42+57+70+98+0+120+119+58+75</v>
      </c>
      <c r="M92" s="2">
        <v>43983</v>
      </c>
      <c r="N92" s="9" t="s">
        <v>10</v>
      </c>
      <c r="O92">
        <v>75</v>
      </c>
      <c r="P92" s="2">
        <v>43647</v>
      </c>
      <c r="Q92" s="9">
        <v>862</v>
      </c>
      <c r="R92" s="9" t="b">
        <f>Step05Sales12MonthBackByDateProduct[[#This Row],[Monthly Sales]]=I92</f>
        <v>1</v>
      </c>
      <c r="T92" s="11">
        <v>43983</v>
      </c>
      <c r="U92" s="10" t="s">
        <v>10</v>
      </c>
      <c r="V92" s="10">
        <v>75</v>
      </c>
      <c r="W92" s="10">
        <v>862</v>
      </c>
      <c r="X92" t="b">
        <f>W92=Step05Sales12MonthBackByDateProduct[[#This Row],[Custom]]</f>
        <v>1</v>
      </c>
    </row>
    <row r="93" spans="1:24" x14ac:dyDescent="0.25">
      <c r="A93" s="2">
        <v>43339</v>
      </c>
      <c r="B93">
        <v>4</v>
      </c>
      <c r="C93" t="s">
        <v>4</v>
      </c>
      <c r="E93" s="4">
        <f t="shared" si="6"/>
        <v>43983</v>
      </c>
      <c r="F93" s="4">
        <f t="shared" si="7"/>
        <v>44012</v>
      </c>
      <c r="G93" s="5">
        <f t="shared" si="5"/>
        <v>43647</v>
      </c>
      <c r="H93" s="4" t="str">
        <f t="shared" si="8"/>
        <v>Carlota</v>
      </c>
      <c r="I93" s="6">
        <f>SUMIFS(fSales[Sales],fSales[Date],"&gt;="&amp;E93,fSales[Date],"&lt;="&amp;F93,fSales[Product],H93)</f>
        <v>96</v>
      </c>
      <c r="J93" s="6">
        <f>SUMIFS(fSales[Sales],fSales[Date],"&lt;="&amp;F93,fSales[Date],"&gt;"&amp;EOMONTH(F93,-12),fSales[Product],H93)</f>
        <v>908</v>
      </c>
      <c r="K93" s="6" t="str">
        <f t="array" ref="K93">"Total = "&amp;_xlfn.TEXTJOIN("+",,IF($F$5:$F$112&lt;=F93,IF($F$5:$F$112&gt;EOMONTH(F93,-12),IF($H$5:$H$112=H93,$I$5:$I$112,""),""),""))</f>
        <v>Total = 93+24+64+89+18+70+21+122+181+51+79+96</v>
      </c>
      <c r="M93" s="2">
        <v>43983</v>
      </c>
      <c r="N93" s="9" t="s">
        <v>4</v>
      </c>
      <c r="O93">
        <v>96</v>
      </c>
      <c r="P93" s="2">
        <v>43647</v>
      </c>
      <c r="Q93" s="9">
        <v>908</v>
      </c>
      <c r="R93" s="9" t="b">
        <f>Step05Sales12MonthBackByDateProduct[[#This Row],[Monthly Sales]]=I93</f>
        <v>1</v>
      </c>
      <c r="T93" s="11">
        <v>43983</v>
      </c>
      <c r="U93" s="10" t="s">
        <v>4</v>
      </c>
      <c r="V93" s="10">
        <v>96</v>
      </c>
      <c r="W93" s="10">
        <v>908</v>
      </c>
      <c r="X93" t="b">
        <f>W93=Step05Sales12MonthBackByDateProduct[[#This Row],[Custom]]</f>
        <v>1</v>
      </c>
    </row>
    <row r="94" spans="1:24" x14ac:dyDescent="0.25">
      <c r="A94" s="2">
        <v>43342</v>
      </c>
      <c r="B94">
        <v>13</v>
      </c>
      <c r="C94" t="s">
        <v>10</v>
      </c>
      <c r="E94" s="4">
        <f t="shared" si="6"/>
        <v>43983</v>
      </c>
      <c r="F94" s="4">
        <f t="shared" si="7"/>
        <v>44012</v>
      </c>
      <c r="G94" s="5">
        <f t="shared" si="5"/>
        <v>43647</v>
      </c>
      <c r="H94" s="4" t="str">
        <f t="shared" si="8"/>
        <v>Quad</v>
      </c>
      <c r="I94" s="6">
        <f>SUMIFS(fSales[Sales],fSales[Date],"&gt;="&amp;E94,fSales[Date],"&lt;="&amp;F94,fSales[Product],H94)</f>
        <v>77</v>
      </c>
      <c r="J94" s="6">
        <f>SUMIFS(fSales[Sales],fSales[Date],"&lt;="&amp;F94,fSales[Date],"&gt;"&amp;EOMONTH(F94,-12),fSales[Product],H94)</f>
        <v>727</v>
      </c>
      <c r="K94" s="6" t="str">
        <f t="array" ref="K94">"Total = "&amp;_xlfn.TEXTJOIN("+",,IF($F$5:$F$112&lt;=F94,IF($F$5:$F$112&gt;EOMONTH(F94,-12),IF($H$5:$H$112=H94,$I$5:$I$112,""),""),""))</f>
        <v>Total = 82+24+112+23+33+59+90+38+46+120+23+77</v>
      </c>
      <c r="M94" s="2">
        <v>43983</v>
      </c>
      <c r="N94" s="9" t="s">
        <v>11</v>
      </c>
      <c r="O94">
        <v>77</v>
      </c>
      <c r="P94" s="2">
        <v>43647</v>
      </c>
      <c r="Q94" s="9">
        <v>727</v>
      </c>
      <c r="R94" s="9" t="b">
        <f>Step05Sales12MonthBackByDateProduct[[#This Row],[Monthly Sales]]=I94</f>
        <v>1</v>
      </c>
      <c r="T94" s="11">
        <v>43983</v>
      </c>
      <c r="U94" s="10" t="s">
        <v>11</v>
      </c>
      <c r="V94" s="10">
        <v>77</v>
      </c>
      <c r="W94" s="10">
        <v>727</v>
      </c>
      <c r="X94" t="b">
        <f>W94=Step05Sales12MonthBackByDateProduct[[#This Row],[Custom]]</f>
        <v>1</v>
      </c>
    </row>
    <row r="95" spans="1:24" x14ac:dyDescent="0.25">
      <c r="A95" s="2">
        <v>43342</v>
      </c>
      <c r="B95">
        <v>29</v>
      </c>
      <c r="C95" t="s">
        <v>11</v>
      </c>
      <c r="E95" s="4">
        <f t="shared" si="6"/>
        <v>44013</v>
      </c>
      <c r="F95" s="4">
        <f t="shared" si="7"/>
        <v>44043</v>
      </c>
      <c r="G95" s="5">
        <f t="shared" si="5"/>
        <v>43678</v>
      </c>
      <c r="H95" s="4" t="str">
        <f t="shared" si="8"/>
        <v>Bellen</v>
      </c>
      <c r="I95" s="6">
        <f>SUMIFS(fSales[Sales],fSales[Date],"&gt;="&amp;E95,fSales[Date],"&lt;="&amp;F95,fSales[Product],H95)</f>
        <v>16</v>
      </c>
      <c r="J95" s="6">
        <f>SUMIFS(fSales[Sales],fSales[Date],"&lt;="&amp;F95,fSales[Date],"&gt;"&amp;EOMONTH(F95,-12),fSales[Product],H95)</f>
        <v>830</v>
      </c>
      <c r="K95" s="6" t="str">
        <f t="array" ref="K95">"Total = "&amp;_xlfn.TEXTJOIN("+",,IF($F$5:$F$112&lt;=F95,IF($F$5:$F$112&gt;EOMONTH(F95,-12),IF($H$5:$H$112=H95,$I$5:$I$112,""),""),""))</f>
        <v>Total = 54+121+42+57+70+98+0+120+119+58+75+16</v>
      </c>
      <c r="M95" s="2">
        <v>44013</v>
      </c>
      <c r="N95" s="9" t="s">
        <v>10</v>
      </c>
      <c r="O95">
        <v>16</v>
      </c>
      <c r="P95" s="2">
        <v>43678</v>
      </c>
      <c r="Q95" s="9">
        <v>830</v>
      </c>
      <c r="R95" s="9" t="b">
        <f>Step05Sales12MonthBackByDateProduct[[#This Row],[Monthly Sales]]=I95</f>
        <v>1</v>
      </c>
      <c r="T95" s="11">
        <v>44013</v>
      </c>
      <c r="U95" s="10" t="s">
        <v>10</v>
      </c>
      <c r="V95" s="10">
        <v>16</v>
      </c>
      <c r="W95" s="10">
        <v>830</v>
      </c>
      <c r="X95" t="b">
        <f>W95=Step05Sales12MonthBackByDateProduct[[#This Row],[Custom]]</f>
        <v>1</v>
      </c>
    </row>
    <row r="96" spans="1:24" x14ac:dyDescent="0.25">
      <c r="A96" s="2">
        <v>43344</v>
      </c>
      <c r="B96">
        <v>1</v>
      </c>
      <c r="C96" t="s">
        <v>4</v>
      </c>
      <c r="E96" s="4">
        <f t="shared" si="6"/>
        <v>44013</v>
      </c>
      <c r="F96" s="4">
        <f t="shared" si="7"/>
        <v>44043</v>
      </c>
      <c r="G96" s="5">
        <f t="shared" si="5"/>
        <v>43678</v>
      </c>
      <c r="H96" s="4" t="str">
        <f t="shared" si="8"/>
        <v>Carlota</v>
      </c>
      <c r="I96" s="6">
        <f>SUMIFS(fSales[Sales],fSales[Date],"&gt;="&amp;E96,fSales[Date],"&lt;="&amp;F96,fSales[Product],H96)</f>
        <v>86</v>
      </c>
      <c r="J96" s="6">
        <f>SUMIFS(fSales[Sales],fSales[Date],"&lt;="&amp;F96,fSales[Date],"&gt;"&amp;EOMONTH(F96,-12),fSales[Product],H96)</f>
        <v>901</v>
      </c>
      <c r="K96" s="6" t="str">
        <f t="array" ref="K96">"Total = "&amp;_xlfn.TEXTJOIN("+",,IF($F$5:$F$112&lt;=F96,IF($F$5:$F$112&gt;EOMONTH(F96,-12),IF($H$5:$H$112=H96,$I$5:$I$112,""),""),""))</f>
        <v>Total = 24+64+89+18+70+21+122+181+51+79+96+86</v>
      </c>
      <c r="M96" s="2">
        <v>44013</v>
      </c>
      <c r="N96" s="9" t="s">
        <v>4</v>
      </c>
      <c r="O96">
        <v>86</v>
      </c>
      <c r="P96" s="2">
        <v>43678</v>
      </c>
      <c r="Q96" s="9">
        <v>901</v>
      </c>
      <c r="R96" s="9" t="b">
        <f>Step05Sales12MonthBackByDateProduct[[#This Row],[Monthly Sales]]=I96</f>
        <v>1</v>
      </c>
      <c r="T96" s="11">
        <v>44013</v>
      </c>
      <c r="U96" s="10" t="s">
        <v>4</v>
      </c>
      <c r="V96" s="10">
        <v>86</v>
      </c>
      <c r="W96" s="10">
        <v>901</v>
      </c>
      <c r="X96" t="b">
        <f>W96=Step05Sales12MonthBackByDateProduct[[#This Row],[Custom]]</f>
        <v>1</v>
      </c>
    </row>
    <row r="97" spans="1:24" x14ac:dyDescent="0.25">
      <c r="A97" s="2">
        <v>43345</v>
      </c>
      <c r="B97">
        <v>9</v>
      </c>
      <c r="C97" t="s">
        <v>4</v>
      </c>
      <c r="E97" s="4">
        <f t="shared" si="6"/>
        <v>44013</v>
      </c>
      <c r="F97" s="4">
        <f t="shared" si="7"/>
        <v>44043</v>
      </c>
      <c r="G97" s="5">
        <f t="shared" si="5"/>
        <v>43678</v>
      </c>
      <c r="H97" s="4" t="str">
        <f t="shared" si="8"/>
        <v>Quad</v>
      </c>
      <c r="I97" s="6">
        <f>SUMIFS(fSales[Sales],fSales[Date],"&gt;="&amp;E97,fSales[Date],"&lt;="&amp;F97,fSales[Product],H97)</f>
        <v>98</v>
      </c>
      <c r="J97" s="6">
        <f>SUMIFS(fSales[Sales],fSales[Date],"&lt;="&amp;F97,fSales[Date],"&gt;"&amp;EOMONTH(F97,-12),fSales[Product],H97)</f>
        <v>743</v>
      </c>
      <c r="K97" s="6" t="str">
        <f t="array" ref="K97">"Total = "&amp;_xlfn.TEXTJOIN("+",,IF($F$5:$F$112&lt;=F97,IF($F$5:$F$112&gt;EOMONTH(F97,-12),IF($H$5:$H$112=H97,$I$5:$I$112,""),""),""))</f>
        <v>Total = 24+112+23+33+59+90+38+46+120+23+77+98</v>
      </c>
      <c r="M97" s="2">
        <v>44013</v>
      </c>
      <c r="N97" s="9" t="s">
        <v>11</v>
      </c>
      <c r="O97">
        <v>98</v>
      </c>
      <c r="P97" s="2">
        <v>43678</v>
      </c>
      <c r="Q97" s="9">
        <v>743</v>
      </c>
      <c r="R97" s="9" t="b">
        <f>Step05Sales12MonthBackByDateProduct[[#This Row],[Monthly Sales]]=I97</f>
        <v>1</v>
      </c>
      <c r="T97" s="11">
        <v>44013</v>
      </c>
      <c r="U97" s="10" t="s">
        <v>11</v>
      </c>
      <c r="V97" s="10">
        <v>98</v>
      </c>
      <c r="W97" s="10">
        <v>743</v>
      </c>
      <c r="X97" t="b">
        <f>W97=Step05Sales12MonthBackByDateProduct[[#This Row],[Custom]]</f>
        <v>1</v>
      </c>
    </row>
    <row r="98" spans="1:24" x14ac:dyDescent="0.25">
      <c r="A98" s="2">
        <v>43345</v>
      </c>
      <c r="B98">
        <v>21</v>
      </c>
      <c r="C98" t="s">
        <v>4</v>
      </c>
      <c r="E98" s="4">
        <f t="shared" si="6"/>
        <v>44044</v>
      </c>
      <c r="F98" s="4">
        <f t="shared" si="7"/>
        <v>44074</v>
      </c>
      <c r="G98" s="5">
        <f t="shared" si="5"/>
        <v>43709</v>
      </c>
      <c r="H98" s="4" t="str">
        <f t="shared" si="8"/>
        <v>Bellen</v>
      </c>
      <c r="I98" s="6">
        <f>SUMIFS(fSales[Sales],fSales[Date],"&gt;="&amp;E98,fSales[Date],"&lt;="&amp;F98,fSales[Product],H98)</f>
        <v>46</v>
      </c>
      <c r="J98" s="6">
        <f>SUMIFS(fSales[Sales],fSales[Date],"&lt;="&amp;F98,fSales[Date],"&gt;"&amp;EOMONTH(F98,-12),fSales[Product],H98)</f>
        <v>822</v>
      </c>
      <c r="K98" s="6" t="str">
        <f t="array" ref="K98">"Total = "&amp;_xlfn.TEXTJOIN("+",,IF($F$5:$F$112&lt;=F98,IF($F$5:$F$112&gt;EOMONTH(F98,-12),IF($H$5:$H$112=H98,$I$5:$I$112,""),""),""))</f>
        <v>Total = 121+42+57+70+98+0+120+119+58+75+16+46</v>
      </c>
      <c r="M98" s="2">
        <v>44044</v>
      </c>
      <c r="N98" s="9" t="s">
        <v>10</v>
      </c>
      <c r="O98">
        <v>46</v>
      </c>
      <c r="P98" s="2">
        <v>43709</v>
      </c>
      <c r="Q98" s="9">
        <v>822</v>
      </c>
      <c r="R98" s="9" t="b">
        <f>Step05Sales12MonthBackByDateProduct[[#This Row],[Monthly Sales]]=I98</f>
        <v>1</v>
      </c>
      <c r="T98" s="11">
        <v>44044</v>
      </c>
      <c r="U98" s="10" t="s">
        <v>10</v>
      </c>
      <c r="V98" s="10">
        <v>46</v>
      </c>
      <c r="W98" s="10">
        <v>822</v>
      </c>
      <c r="X98" t="b">
        <f>W98=Step05Sales12MonthBackByDateProduct[[#This Row],[Custom]]</f>
        <v>1</v>
      </c>
    </row>
    <row r="99" spans="1:24" x14ac:dyDescent="0.25">
      <c r="A99" s="2">
        <v>43346</v>
      </c>
      <c r="B99">
        <v>18</v>
      </c>
      <c r="C99" t="s">
        <v>4</v>
      </c>
      <c r="E99" s="4">
        <f t="shared" si="6"/>
        <v>44044</v>
      </c>
      <c r="F99" s="4">
        <f t="shared" si="7"/>
        <v>44074</v>
      </c>
      <c r="G99" s="5">
        <f t="shared" si="5"/>
        <v>43709</v>
      </c>
      <c r="H99" s="4" t="str">
        <f t="shared" si="8"/>
        <v>Carlota</v>
      </c>
      <c r="I99" s="6">
        <f>SUMIFS(fSales[Sales],fSales[Date],"&gt;="&amp;E99,fSales[Date],"&lt;="&amp;F99,fSales[Product],H99)</f>
        <v>105</v>
      </c>
      <c r="J99" s="6">
        <f>SUMIFS(fSales[Sales],fSales[Date],"&lt;="&amp;F99,fSales[Date],"&gt;"&amp;EOMONTH(F99,-12),fSales[Product],H99)</f>
        <v>982</v>
      </c>
      <c r="K99" s="6" t="str">
        <f t="array" ref="K99">"Total = "&amp;_xlfn.TEXTJOIN("+",,IF($F$5:$F$112&lt;=F99,IF($F$5:$F$112&gt;EOMONTH(F99,-12),IF($H$5:$H$112=H99,$I$5:$I$112,""),""),""))</f>
        <v>Total = 64+89+18+70+21+122+181+51+79+96+86+105</v>
      </c>
      <c r="M99" s="2">
        <v>44044</v>
      </c>
      <c r="N99" s="9" t="s">
        <v>4</v>
      </c>
      <c r="O99">
        <v>105</v>
      </c>
      <c r="P99" s="2">
        <v>43709</v>
      </c>
      <c r="Q99" s="9">
        <v>982</v>
      </c>
      <c r="R99" s="9" t="b">
        <f>Step05Sales12MonthBackByDateProduct[[#This Row],[Monthly Sales]]=I99</f>
        <v>1</v>
      </c>
      <c r="T99" s="11">
        <v>44044</v>
      </c>
      <c r="U99" s="10" t="s">
        <v>4</v>
      </c>
      <c r="V99" s="10">
        <v>105</v>
      </c>
      <c r="W99" s="10">
        <v>982</v>
      </c>
      <c r="X99" t="b">
        <f>W99=Step05Sales12MonthBackByDateProduct[[#This Row],[Custom]]</f>
        <v>1</v>
      </c>
    </row>
    <row r="100" spans="1:24" x14ac:dyDescent="0.25">
      <c r="A100" s="2">
        <v>43346</v>
      </c>
      <c r="B100">
        <v>29</v>
      </c>
      <c r="C100" t="s">
        <v>11</v>
      </c>
      <c r="E100" s="4">
        <f t="shared" si="6"/>
        <v>44044</v>
      </c>
      <c r="F100" s="4">
        <f t="shared" si="7"/>
        <v>44074</v>
      </c>
      <c r="G100" s="5">
        <f t="shared" si="5"/>
        <v>43709</v>
      </c>
      <c r="H100" s="4" t="str">
        <f t="shared" si="8"/>
        <v>Quad</v>
      </c>
      <c r="I100" s="6">
        <f>SUMIFS(fSales[Sales],fSales[Date],"&gt;="&amp;E100,fSales[Date],"&lt;="&amp;F100,fSales[Product],H100)</f>
        <v>0</v>
      </c>
      <c r="J100" s="6">
        <f>SUMIFS(fSales[Sales],fSales[Date],"&lt;="&amp;F100,fSales[Date],"&gt;"&amp;EOMONTH(F100,-12),fSales[Product],H100)</f>
        <v>719</v>
      </c>
      <c r="K100" s="6" t="str">
        <f t="array" ref="K100">"Total = "&amp;_xlfn.TEXTJOIN("+",,IF($F$5:$F$112&lt;=F100,IF($F$5:$F$112&gt;EOMONTH(F100,-12),IF($H$5:$H$112=H100,$I$5:$I$112,""),""),""))</f>
        <v>Total = 112+23+33+59+90+38+46+120+23+77+98+0</v>
      </c>
      <c r="M100" s="2">
        <v>44044</v>
      </c>
      <c r="N100" s="9" t="s">
        <v>11</v>
      </c>
      <c r="O100">
        <v>0</v>
      </c>
      <c r="P100" s="2">
        <v>43709</v>
      </c>
      <c r="Q100" s="9">
        <v>719</v>
      </c>
      <c r="R100" s="9" t="b">
        <f>Step05Sales12MonthBackByDateProduct[[#This Row],[Monthly Sales]]=I100</f>
        <v>1</v>
      </c>
      <c r="T100" s="11">
        <v>44044</v>
      </c>
      <c r="U100" s="10" t="s">
        <v>11</v>
      </c>
      <c r="V100" s="10">
        <v>0</v>
      </c>
      <c r="W100" s="10">
        <v>719</v>
      </c>
      <c r="X100" t="b">
        <f>W100=Step05Sales12MonthBackByDateProduct[[#This Row],[Custom]]</f>
        <v>1</v>
      </c>
    </row>
    <row r="101" spans="1:24" x14ac:dyDescent="0.25">
      <c r="A101" s="2">
        <v>43349</v>
      </c>
      <c r="B101">
        <v>33</v>
      </c>
      <c r="C101" t="s">
        <v>4</v>
      </c>
      <c r="E101" s="4">
        <f t="shared" si="6"/>
        <v>44075</v>
      </c>
      <c r="F101" s="4">
        <f t="shared" si="7"/>
        <v>44104</v>
      </c>
      <c r="G101" s="5">
        <f t="shared" si="5"/>
        <v>43739</v>
      </c>
      <c r="H101" s="4" t="str">
        <f t="shared" si="8"/>
        <v>Bellen</v>
      </c>
      <c r="I101" s="6">
        <f>SUMIFS(fSales[Sales],fSales[Date],"&gt;="&amp;E101,fSales[Date],"&lt;="&amp;F101,fSales[Product],H101)</f>
        <v>89</v>
      </c>
      <c r="J101" s="6">
        <f>SUMIFS(fSales[Sales],fSales[Date],"&lt;="&amp;F101,fSales[Date],"&gt;"&amp;EOMONTH(F101,-12),fSales[Product],H101)</f>
        <v>790</v>
      </c>
      <c r="K101" s="6" t="str">
        <f t="array" ref="K101">"Total = "&amp;_xlfn.TEXTJOIN("+",,IF($F$5:$F$112&lt;=F101,IF($F$5:$F$112&gt;EOMONTH(F101,-12),IF($H$5:$H$112=H101,$I$5:$I$112,""),""),""))</f>
        <v>Total = 42+57+70+98+0+120+119+58+75+16+46+89</v>
      </c>
      <c r="M101" s="2">
        <v>44075</v>
      </c>
      <c r="N101" s="9" t="s">
        <v>10</v>
      </c>
      <c r="O101">
        <v>89</v>
      </c>
      <c r="P101" s="2">
        <v>43739</v>
      </c>
      <c r="Q101" s="9">
        <v>790</v>
      </c>
      <c r="R101" s="9" t="b">
        <f>Step05Sales12MonthBackByDateProduct[[#This Row],[Monthly Sales]]=I101</f>
        <v>1</v>
      </c>
      <c r="T101" s="11">
        <v>44075</v>
      </c>
      <c r="U101" s="10" t="s">
        <v>10</v>
      </c>
      <c r="V101" s="10">
        <v>89</v>
      </c>
      <c r="W101" s="10">
        <v>790</v>
      </c>
      <c r="X101" t="b">
        <f>W101=Step05Sales12MonthBackByDateProduct[[#This Row],[Custom]]</f>
        <v>1</v>
      </c>
    </row>
    <row r="102" spans="1:24" x14ac:dyDescent="0.25">
      <c r="A102" s="2">
        <v>43350</v>
      </c>
      <c r="B102">
        <v>23</v>
      </c>
      <c r="C102" t="s">
        <v>4</v>
      </c>
      <c r="E102" s="4">
        <f t="shared" si="6"/>
        <v>44075</v>
      </c>
      <c r="F102" s="4">
        <f t="shared" si="7"/>
        <v>44104</v>
      </c>
      <c r="G102" s="5">
        <f t="shared" si="5"/>
        <v>43739</v>
      </c>
      <c r="H102" s="4" t="str">
        <f t="shared" si="8"/>
        <v>Carlota</v>
      </c>
      <c r="I102" s="6">
        <f>SUMIFS(fSales[Sales],fSales[Date],"&gt;="&amp;E102,fSales[Date],"&lt;="&amp;F102,fSales[Product],H102)</f>
        <v>41</v>
      </c>
      <c r="J102" s="6">
        <f>SUMIFS(fSales[Sales],fSales[Date],"&lt;="&amp;F102,fSales[Date],"&gt;"&amp;EOMONTH(F102,-12),fSales[Product],H102)</f>
        <v>959</v>
      </c>
      <c r="K102" s="6" t="str">
        <f t="array" ref="K102">"Total = "&amp;_xlfn.TEXTJOIN("+",,IF($F$5:$F$112&lt;=F102,IF($F$5:$F$112&gt;EOMONTH(F102,-12),IF($H$5:$H$112=H102,$I$5:$I$112,""),""),""))</f>
        <v>Total = 89+18+70+21+122+181+51+79+96+86+105+41</v>
      </c>
      <c r="M102" s="2">
        <v>44075</v>
      </c>
      <c r="N102" s="9" t="s">
        <v>4</v>
      </c>
      <c r="O102">
        <v>41</v>
      </c>
      <c r="P102" s="2">
        <v>43739</v>
      </c>
      <c r="Q102" s="9">
        <v>959</v>
      </c>
      <c r="R102" s="9" t="b">
        <f>Step05Sales12MonthBackByDateProduct[[#This Row],[Monthly Sales]]=I102</f>
        <v>1</v>
      </c>
      <c r="T102" s="11">
        <v>44075</v>
      </c>
      <c r="U102" s="10" t="s">
        <v>4</v>
      </c>
      <c r="V102" s="10">
        <v>41</v>
      </c>
      <c r="W102" s="10">
        <v>959</v>
      </c>
      <c r="X102" t="b">
        <f>W102=Step05Sales12MonthBackByDateProduct[[#This Row],[Custom]]</f>
        <v>1</v>
      </c>
    </row>
    <row r="103" spans="1:24" x14ac:dyDescent="0.25">
      <c r="A103" s="2">
        <v>43350</v>
      </c>
      <c r="B103">
        <v>28</v>
      </c>
      <c r="C103" t="s">
        <v>4</v>
      </c>
      <c r="E103" s="4">
        <f t="shared" si="6"/>
        <v>44075</v>
      </c>
      <c r="F103" s="4">
        <f t="shared" si="7"/>
        <v>44104</v>
      </c>
      <c r="G103" s="5">
        <f t="shared" si="5"/>
        <v>43739</v>
      </c>
      <c r="H103" s="4" t="str">
        <f t="shared" si="8"/>
        <v>Quad</v>
      </c>
      <c r="I103" s="6">
        <f>SUMIFS(fSales[Sales],fSales[Date],"&gt;="&amp;E103,fSales[Date],"&lt;="&amp;F103,fSales[Product],H103)</f>
        <v>34</v>
      </c>
      <c r="J103" s="6">
        <f>SUMIFS(fSales[Sales],fSales[Date],"&lt;="&amp;F103,fSales[Date],"&gt;"&amp;EOMONTH(F103,-12),fSales[Product],H103)</f>
        <v>641</v>
      </c>
      <c r="K103" s="6" t="str">
        <f t="array" ref="K103">"Total = "&amp;_xlfn.TEXTJOIN("+",,IF($F$5:$F$112&lt;=F103,IF($F$5:$F$112&gt;EOMONTH(F103,-12),IF($H$5:$H$112=H103,$I$5:$I$112,""),""),""))</f>
        <v>Total = 23+33+59+90+38+46+120+23+77+98+0+34</v>
      </c>
      <c r="M103" s="2">
        <v>44075</v>
      </c>
      <c r="N103" s="9" t="s">
        <v>11</v>
      </c>
      <c r="O103">
        <v>34</v>
      </c>
      <c r="P103" s="2">
        <v>43739</v>
      </c>
      <c r="Q103" s="9">
        <v>641</v>
      </c>
      <c r="R103" s="9" t="b">
        <f>Step05Sales12MonthBackByDateProduct[[#This Row],[Monthly Sales]]=I103</f>
        <v>1</v>
      </c>
      <c r="T103" s="11">
        <v>44075</v>
      </c>
      <c r="U103" s="10" t="s">
        <v>11</v>
      </c>
      <c r="V103" s="10">
        <v>34</v>
      </c>
      <c r="W103" s="10">
        <v>641</v>
      </c>
      <c r="X103" t="b">
        <f>W103=Step05Sales12MonthBackByDateProduct[[#This Row],[Custom]]</f>
        <v>1</v>
      </c>
    </row>
    <row r="104" spans="1:24" x14ac:dyDescent="0.25">
      <c r="A104" s="2">
        <v>43351</v>
      </c>
      <c r="B104">
        <v>5</v>
      </c>
      <c r="C104" t="s">
        <v>10</v>
      </c>
      <c r="E104" s="4">
        <f t="shared" si="6"/>
        <v>44105</v>
      </c>
      <c r="F104" s="4">
        <f t="shared" si="7"/>
        <v>44135</v>
      </c>
      <c r="G104" s="5">
        <f t="shared" si="5"/>
        <v>43770</v>
      </c>
      <c r="H104" s="4" t="str">
        <f t="shared" si="8"/>
        <v>Bellen</v>
      </c>
      <c r="I104" s="6">
        <f>SUMIFS(fSales[Sales],fSales[Date],"&gt;="&amp;E104,fSales[Date],"&lt;="&amp;F104,fSales[Product],H104)</f>
        <v>50</v>
      </c>
      <c r="J104" s="6">
        <f>SUMIFS(fSales[Sales],fSales[Date],"&lt;="&amp;F104,fSales[Date],"&gt;"&amp;EOMONTH(F104,-12),fSales[Product],H104)</f>
        <v>798</v>
      </c>
      <c r="K104" s="6" t="str">
        <f t="array" ref="K104">"Total = "&amp;_xlfn.TEXTJOIN("+",,IF($F$5:$F$112&lt;=F104,IF($F$5:$F$112&gt;EOMONTH(F104,-12),IF($H$5:$H$112=H104,$I$5:$I$112,""),""),""))</f>
        <v>Total = 57+70+98+0+120+119+58+75+16+46+89+50</v>
      </c>
      <c r="M104" s="2">
        <v>44105</v>
      </c>
      <c r="N104" s="9" t="s">
        <v>10</v>
      </c>
      <c r="O104">
        <v>50</v>
      </c>
      <c r="P104" s="2">
        <v>43770</v>
      </c>
      <c r="Q104" s="9">
        <v>798</v>
      </c>
      <c r="R104" s="9" t="b">
        <f>Step05Sales12MonthBackByDateProduct[[#This Row],[Monthly Sales]]=I104</f>
        <v>1</v>
      </c>
      <c r="T104" s="11">
        <v>44105</v>
      </c>
      <c r="U104" s="10" t="s">
        <v>10</v>
      </c>
      <c r="V104" s="10">
        <v>50</v>
      </c>
      <c r="W104" s="10">
        <v>798</v>
      </c>
      <c r="X104" t="b">
        <f>W104=Step05Sales12MonthBackByDateProduct[[#This Row],[Custom]]</f>
        <v>1</v>
      </c>
    </row>
    <row r="105" spans="1:24" x14ac:dyDescent="0.25">
      <c r="A105" s="2">
        <v>43356</v>
      </c>
      <c r="B105">
        <v>2</v>
      </c>
      <c r="C105" t="s">
        <v>4</v>
      </c>
      <c r="E105" s="4">
        <f t="shared" si="6"/>
        <v>44105</v>
      </c>
      <c r="F105" s="4">
        <f t="shared" si="7"/>
        <v>44135</v>
      </c>
      <c r="G105" s="5">
        <f t="shared" si="5"/>
        <v>43770</v>
      </c>
      <c r="H105" s="4" t="str">
        <f t="shared" si="8"/>
        <v>Carlota</v>
      </c>
      <c r="I105" s="6">
        <f>SUMIFS(fSales[Sales],fSales[Date],"&gt;="&amp;E105,fSales[Date],"&lt;="&amp;F105,fSales[Product],H105)</f>
        <v>0</v>
      </c>
      <c r="J105" s="6">
        <f>SUMIFS(fSales[Sales],fSales[Date],"&lt;="&amp;F105,fSales[Date],"&gt;"&amp;EOMONTH(F105,-12),fSales[Product],H105)</f>
        <v>870</v>
      </c>
      <c r="K105" s="6" t="str">
        <f t="array" ref="K105">"Total = "&amp;_xlfn.TEXTJOIN("+",,IF($F$5:$F$112&lt;=F105,IF($F$5:$F$112&gt;EOMONTH(F105,-12),IF($H$5:$H$112=H105,$I$5:$I$112,""),""),""))</f>
        <v>Total = 18+70+21+122+181+51+79+96+86+105+41+0</v>
      </c>
      <c r="M105" s="2">
        <v>44105</v>
      </c>
      <c r="N105" s="9" t="s">
        <v>4</v>
      </c>
      <c r="O105">
        <v>0</v>
      </c>
      <c r="P105" s="2">
        <v>43770</v>
      </c>
      <c r="Q105" s="9">
        <v>870</v>
      </c>
      <c r="R105" s="9" t="b">
        <f>Step05Sales12MonthBackByDateProduct[[#This Row],[Monthly Sales]]=I105</f>
        <v>1</v>
      </c>
      <c r="T105" s="11">
        <v>44105</v>
      </c>
      <c r="U105" s="10" t="s">
        <v>4</v>
      </c>
      <c r="V105" s="10">
        <v>0</v>
      </c>
      <c r="W105" s="10">
        <v>870</v>
      </c>
      <c r="X105" t="b">
        <f>W105=Step05Sales12MonthBackByDateProduct[[#This Row],[Custom]]</f>
        <v>1</v>
      </c>
    </row>
    <row r="106" spans="1:24" x14ac:dyDescent="0.25">
      <c r="A106" s="2">
        <v>43365</v>
      </c>
      <c r="B106">
        <v>10</v>
      </c>
      <c r="C106" t="s">
        <v>4</v>
      </c>
      <c r="E106" s="4">
        <f t="shared" si="6"/>
        <v>44105</v>
      </c>
      <c r="F106" s="4">
        <f t="shared" si="7"/>
        <v>44135</v>
      </c>
      <c r="G106" s="5">
        <f t="shared" si="5"/>
        <v>43770</v>
      </c>
      <c r="H106" s="4" t="str">
        <f t="shared" si="8"/>
        <v>Quad</v>
      </c>
      <c r="I106" s="6">
        <f>SUMIFS(fSales[Sales],fSales[Date],"&gt;="&amp;E106,fSales[Date],"&lt;="&amp;F106,fSales[Product],H106)</f>
        <v>32</v>
      </c>
      <c r="J106" s="6">
        <f>SUMIFS(fSales[Sales],fSales[Date],"&lt;="&amp;F106,fSales[Date],"&gt;"&amp;EOMONTH(F106,-12),fSales[Product],H106)</f>
        <v>650</v>
      </c>
      <c r="K106" s="6" t="str">
        <f t="array" ref="K106">"Total = "&amp;_xlfn.TEXTJOIN("+",,IF($F$5:$F$112&lt;=F106,IF($F$5:$F$112&gt;EOMONTH(F106,-12),IF($H$5:$H$112=H106,$I$5:$I$112,""),""),""))</f>
        <v>Total = 33+59+90+38+46+120+23+77+98+0+34+32</v>
      </c>
      <c r="M106" s="2">
        <v>44105</v>
      </c>
      <c r="N106" s="9" t="s">
        <v>11</v>
      </c>
      <c r="O106">
        <v>32</v>
      </c>
      <c r="P106" s="2">
        <v>43770</v>
      </c>
      <c r="Q106" s="9">
        <v>650</v>
      </c>
      <c r="R106" s="9" t="b">
        <f>Step05Sales12MonthBackByDateProduct[[#This Row],[Monthly Sales]]=I106</f>
        <v>1</v>
      </c>
      <c r="T106" s="11">
        <v>44105</v>
      </c>
      <c r="U106" s="10" t="s">
        <v>11</v>
      </c>
      <c r="V106" s="10">
        <v>32</v>
      </c>
      <c r="W106" s="10">
        <v>650</v>
      </c>
      <c r="X106" t="b">
        <f>W106=Step05Sales12MonthBackByDateProduct[[#This Row],[Custom]]</f>
        <v>1</v>
      </c>
    </row>
    <row r="107" spans="1:24" x14ac:dyDescent="0.25">
      <c r="A107" s="2">
        <v>43367</v>
      </c>
      <c r="B107">
        <v>5</v>
      </c>
      <c r="C107" t="s">
        <v>10</v>
      </c>
      <c r="E107" s="4">
        <f t="shared" si="6"/>
        <v>44136</v>
      </c>
      <c r="F107" s="4">
        <f t="shared" si="7"/>
        <v>44165</v>
      </c>
      <c r="G107" s="5">
        <f t="shared" si="5"/>
        <v>43800</v>
      </c>
      <c r="H107" s="4" t="str">
        <f t="shared" si="8"/>
        <v>Bellen</v>
      </c>
      <c r="I107" s="6">
        <f>SUMIFS(fSales[Sales],fSales[Date],"&gt;="&amp;E107,fSales[Date],"&lt;="&amp;F107,fSales[Product],H107)</f>
        <v>62</v>
      </c>
      <c r="J107" s="6">
        <f>SUMIFS(fSales[Sales],fSales[Date],"&lt;="&amp;F107,fSales[Date],"&gt;"&amp;EOMONTH(F107,-12),fSales[Product],H107)</f>
        <v>803</v>
      </c>
      <c r="K107" s="6" t="str">
        <f t="array" ref="K107">"Total = "&amp;_xlfn.TEXTJOIN("+",,IF($F$5:$F$112&lt;=F107,IF($F$5:$F$112&gt;EOMONTH(F107,-12),IF($H$5:$H$112=H107,$I$5:$I$112,""),""),""))</f>
        <v>Total = 70+98+0+120+119+58+75+16+46+89+50+62</v>
      </c>
      <c r="M107" s="2">
        <v>44136</v>
      </c>
      <c r="N107" s="9" t="s">
        <v>10</v>
      </c>
      <c r="O107">
        <v>62</v>
      </c>
      <c r="P107" s="2">
        <v>43800</v>
      </c>
      <c r="Q107" s="9">
        <v>803</v>
      </c>
      <c r="R107" s="9" t="b">
        <f>Step05Sales12MonthBackByDateProduct[[#This Row],[Monthly Sales]]=I107</f>
        <v>1</v>
      </c>
      <c r="T107" s="11">
        <v>44136</v>
      </c>
      <c r="U107" s="10" t="s">
        <v>10</v>
      </c>
      <c r="V107" s="10">
        <v>62</v>
      </c>
      <c r="W107" s="10">
        <v>803</v>
      </c>
      <c r="X107" t="b">
        <f>W107=Step05Sales12MonthBackByDateProduct[[#This Row],[Custom]]</f>
        <v>1</v>
      </c>
    </row>
    <row r="108" spans="1:24" x14ac:dyDescent="0.25">
      <c r="A108" s="2">
        <v>43371</v>
      </c>
      <c r="B108">
        <v>21</v>
      </c>
      <c r="C108" t="s">
        <v>11</v>
      </c>
      <c r="E108" s="4">
        <f t="shared" si="6"/>
        <v>44136</v>
      </c>
      <c r="F108" s="4">
        <f t="shared" si="7"/>
        <v>44165</v>
      </c>
      <c r="G108" s="5">
        <f t="shared" si="5"/>
        <v>43800</v>
      </c>
      <c r="H108" s="4" t="str">
        <f t="shared" si="8"/>
        <v>Carlota</v>
      </c>
      <c r="I108" s="6">
        <f>SUMIFS(fSales[Sales],fSales[Date],"&gt;="&amp;E108,fSales[Date],"&lt;="&amp;F108,fSales[Product],H108)</f>
        <v>53</v>
      </c>
      <c r="J108" s="6">
        <f>SUMIFS(fSales[Sales],fSales[Date],"&lt;="&amp;F108,fSales[Date],"&gt;"&amp;EOMONTH(F108,-12),fSales[Product],H108)</f>
        <v>905</v>
      </c>
      <c r="K108" s="6" t="str">
        <f t="array" ref="K108">"Total = "&amp;_xlfn.TEXTJOIN("+",,IF($F$5:$F$112&lt;=F108,IF($F$5:$F$112&gt;EOMONTH(F108,-12),IF($H$5:$H$112=H108,$I$5:$I$112,""),""),""))</f>
        <v>Total = 70+21+122+181+51+79+96+86+105+41+0+53</v>
      </c>
      <c r="M108" s="2">
        <v>44136</v>
      </c>
      <c r="N108" s="9" t="s">
        <v>4</v>
      </c>
      <c r="O108">
        <v>53</v>
      </c>
      <c r="P108" s="2">
        <v>43800</v>
      </c>
      <c r="Q108" s="9">
        <v>905</v>
      </c>
      <c r="R108" s="9" t="b">
        <f>Step05Sales12MonthBackByDateProduct[[#This Row],[Monthly Sales]]=I108</f>
        <v>1</v>
      </c>
      <c r="T108" s="11">
        <v>44136</v>
      </c>
      <c r="U108" s="10" t="s">
        <v>4</v>
      </c>
      <c r="V108" s="10">
        <v>53</v>
      </c>
      <c r="W108" s="10">
        <v>905</v>
      </c>
      <c r="X108" t="b">
        <f>W108=Step05Sales12MonthBackByDateProduct[[#This Row],[Custom]]</f>
        <v>1</v>
      </c>
    </row>
    <row r="109" spans="1:24" x14ac:dyDescent="0.25">
      <c r="A109" s="2">
        <v>43374</v>
      </c>
      <c r="B109">
        <v>27</v>
      </c>
      <c r="C109" t="s">
        <v>10</v>
      </c>
      <c r="E109" s="4">
        <f t="shared" si="6"/>
        <v>44136</v>
      </c>
      <c r="F109" s="4">
        <f t="shared" si="7"/>
        <v>44165</v>
      </c>
      <c r="G109" s="5">
        <f t="shared" si="5"/>
        <v>43800</v>
      </c>
      <c r="H109" s="4" t="str">
        <f t="shared" si="8"/>
        <v>Quad</v>
      </c>
      <c r="I109" s="6">
        <f>SUMIFS(fSales[Sales],fSales[Date],"&gt;="&amp;E109,fSales[Date],"&lt;="&amp;F109,fSales[Product],H109)</f>
        <v>8</v>
      </c>
      <c r="J109" s="6">
        <f>SUMIFS(fSales[Sales],fSales[Date],"&lt;="&amp;F109,fSales[Date],"&gt;"&amp;EOMONTH(F109,-12),fSales[Product],H109)</f>
        <v>625</v>
      </c>
      <c r="K109" s="6" t="str">
        <f t="array" ref="K109">"Total = "&amp;_xlfn.TEXTJOIN("+",,IF($F$5:$F$112&lt;=F109,IF($F$5:$F$112&gt;EOMONTH(F109,-12),IF($H$5:$H$112=H109,$I$5:$I$112,""),""),""))</f>
        <v>Total = 59+90+38+46+120+23+77+98+0+34+32+8</v>
      </c>
      <c r="M109" s="2">
        <v>44136</v>
      </c>
      <c r="N109" s="9" t="s">
        <v>11</v>
      </c>
      <c r="O109">
        <v>8</v>
      </c>
      <c r="P109" s="2">
        <v>43800</v>
      </c>
      <c r="Q109" s="9">
        <v>625</v>
      </c>
      <c r="R109" s="9" t="b">
        <f>Step05Sales12MonthBackByDateProduct[[#This Row],[Monthly Sales]]=I109</f>
        <v>1</v>
      </c>
      <c r="T109" s="11">
        <v>44136</v>
      </c>
      <c r="U109" s="10" t="s">
        <v>11</v>
      </c>
      <c r="V109" s="10">
        <v>8</v>
      </c>
      <c r="W109" s="10">
        <v>625</v>
      </c>
      <c r="X109" t="b">
        <f>W109=Step05Sales12MonthBackByDateProduct[[#This Row],[Custom]]</f>
        <v>1</v>
      </c>
    </row>
    <row r="110" spans="1:24" x14ac:dyDescent="0.25">
      <c r="A110" s="2">
        <v>43375</v>
      </c>
      <c r="B110">
        <v>30</v>
      </c>
      <c r="C110" t="s">
        <v>11</v>
      </c>
      <c r="E110" s="4">
        <f t="shared" si="6"/>
        <v>44166</v>
      </c>
      <c r="F110" s="4">
        <f t="shared" si="7"/>
        <v>44196</v>
      </c>
      <c r="G110" s="5">
        <f t="shared" si="5"/>
        <v>43831</v>
      </c>
      <c r="H110" s="4" t="str">
        <f t="shared" si="8"/>
        <v>Bellen</v>
      </c>
      <c r="I110" s="6">
        <f>SUMIFS(fSales[Sales],fSales[Date],"&gt;="&amp;E110,fSales[Date],"&lt;="&amp;F110,fSales[Product],H110)</f>
        <v>66</v>
      </c>
      <c r="J110" s="6">
        <f>SUMIFS(fSales[Sales],fSales[Date],"&lt;="&amp;F110,fSales[Date],"&gt;"&amp;EOMONTH(F110,-12),fSales[Product],H110)</f>
        <v>799</v>
      </c>
      <c r="K110" s="6" t="str">
        <f t="array" ref="K110">"Total = "&amp;_xlfn.TEXTJOIN("+",,IF($F$5:$F$112&lt;=F110,IF($F$5:$F$112&gt;EOMONTH(F110,-12),IF($H$5:$H$112=H110,$I$5:$I$112,""),""),""))</f>
        <v>Total = 98+0+120+119+58+75+16+46+89+50+62+66</v>
      </c>
      <c r="M110" s="2">
        <v>44166</v>
      </c>
      <c r="N110" s="9" t="s">
        <v>10</v>
      </c>
      <c r="O110">
        <v>66</v>
      </c>
      <c r="P110" s="2">
        <v>43831</v>
      </c>
      <c r="Q110" s="9">
        <v>799</v>
      </c>
      <c r="R110" s="9" t="b">
        <f>Step05Sales12MonthBackByDateProduct[[#This Row],[Monthly Sales]]=I110</f>
        <v>1</v>
      </c>
    </row>
    <row r="111" spans="1:24" x14ac:dyDescent="0.25">
      <c r="A111" s="2">
        <v>43376</v>
      </c>
      <c r="B111">
        <v>4</v>
      </c>
      <c r="C111" t="s">
        <v>10</v>
      </c>
      <c r="E111" s="4">
        <f t="shared" si="6"/>
        <v>44166</v>
      </c>
      <c r="F111" s="4">
        <f t="shared" si="7"/>
        <v>44196</v>
      </c>
      <c r="G111" s="5">
        <f t="shared" si="5"/>
        <v>43831</v>
      </c>
      <c r="H111" s="4" t="str">
        <f t="shared" si="8"/>
        <v>Carlota</v>
      </c>
      <c r="I111" s="6">
        <f>SUMIFS(fSales[Sales],fSales[Date],"&gt;="&amp;E111,fSales[Date],"&lt;="&amp;F111,fSales[Product],H111)</f>
        <v>87</v>
      </c>
      <c r="J111" s="6">
        <f>SUMIFS(fSales[Sales],fSales[Date],"&lt;="&amp;F111,fSales[Date],"&gt;"&amp;EOMONTH(F111,-12),fSales[Product],H111)</f>
        <v>922</v>
      </c>
      <c r="K111" s="6" t="str">
        <f t="array" ref="K111">"Total = "&amp;_xlfn.TEXTJOIN("+",,IF($F$5:$F$112&lt;=F111,IF($F$5:$F$112&gt;EOMONTH(F111,-12),IF($H$5:$H$112=H111,$I$5:$I$112,""),""),""))</f>
        <v>Total = 21+122+181+51+79+96+86+105+41+0+53+87</v>
      </c>
      <c r="M111" s="2">
        <v>44166</v>
      </c>
      <c r="N111" s="9" t="s">
        <v>4</v>
      </c>
      <c r="O111">
        <v>87</v>
      </c>
      <c r="P111" s="2">
        <v>43831</v>
      </c>
      <c r="Q111" s="9">
        <v>922</v>
      </c>
      <c r="R111" s="9" t="b">
        <f>Step05Sales12MonthBackByDateProduct[[#This Row],[Monthly Sales]]=I111</f>
        <v>1</v>
      </c>
    </row>
    <row r="112" spans="1:24" x14ac:dyDescent="0.25">
      <c r="A112" s="2">
        <v>43376</v>
      </c>
      <c r="B112">
        <v>3</v>
      </c>
      <c r="C112" t="s">
        <v>4</v>
      </c>
      <c r="E112" s="4">
        <f t="shared" si="6"/>
        <v>44166</v>
      </c>
      <c r="F112" s="4">
        <f t="shared" si="7"/>
        <v>44196</v>
      </c>
      <c r="G112" s="5">
        <f t="shared" si="5"/>
        <v>43831</v>
      </c>
      <c r="H112" s="4" t="str">
        <f t="shared" si="8"/>
        <v>Quad</v>
      </c>
      <c r="I112" s="6">
        <f>SUMIFS(fSales[Sales],fSales[Date],"&gt;="&amp;E112,fSales[Date],"&lt;="&amp;F112,fSales[Product],H112)</f>
        <v>84</v>
      </c>
      <c r="J112" s="6">
        <f>SUMIFS(fSales[Sales],fSales[Date],"&lt;="&amp;F112,fSales[Date],"&gt;"&amp;EOMONTH(F112,-12),fSales[Product],H112)</f>
        <v>650</v>
      </c>
      <c r="K112" s="6" t="str">
        <f t="array" ref="K112">"Total = "&amp;_xlfn.TEXTJOIN("+",,IF($F$5:$F$112&lt;=F112,IF($F$5:$F$112&gt;EOMONTH(F112,-12),IF($H$5:$H$112=H112,$I$5:$I$112,""),""),""))</f>
        <v>Total = 90+38+46+120+23+77+98+0+34+32+8+84</v>
      </c>
      <c r="M112" s="2">
        <v>44166</v>
      </c>
      <c r="N112" s="9" t="s">
        <v>11</v>
      </c>
      <c r="O112">
        <v>84</v>
      </c>
      <c r="P112" s="2">
        <v>43831</v>
      </c>
      <c r="Q112" s="9">
        <v>650</v>
      </c>
      <c r="R112" s="9" t="b">
        <f>Step05Sales12MonthBackByDateProduct[[#This Row],[Monthly Sales]]=I112</f>
        <v>1</v>
      </c>
    </row>
    <row r="113" spans="1:3" x14ac:dyDescent="0.25">
      <c r="A113" s="2">
        <v>43378</v>
      </c>
      <c r="B113">
        <v>4</v>
      </c>
      <c r="C113" t="s">
        <v>4</v>
      </c>
    </row>
    <row r="114" spans="1:3" x14ac:dyDescent="0.25">
      <c r="A114" s="2">
        <v>43385</v>
      </c>
      <c r="B114">
        <v>16</v>
      </c>
      <c r="C114" t="s">
        <v>4</v>
      </c>
    </row>
    <row r="115" spans="1:3" x14ac:dyDescent="0.25">
      <c r="A115" s="2">
        <v>43387</v>
      </c>
      <c r="B115">
        <v>23</v>
      </c>
      <c r="C115" t="s">
        <v>11</v>
      </c>
    </row>
    <row r="116" spans="1:3" x14ac:dyDescent="0.25">
      <c r="A116" s="2">
        <v>43389</v>
      </c>
      <c r="B116">
        <v>13</v>
      </c>
      <c r="C116" t="s">
        <v>10</v>
      </c>
    </row>
    <row r="117" spans="1:3" x14ac:dyDescent="0.25">
      <c r="A117" s="2">
        <v>43391</v>
      </c>
      <c r="B117">
        <v>1</v>
      </c>
      <c r="C117" t="s">
        <v>11</v>
      </c>
    </row>
    <row r="118" spans="1:3" x14ac:dyDescent="0.25">
      <c r="A118" s="2">
        <v>43393</v>
      </c>
      <c r="B118">
        <v>2</v>
      </c>
      <c r="C118" t="s">
        <v>4</v>
      </c>
    </row>
    <row r="119" spans="1:3" x14ac:dyDescent="0.25">
      <c r="A119" s="2">
        <v>43393</v>
      </c>
      <c r="B119">
        <v>7</v>
      </c>
      <c r="C119" t="s">
        <v>11</v>
      </c>
    </row>
    <row r="120" spans="1:3" x14ac:dyDescent="0.25">
      <c r="A120" s="2">
        <v>43396</v>
      </c>
      <c r="B120">
        <v>20</v>
      </c>
      <c r="C120" t="s">
        <v>10</v>
      </c>
    </row>
    <row r="121" spans="1:3" x14ac:dyDescent="0.25">
      <c r="A121" s="2">
        <v>43398</v>
      </c>
      <c r="B121">
        <v>13</v>
      </c>
      <c r="C121" t="s">
        <v>4</v>
      </c>
    </row>
    <row r="122" spans="1:3" x14ac:dyDescent="0.25">
      <c r="A122" s="2">
        <v>43404</v>
      </c>
      <c r="B122">
        <v>21</v>
      </c>
      <c r="C122" t="s">
        <v>10</v>
      </c>
    </row>
    <row r="123" spans="1:3" x14ac:dyDescent="0.25">
      <c r="A123" s="2">
        <v>43404</v>
      </c>
      <c r="B123">
        <v>12</v>
      </c>
      <c r="C123" t="s">
        <v>10</v>
      </c>
    </row>
    <row r="124" spans="1:3" x14ac:dyDescent="0.25">
      <c r="A124" s="2">
        <v>43404</v>
      </c>
      <c r="B124">
        <v>12</v>
      </c>
      <c r="C124" t="s">
        <v>11</v>
      </c>
    </row>
    <row r="125" spans="1:3" x14ac:dyDescent="0.25">
      <c r="A125" s="2">
        <v>43406</v>
      </c>
      <c r="B125">
        <v>31</v>
      </c>
      <c r="C125" t="s">
        <v>4</v>
      </c>
    </row>
    <row r="126" spans="1:3" x14ac:dyDescent="0.25">
      <c r="A126" s="2">
        <v>43409</v>
      </c>
      <c r="B126">
        <v>24</v>
      </c>
      <c r="C126" t="s">
        <v>10</v>
      </c>
    </row>
    <row r="127" spans="1:3" x14ac:dyDescent="0.25">
      <c r="A127" s="2">
        <v>43410</v>
      </c>
      <c r="B127">
        <v>19</v>
      </c>
      <c r="C127" t="s">
        <v>4</v>
      </c>
    </row>
    <row r="128" spans="1:3" x14ac:dyDescent="0.25">
      <c r="A128" s="2">
        <v>43411</v>
      </c>
      <c r="B128">
        <v>23</v>
      </c>
      <c r="C128" t="s">
        <v>10</v>
      </c>
    </row>
    <row r="129" spans="1:3" x14ac:dyDescent="0.25">
      <c r="A129" s="2">
        <v>43413</v>
      </c>
      <c r="B129">
        <v>13</v>
      </c>
      <c r="C129" t="s">
        <v>10</v>
      </c>
    </row>
    <row r="130" spans="1:3" x14ac:dyDescent="0.25">
      <c r="A130" s="2">
        <v>43414</v>
      </c>
      <c r="B130">
        <v>18</v>
      </c>
      <c r="C130" t="s">
        <v>4</v>
      </c>
    </row>
    <row r="131" spans="1:3" x14ac:dyDescent="0.25">
      <c r="A131" s="2">
        <v>43420</v>
      </c>
      <c r="B131">
        <v>15</v>
      </c>
      <c r="C131" t="s">
        <v>11</v>
      </c>
    </row>
    <row r="132" spans="1:3" x14ac:dyDescent="0.25">
      <c r="A132" s="2">
        <v>43428</v>
      </c>
      <c r="B132">
        <v>26</v>
      </c>
      <c r="C132" t="s">
        <v>10</v>
      </c>
    </row>
    <row r="133" spans="1:3" x14ac:dyDescent="0.25">
      <c r="A133" s="2">
        <v>43437</v>
      </c>
      <c r="B133">
        <v>31</v>
      </c>
      <c r="C133" t="s">
        <v>4</v>
      </c>
    </row>
    <row r="134" spans="1:3" x14ac:dyDescent="0.25">
      <c r="A134" s="2">
        <v>43438</v>
      </c>
      <c r="B134">
        <v>17</v>
      </c>
      <c r="C134" t="s">
        <v>11</v>
      </c>
    </row>
    <row r="135" spans="1:3" x14ac:dyDescent="0.25">
      <c r="A135" s="2">
        <v>43440</v>
      </c>
      <c r="B135">
        <v>22</v>
      </c>
      <c r="C135" t="s">
        <v>10</v>
      </c>
    </row>
    <row r="136" spans="1:3" x14ac:dyDescent="0.25">
      <c r="A136" s="2">
        <v>43440</v>
      </c>
      <c r="B136">
        <v>14</v>
      </c>
      <c r="C136" t="s">
        <v>4</v>
      </c>
    </row>
    <row r="137" spans="1:3" x14ac:dyDescent="0.25">
      <c r="A137" s="2">
        <v>43444</v>
      </c>
      <c r="B137">
        <v>28</v>
      </c>
      <c r="C137" t="s">
        <v>10</v>
      </c>
    </row>
    <row r="138" spans="1:3" x14ac:dyDescent="0.25">
      <c r="A138" s="2">
        <v>43448</v>
      </c>
      <c r="B138">
        <v>19</v>
      </c>
      <c r="C138" t="s">
        <v>11</v>
      </c>
    </row>
    <row r="139" spans="1:3" x14ac:dyDescent="0.25">
      <c r="A139" s="2">
        <v>43454</v>
      </c>
      <c r="B139">
        <v>5</v>
      </c>
      <c r="C139" t="s">
        <v>10</v>
      </c>
    </row>
    <row r="140" spans="1:3" x14ac:dyDescent="0.25">
      <c r="A140" s="2">
        <v>43455</v>
      </c>
      <c r="B140">
        <v>8</v>
      </c>
      <c r="C140" t="s">
        <v>10</v>
      </c>
    </row>
    <row r="141" spans="1:3" x14ac:dyDescent="0.25">
      <c r="A141" s="2">
        <v>43455</v>
      </c>
      <c r="B141">
        <v>11</v>
      </c>
      <c r="C141" t="s">
        <v>11</v>
      </c>
    </row>
    <row r="142" spans="1:3" x14ac:dyDescent="0.25">
      <c r="A142" s="2">
        <v>43458</v>
      </c>
      <c r="B142">
        <v>14</v>
      </c>
      <c r="C142" t="s">
        <v>4</v>
      </c>
    </row>
    <row r="143" spans="1:3" x14ac:dyDescent="0.25">
      <c r="A143" s="2">
        <v>43461</v>
      </c>
      <c r="B143">
        <v>19</v>
      </c>
      <c r="C143" t="s">
        <v>11</v>
      </c>
    </row>
    <row r="144" spans="1:3" x14ac:dyDescent="0.25">
      <c r="A144" s="2">
        <v>43463</v>
      </c>
      <c r="B144">
        <v>22</v>
      </c>
      <c r="C144" t="s">
        <v>10</v>
      </c>
    </row>
    <row r="145" spans="1:3" x14ac:dyDescent="0.25">
      <c r="A145" s="2">
        <v>43463</v>
      </c>
      <c r="B145">
        <v>25</v>
      </c>
      <c r="C145" t="s">
        <v>11</v>
      </c>
    </row>
    <row r="146" spans="1:3" x14ac:dyDescent="0.25">
      <c r="A146" s="2">
        <v>43473</v>
      </c>
      <c r="B146">
        <v>25</v>
      </c>
      <c r="C146" t="s">
        <v>10</v>
      </c>
    </row>
    <row r="147" spans="1:3" x14ac:dyDescent="0.25">
      <c r="A147" s="2">
        <v>43473</v>
      </c>
      <c r="B147">
        <v>31</v>
      </c>
      <c r="C147" t="s">
        <v>4</v>
      </c>
    </row>
    <row r="148" spans="1:3" x14ac:dyDescent="0.25">
      <c r="A148" s="2">
        <v>43479</v>
      </c>
      <c r="B148">
        <v>2</v>
      </c>
      <c r="C148" t="s">
        <v>10</v>
      </c>
    </row>
    <row r="149" spans="1:3" x14ac:dyDescent="0.25">
      <c r="A149" s="2">
        <v>43481</v>
      </c>
      <c r="B149">
        <v>19</v>
      </c>
      <c r="C149" t="s">
        <v>4</v>
      </c>
    </row>
    <row r="150" spans="1:3" x14ac:dyDescent="0.25">
      <c r="A150" s="2">
        <v>43484</v>
      </c>
      <c r="B150">
        <v>19</v>
      </c>
      <c r="C150" t="s">
        <v>10</v>
      </c>
    </row>
    <row r="151" spans="1:3" x14ac:dyDescent="0.25">
      <c r="A151" s="2">
        <v>43486</v>
      </c>
      <c r="B151">
        <v>8</v>
      </c>
      <c r="C151" t="s">
        <v>10</v>
      </c>
    </row>
    <row r="152" spans="1:3" x14ac:dyDescent="0.25">
      <c r="A152" s="2">
        <v>43488</v>
      </c>
      <c r="B152">
        <v>7</v>
      </c>
      <c r="C152" t="s">
        <v>4</v>
      </c>
    </row>
    <row r="153" spans="1:3" x14ac:dyDescent="0.25">
      <c r="A153" s="2">
        <v>43495</v>
      </c>
      <c r="B153">
        <v>23</v>
      </c>
      <c r="C153" t="s">
        <v>10</v>
      </c>
    </row>
    <row r="154" spans="1:3" x14ac:dyDescent="0.25">
      <c r="A154" s="2">
        <v>43501</v>
      </c>
      <c r="B154">
        <v>30</v>
      </c>
      <c r="C154" t="s">
        <v>4</v>
      </c>
    </row>
    <row r="155" spans="1:3" x14ac:dyDescent="0.25">
      <c r="A155" s="2">
        <v>43505</v>
      </c>
      <c r="B155">
        <v>32</v>
      </c>
      <c r="C155" t="s">
        <v>4</v>
      </c>
    </row>
    <row r="156" spans="1:3" x14ac:dyDescent="0.25">
      <c r="A156" s="2">
        <v>43509</v>
      </c>
      <c r="B156">
        <v>10</v>
      </c>
      <c r="C156" t="s">
        <v>11</v>
      </c>
    </row>
    <row r="157" spans="1:3" x14ac:dyDescent="0.25">
      <c r="A157" s="2">
        <v>43510</v>
      </c>
      <c r="B157">
        <v>8</v>
      </c>
      <c r="C157" t="s">
        <v>10</v>
      </c>
    </row>
    <row r="158" spans="1:3" x14ac:dyDescent="0.25">
      <c r="A158" s="2">
        <v>43511</v>
      </c>
      <c r="B158">
        <v>6</v>
      </c>
      <c r="C158" t="s">
        <v>4</v>
      </c>
    </row>
    <row r="159" spans="1:3" x14ac:dyDescent="0.25">
      <c r="A159" s="2">
        <v>43513</v>
      </c>
      <c r="B159">
        <v>32</v>
      </c>
      <c r="C159" t="s">
        <v>10</v>
      </c>
    </row>
    <row r="160" spans="1:3" x14ac:dyDescent="0.25">
      <c r="A160" s="2">
        <v>43516</v>
      </c>
      <c r="B160">
        <v>22</v>
      </c>
      <c r="C160" t="s">
        <v>10</v>
      </c>
    </row>
    <row r="161" spans="1:3" x14ac:dyDescent="0.25">
      <c r="A161" s="2">
        <v>43516</v>
      </c>
      <c r="B161">
        <v>32</v>
      </c>
      <c r="C161" t="s">
        <v>10</v>
      </c>
    </row>
    <row r="162" spans="1:3" x14ac:dyDescent="0.25">
      <c r="A162" s="2">
        <v>43518</v>
      </c>
      <c r="B162">
        <v>28</v>
      </c>
      <c r="C162" t="s">
        <v>11</v>
      </c>
    </row>
    <row r="163" spans="1:3" x14ac:dyDescent="0.25">
      <c r="A163" s="2">
        <v>43524</v>
      </c>
      <c r="B163">
        <v>11</v>
      </c>
      <c r="C163" t="s">
        <v>4</v>
      </c>
    </row>
    <row r="164" spans="1:3" x14ac:dyDescent="0.25">
      <c r="A164" s="2">
        <v>43528</v>
      </c>
      <c r="B164">
        <v>5</v>
      </c>
      <c r="C164" t="s">
        <v>10</v>
      </c>
    </row>
    <row r="165" spans="1:3" x14ac:dyDescent="0.25">
      <c r="A165" s="2">
        <v>43528</v>
      </c>
      <c r="B165">
        <v>27</v>
      </c>
      <c r="C165" t="s">
        <v>4</v>
      </c>
    </row>
    <row r="166" spans="1:3" x14ac:dyDescent="0.25">
      <c r="A166" s="2">
        <v>43530</v>
      </c>
      <c r="B166">
        <v>25</v>
      </c>
      <c r="C166" t="s">
        <v>11</v>
      </c>
    </row>
    <row r="167" spans="1:3" x14ac:dyDescent="0.25">
      <c r="A167" s="2">
        <v>43532</v>
      </c>
      <c r="B167">
        <v>14</v>
      </c>
      <c r="C167" t="s">
        <v>11</v>
      </c>
    </row>
    <row r="168" spans="1:3" x14ac:dyDescent="0.25">
      <c r="A168" s="2">
        <v>43536</v>
      </c>
      <c r="B168">
        <v>32</v>
      </c>
      <c r="C168" t="s">
        <v>4</v>
      </c>
    </row>
    <row r="169" spans="1:3" x14ac:dyDescent="0.25">
      <c r="A169" s="2">
        <v>43538</v>
      </c>
      <c r="B169">
        <v>24</v>
      </c>
      <c r="C169" t="s">
        <v>10</v>
      </c>
    </row>
    <row r="170" spans="1:3" x14ac:dyDescent="0.25">
      <c r="A170" s="2">
        <v>43544</v>
      </c>
      <c r="B170">
        <v>16</v>
      </c>
      <c r="C170" t="s">
        <v>11</v>
      </c>
    </row>
    <row r="171" spans="1:3" x14ac:dyDescent="0.25">
      <c r="A171" s="2">
        <v>43547</v>
      </c>
      <c r="B171">
        <v>21</v>
      </c>
      <c r="C171" t="s">
        <v>4</v>
      </c>
    </row>
    <row r="172" spans="1:3" x14ac:dyDescent="0.25">
      <c r="A172" s="2">
        <v>43549</v>
      </c>
      <c r="B172">
        <v>17</v>
      </c>
      <c r="C172" t="s">
        <v>10</v>
      </c>
    </row>
    <row r="173" spans="1:3" x14ac:dyDescent="0.25">
      <c r="A173" s="2">
        <v>43556</v>
      </c>
      <c r="B173">
        <v>28</v>
      </c>
      <c r="C173" t="s">
        <v>4</v>
      </c>
    </row>
    <row r="174" spans="1:3" x14ac:dyDescent="0.25">
      <c r="A174" s="2">
        <v>43560</v>
      </c>
      <c r="B174">
        <v>32</v>
      </c>
      <c r="C174" t="s">
        <v>11</v>
      </c>
    </row>
    <row r="175" spans="1:3" x14ac:dyDescent="0.25">
      <c r="A175" s="2">
        <v>43562</v>
      </c>
      <c r="B175">
        <v>4</v>
      </c>
      <c r="C175" t="s">
        <v>4</v>
      </c>
    </row>
    <row r="176" spans="1:3" x14ac:dyDescent="0.25">
      <c r="A176" s="2">
        <v>43562</v>
      </c>
      <c r="B176">
        <v>29</v>
      </c>
      <c r="C176" t="s">
        <v>11</v>
      </c>
    </row>
    <row r="177" spans="1:3" x14ac:dyDescent="0.25">
      <c r="A177" s="2">
        <v>43563</v>
      </c>
      <c r="B177">
        <v>32</v>
      </c>
      <c r="C177" t="s">
        <v>10</v>
      </c>
    </row>
    <row r="178" spans="1:3" x14ac:dyDescent="0.25">
      <c r="A178" s="2">
        <v>43564</v>
      </c>
      <c r="B178">
        <v>22</v>
      </c>
      <c r="C178" t="s">
        <v>10</v>
      </c>
    </row>
    <row r="179" spans="1:3" x14ac:dyDescent="0.25">
      <c r="A179" s="2">
        <v>43565</v>
      </c>
      <c r="B179">
        <v>14</v>
      </c>
      <c r="C179" t="s">
        <v>4</v>
      </c>
    </row>
    <row r="180" spans="1:3" x14ac:dyDescent="0.25">
      <c r="A180" s="2">
        <v>43573</v>
      </c>
      <c r="B180">
        <v>24</v>
      </c>
      <c r="C180" t="s">
        <v>4</v>
      </c>
    </row>
    <row r="181" spans="1:3" x14ac:dyDescent="0.25">
      <c r="A181" s="2">
        <v>43573</v>
      </c>
      <c r="B181">
        <v>23</v>
      </c>
      <c r="C181" t="s">
        <v>11</v>
      </c>
    </row>
    <row r="182" spans="1:3" x14ac:dyDescent="0.25">
      <c r="A182" s="2">
        <v>43574</v>
      </c>
      <c r="B182">
        <v>5</v>
      </c>
      <c r="C182" t="s">
        <v>10</v>
      </c>
    </row>
    <row r="183" spans="1:3" x14ac:dyDescent="0.25">
      <c r="A183" s="2">
        <v>43575</v>
      </c>
      <c r="B183">
        <v>16</v>
      </c>
      <c r="C183" t="s">
        <v>4</v>
      </c>
    </row>
    <row r="184" spans="1:3" x14ac:dyDescent="0.25">
      <c r="A184" s="2">
        <v>43580</v>
      </c>
      <c r="B184">
        <v>23</v>
      </c>
      <c r="C184" t="s">
        <v>10</v>
      </c>
    </row>
    <row r="185" spans="1:3" x14ac:dyDescent="0.25">
      <c r="A185" s="2">
        <v>43583</v>
      </c>
      <c r="B185">
        <v>25</v>
      </c>
      <c r="C185" t="s">
        <v>11</v>
      </c>
    </row>
    <row r="186" spans="1:3" x14ac:dyDescent="0.25">
      <c r="A186" s="2">
        <v>43584</v>
      </c>
      <c r="B186">
        <v>27</v>
      </c>
      <c r="C186" t="s">
        <v>10</v>
      </c>
    </row>
    <row r="187" spans="1:3" x14ac:dyDescent="0.25">
      <c r="A187" s="2">
        <v>43587</v>
      </c>
      <c r="B187">
        <v>26</v>
      </c>
      <c r="C187" t="s">
        <v>11</v>
      </c>
    </row>
    <row r="188" spans="1:3" x14ac:dyDescent="0.25">
      <c r="A188" s="2">
        <v>43590</v>
      </c>
      <c r="B188">
        <v>21</v>
      </c>
      <c r="C188" t="s">
        <v>10</v>
      </c>
    </row>
    <row r="189" spans="1:3" x14ac:dyDescent="0.25">
      <c r="A189" s="2">
        <v>43595</v>
      </c>
      <c r="B189">
        <v>8</v>
      </c>
      <c r="C189" t="s">
        <v>10</v>
      </c>
    </row>
    <row r="190" spans="1:3" x14ac:dyDescent="0.25">
      <c r="A190" s="2">
        <v>43596</v>
      </c>
      <c r="B190">
        <v>4</v>
      </c>
      <c r="C190" t="s">
        <v>11</v>
      </c>
    </row>
    <row r="191" spans="1:3" x14ac:dyDescent="0.25">
      <c r="A191" s="2">
        <v>43597</v>
      </c>
      <c r="B191">
        <v>10</v>
      </c>
      <c r="C191" t="s">
        <v>4</v>
      </c>
    </row>
    <row r="192" spans="1:3" x14ac:dyDescent="0.25">
      <c r="A192" s="2">
        <v>43598</v>
      </c>
      <c r="B192">
        <v>11</v>
      </c>
      <c r="C192" t="s">
        <v>11</v>
      </c>
    </row>
    <row r="193" spans="1:3" x14ac:dyDescent="0.25">
      <c r="A193" s="2">
        <v>43601</v>
      </c>
      <c r="B193">
        <v>5</v>
      </c>
      <c r="C193" t="s">
        <v>10</v>
      </c>
    </row>
    <row r="194" spans="1:3" x14ac:dyDescent="0.25">
      <c r="A194" s="2">
        <v>43603</v>
      </c>
      <c r="B194">
        <v>26</v>
      </c>
      <c r="C194" t="s">
        <v>11</v>
      </c>
    </row>
    <row r="195" spans="1:3" x14ac:dyDescent="0.25">
      <c r="A195" s="2">
        <v>43604</v>
      </c>
      <c r="B195">
        <v>5</v>
      </c>
      <c r="C195" t="s">
        <v>10</v>
      </c>
    </row>
    <row r="196" spans="1:3" x14ac:dyDescent="0.25">
      <c r="A196" s="2">
        <v>43607</v>
      </c>
      <c r="B196">
        <v>2</v>
      </c>
      <c r="C196" t="s">
        <v>10</v>
      </c>
    </row>
    <row r="197" spans="1:3" x14ac:dyDescent="0.25">
      <c r="A197" s="2">
        <v>43608</v>
      </c>
      <c r="B197">
        <v>20</v>
      </c>
      <c r="C197" t="s">
        <v>4</v>
      </c>
    </row>
    <row r="198" spans="1:3" x14ac:dyDescent="0.25">
      <c r="A198" s="2">
        <v>43609</v>
      </c>
      <c r="B198">
        <v>3</v>
      </c>
      <c r="C198" t="s">
        <v>10</v>
      </c>
    </row>
    <row r="199" spans="1:3" x14ac:dyDescent="0.25">
      <c r="A199" s="2">
        <v>43612</v>
      </c>
      <c r="B199">
        <v>16</v>
      </c>
      <c r="C199" t="s">
        <v>11</v>
      </c>
    </row>
    <row r="200" spans="1:3" x14ac:dyDescent="0.25">
      <c r="A200" s="2">
        <v>43615</v>
      </c>
      <c r="B200">
        <v>9</v>
      </c>
      <c r="C200" t="s">
        <v>4</v>
      </c>
    </row>
    <row r="201" spans="1:3" x14ac:dyDescent="0.25">
      <c r="A201" s="2">
        <v>43616</v>
      </c>
      <c r="B201">
        <v>23</v>
      </c>
      <c r="C201" t="s">
        <v>10</v>
      </c>
    </row>
    <row r="202" spans="1:3" x14ac:dyDescent="0.25">
      <c r="A202" s="2">
        <v>43616</v>
      </c>
      <c r="B202">
        <v>1</v>
      </c>
      <c r="C202" t="s">
        <v>4</v>
      </c>
    </row>
    <row r="203" spans="1:3" x14ac:dyDescent="0.25">
      <c r="A203" s="2">
        <v>43618</v>
      </c>
      <c r="B203">
        <v>25</v>
      </c>
      <c r="C203" t="s">
        <v>4</v>
      </c>
    </row>
    <row r="204" spans="1:3" x14ac:dyDescent="0.25">
      <c r="A204" s="2">
        <v>43618</v>
      </c>
      <c r="B204">
        <v>31</v>
      </c>
      <c r="C204" t="s">
        <v>4</v>
      </c>
    </row>
    <row r="205" spans="1:3" x14ac:dyDescent="0.25">
      <c r="A205" s="2">
        <v>43624</v>
      </c>
      <c r="B205">
        <v>25</v>
      </c>
      <c r="C205" t="s">
        <v>4</v>
      </c>
    </row>
    <row r="206" spans="1:3" x14ac:dyDescent="0.25">
      <c r="A206" s="2">
        <v>43624</v>
      </c>
      <c r="B206">
        <v>17</v>
      </c>
      <c r="C206" t="s">
        <v>11</v>
      </c>
    </row>
    <row r="207" spans="1:3" x14ac:dyDescent="0.25">
      <c r="A207" s="2">
        <v>43631</v>
      </c>
      <c r="B207">
        <v>25</v>
      </c>
      <c r="C207" t="s">
        <v>10</v>
      </c>
    </row>
    <row r="208" spans="1:3" x14ac:dyDescent="0.25">
      <c r="A208" s="2">
        <v>43634</v>
      </c>
      <c r="B208">
        <v>18</v>
      </c>
      <c r="C208" t="s">
        <v>10</v>
      </c>
    </row>
    <row r="209" spans="1:3" x14ac:dyDescent="0.25">
      <c r="A209" s="2">
        <v>43647</v>
      </c>
      <c r="B209">
        <v>25</v>
      </c>
      <c r="C209" t="s">
        <v>11</v>
      </c>
    </row>
    <row r="210" spans="1:3" x14ac:dyDescent="0.25">
      <c r="A210" s="2">
        <v>43651</v>
      </c>
      <c r="B210">
        <v>8</v>
      </c>
      <c r="C210" t="s">
        <v>10</v>
      </c>
    </row>
    <row r="211" spans="1:3" x14ac:dyDescent="0.25">
      <c r="A211" s="2">
        <v>43657</v>
      </c>
      <c r="B211">
        <v>32</v>
      </c>
      <c r="C211" t="s">
        <v>4</v>
      </c>
    </row>
    <row r="212" spans="1:3" x14ac:dyDescent="0.25">
      <c r="A212" s="2">
        <v>43658</v>
      </c>
      <c r="B212">
        <v>1</v>
      </c>
      <c r="C212" t="s">
        <v>10</v>
      </c>
    </row>
    <row r="213" spans="1:3" x14ac:dyDescent="0.25">
      <c r="A213" s="2">
        <v>43658</v>
      </c>
      <c r="B213">
        <v>16</v>
      </c>
      <c r="C213" t="s">
        <v>4</v>
      </c>
    </row>
    <row r="214" spans="1:3" x14ac:dyDescent="0.25">
      <c r="A214" s="2">
        <v>43659</v>
      </c>
      <c r="B214">
        <v>22</v>
      </c>
      <c r="C214" t="s">
        <v>11</v>
      </c>
    </row>
    <row r="215" spans="1:3" x14ac:dyDescent="0.25">
      <c r="A215" s="2">
        <v>43664</v>
      </c>
      <c r="B215">
        <v>6</v>
      </c>
      <c r="C215" t="s">
        <v>10</v>
      </c>
    </row>
    <row r="216" spans="1:3" x14ac:dyDescent="0.25">
      <c r="A216" s="2">
        <v>43668</v>
      </c>
      <c r="B216">
        <v>15</v>
      </c>
      <c r="C216" t="s">
        <v>10</v>
      </c>
    </row>
    <row r="217" spans="1:3" x14ac:dyDescent="0.25">
      <c r="A217" s="2">
        <v>43668</v>
      </c>
      <c r="B217">
        <v>13</v>
      </c>
      <c r="C217" t="s">
        <v>4</v>
      </c>
    </row>
    <row r="218" spans="1:3" x14ac:dyDescent="0.25">
      <c r="A218" s="2">
        <v>43669</v>
      </c>
      <c r="B218">
        <v>3</v>
      </c>
      <c r="C218" t="s">
        <v>11</v>
      </c>
    </row>
    <row r="219" spans="1:3" x14ac:dyDescent="0.25">
      <c r="A219" s="2">
        <v>43669</v>
      </c>
      <c r="B219">
        <v>26</v>
      </c>
      <c r="C219" t="s">
        <v>11</v>
      </c>
    </row>
    <row r="220" spans="1:3" x14ac:dyDescent="0.25">
      <c r="A220" s="2">
        <v>43672</v>
      </c>
      <c r="B220">
        <v>9</v>
      </c>
      <c r="C220" t="s">
        <v>10</v>
      </c>
    </row>
    <row r="221" spans="1:3" x14ac:dyDescent="0.25">
      <c r="A221" s="2">
        <v>43672</v>
      </c>
      <c r="B221">
        <v>6</v>
      </c>
      <c r="C221" t="s">
        <v>11</v>
      </c>
    </row>
    <row r="222" spans="1:3" x14ac:dyDescent="0.25">
      <c r="A222" s="2">
        <v>43673</v>
      </c>
      <c r="B222">
        <v>9</v>
      </c>
      <c r="C222" t="s">
        <v>10</v>
      </c>
    </row>
    <row r="223" spans="1:3" x14ac:dyDescent="0.25">
      <c r="A223" s="2">
        <v>43676</v>
      </c>
      <c r="B223">
        <v>16</v>
      </c>
      <c r="C223" t="s">
        <v>4</v>
      </c>
    </row>
    <row r="224" spans="1:3" x14ac:dyDescent="0.25">
      <c r="A224" s="2">
        <v>43677</v>
      </c>
      <c r="B224">
        <v>16</v>
      </c>
      <c r="C224" t="s">
        <v>4</v>
      </c>
    </row>
    <row r="225" spans="1:3" x14ac:dyDescent="0.25">
      <c r="A225" s="2">
        <v>43679</v>
      </c>
      <c r="B225">
        <v>11</v>
      </c>
      <c r="C225" t="s">
        <v>10</v>
      </c>
    </row>
    <row r="226" spans="1:3" x14ac:dyDescent="0.25">
      <c r="A226" s="2">
        <v>43681</v>
      </c>
      <c r="B226">
        <v>21</v>
      </c>
      <c r="C226" t="s">
        <v>10</v>
      </c>
    </row>
    <row r="227" spans="1:3" x14ac:dyDescent="0.25">
      <c r="A227" s="2">
        <v>43684</v>
      </c>
      <c r="B227">
        <v>13</v>
      </c>
      <c r="C227" t="s">
        <v>4</v>
      </c>
    </row>
    <row r="228" spans="1:3" x14ac:dyDescent="0.25">
      <c r="A228" s="2">
        <v>43688</v>
      </c>
      <c r="B228">
        <v>22</v>
      </c>
      <c r="C228" t="s">
        <v>10</v>
      </c>
    </row>
    <row r="229" spans="1:3" x14ac:dyDescent="0.25">
      <c r="A229" s="2">
        <v>43691</v>
      </c>
      <c r="B229">
        <v>11</v>
      </c>
      <c r="C229" t="s">
        <v>4</v>
      </c>
    </row>
    <row r="230" spans="1:3" x14ac:dyDescent="0.25">
      <c r="A230" s="2">
        <v>43693</v>
      </c>
      <c r="B230">
        <v>1</v>
      </c>
      <c r="C230" t="s">
        <v>11</v>
      </c>
    </row>
    <row r="231" spans="1:3" x14ac:dyDescent="0.25">
      <c r="A231" s="2">
        <v>43695</v>
      </c>
      <c r="B231">
        <v>3</v>
      </c>
      <c r="C231" t="s">
        <v>11</v>
      </c>
    </row>
    <row r="232" spans="1:3" x14ac:dyDescent="0.25">
      <c r="A232" s="2">
        <v>43703</v>
      </c>
      <c r="B232">
        <v>20</v>
      </c>
      <c r="C232" t="s">
        <v>11</v>
      </c>
    </row>
    <row r="233" spans="1:3" x14ac:dyDescent="0.25">
      <c r="A233" s="2">
        <v>43712</v>
      </c>
      <c r="B233">
        <v>23</v>
      </c>
      <c r="C233" t="s">
        <v>4</v>
      </c>
    </row>
    <row r="234" spans="1:3" x14ac:dyDescent="0.25">
      <c r="A234" s="2">
        <v>43713</v>
      </c>
      <c r="B234">
        <v>6</v>
      </c>
      <c r="C234" t="s">
        <v>11</v>
      </c>
    </row>
    <row r="235" spans="1:3" x14ac:dyDescent="0.25">
      <c r="A235" s="2">
        <v>43716</v>
      </c>
      <c r="B235">
        <v>27</v>
      </c>
      <c r="C235" t="s">
        <v>11</v>
      </c>
    </row>
    <row r="236" spans="1:3" x14ac:dyDescent="0.25">
      <c r="A236" s="2">
        <v>43718</v>
      </c>
      <c r="B236">
        <v>22</v>
      </c>
      <c r="C236" t="s">
        <v>10</v>
      </c>
    </row>
    <row r="237" spans="1:3" x14ac:dyDescent="0.25">
      <c r="A237" s="2">
        <v>43718</v>
      </c>
      <c r="B237">
        <v>30</v>
      </c>
      <c r="C237" t="s">
        <v>11</v>
      </c>
    </row>
    <row r="238" spans="1:3" x14ac:dyDescent="0.25">
      <c r="A238" s="2">
        <v>43719</v>
      </c>
      <c r="B238">
        <v>21</v>
      </c>
      <c r="C238" t="s">
        <v>10</v>
      </c>
    </row>
    <row r="239" spans="1:3" x14ac:dyDescent="0.25">
      <c r="A239" s="2">
        <v>43721</v>
      </c>
      <c r="B239">
        <v>7</v>
      </c>
      <c r="C239" t="s">
        <v>11</v>
      </c>
    </row>
    <row r="240" spans="1:3" x14ac:dyDescent="0.25">
      <c r="A240" s="2">
        <v>43727</v>
      </c>
      <c r="B240">
        <v>28</v>
      </c>
      <c r="C240" t="s">
        <v>4</v>
      </c>
    </row>
    <row r="241" spans="1:3" x14ac:dyDescent="0.25">
      <c r="A241" s="2">
        <v>43729</v>
      </c>
      <c r="B241">
        <v>10</v>
      </c>
      <c r="C241" t="s">
        <v>11</v>
      </c>
    </row>
    <row r="242" spans="1:3" x14ac:dyDescent="0.25">
      <c r="A242" s="2">
        <v>43729</v>
      </c>
      <c r="B242">
        <v>32</v>
      </c>
      <c r="C242" t="s">
        <v>11</v>
      </c>
    </row>
    <row r="243" spans="1:3" x14ac:dyDescent="0.25">
      <c r="A243" s="2">
        <v>43733</v>
      </c>
      <c r="B243">
        <v>18</v>
      </c>
      <c r="C243" t="s">
        <v>10</v>
      </c>
    </row>
    <row r="244" spans="1:3" x14ac:dyDescent="0.25">
      <c r="A244" s="2">
        <v>43735</v>
      </c>
      <c r="B244">
        <v>32</v>
      </c>
      <c r="C244" t="s">
        <v>10</v>
      </c>
    </row>
    <row r="245" spans="1:3" x14ac:dyDescent="0.25">
      <c r="A245" s="2">
        <v>43735</v>
      </c>
      <c r="B245">
        <v>13</v>
      </c>
      <c r="C245" t="s">
        <v>4</v>
      </c>
    </row>
    <row r="246" spans="1:3" x14ac:dyDescent="0.25">
      <c r="A246" s="2">
        <v>43736</v>
      </c>
      <c r="B246">
        <v>1</v>
      </c>
      <c r="C246" t="s">
        <v>10</v>
      </c>
    </row>
    <row r="247" spans="1:3" x14ac:dyDescent="0.25">
      <c r="A247" s="2">
        <v>43736</v>
      </c>
      <c r="B247">
        <v>27</v>
      </c>
      <c r="C247" t="s">
        <v>10</v>
      </c>
    </row>
    <row r="248" spans="1:3" x14ac:dyDescent="0.25">
      <c r="A248" s="2">
        <v>43743</v>
      </c>
      <c r="B248">
        <v>32</v>
      </c>
      <c r="C248" t="s">
        <v>4</v>
      </c>
    </row>
    <row r="249" spans="1:3" x14ac:dyDescent="0.25">
      <c r="A249" s="2">
        <v>43743</v>
      </c>
      <c r="B249">
        <v>7</v>
      </c>
      <c r="C249" t="s">
        <v>4</v>
      </c>
    </row>
    <row r="250" spans="1:3" x14ac:dyDescent="0.25">
      <c r="A250" s="2">
        <v>43743</v>
      </c>
      <c r="B250">
        <v>23</v>
      </c>
      <c r="C250" t="s">
        <v>11</v>
      </c>
    </row>
    <row r="251" spans="1:3" x14ac:dyDescent="0.25">
      <c r="A251" s="2">
        <v>43745</v>
      </c>
      <c r="B251">
        <v>20</v>
      </c>
      <c r="C251" t="s">
        <v>4</v>
      </c>
    </row>
    <row r="252" spans="1:3" x14ac:dyDescent="0.25">
      <c r="A252" s="2">
        <v>43750</v>
      </c>
      <c r="B252">
        <v>12</v>
      </c>
      <c r="C252" t="s">
        <v>4</v>
      </c>
    </row>
    <row r="253" spans="1:3" x14ac:dyDescent="0.25">
      <c r="A253" s="2">
        <v>43755</v>
      </c>
      <c r="B253">
        <v>27</v>
      </c>
      <c r="C253" t="s">
        <v>10</v>
      </c>
    </row>
    <row r="254" spans="1:3" x14ac:dyDescent="0.25">
      <c r="A254" s="2">
        <v>43757</v>
      </c>
      <c r="B254">
        <v>15</v>
      </c>
      <c r="C254" t="s">
        <v>10</v>
      </c>
    </row>
    <row r="255" spans="1:3" x14ac:dyDescent="0.25">
      <c r="A255" s="2">
        <v>43767</v>
      </c>
      <c r="B255">
        <v>18</v>
      </c>
      <c r="C255" t="s">
        <v>4</v>
      </c>
    </row>
    <row r="256" spans="1:3" x14ac:dyDescent="0.25">
      <c r="A256" s="2">
        <v>43770</v>
      </c>
      <c r="B256">
        <v>14</v>
      </c>
      <c r="C256" t="s">
        <v>11</v>
      </c>
    </row>
    <row r="257" spans="1:3" x14ac:dyDescent="0.25">
      <c r="A257" s="2">
        <v>43783</v>
      </c>
      <c r="B257">
        <v>18</v>
      </c>
      <c r="C257" t="s">
        <v>4</v>
      </c>
    </row>
    <row r="258" spans="1:3" x14ac:dyDescent="0.25">
      <c r="A258" s="2">
        <v>43783</v>
      </c>
      <c r="B258">
        <v>19</v>
      </c>
      <c r="C258" t="s">
        <v>11</v>
      </c>
    </row>
    <row r="259" spans="1:3" x14ac:dyDescent="0.25">
      <c r="A259" s="2">
        <v>43786</v>
      </c>
      <c r="B259">
        <v>20</v>
      </c>
      <c r="C259" t="s">
        <v>10</v>
      </c>
    </row>
    <row r="260" spans="1:3" x14ac:dyDescent="0.25">
      <c r="A260" s="2">
        <v>43788</v>
      </c>
      <c r="B260">
        <v>12</v>
      </c>
      <c r="C260" t="s">
        <v>10</v>
      </c>
    </row>
    <row r="261" spans="1:3" x14ac:dyDescent="0.25">
      <c r="A261" s="2">
        <v>43791</v>
      </c>
      <c r="B261">
        <v>15</v>
      </c>
      <c r="C261" t="s">
        <v>10</v>
      </c>
    </row>
    <row r="262" spans="1:3" x14ac:dyDescent="0.25">
      <c r="A262" s="2">
        <v>43798</v>
      </c>
      <c r="B262">
        <v>10</v>
      </c>
      <c r="C262" t="s">
        <v>10</v>
      </c>
    </row>
    <row r="263" spans="1:3" x14ac:dyDescent="0.25">
      <c r="A263" s="2">
        <v>43806</v>
      </c>
      <c r="B263">
        <v>19</v>
      </c>
      <c r="C263" t="s">
        <v>10</v>
      </c>
    </row>
    <row r="264" spans="1:3" x14ac:dyDescent="0.25">
      <c r="A264" s="2">
        <v>43806</v>
      </c>
      <c r="B264">
        <v>23</v>
      </c>
      <c r="C264" t="s">
        <v>11</v>
      </c>
    </row>
    <row r="265" spans="1:3" x14ac:dyDescent="0.25">
      <c r="A265" s="2">
        <v>43807</v>
      </c>
      <c r="B265">
        <v>22</v>
      </c>
      <c r="C265" t="s">
        <v>11</v>
      </c>
    </row>
    <row r="266" spans="1:3" x14ac:dyDescent="0.25">
      <c r="A266" s="2">
        <v>43814</v>
      </c>
      <c r="B266">
        <v>26</v>
      </c>
      <c r="C266" t="s">
        <v>10</v>
      </c>
    </row>
    <row r="267" spans="1:3" x14ac:dyDescent="0.25">
      <c r="A267" s="2">
        <v>43818</v>
      </c>
      <c r="B267">
        <v>7</v>
      </c>
      <c r="C267" t="s">
        <v>4</v>
      </c>
    </row>
    <row r="268" spans="1:3" x14ac:dyDescent="0.25">
      <c r="A268" s="2">
        <v>43819</v>
      </c>
      <c r="B268">
        <v>33</v>
      </c>
      <c r="C268" t="s">
        <v>4</v>
      </c>
    </row>
    <row r="269" spans="1:3" x14ac:dyDescent="0.25">
      <c r="A269" s="2">
        <v>43822</v>
      </c>
      <c r="B269">
        <v>16</v>
      </c>
      <c r="C269" t="s">
        <v>10</v>
      </c>
    </row>
    <row r="270" spans="1:3" x14ac:dyDescent="0.25">
      <c r="A270" s="2">
        <v>43825</v>
      </c>
      <c r="B270">
        <v>14</v>
      </c>
      <c r="C270" t="s">
        <v>11</v>
      </c>
    </row>
    <row r="271" spans="1:3" x14ac:dyDescent="0.25">
      <c r="A271" s="2">
        <v>43827</v>
      </c>
      <c r="B271">
        <v>30</v>
      </c>
      <c r="C271" t="s">
        <v>4</v>
      </c>
    </row>
    <row r="272" spans="1:3" x14ac:dyDescent="0.25">
      <c r="A272" s="2">
        <v>43829</v>
      </c>
      <c r="B272">
        <v>9</v>
      </c>
      <c r="C272" t="s">
        <v>10</v>
      </c>
    </row>
    <row r="273" spans="1:3" x14ac:dyDescent="0.25">
      <c r="A273" s="2">
        <v>43831</v>
      </c>
      <c r="B273">
        <v>11</v>
      </c>
      <c r="C273" t="s">
        <v>10</v>
      </c>
    </row>
    <row r="274" spans="1:3" x14ac:dyDescent="0.25">
      <c r="A274" s="2">
        <v>43831</v>
      </c>
      <c r="B274">
        <v>16</v>
      </c>
      <c r="C274" t="s">
        <v>4</v>
      </c>
    </row>
    <row r="275" spans="1:3" x14ac:dyDescent="0.25">
      <c r="A275" s="2">
        <v>43835</v>
      </c>
      <c r="B275">
        <v>5</v>
      </c>
      <c r="C275" t="s">
        <v>4</v>
      </c>
    </row>
    <row r="276" spans="1:3" x14ac:dyDescent="0.25">
      <c r="A276" s="2">
        <v>43836</v>
      </c>
      <c r="B276">
        <v>25</v>
      </c>
      <c r="C276" t="s">
        <v>10</v>
      </c>
    </row>
    <row r="277" spans="1:3" x14ac:dyDescent="0.25">
      <c r="A277" s="2">
        <v>43837</v>
      </c>
      <c r="B277">
        <v>17</v>
      </c>
      <c r="C277" t="s">
        <v>11</v>
      </c>
    </row>
    <row r="278" spans="1:3" x14ac:dyDescent="0.25">
      <c r="A278" s="2">
        <v>43841</v>
      </c>
      <c r="B278">
        <v>25</v>
      </c>
      <c r="C278" t="s">
        <v>11</v>
      </c>
    </row>
    <row r="279" spans="1:3" x14ac:dyDescent="0.25">
      <c r="A279" s="2">
        <v>43841</v>
      </c>
      <c r="B279">
        <v>24</v>
      </c>
      <c r="C279" t="s">
        <v>11</v>
      </c>
    </row>
    <row r="280" spans="1:3" x14ac:dyDescent="0.25">
      <c r="A280" s="2">
        <v>43845</v>
      </c>
      <c r="B280">
        <v>21</v>
      </c>
      <c r="C280" t="s">
        <v>10</v>
      </c>
    </row>
    <row r="281" spans="1:3" x14ac:dyDescent="0.25">
      <c r="A281" s="2">
        <v>43849</v>
      </c>
      <c r="B281">
        <v>3</v>
      </c>
      <c r="C281" t="s">
        <v>11</v>
      </c>
    </row>
    <row r="282" spans="1:3" x14ac:dyDescent="0.25">
      <c r="A282" s="2">
        <v>43851</v>
      </c>
      <c r="B282">
        <v>31</v>
      </c>
      <c r="C282" t="s">
        <v>10</v>
      </c>
    </row>
    <row r="283" spans="1:3" x14ac:dyDescent="0.25">
      <c r="A283" s="2">
        <v>43856</v>
      </c>
      <c r="B283">
        <v>10</v>
      </c>
      <c r="C283" t="s">
        <v>10</v>
      </c>
    </row>
    <row r="284" spans="1:3" x14ac:dyDescent="0.25">
      <c r="A284" s="2">
        <v>43858</v>
      </c>
      <c r="B284">
        <v>21</v>
      </c>
      <c r="C284" t="s">
        <v>11</v>
      </c>
    </row>
    <row r="285" spans="1:3" x14ac:dyDescent="0.25">
      <c r="A285" s="2">
        <v>43865</v>
      </c>
      <c r="B285">
        <v>18</v>
      </c>
      <c r="C285" t="s">
        <v>4</v>
      </c>
    </row>
    <row r="286" spans="1:3" x14ac:dyDescent="0.25">
      <c r="A286" s="2">
        <v>43867</v>
      </c>
      <c r="B286">
        <v>26</v>
      </c>
      <c r="C286" t="s">
        <v>4</v>
      </c>
    </row>
    <row r="287" spans="1:3" x14ac:dyDescent="0.25">
      <c r="A287" s="2">
        <v>43869</v>
      </c>
      <c r="B287">
        <v>28</v>
      </c>
      <c r="C287" t="s">
        <v>11</v>
      </c>
    </row>
    <row r="288" spans="1:3" x14ac:dyDescent="0.25">
      <c r="A288" s="2">
        <v>43871</v>
      </c>
      <c r="B288">
        <v>5</v>
      </c>
      <c r="C288" t="s">
        <v>11</v>
      </c>
    </row>
    <row r="289" spans="1:3" x14ac:dyDescent="0.25">
      <c r="A289" s="2">
        <v>43874</v>
      </c>
      <c r="B289">
        <v>25</v>
      </c>
      <c r="C289" t="s">
        <v>4</v>
      </c>
    </row>
    <row r="290" spans="1:3" x14ac:dyDescent="0.25">
      <c r="A290" s="2">
        <v>43875</v>
      </c>
      <c r="B290">
        <v>5</v>
      </c>
      <c r="C290" t="s">
        <v>11</v>
      </c>
    </row>
    <row r="291" spans="1:3" x14ac:dyDescent="0.25">
      <c r="A291" s="2">
        <v>43884</v>
      </c>
      <c r="B291">
        <v>18</v>
      </c>
      <c r="C291" t="s">
        <v>4</v>
      </c>
    </row>
    <row r="292" spans="1:3" x14ac:dyDescent="0.25">
      <c r="A292" s="2">
        <v>43888</v>
      </c>
      <c r="B292">
        <v>10</v>
      </c>
      <c r="C292" t="s">
        <v>4</v>
      </c>
    </row>
    <row r="293" spans="1:3" x14ac:dyDescent="0.25">
      <c r="A293" s="2">
        <v>43889</v>
      </c>
      <c r="B293">
        <v>25</v>
      </c>
      <c r="C293" t="s">
        <v>4</v>
      </c>
    </row>
    <row r="294" spans="1:3" x14ac:dyDescent="0.25">
      <c r="A294" s="2">
        <v>43891</v>
      </c>
      <c r="B294">
        <v>26</v>
      </c>
      <c r="C294" t="s">
        <v>4</v>
      </c>
    </row>
    <row r="295" spans="1:3" x14ac:dyDescent="0.25">
      <c r="A295" s="2">
        <v>43891</v>
      </c>
      <c r="B295">
        <v>22</v>
      </c>
      <c r="C295" t="s">
        <v>4</v>
      </c>
    </row>
    <row r="296" spans="1:3" x14ac:dyDescent="0.25">
      <c r="A296" s="2">
        <v>43893</v>
      </c>
      <c r="B296">
        <v>21</v>
      </c>
      <c r="C296" t="s">
        <v>10</v>
      </c>
    </row>
    <row r="297" spans="1:3" x14ac:dyDescent="0.25">
      <c r="A297" s="2">
        <v>43893</v>
      </c>
      <c r="B297">
        <v>16</v>
      </c>
      <c r="C297" t="s">
        <v>11</v>
      </c>
    </row>
    <row r="298" spans="1:3" x14ac:dyDescent="0.25">
      <c r="A298" s="2">
        <v>43895</v>
      </c>
      <c r="B298">
        <v>6</v>
      </c>
      <c r="C298" t="s">
        <v>10</v>
      </c>
    </row>
    <row r="299" spans="1:3" x14ac:dyDescent="0.25">
      <c r="A299" s="2">
        <v>43897</v>
      </c>
      <c r="B299">
        <v>33</v>
      </c>
      <c r="C299" t="s">
        <v>4</v>
      </c>
    </row>
    <row r="300" spans="1:3" x14ac:dyDescent="0.25">
      <c r="A300" s="2">
        <v>43898</v>
      </c>
      <c r="B300">
        <v>28</v>
      </c>
      <c r="C300" t="s">
        <v>10</v>
      </c>
    </row>
    <row r="301" spans="1:3" x14ac:dyDescent="0.25">
      <c r="A301" s="2">
        <v>43902</v>
      </c>
      <c r="B301">
        <v>2</v>
      </c>
      <c r="C301" t="s">
        <v>11</v>
      </c>
    </row>
    <row r="302" spans="1:3" x14ac:dyDescent="0.25">
      <c r="A302" s="2">
        <v>43905</v>
      </c>
      <c r="B302">
        <v>6</v>
      </c>
      <c r="C302" t="s">
        <v>10</v>
      </c>
    </row>
    <row r="303" spans="1:3" x14ac:dyDescent="0.25">
      <c r="A303" s="2">
        <v>43907</v>
      </c>
      <c r="B303">
        <v>20</v>
      </c>
      <c r="C303" t="s">
        <v>10</v>
      </c>
    </row>
    <row r="304" spans="1:3" x14ac:dyDescent="0.25">
      <c r="A304" s="2">
        <v>43907</v>
      </c>
      <c r="B304">
        <v>24</v>
      </c>
      <c r="C304" t="s">
        <v>4</v>
      </c>
    </row>
    <row r="305" spans="1:3" x14ac:dyDescent="0.25">
      <c r="A305" s="2">
        <v>43907</v>
      </c>
      <c r="B305">
        <v>31</v>
      </c>
      <c r="C305" t="s">
        <v>4</v>
      </c>
    </row>
    <row r="306" spans="1:3" x14ac:dyDescent="0.25">
      <c r="A306" s="2">
        <v>43907</v>
      </c>
      <c r="B306">
        <v>28</v>
      </c>
      <c r="C306" t="s">
        <v>11</v>
      </c>
    </row>
    <row r="307" spans="1:3" x14ac:dyDescent="0.25">
      <c r="A307" s="2">
        <v>43908</v>
      </c>
      <c r="B307">
        <v>13</v>
      </c>
      <c r="C307" t="s">
        <v>4</v>
      </c>
    </row>
    <row r="308" spans="1:3" x14ac:dyDescent="0.25">
      <c r="A308" s="2">
        <v>43909</v>
      </c>
      <c r="B308">
        <v>7</v>
      </c>
      <c r="C308" t="s">
        <v>10</v>
      </c>
    </row>
    <row r="309" spans="1:3" x14ac:dyDescent="0.25">
      <c r="A309" s="2">
        <v>43914</v>
      </c>
      <c r="B309">
        <v>27</v>
      </c>
      <c r="C309" t="s">
        <v>10</v>
      </c>
    </row>
    <row r="310" spans="1:3" x14ac:dyDescent="0.25">
      <c r="A310" s="2">
        <v>43917</v>
      </c>
      <c r="B310">
        <v>5</v>
      </c>
      <c r="C310" t="s">
        <v>10</v>
      </c>
    </row>
    <row r="311" spans="1:3" x14ac:dyDescent="0.25">
      <c r="A311" s="2">
        <v>43917</v>
      </c>
      <c r="B311">
        <v>32</v>
      </c>
      <c r="C311" t="s">
        <v>4</v>
      </c>
    </row>
    <row r="312" spans="1:3" x14ac:dyDescent="0.25">
      <c r="A312" s="2">
        <v>43922</v>
      </c>
      <c r="B312">
        <v>25</v>
      </c>
      <c r="C312" t="s">
        <v>11</v>
      </c>
    </row>
    <row r="313" spans="1:3" x14ac:dyDescent="0.25">
      <c r="A313" s="2">
        <v>43923</v>
      </c>
      <c r="B313">
        <v>9</v>
      </c>
      <c r="C313" t="s">
        <v>11</v>
      </c>
    </row>
    <row r="314" spans="1:3" x14ac:dyDescent="0.25">
      <c r="A314" s="2">
        <v>43926</v>
      </c>
      <c r="B314">
        <v>8</v>
      </c>
      <c r="C314" t="s">
        <v>10</v>
      </c>
    </row>
    <row r="315" spans="1:3" x14ac:dyDescent="0.25">
      <c r="A315" s="2">
        <v>43926</v>
      </c>
      <c r="B315">
        <v>20</v>
      </c>
      <c r="C315" t="s">
        <v>11</v>
      </c>
    </row>
    <row r="316" spans="1:3" x14ac:dyDescent="0.25">
      <c r="A316" s="2">
        <v>43931</v>
      </c>
      <c r="B316">
        <v>27</v>
      </c>
      <c r="C316" t="s">
        <v>10</v>
      </c>
    </row>
    <row r="317" spans="1:3" x14ac:dyDescent="0.25">
      <c r="A317" s="2">
        <v>43934</v>
      </c>
      <c r="B317">
        <v>15</v>
      </c>
      <c r="C317" t="s">
        <v>10</v>
      </c>
    </row>
    <row r="318" spans="1:3" x14ac:dyDescent="0.25">
      <c r="A318" s="2">
        <v>43937</v>
      </c>
      <c r="B318">
        <v>18</v>
      </c>
      <c r="C318" t="s">
        <v>4</v>
      </c>
    </row>
    <row r="319" spans="1:3" x14ac:dyDescent="0.25">
      <c r="A319" s="2">
        <v>43939</v>
      </c>
      <c r="B319">
        <v>22</v>
      </c>
      <c r="C319" t="s">
        <v>10</v>
      </c>
    </row>
    <row r="320" spans="1:3" x14ac:dyDescent="0.25">
      <c r="A320" s="2">
        <v>43940</v>
      </c>
      <c r="B320">
        <v>33</v>
      </c>
      <c r="C320" t="s">
        <v>4</v>
      </c>
    </row>
    <row r="321" spans="1:3" x14ac:dyDescent="0.25">
      <c r="A321" s="2">
        <v>43941</v>
      </c>
      <c r="B321">
        <v>31</v>
      </c>
      <c r="C321" t="s">
        <v>11</v>
      </c>
    </row>
    <row r="322" spans="1:3" x14ac:dyDescent="0.25">
      <c r="A322" s="2">
        <v>43946</v>
      </c>
      <c r="B322">
        <v>27</v>
      </c>
      <c r="C322" t="s">
        <v>10</v>
      </c>
    </row>
    <row r="323" spans="1:3" x14ac:dyDescent="0.25">
      <c r="A323" s="2">
        <v>43946</v>
      </c>
      <c r="B323">
        <v>29</v>
      </c>
      <c r="C323" t="s">
        <v>11</v>
      </c>
    </row>
    <row r="324" spans="1:3" x14ac:dyDescent="0.25">
      <c r="A324" s="2">
        <v>43947</v>
      </c>
      <c r="B324">
        <v>20</v>
      </c>
      <c r="C324" t="s">
        <v>10</v>
      </c>
    </row>
    <row r="325" spans="1:3" x14ac:dyDescent="0.25">
      <c r="A325" s="2">
        <v>43949</v>
      </c>
      <c r="B325">
        <v>6</v>
      </c>
      <c r="C325" t="s">
        <v>11</v>
      </c>
    </row>
    <row r="326" spans="1:3" x14ac:dyDescent="0.25">
      <c r="A326" s="2">
        <v>43953</v>
      </c>
      <c r="B326">
        <v>4</v>
      </c>
      <c r="C326" t="s">
        <v>10</v>
      </c>
    </row>
    <row r="327" spans="1:3" x14ac:dyDescent="0.25">
      <c r="A327" s="2">
        <v>43953</v>
      </c>
      <c r="B327">
        <v>5</v>
      </c>
      <c r="C327" t="s">
        <v>10</v>
      </c>
    </row>
    <row r="328" spans="1:3" x14ac:dyDescent="0.25">
      <c r="A328" s="2">
        <v>43956</v>
      </c>
      <c r="B328">
        <v>24</v>
      </c>
      <c r="C328" t="s">
        <v>10</v>
      </c>
    </row>
    <row r="329" spans="1:3" x14ac:dyDescent="0.25">
      <c r="A329" s="2">
        <v>43957</v>
      </c>
      <c r="B329">
        <v>10</v>
      </c>
      <c r="C329" t="s">
        <v>4</v>
      </c>
    </row>
    <row r="330" spans="1:3" x14ac:dyDescent="0.25">
      <c r="A330" s="2">
        <v>43958</v>
      </c>
      <c r="B330">
        <v>23</v>
      </c>
      <c r="C330" t="s">
        <v>11</v>
      </c>
    </row>
    <row r="331" spans="1:3" x14ac:dyDescent="0.25">
      <c r="A331" s="2">
        <v>43959</v>
      </c>
      <c r="B331">
        <v>30</v>
      </c>
      <c r="C331" t="s">
        <v>4</v>
      </c>
    </row>
    <row r="332" spans="1:3" x14ac:dyDescent="0.25">
      <c r="A332" s="2">
        <v>43966</v>
      </c>
      <c r="B332">
        <v>25</v>
      </c>
      <c r="C332" t="s">
        <v>10</v>
      </c>
    </row>
    <row r="333" spans="1:3" x14ac:dyDescent="0.25">
      <c r="A333" s="2">
        <v>43973</v>
      </c>
      <c r="B333">
        <v>20</v>
      </c>
      <c r="C333" t="s">
        <v>4</v>
      </c>
    </row>
    <row r="334" spans="1:3" x14ac:dyDescent="0.25">
      <c r="A334" s="2">
        <v>43974</v>
      </c>
      <c r="B334">
        <v>19</v>
      </c>
      <c r="C334" t="s">
        <v>4</v>
      </c>
    </row>
    <row r="335" spans="1:3" x14ac:dyDescent="0.25">
      <c r="A335" s="2">
        <v>43985</v>
      </c>
      <c r="B335">
        <v>15</v>
      </c>
      <c r="C335" t="s">
        <v>10</v>
      </c>
    </row>
    <row r="336" spans="1:3" x14ac:dyDescent="0.25">
      <c r="A336" s="2">
        <v>43989</v>
      </c>
      <c r="B336">
        <v>30</v>
      </c>
      <c r="C336" t="s">
        <v>4</v>
      </c>
    </row>
    <row r="337" spans="1:3" x14ac:dyDescent="0.25">
      <c r="A337" s="2">
        <v>43994</v>
      </c>
      <c r="B337">
        <v>30</v>
      </c>
      <c r="C337" t="s">
        <v>4</v>
      </c>
    </row>
    <row r="338" spans="1:3" x14ac:dyDescent="0.25">
      <c r="A338" s="2">
        <v>43997</v>
      </c>
      <c r="B338">
        <v>17</v>
      </c>
      <c r="C338" t="s">
        <v>10</v>
      </c>
    </row>
    <row r="339" spans="1:3" x14ac:dyDescent="0.25">
      <c r="A339" s="2">
        <v>43999</v>
      </c>
      <c r="B339">
        <v>23</v>
      </c>
      <c r="C339" t="s">
        <v>11</v>
      </c>
    </row>
    <row r="340" spans="1:3" x14ac:dyDescent="0.25">
      <c r="A340" s="2">
        <v>44000</v>
      </c>
      <c r="B340">
        <v>12</v>
      </c>
      <c r="C340" t="s">
        <v>10</v>
      </c>
    </row>
    <row r="341" spans="1:3" x14ac:dyDescent="0.25">
      <c r="A341" s="2">
        <v>44004</v>
      </c>
      <c r="B341">
        <v>11</v>
      </c>
      <c r="C341" t="s">
        <v>4</v>
      </c>
    </row>
    <row r="342" spans="1:3" x14ac:dyDescent="0.25">
      <c r="A342" s="2">
        <v>44005</v>
      </c>
      <c r="B342">
        <v>31</v>
      </c>
      <c r="C342" t="s">
        <v>10</v>
      </c>
    </row>
    <row r="343" spans="1:3" x14ac:dyDescent="0.25">
      <c r="A343" s="2">
        <v>44005</v>
      </c>
      <c r="B343">
        <v>22</v>
      </c>
      <c r="C343" t="s">
        <v>11</v>
      </c>
    </row>
    <row r="344" spans="1:3" x14ac:dyDescent="0.25">
      <c r="A344" s="2">
        <v>44007</v>
      </c>
      <c r="B344">
        <v>25</v>
      </c>
      <c r="C344" t="s">
        <v>4</v>
      </c>
    </row>
    <row r="345" spans="1:3" x14ac:dyDescent="0.25">
      <c r="A345" s="2">
        <v>44010</v>
      </c>
      <c r="B345">
        <v>3</v>
      </c>
      <c r="C345" t="s">
        <v>11</v>
      </c>
    </row>
    <row r="346" spans="1:3" x14ac:dyDescent="0.25">
      <c r="A346" s="2">
        <v>44011</v>
      </c>
      <c r="B346">
        <v>29</v>
      </c>
      <c r="C346" t="s">
        <v>11</v>
      </c>
    </row>
    <row r="347" spans="1:3" x14ac:dyDescent="0.25">
      <c r="A347" s="2">
        <v>44013</v>
      </c>
      <c r="B347">
        <v>5</v>
      </c>
      <c r="C347" t="s">
        <v>4</v>
      </c>
    </row>
    <row r="348" spans="1:3" x14ac:dyDescent="0.25">
      <c r="A348" s="2">
        <v>44021</v>
      </c>
      <c r="B348">
        <v>2</v>
      </c>
      <c r="C348" t="s">
        <v>10</v>
      </c>
    </row>
    <row r="349" spans="1:3" x14ac:dyDescent="0.25">
      <c r="A349" s="2">
        <v>44021</v>
      </c>
      <c r="B349">
        <v>31</v>
      </c>
      <c r="C349" t="s">
        <v>4</v>
      </c>
    </row>
    <row r="350" spans="1:3" x14ac:dyDescent="0.25">
      <c r="A350" s="2">
        <v>44023</v>
      </c>
      <c r="B350">
        <v>32</v>
      </c>
      <c r="C350" t="s">
        <v>11</v>
      </c>
    </row>
    <row r="351" spans="1:3" x14ac:dyDescent="0.25">
      <c r="A351" s="2">
        <v>44026</v>
      </c>
      <c r="B351">
        <v>14</v>
      </c>
      <c r="C351" t="s">
        <v>4</v>
      </c>
    </row>
    <row r="352" spans="1:3" x14ac:dyDescent="0.25">
      <c r="A352" s="2">
        <v>44027</v>
      </c>
      <c r="B352">
        <v>7</v>
      </c>
      <c r="C352" t="s">
        <v>11</v>
      </c>
    </row>
    <row r="353" spans="1:3" x14ac:dyDescent="0.25">
      <c r="A353" s="2">
        <v>44030</v>
      </c>
      <c r="B353">
        <v>23</v>
      </c>
      <c r="C353" t="s">
        <v>4</v>
      </c>
    </row>
    <row r="354" spans="1:3" x14ac:dyDescent="0.25">
      <c r="A354" s="2">
        <v>44030</v>
      </c>
      <c r="B354">
        <v>13</v>
      </c>
      <c r="C354" t="s">
        <v>4</v>
      </c>
    </row>
    <row r="355" spans="1:3" x14ac:dyDescent="0.25">
      <c r="A355" s="2">
        <v>44030</v>
      </c>
      <c r="B355">
        <v>29</v>
      </c>
      <c r="C355" t="s">
        <v>11</v>
      </c>
    </row>
    <row r="356" spans="1:3" x14ac:dyDescent="0.25">
      <c r="A356" s="2">
        <v>44031</v>
      </c>
      <c r="B356">
        <v>15</v>
      </c>
      <c r="C356" t="s">
        <v>11</v>
      </c>
    </row>
    <row r="357" spans="1:3" x14ac:dyDescent="0.25">
      <c r="A357" s="2">
        <v>44032</v>
      </c>
      <c r="B357">
        <v>14</v>
      </c>
      <c r="C357" t="s">
        <v>10</v>
      </c>
    </row>
    <row r="358" spans="1:3" x14ac:dyDescent="0.25">
      <c r="A358" s="2">
        <v>44039</v>
      </c>
      <c r="B358">
        <v>15</v>
      </c>
      <c r="C358" t="s">
        <v>11</v>
      </c>
    </row>
    <row r="359" spans="1:3" x14ac:dyDescent="0.25">
      <c r="A359" s="2">
        <v>44045</v>
      </c>
      <c r="B359">
        <v>30</v>
      </c>
      <c r="C359" t="s">
        <v>4</v>
      </c>
    </row>
    <row r="360" spans="1:3" x14ac:dyDescent="0.25">
      <c r="A360" s="2">
        <v>44049</v>
      </c>
      <c r="B360">
        <v>29</v>
      </c>
      <c r="C360" t="s">
        <v>4</v>
      </c>
    </row>
    <row r="361" spans="1:3" x14ac:dyDescent="0.25">
      <c r="A361" s="2">
        <v>44051</v>
      </c>
      <c r="B361">
        <v>15</v>
      </c>
      <c r="C361" t="s">
        <v>4</v>
      </c>
    </row>
    <row r="362" spans="1:3" x14ac:dyDescent="0.25">
      <c r="A362" s="2">
        <v>44059</v>
      </c>
      <c r="B362">
        <v>16</v>
      </c>
      <c r="C362" t="s">
        <v>10</v>
      </c>
    </row>
    <row r="363" spans="1:3" x14ac:dyDescent="0.25">
      <c r="A363" s="2">
        <v>44066</v>
      </c>
      <c r="B363">
        <v>31</v>
      </c>
      <c r="C363" t="s">
        <v>4</v>
      </c>
    </row>
    <row r="364" spans="1:3" x14ac:dyDescent="0.25">
      <c r="A364" s="2">
        <v>44073</v>
      </c>
      <c r="B364">
        <v>30</v>
      </c>
      <c r="C364" t="s">
        <v>10</v>
      </c>
    </row>
    <row r="365" spans="1:3" x14ac:dyDescent="0.25">
      <c r="A365" s="2">
        <v>44075</v>
      </c>
      <c r="B365">
        <v>33</v>
      </c>
      <c r="C365" t="s">
        <v>11</v>
      </c>
    </row>
    <row r="366" spans="1:3" x14ac:dyDescent="0.25">
      <c r="A366" s="2">
        <v>44081</v>
      </c>
      <c r="B366">
        <v>9</v>
      </c>
      <c r="C366" t="s">
        <v>10</v>
      </c>
    </row>
    <row r="367" spans="1:3" x14ac:dyDescent="0.25">
      <c r="A367" s="2">
        <v>44082</v>
      </c>
      <c r="B367">
        <v>29</v>
      </c>
      <c r="C367" t="s">
        <v>10</v>
      </c>
    </row>
    <row r="368" spans="1:3" x14ac:dyDescent="0.25">
      <c r="A368" s="2">
        <v>44083</v>
      </c>
      <c r="B368">
        <v>31</v>
      </c>
      <c r="C368" t="s">
        <v>4</v>
      </c>
    </row>
    <row r="369" spans="1:3" x14ac:dyDescent="0.25">
      <c r="A369" s="2">
        <v>44094</v>
      </c>
      <c r="B369">
        <v>14</v>
      </c>
      <c r="C369" t="s">
        <v>10</v>
      </c>
    </row>
    <row r="370" spans="1:3" x14ac:dyDescent="0.25">
      <c r="A370" s="2">
        <v>44094</v>
      </c>
      <c r="B370">
        <v>1</v>
      </c>
      <c r="C370" t="s">
        <v>11</v>
      </c>
    </row>
    <row r="371" spans="1:3" x14ac:dyDescent="0.25">
      <c r="A371" s="2">
        <v>44095</v>
      </c>
      <c r="B371">
        <v>10</v>
      </c>
      <c r="C371" t="s">
        <v>4</v>
      </c>
    </row>
    <row r="372" spans="1:3" x14ac:dyDescent="0.25">
      <c r="A372" s="2">
        <v>44096</v>
      </c>
      <c r="B372">
        <v>24</v>
      </c>
      <c r="C372" t="s">
        <v>10</v>
      </c>
    </row>
    <row r="373" spans="1:3" x14ac:dyDescent="0.25">
      <c r="A373" s="2">
        <v>44099</v>
      </c>
      <c r="B373">
        <v>10</v>
      </c>
      <c r="C373" t="s">
        <v>10</v>
      </c>
    </row>
    <row r="374" spans="1:3" x14ac:dyDescent="0.25">
      <c r="A374" s="2">
        <v>44103</v>
      </c>
      <c r="B374">
        <v>3</v>
      </c>
      <c r="C374" t="s">
        <v>10</v>
      </c>
    </row>
    <row r="375" spans="1:3" x14ac:dyDescent="0.25">
      <c r="A375" s="2">
        <v>44115</v>
      </c>
      <c r="B375">
        <v>16</v>
      </c>
      <c r="C375" t="s">
        <v>10</v>
      </c>
    </row>
    <row r="376" spans="1:3" x14ac:dyDescent="0.25">
      <c r="A376" s="2">
        <v>44124</v>
      </c>
      <c r="B376">
        <v>15</v>
      </c>
      <c r="C376" t="s">
        <v>10</v>
      </c>
    </row>
    <row r="377" spans="1:3" x14ac:dyDescent="0.25">
      <c r="A377" s="2">
        <v>44125</v>
      </c>
      <c r="B377">
        <v>32</v>
      </c>
      <c r="C377" t="s">
        <v>11</v>
      </c>
    </row>
    <row r="378" spans="1:3" x14ac:dyDescent="0.25">
      <c r="A378" s="2">
        <v>44128</v>
      </c>
      <c r="B378">
        <v>19</v>
      </c>
      <c r="C378" t="s">
        <v>10</v>
      </c>
    </row>
    <row r="379" spans="1:3" x14ac:dyDescent="0.25">
      <c r="A379" s="2">
        <v>44141</v>
      </c>
      <c r="B379">
        <v>26</v>
      </c>
      <c r="C379" t="s">
        <v>10</v>
      </c>
    </row>
    <row r="380" spans="1:3" x14ac:dyDescent="0.25">
      <c r="A380" s="2">
        <v>44141</v>
      </c>
      <c r="B380">
        <v>5</v>
      </c>
      <c r="C380" t="s">
        <v>10</v>
      </c>
    </row>
    <row r="381" spans="1:3" x14ac:dyDescent="0.25">
      <c r="A381" s="2">
        <v>44142</v>
      </c>
      <c r="B381">
        <v>29</v>
      </c>
      <c r="C381" t="s">
        <v>4</v>
      </c>
    </row>
    <row r="382" spans="1:3" x14ac:dyDescent="0.25">
      <c r="A382" s="2">
        <v>44142</v>
      </c>
      <c r="B382">
        <v>24</v>
      </c>
      <c r="C382" t="s">
        <v>4</v>
      </c>
    </row>
    <row r="383" spans="1:3" x14ac:dyDescent="0.25">
      <c r="A383" s="2">
        <v>44149</v>
      </c>
      <c r="B383">
        <v>5</v>
      </c>
      <c r="C383" t="s">
        <v>11</v>
      </c>
    </row>
    <row r="384" spans="1:3" x14ac:dyDescent="0.25">
      <c r="A384" s="2">
        <v>44150</v>
      </c>
      <c r="B384">
        <v>3</v>
      </c>
      <c r="C384" t="s">
        <v>11</v>
      </c>
    </row>
    <row r="385" spans="1:3" x14ac:dyDescent="0.25">
      <c r="A385" s="2">
        <v>44151</v>
      </c>
      <c r="B385">
        <v>31</v>
      </c>
      <c r="C385" t="s">
        <v>10</v>
      </c>
    </row>
    <row r="386" spans="1:3" x14ac:dyDescent="0.25">
      <c r="A386" s="2">
        <v>44171</v>
      </c>
      <c r="B386">
        <v>26</v>
      </c>
      <c r="C386" t="s">
        <v>4</v>
      </c>
    </row>
    <row r="387" spans="1:3" x14ac:dyDescent="0.25">
      <c r="A387" s="2">
        <v>44174</v>
      </c>
      <c r="B387">
        <v>27</v>
      </c>
      <c r="C387" t="s">
        <v>4</v>
      </c>
    </row>
    <row r="388" spans="1:3" x14ac:dyDescent="0.25">
      <c r="A388" s="2">
        <v>44175</v>
      </c>
      <c r="B388">
        <v>19</v>
      </c>
      <c r="C388" t="s">
        <v>4</v>
      </c>
    </row>
    <row r="389" spans="1:3" x14ac:dyDescent="0.25">
      <c r="A389" s="2">
        <v>44179</v>
      </c>
      <c r="B389">
        <v>9</v>
      </c>
      <c r="C389" t="s">
        <v>10</v>
      </c>
    </row>
    <row r="390" spans="1:3" x14ac:dyDescent="0.25">
      <c r="A390" s="2">
        <v>44180</v>
      </c>
      <c r="B390">
        <v>24</v>
      </c>
      <c r="C390" t="s">
        <v>10</v>
      </c>
    </row>
    <row r="391" spans="1:3" x14ac:dyDescent="0.25">
      <c r="A391" s="2">
        <v>44181</v>
      </c>
      <c r="B391">
        <v>15</v>
      </c>
      <c r="C391" t="s">
        <v>4</v>
      </c>
    </row>
    <row r="392" spans="1:3" x14ac:dyDescent="0.25">
      <c r="A392" s="2">
        <v>44183</v>
      </c>
      <c r="B392">
        <v>21</v>
      </c>
      <c r="C392" t="s">
        <v>11</v>
      </c>
    </row>
    <row r="393" spans="1:3" x14ac:dyDescent="0.25">
      <c r="A393" s="2">
        <v>44187</v>
      </c>
      <c r="B393">
        <v>33</v>
      </c>
      <c r="C393" t="s">
        <v>10</v>
      </c>
    </row>
    <row r="394" spans="1:3" x14ac:dyDescent="0.25">
      <c r="A394" s="2">
        <v>44188</v>
      </c>
      <c r="B394">
        <v>15</v>
      </c>
      <c r="C394" t="s">
        <v>11</v>
      </c>
    </row>
    <row r="395" spans="1:3" x14ac:dyDescent="0.25">
      <c r="A395" s="2">
        <v>44194</v>
      </c>
      <c r="B395">
        <v>16</v>
      </c>
      <c r="C395" t="s">
        <v>11</v>
      </c>
    </row>
    <row r="396" spans="1:3" x14ac:dyDescent="0.25">
      <c r="A396" s="2">
        <v>44194</v>
      </c>
      <c r="B396">
        <v>32</v>
      </c>
      <c r="C396" t="s">
        <v>11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4DCAA-3273-41D3-92FD-8FB393061264}">
  <dimension ref="F2:O25"/>
  <sheetViews>
    <sheetView zoomScaleNormal="100" workbookViewId="0">
      <selection activeCell="E1" sqref="E1"/>
    </sheetView>
  </sheetViews>
  <sheetFormatPr defaultRowHeight="15" x14ac:dyDescent="0.25"/>
  <cols>
    <col min="8" max="8" width="13.140625" bestFit="1" customWidth="1"/>
  </cols>
  <sheetData>
    <row r="2" spans="6:15" x14ac:dyDescent="0.25">
      <c r="F2" s="1" t="s">
        <v>22</v>
      </c>
      <c r="K2" s="1" t="s">
        <v>21</v>
      </c>
    </row>
    <row r="4" spans="6:15" x14ac:dyDescent="0.25">
      <c r="F4" s="3" t="s">
        <v>0</v>
      </c>
      <c r="G4" s="3" t="s">
        <v>2</v>
      </c>
      <c r="H4" s="3" t="s">
        <v>19</v>
      </c>
      <c r="I4" s="3" t="s">
        <v>20</v>
      </c>
      <c r="K4" s="1" t="s">
        <v>0</v>
      </c>
      <c r="L4" s="1" t="s">
        <v>2</v>
      </c>
      <c r="M4" s="1" t="s">
        <v>19</v>
      </c>
      <c r="N4" s="1" t="s">
        <v>13</v>
      </c>
      <c r="O4" s="1" t="s">
        <v>20</v>
      </c>
    </row>
    <row r="5" spans="6:15" x14ac:dyDescent="0.25">
      <c r="F5" s="4">
        <f t="shared" ref="F5:F25" si="0">K5</f>
        <v>43101</v>
      </c>
      <c r="G5" s="4" t="str">
        <f t="shared" ref="G5:G25" si="1">L5</f>
        <v>Bellen</v>
      </c>
      <c r="H5" s="6">
        <f>SUMIFS(fSales[Sales],fSales[Date],"&gt;="&amp;F5,fSales[Date],"&lt;="&amp;EOMONTH(F5,2),fSales[Product],G5)</f>
        <v>95</v>
      </c>
      <c r="I5" s="6">
        <f>SUMIFS($H$5:$H$25,$G$5:$G$25,G5,$F$5:$F$25,"&lt;="&amp;EOMONTH(F5,0),$F$5:$F$25,"&gt;="&amp;EOMONTH(F5,-11))</f>
        <v>95</v>
      </c>
      <c r="K5" s="2">
        <v>43101</v>
      </c>
      <c r="L5" t="s">
        <v>10</v>
      </c>
      <c r="M5">
        <v>95</v>
      </c>
      <c r="N5" s="2">
        <v>42826</v>
      </c>
      <c r="O5">
        <v>95</v>
      </c>
    </row>
    <row r="6" spans="6:15" x14ac:dyDescent="0.25">
      <c r="F6" s="4">
        <f t="shared" si="0"/>
        <v>43101</v>
      </c>
      <c r="G6" s="4" t="str">
        <f t="shared" si="1"/>
        <v>Carlota</v>
      </c>
      <c r="H6" s="6">
        <f>SUMIFS(fSales[Sales],fSales[Date],"&gt;="&amp;F6,fSales[Date],"&lt;="&amp;EOMONTH(F6,2),fSales[Product],G6)</f>
        <v>197</v>
      </c>
      <c r="I6" s="6">
        <f t="shared" ref="I6:I25" si="2">SUMIFS($H$5:$H$25,$G$5:$G$25,G6,$F$5:$F$25,"&lt;="&amp;EOMONTH(F6,0),$F$5:$F$25,"&gt;="&amp;EOMONTH(F6,-11))</f>
        <v>197</v>
      </c>
      <c r="K6" s="2">
        <v>43101</v>
      </c>
      <c r="L6" t="s">
        <v>4</v>
      </c>
      <c r="M6">
        <v>197</v>
      </c>
      <c r="N6" s="2">
        <v>42826</v>
      </c>
      <c r="O6">
        <v>197</v>
      </c>
    </row>
    <row r="7" spans="6:15" x14ac:dyDescent="0.25">
      <c r="F7" s="4">
        <f t="shared" si="0"/>
        <v>43101</v>
      </c>
      <c r="G7" s="4" t="str">
        <f t="shared" si="1"/>
        <v>Quad</v>
      </c>
      <c r="H7" s="6">
        <f>SUMIFS(fSales[Sales],fSales[Date],"&gt;="&amp;F7,fSales[Date],"&lt;="&amp;EOMONTH(F7,2),fSales[Product],G7)</f>
        <v>167</v>
      </c>
      <c r="I7" s="6">
        <f t="shared" si="2"/>
        <v>167</v>
      </c>
      <c r="K7" s="2">
        <v>43101</v>
      </c>
      <c r="L7" t="s">
        <v>11</v>
      </c>
      <c r="M7">
        <v>167</v>
      </c>
      <c r="N7" s="2">
        <v>42826</v>
      </c>
      <c r="O7">
        <v>167</v>
      </c>
    </row>
    <row r="8" spans="6:15" x14ac:dyDescent="0.25">
      <c r="F8" s="4">
        <f t="shared" si="0"/>
        <v>43191</v>
      </c>
      <c r="G8" s="4" t="str">
        <f t="shared" si="1"/>
        <v>Bellen</v>
      </c>
      <c r="H8" s="6">
        <f>SUMIFS(fSales[Sales],fSales[Date],"&gt;="&amp;F8,fSales[Date],"&lt;="&amp;EOMONTH(F8,2),fSales[Product],G8)</f>
        <v>335</v>
      </c>
      <c r="I8" s="6">
        <f t="shared" si="2"/>
        <v>430</v>
      </c>
      <c r="K8" s="2">
        <v>43191</v>
      </c>
      <c r="L8" t="s">
        <v>10</v>
      </c>
      <c r="M8">
        <v>335</v>
      </c>
      <c r="N8" s="2">
        <v>42917</v>
      </c>
      <c r="O8">
        <v>430</v>
      </c>
    </row>
    <row r="9" spans="6:15" x14ac:dyDescent="0.25">
      <c r="F9" s="4">
        <f t="shared" si="0"/>
        <v>43191</v>
      </c>
      <c r="G9" s="4" t="str">
        <f t="shared" si="1"/>
        <v>Carlota</v>
      </c>
      <c r="H9" s="6">
        <f>SUMIFS(fSales[Sales],fSales[Date],"&gt;="&amp;F9,fSales[Date],"&lt;="&amp;EOMONTH(F9,2),fSales[Product],G9)</f>
        <v>183</v>
      </c>
      <c r="I9" s="6">
        <f t="shared" si="2"/>
        <v>380</v>
      </c>
      <c r="K9" s="2">
        <v>43191</v>
      </c>
      <c r="L9" t="s">
        <v>4</v>
      </c>
      <c r="M9">
        <v>183</v>
      </c>
      <c r="N9" s="2">
        <v>42917</v>
      </c>
      <c r="O9">
        <v>380</v>
      </c>
    </row>
    <row r="10" spans="6:15" x14ac:dyDescent="0.25">
      <c r="F10" s="4">
        <f t="shared" si="0"/>
        <v>43191</v>
      </c>
      <c r="G10" s="4" t="str">
        <f t="shared" si="1"/>
        <v>Quad</v>
      </c>
      <c r="H10" s="6">
        <f>SUMIFS(fSales[Sales],fSales[Date],"&gt;="&amp;F10,fSales[Date],"&lt;="&amp;EOMONTH(F10,2),fSales[Product],G10)</f>
        <v>176</v>
      </c>
      <c r="I10" s="6">
        <f t="shared" si="2"/>
        <v>343</v>
      </c>
      <c r="K10" s="2">
        <v>43191</v>
      </c>
      <c r="L10" t="s">
        <v>11</v>
      </c>
      <c r="M10">
        <v>176</v>
      </c>
      <c r="N10" s="2">
        <v>42917</v>
      </c>
      <c r="O10">
        <v>343</v>
      </c>
    </row>
    <row r="11" spans="6:15" x14ac:dyDescent="0.25">
      <c r="F11" s="4">
        <f t="shared" si="0"/>
        <v>43282</v>
      </c>
      <c r="G11" s="4" t="str">
        <f t="shared" si="1"/>
        <v>Bellen</v>
      </c>
      <c r="H11" s="6">
        <f>SUMIFS(fSales[Sales],fSales[Date],"&gt;="&amp;F11,fSales[Date],"&lt;="&amp;EOMONTH(F11,2),fSales[Product],G11)</f>
        <v>166</v>
      </c>
      <c r="I11" s="6">
        <f t="shared" si="2"/>
        <v>596</v>
      </c>
      <c r="K11" s="2">
        <v>43282</v>
      </c>
      <c r="L11" t="s">
        <v>10</v>
      </c>
      <c r="M11">
        <v>166</v>
      </c>
      <c r="N11" s="2">
        <v>43009</v>
      </c>
      <c r="O11">
        <v>596</v>
      </c>
    </row>
    <row r="12" spans="6:15" x14ac:dyDescent="0.25">
      <c r="F12" s="4">
        <f t="shared" si="0"/>
        <v>43282</v>
      </c>
      <c r="G12" s="4" t="str">
        <f t="shared" si="1"/>
        <v>Carlota</v>
      </c>
      <c r="H12" s="6">
        <f>SUMIFS(fSales[Sales],fSales[Date],"&gt;="&amp;F12,fSales[Date],"&lt;="&amp;EOMONTH(F12,2),fSales[Product],G12)</f>
        <v>260</v>
      </c>
      <c r="I12" s="6">
        <f t="shared" si="2"/>
        <v>640</v>
      </c>
      <c r="K12" s="2">
        <v>43282</v>
      </c>
      <c r="L12" t="s">
        <v>4</v>
      </c>
      <c r="M12">
        <v>260</v>
      </c>
      <c r="N12" s="2">
        <v>43009</v>
      </c>
      <c r="O12">
        <v>640</v>
      </c>
    </row>
    <row r="13" spans="6:15" x14ac:dyDescent="0.25">
      <c r="F13" s="4">
        <f t="shared" si="0"/>
        <v>43282</v>
      </c>
      <c r="G13" s="4" t="str">
        <f t="shared" si="1"/>
        <v>Quad</v>
      </c>
      <c r="H13" s="6">
        <f>SUMIFS(fSales[Sales],fSales[Date],"&gt;="&amp;F13,fSales[Date],"&lt;="&amp;EOMONTH(F13,2),fSales[Product],G13)</f>
        <v>181</v>
      </c>
      <c r="I13" s="6">
        <f t="shared" si="2"/>
        <v>524</v>
      </c>
      <c r="K13" s="2">
        <v>43282</v>
      </c>
      <c r="L13" t="s">
        <v>11</v>
      </c>
      <c r="M13">
        <v>181</v>
      </c>
      <c r="N13" s="2">
        <v>43009</v>
      </c>
      <c r="O13">
        <v>524</v>
      </c>
    </row>
    <row r="14" spans="6:15" x14ac:dyDescent="0.25">
      <c r="F14" s="4">
        <f t="shared" si="0"/>
        <v>43374</v>
      </c>
      <c r="G14" s="4" t="str">
        <f t="shared" si="1"/>
        <v>Bellen</v>
      </c>
      <c r="H14" s="6">
        <f>SUMIFS(fSales[Sales],fSales[Date],"&gt;="&amp;F14,fSales[Date],"&lt;="&amp;EOMONTH(F14,2),fSales[Product],G14)</f>
        <v>268</v>
      </c>
      <c r="I14" s="6">
        <f t="shared" si="2"/>
        <v>864</v>
      </c>
      <c r="K14" s="2">
        <v>43374</v>
      </c>
      <c r="L14" t="s">
        <v>10</v>
      </c>
      <c r="M14">
        <v>268</v>
      </c>
      <c r="N14" s="2">
        <v>43101</v>
      </c>
      <c r="O14">
        <v>864</v>
      </c>
    </row>
    <row r="15" spans="6:15" x14ac:dyDescent="0.25">
      <c r="F15" s="4">
        <f t="shared" si="0"/>
        <v>43374</v>
      </c>
      <c r="G15" s="4" t="str">
        <f t="shared" si="1"/>
        <v>Carlota</v>
      </c>
      <c r="H15" s="6">
        <f>SUMIFS(fSales[Sales],fSales[Date],"&gt;="&amp;F15,fSales[Date],"&lt;="&amp;EOMONTH(F15,2),fSales[Product],G15)</f>
        <v>165</v>
      </c>
      <c r="I15" s="6">
        <f t="shared" si="2"/>
        <v>805</v>
      </c>
      <c r="K15" s="2">
        <v>43374</v>
      </c>
      <c r="L15" t="s">
        <v>4</v>
      </c>
      <c r="M15">
        <v>165</v>
      </c>
      <c r="N15" s="2">
        <v>43101</v>
      </c>
      <c r="O15">
        <v>805</v>
      </c>
    </row>
    <row r="16" spans="6:15" x14ac:dyDescent="0.25">
      <c r="F16" s="4">
        <f t="shared" si="0"/>
        <v>43374</v>
      </c>
      <c r="G16" s="4" t="str">
        <f t="shared" si="1"/>
        <v>Quad</v>
      </c>
      <c r="H16" s="6">
        <f>SUMIFS(fSales[Sales],fSales[Date],"&gt;="&amp;F16,fSales[Date],"&lt;="&amp;EOMONTH(F16,2),fSales[Product],G16)</f>
        <v>179</v>
      </c>
      <c r="I16" s="6">
        <f t="shared" si="2"/>
        <v>703</v>
      </c>
      <c r="K16" s="2">
        <v>43374</v>
      </c>
      <c r="L16" t="s">
        <v>11</v>
      </c>
      <c r="M16">
        <v>179</v>
      </c>
      <c r="N16" s="2">
        <v>43101</v>
      </c>
      <c r="O16">
        <v>703</v>
      </c>
    </row>
    <row r="17" spans="6:15" x14ac:dyDescent="0.25">
      <c r="F17" s="4">
        <f t="shared" si="0"/>
        <v>43466</v>
      </c>
      <c r="G17" s="4" t="str">
        <f t="shared" si="1"/>
        <v>Bellen</v>
      </c>
      <c r="H17" s="6">
        <f>SUMIFS(fSales[Sales],fSales[Date],"&gt;="&amp;F17,fSales[Date],"&lt;="&amp;EOMONTH(F17,2),fSales[Product],G17)</f>
        <v>217</v>
      </c>
      <c r="I17" s="6">
        <f t="shared" si="2"/>
        <v>986</v>
      </c>
      <c r="K17" s="2">
        <v>43466</v>
      </c>
      <c r="L17" t="s">
        <v>10</v>
      </c>
      <c r="M17">
        <v>217</v>
      </c>
      <c r="N17" s="2">
        <v>43191</v>
      </c>
      <c r="O17">
        <v>986</v>
      </c>
    </row>
    <row r="18" spans="6:15" x14ac:dyDescent="0.25">
      <c r="F18" s="4">
        <f t="shared" si="0"/>
        <v>43466</v>
      </c>
      <c r="G18" s="4" t="str">
        <f t="shared" si="1"/>
        <v>Carlota</v>
      </c>
      <c r="H18" s="6">
        <f>SUMIFS(fSales[Sales],fSales[Date],"&gt;="&amp;F18,fSales[Date],"&lt;="&amp;EOMONTH(F18,2),fSales[Product],G18)</f>
        <v>216</v>
      </c>
      <c r="I18" s="6">
        <f t="shared" si="2"/>
        <v>824</v>
      </c>
      <c r="K18" s="2">
        <v>43466</v>
      </c>
      <c r="L18" t="s">
        <v>4</v>
      </c>
      <c r="M18">
        <v>216</v>
      </c>
      <c r="N18" s="2">
        <v>43191</v>
      </c>
      <c r="O18">
        <v>824</v>
      </c>
    </row>
    <row r="19" spans="6:15" x14ac:dyDescent="0.25">
      <c r="F19" s="4">
        <f t="shared" si="0"/>
        <v>43466</v>
      </c>
      <c r="G19" s="4" t="str">
        <f t="shared" si="1"/>
        <v>Quad</v>
      </c>
      <c r="H19" s="6">
        <f>SUMIFS(fSales[Sales],fSales[Date],"&gt;="&amp;F19,fSales[Date],"&lt;="&amp;EOMONTH(F19,2),fSales[Product],G19)</f>
        <v>93</v>
      </c>
      <c r="I19" s="6">
        <f t="shared" si="2"/>
        <v>629</v>
      </c>
      <c r="K19" s="2">
        <v>43466</v>
      </c>
      <c r="L19" t="s">
        <v>11</v>
      </c>
      <c r="M19">
        <v>93</v>
      </c>
      <c r="N19" s="2">
        <v>43191</v>
      </c>
      <c r="O19">
        <v>629</v>
      </c>
    </row>
    <row r="20" spans="6:15" x14ac:dyDescent="0.25">
      <c r="F20" s="4">
        <f t="shared" si="0"/>
        <v>43556</v>
      </c>
      <c r="G20" s="4" t="str">
        <f t="shared" si="1"/>
        <v>Bellen</v>
      </c>
      <c r="H20" s="6">
        <f>SUMIFS(fSales[Sales],fSales[Date],"&gt;="&amp;F20,fSales[Date],"&lt;="&amp;EOMONTH(F20,2),fSales[Product],G20)</f>
        <v>219</v>
      </c>
      <c r="I20" s="6">
        <f t="shared" si="2"/>
        <v>870</v>
      </c>
      <c r="K20" s="2">
        <v>43556</v>
      </c>
      <c r="L20" t="s">
        <v>10</v>
      </c>
      <c r="M20">
        <v>219</v>
      </c>
      <c r="N20" s="2">
        <v>43282</v>
      </c>
      <c r="O20">
        <v>870</v>
      </c>
    </row>
    <row r="21" spans="6:15" x14ac:dyDescent="0.25">
      <c r="F21" s="4">
        <f t="shared" si="0"/>
        <v>43556</v>
      </c>
      <c r="G21" s="4" t="str">
        <f t="shared" si="1"/>
        <v>Carlota</v>
      </c>
      <c r="H21" s="6">
        <f>SUMIFS(fSales[Sales],fSales[Date],"&gt;="&amp;F21,fSales[Date],"&lt;="&amp;EOMONTH(F21,2),fSales[Product],G21)</f>
        <v>207</v>
      </c>
      <c r="I21" s="6">
        <f t="shared" si="2"/>
        <v>848</v>
      </c>
      <c r="K21" s="2">
        <v>43556</v>
      </c>
      <c r="L21" t="s">
        <v>4</v>
      </c>
      <c r="M21">
        <v>207</v>
      </c>
      <c r="N21" s="2">
        <v>43282</v>
      </c>
      <c r="O21">
        <v>848</v>
      </c>
    </row>
    <row r="22" spans="6:15" x14ac:dyDescent="0.25">
      <c r="F22" s="4">
        <f t="shared" si="0"/>
        <v>43556</v>
      </c>
      <c r="G22" s="4" t="str">
        <f t="shared" si="1"/>
        <v>Quad</v>
      </c>
      <c r="H22" s="6">
        <f>SUMIFS(fSales[Sales],fSales[Date],"&gt;="&amp;F22,fSales[Date],"&lt;="&amp;EOMONTH(F22,2),fSales[Product],G22)</f>
        <v>209</v>
      </c>
      <c r="I22" s="6">
        <f t="shared" si="2"/>
        <v>662</v>
      </c>
      <c r="K22" s="2">
        <v>43556</v>
      </c>
      <c r="L22" t="s">
        <v>11</v>
      </c>
      <c r="M22">
        <v>209</v>
      </c>
      <c r="N22" s="2">
        <v>43282</v>
      </c>
      <c r="O22">
        <v>662</v>
      </c>
    </row>
    <row r="23" spans="6:15" x14ac:dyDescent="0.25">
      <c r="F23" s="4">
        <f t="shared" si="0"/>
        <v>43647</v>
      </c>
      <c r="G23" s="4" t="str">
        <f t="shared" si="1"/>
        <v>Bellen</v>
      </c>
      <c r="H23" s="6">
        <f>SUMIFS(fSales[Sales],fSales[Date],"&gt;="&amp;F23,fSales[Date],"&lt;="&amp;EOMONTH(F23,2),fSales[Product],G23)</f>
        <v>223</v>
      </c>
      <c r="I23" s="6">
        <f t="shared" si="2"/>
        <v>927</v>
      </c>
      <c r="K23" s="2">
        <v>43647</v>
      </c>
      <c r="L23" t="s">
        <v>10</v>
      </c>
      <c r="M23">
        <v>223</v>
      </c>
      <c r="N23" s="2">
        <v>43374</v>
      </c>
      <c r="O23">
        <v>927</v>
      </c>
    </row>
    <row r="24" spans="6:15" x14ac:dyDescent="0.25">
      <c r="F24" s="4">
        <f t="shared" si="0"/>
        <v>43647</v>
      </c>
      <c r="G24" s="4" t="str">
        <f t="shared" si="1"/>
        <v>Carlota</v>
      </c>
      <c r="H24" s="6">
        <f>SUMIFS(fSales[Sales],fSales[Date],"&gt;="&amp;F24,fSales[Date],"&lt;="&amp;EOMONTH(F24,2),fSales[Product],G24)</f>
        <v>181</v>
      </c>
      <c r="I24" s="6">
        <f t="shared" si="2"/>
        <v>769</v>
      </c>
      <c r="K24" s="2">
        <v>43647</v>
      </c>
      <c r="L24" t="s">
        <v>4</v>
      </c>
      <c r="M24">
        <v>181</v>
      </c>
      <c r="N24" s="2">
        <v>43374</v>
      </c>
      <c r="O24">
        <v>769</v>
      </c>
    </row>
    <row r="25" spans="6:15" x14ac:dyDescent="0.25">
      <c r="F25" s="4">
        <f t="shared" si="0"/>
        <v>43647</v>
      </c>
      <c r="G25" s="4" t="str">
        <f t="shared" si="1"/>
        <v>Quad</v>
      </c>
      <c r="H25" s="6">
        <f>SUMIFS(fSales[Sales],fSales[Date],"&gt;="&amp;F25,fSales[Date],"&lt;="&amp;EOMONTH(F25,2),fSales[Product],G25)</f>
        <v>218</v>
      </c>
      <c r="I25" s="6">
        <f t="shared" si="2"/>
        <v>699</v>
      </c>
      <c r="K25" s="2">
        <v>43647</v>
      </c>
      <c r="L25" t="s">
        <v>11</v>
      </c>
      <c r="M25">
        <v>218</v>
      </c>
      <c r="N25" s="2">
        <v>43374</v>
      </c>
      <c r="O25">
        <v>699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3772AA6-19A6-4D39-A523-1883CD0F071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Tables</vt:lpstr>
      <vt:lpstr>Homework Check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Girvin, Michael</dc:creator>
  <cp:lastModifiedBy>Juvette</cp:lastModifiedBy>
  <dcterms:created xsi:type="dcterms:W3CDTF">2018-08-22T00:04:47Z</dcterms:created>
  <dcterms:modified xsi:type="dcterms:W3CDTF">2020-07-18T20:06:14Z</dcterms:modified>
</cp:coreProperties>
</file>