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MSPTDA-youtube_course\MSPTDA_9 Power Query Complete M Code Introduction Values, let, Lookup, Functions, Parameters\"/>
    </mc:Choice>
  </mc:AlternateContent>
  <xr:revisionPtr revIDLastSave="0" documentId="13_ncr:1_{2FA035DC-BBA6-4CED-8821-73A29ED25E42}" xr6:coauthVersionLast="45" xr6:coauthVersionMax="45" xr10:uidLastSave="{00000000-0000-0000-0000-000000000000}"/>
  <bookViews>
    <workbookView xWindow="-120" yWindow="-120" windowWidth="20730" windowHeight="11160" tabRatio="685" firstSheet="1" activeTab="8" xr2:uid="{095C6597-F5C7-4680-B619-AD6A1A79DCF3}"/>
  </bookViews>
  <sheets>
    <sheet name="Topics" sheetId="13" r:id="rId1"/>
    <sheet name="Resources" sheetId="21" r:id="rId2"/>
    <sheet name="PQ" sheetId="14" r:id="rId3"/>
    <sheet name="Q" sheetId="15" r:id="rId4"/>
    <sheet name="Values P.31" sheetId="24" r:id="rId5"/>
    <sheet name="Behind Q" sheetId="16" r:id="rId6"/>
    <sheet name="Lookup" sheetId="17" r:id="rId7"/>
    <sheet name="Custom Functions" sheetId="22" r:id="rId8"/>
    <sheet name="Sales" sheetId="23" r:id="rId9"/>
    <sheet name="Conclusion" sheetId="26" r:id="rId10"/>
    <sheet name="PeopleAgesTable" sheetId="27" r:id="rId11"/>
  </sheets>
  <definedNames>
    <definedName name="_Toc522194061" localSheetId="1">Resources!$C$5</definedName>
    <definedName name="ExternalData_1" localSheetId="5" hidden="1">'Behind Q'!$F$13:$H$25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7" l="1"/>
  <c r="I12" i="17"/>
  <c r="I14" i="17" s="1"/>
  <c r="I16" i="17" l="1"/>
  <c r="N5" i="17"/>
  <c r="I15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9F9A2-F67F-46A3-8600-C279D745BA3A}" keepAlive="1" name="Query - AssumedAge" description="Connection to the 'AssumedAge' query in the workbook." type="5" refreshedVersion="0" background="1">
    <dbPr connection="Provider=Microsoft.Mashup.OleDb.1;Data Source=$Workbook$;Location=AssumedAge;Extended Properties=&quot;&quot;" command="SELECT * FROM [AssumedAge]"/>
  </connection>
  <connection id="2" xr16:uid="{0F2B60D6-8B05-4FD7-AE2C-CABB3F1D867B}" keepAlive="1" name="Query - ConsecutiveSalesReport" description="Connection to the 'ConsecutiveSalesReport' query in the workbook." type="5" refreshedVersion="6" background="1" saveData="1">
    <dbPr connection="Provider=Microsoft.Mashup.OleDb.1;Data Source=$Workbook$;Location=ConsecutiveSalesReport;Extended Properties=&quot;&quot;" command="SELECT * FROM [ConsecutiveSalesReport]"/>
  </connection>
  <connection id="3" xr16:uid="{72CDC57A-402A-442D-AF15-59A4B2FFF9A0}" keepAlive="1" name="Query - EfectiveAnnualRate" description="Connection to the 'EfectiveAnnualRate' query in the workbook." type="5" refreshedVersion="0" background="1">
    <dbPr connection="Provider=Microsoft.Mashup.OleDb.1;Data Source=$Workbook$;Location=EfectiveAnnualRate;Extended Properties=&quot;&quot;" command="SELECT * FROM [EfectiveAnnualRate]"/>
  </connection>
  <connection id="4" xr16:uid="{4B42BAD8-60F9-45FE-A495-1A15D3AA936B}" keepAlive="1" name="Query - FolderPathInput" description="Connection to the 'FolderPathInput' query in the workbook." type="5" refreshedVersion="0" background="1">
    <dbPr connection="Provider=Microsoft.Mashup.OleDb.1;Data Source=$Workbook$;Location=FolderPathInput;Extended Properties=&quot;&quot;" command="SELECT * FROM [FolderPathInput]"/>
  </connection>
  <connection id="5" xr16:uid="{5B5E18BC-CB16-444E-9D10-FF5E649D25D0}" keepAlive="1" name="Query - FromFolderManyBadTables" description="Connection to the 'FromFolderManyBadTables' query in the workbook." type="5" refreshedVersion="0" background="1">
    <dbPr connection="Provider=Microsoft.Mashup.OleDb.1;Data Source=$Workbook$;Location=FromFolderManyBadTables;Extended Properties=&quot;&quot;" command="SELECT * FROM [FromFolderManyBadTables]"/>
  </connection>
  <connection id="6" xr16:uid="{F4D3361B-7BE5-4A2A-9A94-73E7C720B68E}" keepAlive="1" name="Query - LearningLookup" description="Connection to the 'LearningLookup' query in the workbook." type="5" refreshedVersion="0" background="1">
    <dbPr connection="Provider=Microsoft.Mashup.OleDb.1;Data Source=$Workbook$;Location=LearningLookup;Extended Properties=&quot;&quot;" command="SELECT * FROM [LearningLookup]"/>
  </connection>
  <connection id="7" xr16:uid="{8E30F1AA-427B-40CF-8EBF-0CC97DFCC379}" keepAlive="1" name="Query - LoanRateTable" description="Connection to the 'LoanRateTable' query in the workbook." type="5" refreshedVersion="0" background="1">
    <dbPr connection="Provider=Microsoft.Mashup.OleDb.1;Data Source=$Workbook$;Location=LoanRateTable;Extended Properties=&quot;&quot;" command="SELECT * FROM [LoanRateTable]"/>
  </connection>
  <connection id="8" xr16:uid="{2F2FBF3A-7BF1-47CA-93A8-4E0553330B1F}" keepAlive="1" name="Query - PeopleAgesTable" description="Connection to the 'PeopleAgesTable' query in the workbook." type="5" refreshedVersion="0" background="1">
    <dbPr connection="Provider=Microsoft.Mashup.OleDb.1;Data Source=$Workbook$;Location=PeopleAgesTable;Extended Properties=&quot;&quot;" command="SELECT * FROM [PeopleAgesTable]"/>
  </connection>
  <connection id="9" xr16:uid="{60026C05-61D9-4019-94A0-BCFB369CF0FF}" keepAlive="1" name="Query - SalesNeedRounding" description="Connection to the 'SalesNeedRounding' query in the workbook." type="5" refreshedVersion="0" background="1">
    <dbPr connection="Provider=Microsoft.Mashup.OleDb.1;Data Source=$Workbook$;Location=SalesNeedRounding;Extended Properties=&quot;&quot;" command="SELECT * FROM [SalesNeedRounding]"/>
  </connection>
  <connection id="10" xr16:uid="{C2836D5F-D099-4D77-9460-7F0BC7BBC1A7}" keepAlive="1" name="Query - TransformFiarTable" description="Connection to the 'TransformFiarTable' query in the workbook." type="5" refreshedVersion="0" background="1">
    <dbPr connection="Provider=Microsoft.Mashup.OleDb.1;Data Source=$Workbook$;Location=TransformFiarTable;Extended Properties=&quot;&quot;" command="SELECT * FROM [TransformFiarTable]"/>
  </connection>
</connections>
</file>

<file path=xl/sharedStrings.xml><?xml version="1.0" encoding="utf-8"?>
<sst xmlns="http://schemas.openxmlformats.org/spreadsheetml/2006/main" count="209" uniqueCount="120">
  <si>
    <t>Values</t>
  </si>
  <si>
    <t>Expressions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</si>
  <si>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Extract and Import From Multiple Sources.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</si>
  <si>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Clean and Transform Data.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</si>
  <si>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Load to Excel Sheet, PivotTable Cache, Excel Power Pivot Data Model, Power BI Desktop Data Model, Connection Only.</t>
    </r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</si>
  <si>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Use Power Query to create data sources, data models, finished reports, parameters for other queries and it can help replace complex Excel array formula solutions.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</si>
  <si>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Behind the Power Query solution is a “Function Based” Case Sensitive Computer Language called M Code.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</si>
  <si>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Creating Power Query Solutions can be done with the User Interface or by writing M Code, or a combination of the two.</t>
    </r>
  </si>
  <si>
    <r>
      <t> </t>
    </r>
    <r>
      <rPr>
        <sz val="11"/>
        <color theme="1"/>
        <rFont val="Calibri"/>
        <family val="2"/>
        <scheme val="minor"/>
      </rPr>
      <t>*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</rPr>
      <t>M Code</t>
    </r>
    <r>
      <rPr>
        <sz val="11"/>
        <color theme="1"/>
        <rFont val="Calibri"/>
        <family val="2"/>
        <scheme val="minor"/>
      </rPr>
      <t xml:space="preserve"> = Power Query’s formula language = Power Query’s Function Based Case sensitive language = M Language = Data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ashup language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</si>
  <si>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 question we ask of the data.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</si>
  <si>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Queries are built with M Code and return values such as numbers, text, lists, records, tables and functions.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</si>
  <si>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Queries are created using a “let expression”, as we will learn about later.</t>
    </r>
  </si>
  <si>
    <r>
      <rPr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</rPr>
      <t>Power Query does this</t>
    </r>
    <r>
      <rPr>
        <sz val="11"/>
        <color theme="1"/>
        <rFont val="Calibri"/>
        <family val="2"/>
        <scheme val="minor"/>
      </rPr>
      <t>:</t>
    </r>
  </si>
  <si>
    <r>
      <rPr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</rPr>
      <t>Queries</t>
    </r>
    <r>
      <rPr>
        <sz val="11"/>
        <color theme="1"/>
        <rFont val="Calibri"/>
        <family val="2"/>
        <scheme val="minor"/>
      </rPr>
      <t xml:space="preserve"> :</t>
    </r>
  </si>
  <si>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When you use the User Interface M Code is automatically written for you and is stored is three places:</t>
    </r>
  </si>
  <si>
    <t>* The Applied Steps list shows the name of each Step in the query.</t>
  </si>
  <si>
    <t>* The full code can be seen and edited in the Advanced editor.</t>
  </si>
  <si>
    <t>* The full M Code is stored behind the scenes in an M Document, either in Excel or Power BI Desktop.</t>
  </si>
  <si>
    <t>Date</t>
  </si>
  <si>
    <t>Sales</t>
  </si>
  <si>
    <t>= #shared</t>
  </si>
  <si>
    <t>to get a listing of information about Power Query’s M Code.</t>
  </si>
  <si>
    <t>** If you convert the =#shared information to a Table, you can filter to find the topic that you want.</t>
  </si>
  <si>
    <r>
      <t>M Code Basics</t>
    </r>
    <r>
      <rPr>
        <sz val="11"/>
        <color theme="1"/>
        <rFont val="Calibri"/>
        <family val="2"/>
        <scheme val="minor"/>
      </rPr>
      <t xml:space="preserve"> :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</si>
  <si>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Reference Guide for M Code Sources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</si>
  <si>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Queries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</si>
  <si>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 Code is behind every Query</t>
    </r>
  </si>
  <si>
    <r>
      <t>14)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Custom Functions</t>
    </r>
  </si>
  <si>
    <t>* Applied Steps List</t>
  </si>
  <si>
    <t>* Adavaced Editor</t>
  </si>
  <si>
    <t>* Formula Bar</t>
  </si>
  <si>
    <r>
      <rPr>
        <sz val="7"/>
        <color theme="1"/>
        <rFont val="Times New Roman"/>
        <family val="1"/>
      </rPr>
      <t xml:space="preserve">                </t>
    </r>
    <r>
      <rPr>
        <b/>
        <sz val="12"/>
        <color theme="1"/>
        <rFont val="Calibri"/>
        <family val="2"/>
      </rPr>
      <t>M Code is behind every Query</t>
    </r>
    <r>
      <rPr>
        <sz val="11"/>
        <color theme="1"/>
        <rFont val="Calibri"/>
        <family val="2"/>
        <scheme val="minor"/>
      </rPr>
      <t xml:space="preserve"> :</t>
    </r>
  </si>
  <si>
    <r>
      <rPr>
        <sz val="7"/>
        <color theme="1"/>
        <rFont val="Times New Roman"/>
        <family val="1"/>
      </rPr>
      <t xml:space="preserve">                </t>
    </r>
    <r>
      <rPr>
        <b/>
        <sz val="12"/>
        <color theme="1"/>
        <rFont val="Calibri"/>
        <family val="2"/>
      </rPr>
      <t>See M Code</t>
    </r>
    <r>
      <rPr>
        <sz val="11"/>
        <color theme="1"/>
        <rFont val="Calibri"/>
        <family val="2"/>
        <scheme val="minor"/>
      </rPr>
      <t>:</t>
    </r>
  </si>
  <si>
    <t>TypeDay</t>
  </si>
  <si>
    <t>Workday</t>
  </si>
  <si>
    <t>Weekend</t>
  </si>
  <si>
    <t>Holiday</t>
  </si>
  <si>
    <t>Donation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</si>
  <si>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Microsoft Power Query for Excel Formula Language Specifications (search Google &amp; download)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</si>
  <si>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a blank query type: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</si>
  <si>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Search Google and go to Microsoft site, like: https://msdn.microsoft.com/en-us/query-bi/m/power-query-m-reference</t>
    </r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</si>
  <si>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a specific function information, type an equal sign and then the function name in formula bar and you will get help on that particular function</t>
    </r>
  </si>
  <si>
    <r>
      <rPr>
        <b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Calibri"/>
        <family val="2"/>
      </rPr>
      <t>Reference Guide for M Code Sources:</t>
    </r>
  </si>
  <si>
    <t>Total Sales</t>
  </si>
  <si>
    <t>Count Sales</t>
  </si>
  <si>
    <t>Transaction No</t>
  </si>
  <si>
    <t>Product Name</t>
  </si>
  <si>
    <t>Product</t>
  </si>
  <si>
    <t>Transaction No.</t>
  </si>
  <si>
    <t>Quad</t>
  </si>
  <si>
    <t>Sunshine</t>
  </si>
  <si>
    <t>Carlota</t>
  </si>
  <si>
    <t>Row</t>
  </si>
  <si>
    <t>Column</t>
  </si>
  <si>
    <t>Intersecting Value</t>
  </si>
  <si>
    <t>Column?</t>
  </si>
  <si>
    <t>Transaction No?</t>
  </si>
  <si>
    <t>Supplier</t>
  </si>
  <si>
    <t>BG</t>
  </si>
  <si>
    <t>C</t>
  </si>
  <si>
    <t>CC</t>
  </si>
  <si>
    <t>Lookup Column</t>
  </si>
  <si>
    <t>Lookup Row</t>
  </si>
  <si>
    <t>Red</t>
  </si>
  <si>
    <t>Blue</t>
  </si>
  <si>
    <t>Silver</t>
  </si>
  <si>
    <t>Aspen</t>
  </si>
  <si>
    <t>Loan 1</t>
  </si>
  <si>
    <t>Loan 2</t>
  </si>
  <si>
    <t>Loan 3</t>
  </si>
  <si>
    <t>Loan 4</t>
  </si>
  <si>
    <t>Loan</t>
  </si>
  <si>
    <t>Annual Rate</t>
  </si>
  <si>
    <t>Number Periods Per Year</t>
  </si>
  <si>
    <t>FolderPathForFromFolderManyBadTables-Query</t>
  </si>
  <si>
    <t>Edit M Code:</t>
  </si>
  <si>
    <t>Applied Steps</t>
  </si>
  <si>
    <t>Formula Bar</t>
  </si>
  <si>
    <t>Advanced Editor</t>
  </si>
  <si>
    <t>let expressions</t>
  </si>
  <si>
    <t>Primitive</t>
  </si>
  <si>
    <t>List</t>
  </si>
  <si>
    <t>Record</t>
  </si>
  <si>
    <t>Table</t>
  </si>
  <si>
    <t>Function</t>
  </si>
  <si>
    <t>More…</t>
  </si>
  <si>
    <t>Lookup</t>
  </si>
  <si>
    <t>Custom Functions</t>
  </si>
  <si>
    <t>Paraments Functions / Queries</t>
  </si>
  <si>
    <t>each and Underscore</t>
  </si>
  <si>
    <t>Binary</t>
  </si>
  <si>
    <t>People</t>
  </si>
  <si>
    <t>Age</t>
  </si>
  <si>
    <t>Desired Age</t>
  </si>
  <si>
    <t>Hedge</t>
  </si>
  <si>
    <t>Charlott Anthony</t>
  </si>
  <si>
    <t>Camila Weller</t>
  </si>
  <si>
    <t>Zella Cho</t>
  </si>
  <si>
    <t>Sharla Marion</t>
  </si>
  <si>
    <t>Kandis Emanuel</t>
  </si>
  <si>
    <t>Scarlett Atkinson</t>
  </si>
  <si>
    <t>Rosina Teeter</t>
  </si>
  <si>
    <t>Leena Dutton</t>
  </si>
  <si>
    <t>Jonie Purdy</t>
  </si>
  <si>
    <t>Norene Bobo</t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</si>
  <si>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expressions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</si>
  <si>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let expressions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</si>
  <si>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Comments in M Code</t>
    </r>
  </si>
  <si>
    <r>
      <t>7)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Identifiers</t>
    </r>
  </si>
  <si>
    <r>
      <t>8)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Keywords</t>
    </r>
  </si>
  <si>
    <r>
      <t>9)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Operators</t>
    </r>
  </si>
  <si>
    <r>
      <t>10)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Standard Library</t>
    </r>
  </si>
  <si>
    <r>
      <t>11)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Values: Primitive, List, Record, Table, Function</t>
    </r>
  </si>
  <si>
    <r>
      <t>12)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Primary Keys</t>
    </r>
  </si>
  <si>
    <r>
      <t>13)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Lookup or Projection and Selection</t>
    </r>
  </si>
  <si>
    <t>* Applied Steps</t>
  </si>
  <si>
    <t>* Advanced Editor</t>
  </si>
  <si>
    <r>
      <t>15)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Parmenter Queries</t>
    </r>
  </si>
  <si>
    <r>
      <t>16)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each expressions and Underscore Character _</t>
    </r>
  </si>
  <si>
    <t>D:\!TRAINING\MSPTDA-youtube_course\MSPTDA_9 Power Query Complete M Code Introduction Values, let, Lookup, Functions, Parameters\009-ParameterQueryTables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</si>
</sst>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Calibri"/>
      <family val="1"/>
      <scheme val="minor"/>
    </font>
    <font>
      <b/>
      <sz val="11"/>
      <color theme="1"/>
      <name val="Calibri"/>
      <family val="2"/>
    </font>
    <font>
      <b/>
      <sz val="7"/>
      <color theme="1"/>
      <name val="Times New Roman"/>
      <family val="1"/>
    </font>
    <font>
      <b/>
      <sz val="12"/>
      <color theme="1"/>
      <name val="Calibri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0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 indent="10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2" xfId="0" applyFont="1" applyBorder="1" applyAlignment="1">
      <alignment horizontal="left" vertical="center" indent="5"/>
    </xf>
    <xf numFmtId="0" fontId="0" fillId="0" borderId="5" xfId="0" applyBorder="1" applyAlignment="1">
      <alignment horizontal="left" vertical="center" wrapText="1" indent="10"/>
    </xf>
    <xf numFmtId="0" fontId="3" fillId="3" borderId="1" xfId="0" applyFont="1" applyFill="1" applyBorder="1" applyAlignment="1">
      <alignment horizontal="left" vertical="center" wrapText="1" indent="13"/>
    </xf>
    <xf numFmtId="0" fontId="5" fillId="0" borderId="2" xfId="0" applyFont="1" applyBorder="1" applyAlignment="1">
      <alignment horizontal="left" vertical="center" wrapText="1" indent="5"/>
    </xf>
    <xf numFmtId="0" fontId="5" fillId="0" borderId="5" xfId="0" applyFont="1" applyBorder="1" applyAlignment="1">
      <alignment horizontal="left" vertical="center" indent="10"/>
    </xf>
    <xf numFmtId="0" fontId="0" fillId="0" borderId="5" xfId="0" applyFont="1" applyBorder="1" applyAlignment="1">
      <alignment horizontal="left" vertical="center" indent="15"/>
    </xf>
    <xf numFmtId="14" fontId="0" fillId="0" borderId="0" xfId="0" applyNumberFormat="1"/>
    <xf numFmtId="0" fontId="4" fillId="0" borderId="2" xfId="0" applyFont="1" applyBorder="1" applyAlignment="1">
      <alignment horizontal="left" vertical="center" indent="5"/>
    </xf>
    <xf numFmtId="0" fontId="5" fillId="0" borderId="5" xfId="0" applyFont="1" applyBorder="1" applyAlignment="1">
      <alignment horizontal="left" vertical="center" indent="5"/>
    </xf>
    <xf numFmtId="0" fontId="0" fillId="0" borderId="0" xfId="0" applyNumberFormat="1"/>
    <xf numFmtId="0" fontId="8" fillId="0" borderId="0" xfId="0" applyFont="1" applyAlignment="1">
      <alignment horizontal="left" vertical="center" indent="5"/>
    </xf>
    <xf numFmtId="0" fontId="0" fillId="3" borderId="0" xfId="0" applyFill="1"/>
    <xf numFmtId="0" fontId="0" fillId="0" borderId="10" xfId="0" applyBorder="1"/>
    <xf numFmtId="14" fontId="0" fillId="0" borderId="10" xfId="0" applyNumberFormat="1" applyBorder="1"/>
    <xf numFmtId="0" fontId="9" fillId="2" borderId="10" xfId="0" applyFont="1" applyFill="1" applyBorder="1"/>
    <xf numFmtId="0" fontId="9" fillId="4" borderId="10" xfId="0" applyFont="1" applyFill="1" applyBorder="1"/>
    <xf numFmtId="0" fontId="2" fillId="4" borderId="10" xfId="0" applyFont="1" applyFill="1" applyBorder="1"/>
    <xf numFmtId="0" fontId="2" fillId="2" borderId="10" xfId="0" applyFont="1" applyFill="1" applyBorder="1"/>
    <xf numFmtId="0" fontId="0" fillId="5" borderId="10" xfId="0" applyFill="1" applyBorder="1"/>
    <xf numFmtId="0" fontId="0" fillId="0" borderId="10" xfId="0" applyFill="1" applyBorder="1"/>
    <xf numFmtId="164" fontId="0" fillId="5" borderId="10" xfId="0" applyNumberFormat="1" applyFill="1" applyBorder="1"/>
    <xf numFmtId="0" fontId="0" fillId="0" borderId="5" xfId="0" applyBorder="1" applyAlignment="1">
      <alignment horizontal="left" indent="2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1" xfId="0" applyFont="1" applyFill="1" applyBorder="1" applyAlignment="1">
      <alignment horizontal="left"/>
    </xf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11" xfId="0" applyFont="1" applyFill="1" applyBorder="1" applyAlignment="1">
      <alignment horizontal="left"/>
    </xf>
    <xf numFmtId="0" fontId="0" fillId="0" borderId="5" xfId="0" applyBorder="1" applyAlignment="1">
      <alignment horizontal="left" vertical="center" indent="12"/>
    </xf>
    <xf numFmtId="0" fontId="0" fillId="0" borderId="5" xfId="0" applyBorder="1" applyAlignment="1">
      <alignment horizontal="left" vertical="center" indent="14"/>
    </xf>
  </cellXfs>
  <cellStyles count="1">
    <cellStyle name="Normal" xfId="0" builtinId="0"/>
  </cellStyles>
  <dxfs count="13">
    <dxf>
      <numFmt numFmtId="0" formatCode="General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9ECA7F6-18AB-414D-A56C-02CC9B886439}">
      <tableStyleElement type="wholeTable" dxfId="12"/>
      <tableStyleElement type="headerRow" dxfId="11"/>
    </tableStyle>
  </tableStyles>
  <colors>
    <mruColors>
      <color rgb="FF0000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436564</xdr:colOff>
      <xdr:row>13</xdr:row>
      <xdr:rowOff>33073</xdr:rowOff>
    </xdr:from>
    <xdr:to>
      <xdr:col>16</xdr:col>
      <xdr:colOff>60855</xdr:colOff>
      <xdr:row>22</xdr:row>
      <xdr:rowOff>154517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2D7836-E46E-486E-9DF5-47FD9575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647" y="2533386"/>
          <a:ext cx="8143875" cy="184785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537946</xdr:colOff>
      <xdr:row>1</xdr:row>
      <xdr:rowOff>95250</xdr:rowOff>
    </xdr:from>
    <xdr:to>
      <xdr:col>14</xdr:col>
      <xdr:colOff>266700</xdr:colOff>
      <xdr:row>35</xdr:row>
      <xdr:rowOff>143176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C3D98-B415-403D-BF68-B61C3183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146" y="285750"/>
          <a:ext cx="7043954" cy="652492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5D7C19-EF80-4067-A4ED-AD062846236E}" autoFormatId="16" applyNumberFormats="0" applyBorderFormats="0" applyFontFormats="0" applyPatternFormats="0" applyAlignmentFormats="0" applyWidthHeightFormats="0">
  <queryTableRefresh nextId="16">
    <queryTableFields count="3">
      <queryTableField id="12" name="TypeDay" tableColumnId="7"/>
      <queryTableField id="13" name="Total Sales" tableColumnId="8"/>
      <queryTableField id="14" name="Count Sales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891923-708C-4EB4-876F-10E25A0A4253}" name="fSales" displayName="fSales" ref="B13:D36" totalsRowShown="0" headerRowDxfId="10">
  <autoFilter ref="B13:D36" xr:uid="{F5D64298-8C37-47ED-9D7B-065595EFA4CB}"/>
  <sortState xmlns:xlrd2="http://schemas.microsoft.com/office/spreadsheetml/2017/richdata2" ref="B14:D36">
    <sortCondition descending="1" ref="D13:D36"/>
  </sortState>
  <tableColumns count="3">
    <tableColumn id="1" xr3:uid="{D3D988F7-C095-458B-8D33-EBFE5DD96E03}" name="Date" dataDxfId="9"/>
    <tableColumn id="2" xr3:uid="{48143615-7252-4A14-B51C-ABAEF0960B5A}" name="TypeDay"/>
    <tableColumn id="3" xr3:uid="{0E8F1765-C0D0-444B-8CB5-2215A1EA9443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D75001-8948-4A3E-946B-726FC6192A26}" name="ConsecutiveSalesReport" displayName="ConsecutiveSalesReport" ref="F13:H25" tableType="queryTable" totalsRowShown="0">
  <autoFilter ref="F13:H25" xr:uid="{452A640C-6D09-44D3-BA7E-B8AF4CA310CB}"/>
  <tableColumns count="3">
    <tableColumn id="7" xr3:uid="{AE37DA8E-600D-4C18-814A-CB5B9F205876}" uniqueName="7" name="TypeDay" queryTableFieldId="12" dataDxfId="0"/>
    <tableColumn id="8" xr3:uid="{B9D99104-E75F-40BF-AAA9-5C07E32D6B92}" uniqueName="8" name="Total Sales" queryTableFieldId="13"/>
    <tableColumn id="9" xr3:uid="{CE14E3ED-0E66-4499-8CEC-76B60A7784E6}" uniqueName="9" name="Count Sales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1483D-79B9-4A44-9C51-B8A7A91A2D48}" name="fTransactions" displayName="fTransactions" ref="A4:F19" totalsRowShown="0" headerRowDxfId="8">
  <autoFilter ref="A4:F19" xr:uid="{9EBE4E6F-3D85-438E-A301-3F5E4D53DE4A}"/>
  <tableColumns count="6">
    <tableColumn id="1" xr3:uid="{58033637-6527-49DB-AD44-CA6F091DA99D}" name="Transaction No"/>
    <tableColumn id="2" xr3:uid="{D65A00D8-40E6-4E8E-A099-4DE878FA9749}" name="Date" dataDxfId="7"/>
    <tableColumn id="3" xr3:uid="{AE76F3C4-6866-4FFA-BCEF-221C8CA70E38}" name="Product Name"/>
    <tableColumn id="4" xr3:uid="{A84F70AB-3474-4C93-8EAF-94798E9B155C}" name="Red"/>
    <tableColumn id="5" xr3:uid="{C55FF24A-BB20-44C1-8AFF-05C789ACEB0E}" name="Blue"/>
    <tableColumn id="6" xr3:uid="{7E163172-C76B-4826-BB9B-E093EA7C37E0}" name="Silv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70F0B-97D8-4A34-842C-FF6EA098A44A}" name="dProduct" displayName="dProduct" ref="J4:K8" totalsRowShown="0" headerRowDxfId="6">
  <autoFilter ref="J4:K8" xr:uid="{27A449F5-B5A2-47E3-9815-D99C0FEB2878}"/>
  <tableColumns count="2">
    <tableColumn id="1" xr3:uid="{846D6827-00BF-49DF-8AFA-ADF1337A64D2}" name="Product"/>
    <tableColumn id="2" xr3:uid="{7B6FB809-6461-4DB7-8F60-A4862CF94F9A}" name="Suppli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51AFC-72D4-436F-9CD6-4B6F62820810}" name="LoanRates" displayName="LoanRates" ref="B2:D12" totalsRowShown="0" headerRowDxfId="5">
  <autoFilter ref="B2:D12" xr:uid="{19B91CDA-0D8F-4A46-8DC7-2978F4DEAD6E}"/>
  <tableColumns count="3">
    <tableColumn id="1" xr3:uid="{02AE3E4E-B42B-4056-87F8-D36E3A778B31}" name="Loan"/>
    <tableColumn id="2" xr3:uid="{151E22A6-0A14-4C0E-9DE3-7B7DFBF324EC}" name="Annual Rate"/>
    <tableColumn id="3" xr3:uid="{B5056C38-7DAB-4695-A601-3D9DA070EEFB}" name="Number Periods Per 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44F9B-FC13-450F-A9A6-5754A1FBCA68}" name="FolderPath" displayName="FolderPath" ref="G2:G3" totalsRowShown="0">
  <autoFilter ref="G2:G3" xr:uid="{00F78C4E-22FC-4DD1-9501-46DB3B4A8F05}"/>
  <tableColumns count="1">
    <tableColumn id="1" xr3:uid="{2E7323D2-E8C7-43BE-B944-91BF9594161D}" name="FolderPathForFromFolderManyBadTables-Que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456950-9B7E-45A9-B593-FB709CB994E6}" name="DateAndSales" displayName="DateAndSales" ref="B3:C26" totalsRowShown="0" headerRowDxfId="4">
  <autoFilter ref="B3:C26" xr:uid="{0F627A60-D550-4E86-9B95-A3A25F801A08}"/>
  <tableColumns count="2">
    <tableColumn id="1" xr3:uid="{5846414E-86BB-4D87-8103-12EE2D7A83CC}" name="Date" dataDxfId="3"/>
    <tableColumn id="2" xr3:uid="{6BDD1126-00E4-4725-B7AD-7FA59C2B6BC4}" name="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0CA2C6-02D4-48E2-BED9-3F318CA22033}" name="PeopleAgesTable" displayName="PeopleAgesTable" ref="A1:D11" totalsRowShown="0" headerRowDxfId="2">
  <autoFilter ref="A1:D11" xr:uid="{765A49BA-1A2B-431F-935C-CEB258C87C8A}"/>
  <tableColumns count="4">
    <tableColumn id="1" xr3:uid="{D9B0E0C9-2FE0-48B8-B76D-C636A00C13AD}" name="People"/>
    <tableColumn id="2" xr3:uid="{C20344A6-7A41-4AB6-95C6-9F56E4C63B6D}" name="Age"/>
    <tableColumn id="3" xr3:uid="{7F576B0D-683C-4779-AE1F-BA258EFEB3B6}" name="Desired Age"/>
    <tableColumn id="4" xr3:uid="{698F8721-6C22-4C16-961D-9C04B5160DBE}" name="Hed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2F3F-F2B5-4DA5-94EE-27F94A11978E}">
  <sheetPr>
    <tabColor rgb="FFFFFF00"/>
  </sheetPr>
  <dimension ref="B1:J23"/>
  <sheetViews>
    <sheetView showGridLines="0" zoomScaleNormal="100" workbookViewId="0">
      <selection activeCell="K26" sqref="K26"/>
    </sheetView>
  </sheetViews>
  <sheetFormatPr defaultRowHeight="15" x14ac:dyDescent="0.25"/>
  <sheetData>
    <row r="1" spans="2:10" ht="15.75" thickBot="1" x14ac:dyDescent="0.3"/>
    <row r="2" spans="2:10" ht="15.75" x14ac:dyDescent="0.25">
      <c r="B2" s="18" t="s">
        <v>23</v>
      </c>
      <c r="C2" s="3"/>
      <c r="D2" s="3"/>
      <c r="E2" s="3"/>
      <c r="F2" s="3"/>
      <c r="G2" s="3"/>
      <c r="H2" s="3"/>
      <c r="I2" s="3"/>
      <c r="J2" s="4"/>
    </row>
    <row r="3" spans="2:10" x14ac:dyDescent="0.25">
      <c r="B3" s="5" t="s">
        <v>24</v>
      </c>
      <c r="C3" s="6"/>
      <c r="D3" s="6"/>
      <c r="E3" s="6"/>
      <c r="F3" s="6"/>
      <c r="G3" s="6"/>
      <c r="H3" s="6"/>
      <c r="I3" s="6"/>
      <c r="J3" s="7"/>
    </row>
    <row r="4" spans="2:10" x14ac:dyDescent="0.25">
      <c r="B4" s="5" t="s">
        <v>25</v>
      </c>
      <c r="C4" s="6"/>
      <c r="D4" s="6"/>
      <c r="E4" s="6"/>
      <c r="F4" s="6"/>
      <c r="G4" s="6"/>
      <c r="H4" s="6"/>
      <c r="I4" s="6"/>
      <c r="J4" s="7"/>
    </row>
    <row r="5" spans="2:10" x14ac:dyDescent="0.25">
      <c r="B5" s="5" t="s">
        <v>26</v>
      </c>
      <c r="C5" s="6"/>
      <c r="D5" s="6"/>
      <c r="E5" s="6"/>
      <c r="F5" s="6"/>
      <c r="G5" s="6"/>
      <c r="H5" s="6"/>
      <c r="I5" s="6"/>
      <c r="J5" s="7"/>
    </row>
    <row r="6" spans="2:10" x14ac:dyDescent="0.25">
      <c r="B6" s="41" t="s">
        <v>75</v>
      </c>
      <c r="C6" s="6"/>
      <c r="D6" s="6"/>
      <c r="E6" s="6"/>
      <c r="F6" s="6"/>
      <c r="G6" s="6"/>
      <c r="H6" s="6"/>
      <c r="I6" s="6"/>
      <c r="J6" s="7"/>
    </row>
    <row r="7" spans="2:10" x14ac:dyDescent="0.25">
      <c r="B7" s="42" t="s">
        <v>115</v>
      </c>
      <c r="C7" s="6"/>
      <c r="D7" s="6"/>
      <c r="E7" s="6"/>
      <c r="F7" s="6"/>
      <c r="G7" s="6"/>
      <c r="H7" s="6"/>
      <c r="I7" s="6"/>
      <c r="J7" s="7"/>
    </row>
    <row r="8" spans="2:10" x14ac:dyDescent="0.25">
      <c r="B8" s="42" t="s">
        <v>30</v>
      </c>
      <c r="C8" s="6"/>
      <c r="D8" s="6"/>
      <c r="E8" s="6"/>
      <c r="F8" s="6"/>
      <c r="G8" s="6"/>
      <c r="H8" s="6"/>
      <c r="I8" s="6"/>
      <c r="J8" s="7"/>
    </row>
    <row r="9" spans="2:10" x14ac:dyDescent="0.25">
      <c r="B9" s="42" t="s">
        <v>116</v>
      </c>
      <c r="C9" s="6"/>
      <c r="D9" s="6"/>
      <c r="E9" s="6"/>
      <c r="F9" s="6"/>
      <c r="G9" s="6"/>
      <c r="H9" s="6"/>
      <c r="I9" s="6"/>
      <c r="J9" s="7"/>
    </row>
    <row r="10" spans="2:10" x14ac:dyDescent="0.25">
      <c r="B10" s="5" t="s">
        <v>105</v>
      </c>
      <c r="C10" s="6"/>
      <c r="D10" s="6"/>
      <c r="E10" s="6"/>
      <c r="F10" s="6"/>
      <c r="G10" s="6"/>
      <c r="H10" s="6"/>
      <c r="I10" s="6"/>
      <c r="J10" s="7"/>
    </row>
    <row r="11" spans="2:10" x14ac:dyDescent="0.25">
      <c r="B11" s="5" t="s">
        <v>106</v>
      </c>
      <c r="C11" s="6"/>
      <c r="D11" s="6"/>
      <c r="E11" s="6"/>
      <c r="F11" s="6"/>
      <c r="G11" s="6"/>
      <c r="H11" s="6"/>
      <c r="I11" s="6"/>
      <c r="J11" s="7"/>
    </row>
    <row r="12" spans="2:10" x14ac:dyDescent="0.25">
      <c r="B12" s="5" t="s">
        <v>107</v>
      </c>
      <c r="C12" s="6"/>
      <c r="D12" s="6"/>
      <c r="E12" s="6"/>
      <c r="F12" s="6"/>
      <c r="G12" s="6"/>
      <c r="H12" s="6"/>
      <c r="I12" s="6"/>
      <c r="J12" s="7"/>
    </row>
    <row r="13" spans="2:10" x14ac:dyDescent="0.25">
      <c r="B13" s="5" t="s">
        <v>108</v>
      </c>
      <c r="C13" s="6"/>
      <c r="D13" s="6"/>
      <c r="E13" s="6"/>
      <c r="F13" s="6"/>
      <c r="G13" s="6"/>
      <c r="H13" s="6"/>
      <c r="I13" s="6"/>
      <c r="J13" s="7"/>
    </row>
    <row r="14" spans="2:10" x14ac:dyDescent="0.25">
      <c r="B14" s="5" t="s">
        <v>109</v>
      </c>
      <c r="C14" s="6"/>
      <c r="D14" s="6"/>
      <c r="E14" s="6"/>
      <c r="F14" s="6"/>
      <c r="G14" s="6"/>
      <c r="H14" s="6"/>
      <c r="I14" s="6"/>
      <c r="J14" s="7"/>
    </row>
    <row r="15" spans="2:10" x14ac:dyDescent="0.25">
      <c r="B15" s="5" t="s">
        <v>110</v>
      </c>
      <c r="C15" s="6"/>
      <c r="D15" s="6"/>
      <c r="E15" s="6"/>
      <c r="F15" s="6"/>
      <c r="G15" s="6"/>
      <c r="H15" s="6"/>
      <c r="I15" s="6"/>
      <c r="J15" s="7"/>
    </row>
    <row r="16" spans="2:10" x14ac:dyDescent="0.25">
      <c r="B16" s="5" t="s">
        <v>111</v>
      </c>
      <c r="C16" s="6"/>
      <c r="D16" s="6"/>
      <c r="E16" s="6"/>
      <c r="F16" s="6"/>
      <c r="G16" s="6"/>
      <c r="H16" s="6"/>
      <c r="I16" s="6"/>
      <c r="J16" s="7"/>
    </row>
    <row r="17" spans="2:10" x14ac:dyDescent="0.25">
      <c r="B17" s="5" t="s">
        <v>112</v>
      </c>
      <c r="C17" s="6"/>
      <c r="D17" s="6"/>
      <c r="E17" s="6"/>
      <c r="F17" s="6"/>
      <c r="G17" s="6"/>
      <c r="H17" s="6"/>
      <c r="I17" s="6"/>
      <c r="J17" s="7"/>
    </row>
    <row r="18" spans="2:10" x14ac:dyDescent="0.25">
      <c r="B18" s="5" t="s">
        <v>113</v>
      </c>
      <c r="C18" s="6"/>
      <c r="D18" s="6"/>
      <c r="E18" s="6"/>
      <c r="F18" s="6"/>
      <c r="G18" s="6"/>
      <c r="H18" s="6"/>
      <c r="I18" s="6"/>
      <c r="J18" s="7"/>
    </row>
    <row r="19" spans="2:10" x14ac:dyDescent="0.25">
      <c r="B19" s="5" t="s">
        <v>114</v>
      </c>
      <c r="C19" s="6"/>
      <c r="D19" s="6"/>
      <c r="E19" s="6"/>
      <c r="F19" s="6"/>
      <c r="G19" s="6"/>
      <c r="H19" s="6"/>
      <c r="I19" s="6"/>
      <c r="J19" s="7"/>
    </row>
    <row r="20" spans="2:10" x14ac:dyDescent="0.25">
      <c r="B20" s="5" t="s">
        <v>27</v>
      </c>
      <c r="C20" s="6"/>
      <c r="D20" s="6"/>
      <c r="E20" s="6"/>
      <c r="F20" s="6"/>
      <c r="G20" s="6"/>
      <c r="H20" s="6"/>
      <c r="I20" s="6"/>
      <c r="J20" s="7"/>
    </row>
    <row r="21" spans="2:10" x14ac:dyDescent="0.25">
      <c r="B21" s="5" t="s">
        <v>117</v>
      </c>
      <c r="C21" s="6"/>
      <c r="D21" s="6"/>
      <c r="E21" s="6"/>
      <c r="F21" s="6"/>
      <c r="G21" s="6"/>
      <c r="H21" s="6"/>
      <c r="I21" s="6"/>
      <c r="J21" s="7"/>
    </row>
    <row r="22" spans="2:10" x14ac:dyDescent="0.25">
      <c r="B22" s="5" t="s">
        <v>118</v>
      </c>
      <c r="C22" s="6"/>
      <c r="D22" s="6"/>
      <c r="E22" s="6"/>
      <c r="F22" s="6"/>
      <c r="G22" s="6"/>
      <c r="H22" s="6"/>
      <c r="I22" s="6"/>
      <c r="J22" s="7"/>
    </row>
    <row r="23" spans="2:10" ht="15.75" thickBot="1" x14ac:dyDescent="0.3">
      <c r="B23" s="8"/>
      <c r="C23" s="9"/>
      <c r="D23" s="9"/>
      <c r="E23" s="9"/>
      <c r="F23" s="9"/>
      <c r="G23" s="9"/>
      <c r="H23" s="9"/>
      <c r="I23" s="9"/>
      <c r="J2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9500-3796-4F38-9CF9-6733B7A6F5AE}">
  <sheetPr>
    <tabColor rgb="FFFFFF00"/>
  </sheetPr>
  <dimension ref="B2:E19"/>
  <sheetViews>
    <sheetView showGridLines="0" zoomScaleNormal="100" workbookViewId="0">
      <selection activeCell="K26" sqref="K26"/>
    </sheetView>
  </sheetViews>
  <sheetFormatPr defaultRowHeight="15" x14ac:dyDescent="0.25"/>
  <sheetData>
    <row r="2" spans="2:5" x14ac:dyDescent="0.25">
      <c r="B2" s="33" t="s">
        <v>75</v>
      </c>
      <c r="C2" s="34"/>
      <c r="D2" s="34"/>
      <c r="E2" s="35"/>
    </row>
    <row r="3" spans="2:5" x14ac:dyDescent="0.25">
      <c r="B3" s="32" t="s">
        <v>76</v>
      </c>
      <c r="C3" s="6"/>
      <c r="D3" s="6"/>
      <c r="E3" s="7"/>
    </row>
    <row r="4" spans="2:5" x14ac:dyDescent="0.25">
      <c r="B4" s="32" t="s">
        <v>77</v>
      </c>
      <c r="C4" s="6"/>
      <c r="D4" s="6"/>
      <c r="E4" s="7"/>
    </row>
    <row r="5" spans="2:5" x14ac:dyDescent="0.25">
      <c r="B5" s="32" t="s">
        <v>78</v>
      </c>
      <c r="C5" s="6"/>
      <c r="D5" s="6"/>
      <c r="E5" s="7"/>
    </row>
    <row r="6" spans="2:5" x14ac:dyDescent="0.25">
      <c r="B6" s="37" t="s">
        <v>1</v>
      </c>
      <c r="C6" s="38"/>
      <c r="D6" s="38"/>
      <c r="E6" s="39"/>
    </row>
    <row r="7" spans="2:5" x14ac:dyDescent="0.25">
      <c r="B7" s="33" t="s">
        <v>79</v>
      </c>
      <c r="C7" s="34"/>
      <c r="D7" s="34"/>
      <c r="E7" s="35"/>
    </row>
    <row r="8" spans="2:5" x14ac:dyDescent="0.25">
      <c r="B8" s="37" t="s">
        <v>0</v>
      </c>
      <c r="C8" s="38"/>
      <c r="D8" s="38"/>
      <c r="E8" s="39"/>
    </row>
    <row r="9" spans="2:5" x14ac:dyDescent="0.25">
      <c r="B9" s="32" t="s">
        <v>80</v>
      </c>
      <c r="C9" s="6"/>
      <c r="D9" s="6"/>
      <c r="E9" s="7"/>
    </row>
    <row r="10" spans="2:5" x14ac:dyDescent="0.25">
      <c r="B10" s="32" t="s">
        <v>81</v>
      </c>
      <c r="C10" s="6"/>
      <c r="D10" s="6"/>
      <c r="E10" s="7"/>
    </row>
    <row r="11" spans="2:5" x14ac:dyDescent="0.25">
      <c r="B11" s="32" t="s">
        <v>82</v>
      </c>
      <c r="C11" s="6"/>
      <c r="D11" s="6"/>
      <c r="E11" s="7"/>
    </row>
    <row r="12" spans="2:5" x14ac:dyDescent="0.25">
      <c r="B12" s="32" t="s">
        <v>83</v>
      </c>
      <c r="C12" s="6"/>
      <c r="D12" s="6"/>
      <c r="E12" s="7"/>
    </row>
    <row r="13" spans="2:5" x14ac:dyDescent="0.25">
      <c r="B13" s="32" t="s">
        <v>84</v>
      </c>
      <c r="C13" s="6"/>
      <c r="D13" s="6"/>
      <c r="E13" s="7"/>
    </row>
    <row r="14" spans="2:5" x14ac:dyDescent="0.25">
      <c r="B14" s="32" t="s">
        <v>90</v>
      </c>
      <c r="C14" s="6"/>
      <c r="D14" s="6"/>
      <c r="E14" s="7"/>
    </row>
    <row r="15" spans="2:5" x14ac:dyDescent="0.25">
      <c r="B15" s="32" t="s">
        <v>85</v>
      </c>
      <c r="C15" s="6"/>
      <c r="D15" s="6"/>
      <c r="E15" s="7"/>
    </row>
    <row r="16" spans="2:5" x14ac:dyDescent="0.25">
      <c r="B16" s="36" t="s">
        <v>86</v>
      </c>
      <c r="C16" s="34"/>
      <c r="D16" s="34"/>
      <c r="E16" s="35"/>
    </row>
    <row r="17" spans="2:5" x14ac:dyDescent="0.25">
      <c r="B17" s="40" t="s">
        <v>87</v>
      </c>
      <c r="C17" s="38"/>
      <c r="D17" s="38"/>
      <c r="E17" s="39"/>
    </row>
    <row r="18" spans="2:5" x14ac:dyDescent="0.25">
      <c r="B18" s="36" t="s">
        <v>88</v>
      </c>
      <c r="C18" s="34"/>
      <c r="D18" s="34"/>
      <c r="E18" s="35"/>
    </row>
    <row r="19" spans="2:5" x14ac:dyDescent="0.25">
      <c r="B19" s="40" t="s">
        <v>89</v>
      </c>
      <c r="C19" s="38"/>
      <c r="D19" s="38"/>
      <c r="E19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5239-E008-4CEE-AB95-3E57733B3715}">
  <sheetPr>
    <tabColor rgb="FFFFFF00"/>
  </sheetPr>
  <dimension ref="A1:D11"/>
  <sheetViews>
    <sheetView zoomScaleNormal="100" workbookViewId="0">
      <selection activeCell="K26" sqref="K26"/>
    </sheetView>
  </sheetViews>
  <sheetFormatPr defaultRowHeight="15" x14ac:dyDescent="0.25"/>
  <cols>
    <col min="1" max="1" width="16.28515625" bestFit="1" customWidth="1"/>
    <col min="2" max="2" width="6.7109375" bestFit="1" customWidth="1"/>
    <col min="3" max="3" width="14" bestFit="1" customWidth="1"/>
    <col min="4" max="4" width="9" bestFit="1" customWidth="1"/>
  </cols>
  <sheetData>
    <row r="1" spans="1:4" x14ac:dyDescent="0.25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5">
      <c r="A2" t="s">
        <v>95</v>
      </c>
      <c r="B2">
        <v>58</v>
      </c>
      <c r="C2">
        <v>59</v>
      </c>
      <c r="D2">
        <v>1</v>
      </c>
    </row>
    <row r="3" spans="1:4" x14ac:dyDescent="0.25">
      <c r="A3" t="s">
        <v>96</v>
      </c>
      <c r="B3">
        <v>36</v>
      </c>
      <c r="C3">
        <v>36</v>
      </c>
      <c r="D3">
        <v>0</v>
      </c>
    </row>
    <row r="4" spans="1:4" x14ac:dyDescent="0.25">
      <c r="A4" t="s">
        <v>97</v>
      </c>
      <c r="B4">
        <v>27</v>
      </c>
      <c r="C4">
        <v>30</v>
      </c>
      <c r="D4">
        <v>2</v>
      </c>
    </row>
    <row r="5" spans="1:4" x14ac:dyDescent="0.25">
      <c r="A5" t="s">
        <v>98</v>
      </c>
      <c r="B5">
        <v>40</v>
      </c>
      <c r="C5">
        <v>43</v>
      </c>
      <c r="D5">
        <v>-1</v>
      </c>
    </row>
    <row r="6" spans="1:4" x14ac:dyDescent="0.25">
      <c r="A6" t="s">
        <v>99</v>
      </c>
      <c r="B6">
        <v>65</v>
      </c>
      <c r="C6">
        <v>67</v>
      </c>
      <c r="D6">
        <v>-5</v>
      </c>
    </row>
    <row r="7" spans="1:4" x14ac:dyDescent="0.25">
      <c r="A7" t="s">
        <v>100</v>
      </c>
      <c r="B7">
        <v>50</v>
      </c>
      <c r="C7">
        <v>49</v>
      </c>
      <c r="D7">
        <v>-2</v>
      </c>
    </row>
    <row r="8" spans="1:4" x14ac:dyDescent="0.25">
      <c r="A8" t="s">
        <v>101</v>
      </c>
      <c r="B8">
        <v>25</v>
      </c>
      <c r="C8">
        <v>24</v>
      </c>
      <c r="D8">
        <v>0</v>
      </c>
    </row>
    <row r="9" spans="1:4" x14ac:dyDescent="0.25">
      <c r="A9" t="s">
        <v>102</v>
      </c>
      <c r="B9">
        <v>28</v>
      </c>
      <c r="C9">
        <v>25</v>
      </c>
      <c r="D9">
        <v>1</v>
      </c>
    </row>
    <row r="10" spans="1:4" x14ac:dyDescent="0.25">
      <c r="A10" t="s">
        <v>103</v>
      </c>
      <c r="B10">
        <v>37</v>
      </c>
      <c r="C10">
        <v>37</v>
      </c>
      <c r="D10">
        <v>-6</v>
      </c>
    </row>
    <row r="11" spans="1:4" x14ac:dyDescent="0.25">
      <c r="A11" t="s">
        <v>104</v>
      </c>
      <c r="B11">
        <v>24</v>
      </c>
      <c r="C11">
        <v>17</v>
      </c>
      <c r="D1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4962-1307-4FCC-952E-460597DA5A83}">
  <sheetPr>
    <tabColor rgb="FFFFFF00"/>
  </sheetPr>
  <dimension ref="C5:R12"/>
  <sheetViews>
    <sheetView showGridLines="0" zoomScaleNormal="100" workbookViewId="0">
      <selection activeCell="K26" sqref="K26"/>
    </sheetView>
  </sheetViews>
  <sheetFormatPr defaultRowHeight="15" x14ac:dyDescent="0.25"/>
  <sheetData>
    <row r="5" spans="3:18" ht="15.75" x14ac:dyDescent="0.25">
      <c r="C5" s="21" t="s">
        <v>42</v>
      </c>
    </row>
    <row r="6" spans="3:18" x14ac:dyDescent="0.25">
      <c r="C6" s="2" t="s">
        <v>38</v>
      </c>
    </row>
    <row r="7" spans="3:18" x14ac:dyDescent="0.25">
      <c r="C7" s="2" t="s">
        <v>39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3:18" x14ac:dyDescent="0.25">
      <c r="C8" s="2" t="s">
        <v>20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3:18" x14ac:dyDescent="0.25">
      <c r="C9" s="2" t="s">
        <v>21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3:18" x14ac:dyDescent="0.25">
      <c r="C10" s="2" t="s">
        <v>22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3:18" x14ac:dyDescent="0.25">
      <c r="C11" s="2" t="s">
        <v>40</v>
      </c>
    </row>
    <row r="12" spans="3:18" x14ac:dyDescent="0.25">
      <c r="C12" s="2" t="s">
        <v>41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661C-B127-4D9F-A0FB-A3C4919C5BBD}">
  <sheetPr>
    <tabColor rgb="FFFFFF00"/>
  </sheetPr>
  <dimension ref="B2:C11"/>
  <sheetViews>
    <sheetView showGridLines="0" zoomScaleNormal="100" workbookViewId="0">
      <selection activeCell="K26" sqref="K26"/>
    </sheetView>
  </sheetViews>
  <sheetFormatPr defaultRowHeight="15" x14ac:dyDescent="0.25"/>
  <cols>
    <col min="2" max="2" width="101.42578125" customWidth="1"/>
  </cols>
  <sheetData>
    <row r="2" spans="2:3" ht="15.75" thickBot="1" x14ac:dyDescent="0.3"/>
    <row r="3" spans="2:3" ht="15.75" x14ac:dyDescent="0.25">
      <c r="B3" s="14" t="s">
        <v>12</v>
      </c>
      <c r="C3" s="4"/>
    </row>
    <row r="4" spans="2:3" x14ac:dyDescent="0.25">
      <c r="B4" s="12" t="s">
        <v>2</v>
      </c>
      <c r="C4" s="7"/>
    </row>
    <row r="5" spans="2:3" x14ac:dyDescent="0.25">
      <c r="B5" s="12" t="s">
        <v>3</v>
      </c>
      <c r="C5" s="7"/>
    </row>
    <row r="6" spans="2:3" ht="30" x14ac:dyDescent="0.25">
      <c r="B6" s="12" t="s">
        <v>4</v>
      </c>
      <c r="C6" s="7"/>
    </row>
    <row r="7" spans="2:3" ht="30" x14ac:dyDescent="0.25">
      <c r="B7" s="12" t="s">
        <v>5</v>
      </c>
      <c r="C7" s="7"/>
    </row>
    <row r="8" spans="2:3" ht="30.75" thickBot="1" x14ac:dyDescent="0.3">
      <c r="B8" s="12" t="s">
        <v>6</v>
      </c>
      <c r="C8" s="7"/>
    </row>
    <row r="9" spans="2:3" ht="30.75" thickBot="1" x14ac:dyDescent="0.3">
      <c r="B9" s="13" t="s">
        <v>8</v>
      </c>
      <c r="C9" s="7"/>
    </row>
    <row r="10" spans="2:3" ht="30" x14ac:dyDescent="0.25">
      <c r="B10" s="12" t="s">
        <v>7</v>
      </c>
      <c r="C10" s="7"/>
    </row>
    <row r="11" spans="2:3" ht="15.75" thickBot="1" x14ac:dyDescent="0.3">
      <c r="B11" s="8"/>
      <c r="C1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7A9E-4C9F-4A88-97B2-74AA6C502910}">
  <sheetPr>
    <tabColor rgb="FFFFFF00"/>
  </sheetPr>
  <dimension ref="B5:N10"/>
  <sheetViews>
    <sheetView showGridLines="0" zoomScaleNormal="100" workbookViewId="0">
      <selection activeCell="K26" sqref="K26"/>
    </sheetView>
  </sheetViews>
  <sheetFormatPr defaultRowHeight="15" x14ac:dyDescent="0.25"/>
  <cols>
    <col min="1" max="1" width="3.5703125" customWidth="1"/>
  </cols>
  <sheetData>
    <row r="5" spans="2:14" ht="15.75" thickBot="1" x14ac:dyDescent="0.3"/>
    <row r="6" spans="2:14" ht="15.75" x14ac:dyDescent="0.25">
      <c r="B6" s="11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spans="2:14" x14ac:dyDescent="0.25">
      <c r="B7" s="5" t="s">
        <v>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2:14" x14ac:dyDescent="0.25">
      <c r="B8" s="5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2:14" x14ac:dyDescent="0.25">
      <c r="B9" s="5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2:14" ht="15.75" thickBot="1" x14ac:dyDescent="0.3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F5E-B639-4261-80FD-75FC55A6A975}">
  <sheetPr>
    <tabColor rgb="FFFFFF00"/>
  </sheetPr>
  <dimension ref="A1"/>
  <sheetViews>
    <sheetView showGridLines="0" topLeftCell="A10" zoomScaleNormal="100" workbookViewId="0">
      <selection activeCell="K26" sqref="K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FB55-D500-4DE4-BC62-64E08335848E}">
  <sheetPr>
    <tabColor rgb="FF0000FF"/>
  </sheetPr>
  <dimension ref="B1:W36"/>
  <sheetViews>
    <sheetView showGridLines="0" zoomScaleNormal="100" workbookViewId="0">
      <selection activeCell="F13" sqref="F13:H25"/>
    </sheetView>
  </sheetViews>
  <sheetFormatPr defaultRowHeight="15" x14ac:dyDescent="0.25"/>
  <cols>
    <col min="2" max="2" width="12.5703125" customWidth="1"/>
    <col min="3" max="3" width="18.5703125" bestFit="1" customWidth="1"/>
    <col min="6" max="6" width="10.85546875" bestFit="1" customWidth="1"/>
    <col min="7" max="7" width="12.7109375" bestFit="1" customWidth="1"/>
    <col min="8" max="8" width="13.5703125" bestFit="1" customWidth="1"/>
    <col min="9" max="9" width="9.42578125" bestFit="1" customWidth="1"/>
    <col min="10" max="10" width="25.140625" bestFit="1" customWidth="1"/>
    <col min="11" max="11" width="10.85546875" bestFit="1" customWidth="1"/>
    <col min="12" max="12" width="12.7109375" bestFit="1" customWidth="1"/>
    <col min="13" max="13" width="13.5703125" bestFit="1" customWidth="1"/>
    <col min="14" max="14" width="12.28515625" bestFit="1" customWidth="1"/>
    <col min="15" max="15" width="15.140625" bestFit="1" customWidth="1"/>
    <col min="16" max="16" width="10.85546875" bestFit="1" customWidth="1"/>
    <col min="17" max="17" width="8.7109375" bestFit="1" customWidth="1"/>
    <col min="18" max="18" width="12.28515625" bestFit="1" customWidth="1"/>
    <col min="19" max="19" width="15.140625" bestFit="1" customWidth="1"/>
    <col min="22" max="22" width="10.140625" bestFit="1" customWidth="1"/>
  </cols>
  <sheetData>
    <row r="1" spans="2:23" ht="15.75" thickBot="1" x14ac:dyDescent="0.3"/>
    <row r="2" spans="2:23" ht="15.75" x14ac:dyDescent="0.25">
      <c r="B2" s="11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</row>
    <row r="3" spans="2:23" x14ac:dyDescent="0.25">
      <c r="B3" s="15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</row>
    <row r="4" spans="2:23" x14ac:dyDescent="0.25">
      <c r="B4" s="16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spans="2:23" x14ac:dyDescent="0.25">
      <c r="B5" s="16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</row>
    <row r="6" spans="2:23" x14ac:dyDescent="0.25">
      <c r="B6" s="16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</row>
    <row r="7" spans="2:23" ht="15.75" x14ac:dyDescent="0.25">
      <c r="B7" s="19" t="s">
        <v>32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</row>
    <row r="8" spans="2:23" x14ac:dyDescent="0.25">
      <c r="B8" s="16" t="s">
        <v>28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</row>
    <row r="9" spans="2:23" x14ac:dyDescent="0.25">
      <c r="B9" s="16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</row>
    <row r="10" spans="2:23" x14ac:dyDescent="0.25">
      <c r="B10" s="16" t="s">
        <v>30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5.75" thickBot="1" x14ac:dyDescent="0.3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</row>
    <row r="13" spans="2:23" x14ac:dyDescent="0.25">
      <c r="B13" s="1" t="s">
        <v>18</v>
      </c>
      <c r="C13" s="1" t="s">
        <v>33</v>
      </c>
      <c r="D13" s="1" t="s">
        <v>19</v>
      </c>
      <c r="F13" t="s">
        <v>33</v>
      </c>
      <c r="G13" t="s">
        <v>43</v>
      </c>
      <c r="H13" t="s">
        <v>44</v>
      </c>
    </row>
    <row r="14" spans="2:23" x14ac:dyDescent="0.25">
      <c r="B14" s="17">
        <v>43318</v>
      </c>
      <c r="C14" t="s">
        <v>35</v>
      </c>
      <c r="D14">
        <v>2880.13</v>
      </c>
      <c r="F14" s="20" t="s">
        <v>34</v>
      </c>
      <c r="G14">
        <v>3434.8599999999997</v>
      </c>
      <c r="H14">
        <v>2</v>
      </c>
    </row>
    <row r="15" spans="2:23" x14ac:dyDescent="0.25">
      <c r="B15" s="17">
        <v>43328</v>
      </c>
      <c r="C15" t="s">
        <v>34</v>
      </c>
      <c r="D15">
        <v>2577.19</v>
      </c>
      <c r="F15" s="20" t="s">
        <v>35</v>
      </c>
      <c r="G15">
        <v>2986.88</v>
      </c>
      <c r="H15">
        <v>2</v>
      </c>
    </row>
    <row r="16" spans="2:23" x14ac:dyDescent="0.25">
      <c r="B16" s="17">
        <v>43320</v>
      </c>
      <c r="C16" t="s">
        <v>34</v>
      </c>
      <c r="D16">
        <v>2462.5700000000002</v>
      </c>
      <c r="F16" s="20" t="s">
        <v>36</v>
      </c>
      <c r="G16">
        <v>0</v>
      </c>
      <c r="H16">
        <v>1</v>
      </c>
    </row>
    <row r="17" spans="2:8" x14ac:dyDescent="0.25">
      <c r="B17" s="17">
        <v>43315</v>
      </c>
      <c r="C17" t="s">
        <v>34</v>
      </c>
      <c r="D17">
        <v>2386.5</v>
      </c>
      <c r="F17" s="20" t="s">
        <v>34</v>
      </c>
      <c r="G17">
        <v>2462.5700000000002</v>
      </c>
      <c r="H17">
        <v>1</v>
      </c>
    </row>
    <row r="18" spans="2:8" x14ac:dyDescent="0.25">
      <c r="B18" s="17">
        <v>43336</v>
      </c>
      <c r="C18" t="s">
        <v>37</v>
      </c>
      <c r="D18">
        <v>2227.46</v>
      </c>
      <c r="F18" s="20" t="s">
        <v>37</v>
      </c>
      <c r="G18">
        <v>3271.93</v>
      </c>
      <c r="H18">
        <v>2</v>
      </c>
    </row>
    <row r="19" spans="2:8" x14ac:dyDescent="0.25">
      <c r="B19" s="17">
        <v>43326</v>
      </c>
      <c r="C19" t="s">
        <v>34</v>
      </c>
      <c r="D19">
        <v>2094.19</v>
      </c>
      <c r="F19" s="20" t="s">
        <v>34</v>
      </c>
      <c r="G19">
        <v>1599.91</v>
      </c>
      <c r="H19">
        <v>1</v>
      </c>
    </row>
    <row r="20" spans="2:8" x14ac:dyDescent="0.25">
      <c r="B20" s="17">
        <v>43321</v>
      </c>
      <c r="C20" t="s">
        <v>37</v>
      </c>
      <c r="D20">
        <v>1993.07</v>
      </c>
      <c r="F20" s="20" t="s">
        <v>35</v>
      </c>
      <c r="G20">
        <v>1682.92</v>
      </c>
      <c r="H20">
        <v>2</v>
      </c>
    </row>
    <row r="21" spans="2:8" x14ac:dyDescent="0.25">
      <c r="B21" s="17">
        <v>43330</v>
      </c>
      <c r="C21" t="s">
        <v>36</v>
      </c>
      <c r="D21">
        <v>1904.77</v>
      </c>
      <c r="F21" s="20" t="s">
        <v>34</v>
      </c>
      <c r="G21">
        <v>4779.41</v>
      </c>
      <c r="H21">
        <v>3</v>
      </c>
    </row>
    <row r="22" spans="2:8" x14ac:dyDescent="0.25">
      <c r="B22" s="17">
        <v>43334</v>
      </c>
      <c r="C22" t="s">
        <v>34</v>
      </c>
      <c r="D22">
        <v>1717.03</v>
      </c>
      <c r="F22" s="20" t="s">
        <v>36</v>
      </c>
      <c r="G22">
        <v>1919.97</v>
      </c>
      <c r="H22">
        <v>4</v>
      </c>
    </row>
    <row r="23" spans="2:8" x14ac:dyDescent="0.25">
      <c r="B23" s="17">
        <v>43325</v>
      </c>
      <c r="C23" t="s">
        <v>35</v>
      </c>
      <c r="D23">
        <v>1666.92</v>
      </c>
      <c r="F23" s="20" t="s">
        <v>34</v>
      </c>
      <c r="G23">
        <v>3316.6099999999997</v>
      </c>
      <c r="H23">
        <v>2</v>
      </c>
    </row>
    <row r="24" spans="2:8" x14ac:dyDescent="0.25">
      <c r="B24" s="17">
        <v>43323</v>
      </c>
      <c r="C24" t="s">
        <v>34</v>
      </c>
      <c r="D24">
        <v>1599.91</v>
      </c>
      <c r="F24" s="20" t="s">
        <v>37</v>
      </c>
      <c r="G24">
        <v>3039.9</v>
      </c>
      <c r="H24">
        <v>2</v>
      </c>
    </row>
    <row r="25" spans="2:8" x14ac:dyDescent="0.25">
      <c r="B25" s="17">
        <v>43333</v>
      </c>
      <c r="C25" t="s">
        <v>34</v>
      </c>
      <c r="D25">
        <v>1599.58</v>
      </c>
      <c r="F25" s="20" t="s">
        <v>34</v>
      </c>
      <c r="G25">
        <v>363.44</v>
      </c>
      <c r="H25">
        <v>1</v>
      </c>
    </row>
    <row r="26" spans="2:8" x14ac:dyDescent="0.25">
      <c r="B26" s="17">
        <v>43322</v>
      </c>
      <c r="C26" t="s">
        <v>37</v>
      </c>
      <c r="D26">
        <v>1278.8599999999999</v>
      </c>
    </row>
    <row r="27" spans="2:8" x14ac:dyDescent="0.25">
      <c r="B27" s="17">
        <v>43316</v>
      </c>
      <c r="C27" t="s">
        <v>34</v>
      </c>
      <c r="D27">
        <v>1048.3599999999999</v>
      </c>
    </row>
    <row r="28" spans="2:8" x14ac:dyDescent="0.25">
      <c r="B28" s="17">
        <v>43335</v>
      </c>
      <c r="C28" t="s">
        <v>37</v>
      </c>
      <c r="D28">
        <v>812.44</v>
      </c>
    </row>
    <row r="29" spans="2:8" x14ac:dyDescent="0.25">
      <c r="B29" s="17">
        <v>43337</v>
      </c>
      <c r="C29" t="s">
        <v>34</v>
      </c>
      <c r="D29">
        <v>363.44</v>
      </c>
    </row>
    <row r="30" spans="2:8" x14ac:dyDescent="0.25">
      <c r="B30" s="17">
        <v>43327</v>
      </c>
      <c r="C30" t="s">
        <v>34</v>
      </c>
      <c r="D30">
        <v>108.03</v>
      </c>
    </row>
    <row r="31" spans="2:8" x14ac:dyDescent="0.25">
      <c r="B31" s="17">
        <v>43317</v>
      </c>
      <c r="C31" t="s">
        <v>35</v>
      </c>
      <c r="D31">
        <v>106.75</v>
      </c>
    </row>
    <row r="32" spans="2:8" x14ac:dyDescent="0.25">
      <c r="B32" s="17">
        <v>43324</v>
      </c>
      <c r="C32" t="s">
        <v>35</v>
      </c>
      <c r="D32">
        <v>16</v>
      </c>
    </row>
    <row r="33" spans="2:4" x14ac:dyDescent="0.25">
      <c r="B33" s="17">
        <v>43329</v>
      </c>
      <c r="C33" t="s">
        <v>36</v>
      </c>
      <c r="D33">
        <v>15.2</v>
      </c>
    </row>
    <row r="34" spans="2:4" x14ac:dyDescent="0.25">
      <c r="B34" s="17">
        <v>43319</v>
      </c>
      <c r="C34" t="s">
        <v>36</v>
      </c>
      <c r="D34">
        <v>0</v>
      </c>
    </row>
    <row r="35" spans="2:4" x14ac:dyDescent="0.25">
      <c r="B35" s="17">
        <v>43331</v>
      </c>
      <c r="C35" t="s">
        <v>36</v>
      </c>
      <c r="D35">
        <v>0</v>
      </c>
    </row>
    <row r="36" spans="2:4" x14ac:dyDescent="0.25">
      <c r="B36" s="17">
        <v>43332</v>
      </c>
      <c r="C36" t="s">
        <v>36</v>
      </c>
      <c r="D36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61D4-DF78-405F-8F61-0DBE311ED254}">
  <sheetPr>
    <tabColor rgb="FF0000FF"/>
  </sheetPr>
  <dimension ref="A4:Y19"/>
  <sheetViews>
    <sheetView topLeftCell="B1" zoomScaleNormal="100" workbookViewId="0">
      <selection activeCell="D8" sqref="D8"/>
    </sheetView>
  </sheetViews>
  <sheetFormatPr defaultRowHeight="15" x14ac:dyDescent="0.25"/>
  <cols>
    <col min="1" max="1" width="22.42578125" bestFit="1" customWidth="1"/>
    <col min="2" max="2" width="10.7109375" bestFit="1" customWidth="1"/>
    <col min="3" max="3" width="21.140625" bestFit="1" customWidth="1"/>
    <col min="4" max="4" width="11.42578125" bestFit="1" customWidth="1"/>
    <col min="5" max="6" width="11.42578125" customWidth="1"/>
    <col min="8" max="8" width="17.42578125" bestFit="1" customWidth="1"/>
    <col min="9" max="9" width="13.42578125" customWidth="1"/>
    <col min="10" max="10" width="14" bestFit="1" customWidth="1"/>
    <col min="11" max="11" width="14" customWidth="1"/>
    <col min="14" max="14" width="14.42578125" bestFit="1" customWidth="1"/>
    <col min="17" max="17" width="20" bestFit="1" customWidth="1"/>
    <col min="18" max="18" width="10.7109375" bestFit="1" customWidth="1"/>
    <col min="19" max="19" width="17.85546875" bestFit="1" customWidth="1"/>
    <col min="20" max="20" width="10" bestFit="1" customWidth="1"/>
    <col min="22" max="22" width="10.7109375" bestFit="1" customWidth="1"/>
    <col min="24" max="24" width="10.7109375" bestFit="1" customWidth="1"/>
    <col min="25" max="25" width="10" bestFit="1" customWidth="1"/>
  </cols>
  <sheetData>
    <row r="4" spans="1:25" x14ac:dyDescent="0.25">
      <c r="A4" s="1" t="s">
        <v>45</v>
      </c>
      <c r="B4" s="1" t="s">
        <v>18</v>
      </c>
      <c r="C4" s="1" t="s">
        <v>46</v>
      </c>
      <c r="D4" s="1" t="s">
        <v>63</v>
      </c>
      <c r="E4" s="1" t="s">
        <v>64</v>
      </c>
      <c r="F4" s="1" t="s">
        <v>65</v>
      </c>
      <c r="J4" s="1" t="s">
        <v>47</v>
      </c>
      <c r="K4" s="1" t="s">
        <v>57</v>
      </c>
      <c r="N4" s="25" t="s">
        <v>43</v>
      </c>
      <c r="Q4" s="25" t="s">
        <v>48</v>
      </c>
      <c r="R4" s="25" t="s">
        <v>18</v>
      </c>
      <c r="S4" s="25" t="s">
        <v>46</v>
      </c>
      <c r="T4" s="25" t="s">
        <v>19</v>
      </c>
      <c r="V4" s="26" t="s">
        <v>47</v>
      </c>
      <c r="X4" s="25" t="s">
        <v>47</v>
      </c>
      <c r="Y4" s="25" t="s">
        <v>19</v>
      </c>
    </row>
    <row r="5" spans="1:25" x14ac:dyDescent="0.25">
      <c r="A5">
        <v>58837</v>
      </c>
      <c r="B5" s="17">
        <v>43330</v>
      </c>
      <c r="C5" t="s">
        <v>49</v>
      </c>
      <c r="D5">
        <v>2029.19</v>
      </c>
      <c r="E5">
        <v>1554.3</v>
      </c>
      <c r="F5">
        <v>743.4</v>
      </c>
      <c r="J5" t="s">
        <v>49</v>
      </c>
      <c r="K5" t="s">
        <v>58</v>
      </c>
      <c r="N5" s="23">
        <f>SUM(fTransactions[Red])</f>
        <v>19612.479999999996</v>
      </c>
      <c r="Q5" s="23">
        <v>58837</v>
      </c>
      <c r="R5" s="24">
        <v>43330</v>
      </c>
      <c r="S5" s="23" t="s">
        <v>49</v>
      </c>
      <c r="T5" s="23">
        <v>2029.19</v>
      </c>
      <c r="V5" s="23" t="s">
        <v>50</v>
      </c>
      <c r="X5" s="23" t="s">
        <v>50</v>
      </c>
      <c r="Y5" s="23">
        <v>353.26</v>
      </c>
    </row>
    <row r="6" spans="1:25" x14ac:dyDescent="0.25">
      <c r="A6">
        <v>58838</v>
      </c>
      <c r="B6" s="17">
        <v>43330</v>
      </c>
      <c r="C6" t="s">
        <v>50</v>
      </c>
      <c r="D6">
        <v>353.26</v>
      </c>
      <c r="E6">
        <v>719.76</v>
      </c>
      <c r="F6">
        <v>1728.92</v>
      </c>
      <c r="J6" t="s">
        <v>50</v>
      </c>
      <c r="K6" t="s">
        <v>59</v>
      </c>
      <c r="Q6" s="23">
        <v>58838</v>
      </c>
      <c r="R6" s="24">
        <v>43330</v>
      </c>
      <c r="S6" s="23" t="s">
        <v>50</v>
      </c>
      <c r="T6" s="23">
        <v>353.26</v>
      </c>
      <c r="X6" s="23" t="s">
        <v>50</v>
      </c>
      <c r="Y6" s="23">
        <v>1693.78</v>
      </c>
    </row>
    <row r="7" spans="1:25" x14ac:dyDescent="0.25">
      <c r="A7">
        <v>58839</v>
      </c>
      <c r="B7" s="17">
        <v>43330</v>
      </c>
      <c r="C7" t="s">
        <v>49</v>
      </c>
      <c r="D7">
        <v>883.82</v>
      </c>
      <c r="E7">
        <v>1888.1</v>
      </c>
      <c r="F7">
        <v>1918.57</v>
      </c>
      <c r="J7" t="s">
        <v>51</v>
      </c>
      <c r="K7" t="s">
        <v>60</v>
      </c>
      <c r="Q7" s="23">
        <v>58839</v>
      </c>
      <c r="R7" s="24">
        <v>43330</v>
      </c>
      <c r="S7" s="23" t="s">
        <v>49</v>
      </c>
      <c r="T7" s="23">
        <v>883.82</v>
      </c>
      <c r="X7" s="23" t="s">
        <v>50</v>
      </c>
      <c r="Y7" s="23">
        <v>1232.8599999999999</v>
      </c>
    </row>
    <row r="8" spans="1:25" x14ac:dyDescent="0.25">
      <c r="A8">
        <v>58840</v>
      </c>
      <c r="B8" s="17">
        <v>43330</v>
      </c>
      <c r="C8" t="s">
        <v>51</v>
      </c>
      <c r="D8">
        <v>2095.3000000000002</v>
      </c>
      <c r="E8">
        <v>2261.8200000000002</v>
      </c>
      <c r="F8">
        <v>1799.95</v>
      </c>
      <c r="J8" t="s">
        <v>66</v>
      </c>
      <c r="K8" t="s">
        <v>58</v>
      </c>
      <c r="Q8" s="23">
        <v>58840</v>
      </c>
      <c r="R8" s="24">
        <v>43330</v>
      </c>
      <c r="S8" s="23" t="s">
        <v>51</v>
      </c>
      <c r="T8" s="23">
        <v>2095.3000000000002</v>
      </c>
      <c r="X8" s="23" t="s">
        <v>50</v>
      </c>
      <c r="Y8" s="23">
        <v>516.24</v>
      </c>
    </row>
    <row r="9" spans="1:25" x14ac:dyDescent="0.25">
      <c r="A9">
        <v>58841</v>
      </c>
      <c r="B9" s="17">
        <v>43331</v>
      </c>
      <c r="C9" t="s">
        <v>50</v>
      </c>
      <c r="D9">
        <v>1693.78</v>
      </c>
      <c r="E9">
        <v>2500.7199999999998</v>
      </c>
      <c r="F9">
        <v>2453.6799999999998</v>
      </c>
      <c r="Q9" s="23">
        <v>58841</v>
      </c>
      <c r="R9" s="24">
        <v>43331</v>
      </c>
      <c r="S9" s="23" t="s">
        <v>50</v>
      </c>
      <c r="T9" s="23">
        <v>1693.78</v>
      </c>
      <c r="X9" s="23" t="s">
        <v>50</v>
      </c>
      <c r="Y9" s="23">
        <v>2087.15</v>
      </c>
    </row>
    <row r="10" spans="1:25" x14ac:dyDescent="0.25">
      <c r="A10">
        <v>58842</v>
      </c>
      <c r="B10" s="17">
        <v>43331</v>
      </c>
      <c r="C10" t="s">
        <v>50</v>
      </c>
      <c r="D10">
        <v>1232.8599999999999</v>
      </c>
      <c r="E10">
        <v>1830.87</v>
      </c>
      <c r="F10">
        <v>2052.1799999999998</v>
      </c>
      <c r="H10" s="27" t="s">
        <v>56</v>
      </c>
      <c r="I10" s="30">
        <v>58839</v>
      </c>
      <c r="Q10" s="23">
        <v>58842</v>
      </c>
      <c r="R10" s="24">
        <v>43331</v>
      </c>
      <c r="S10" s="23" t="s">
        <v>50</v>
      </c>
      <c r="T10" s="23">
        <v>1232.8599999999999</v>
      </c>
      <c r="X10" s="23" t="s">
        <v>50</v>
      </c>
      <c r="Y10" s="23">
        <v>1659.21</v>
      </c>
    </row>
    <row r="11" spans="1:25" x14ac:dyDescent="0.25">
      <c r="A11">
        <v>58843</v>
      </c>
      <c r="B11" s="17">
        <v>43331</v>
      </c>
      <c r="C11" t="s">
        <v>49</v>
      </c>
      <c r="D11">
        <v>1808.26</v>
      </c>
      <c r="E11">
        <v>1284.3499999999999</v>
      </c>
      <c r="F11">
        <v>216.19</v>
      </c>
      <c r="H11" s="27" t="s">
        <v>55</v>
      </c>
      <c r="I11" s="30" t="s">
        <v>63</v>
      </c>
      <c r="Q11" s="23">
        <v>58843</v>
      </c>
      <c r="R11" s="24">
        <v>43331</v>
      </c>
      <c r="S11" s="23" t="s">
        <v>49</v>
      </c>
      <c r="T11" s="23">
        <v>1808.26</v>
      </c>
    </row>
    <row r="12" spans="1:25" x14ac:dyDescent="0.25">
      <c r="A12">
        <v>58844</v>
      </c>
      <c r="B12" s="17">
        <v>43331</v>
      </c>
      <c r="C12" t="s">
        <v>51</v>
      </c>
      <c r="D12">
        <v>1064.01</v>
      </c>
      <c r="E12">
        <v>220.88</v>
      </c>
      <c r="F12">
        <v>1354.22</v>
      </c>
      <c r="H12" s="27" t="s">
        <v>52</v>
      </c>
      <c r="I12" s="29">
        <f>MATCH(I10,fTransactions[Transaction No],0)</f>
        <v>3</v>
      </c>
      <c r="Q12" s="23">
        <v>58844</v>
      </c>
      <c r="R12" s="24">
        <v>43331</v>
      </c>
      <c r="S12" s="23" t="s">
        <v>51</v>
      </c>
      <c r="T12" s="23">
        <v>1064.01</v>
      </c>
    </row>
    <row r="13" spans="1:25" x14ac:dyDescent="0.25">
      <c r="A13">
        <v>58845</v>
      </c>
      <c r="B13" s="17">
        <v>43332</v>
      </c>
      <c r="C13" t="s">
        <v>51</v>
      </c>
      <c r="D13">
        <v>565.71</v>
      </c>
      <c r="E13">
        <v>1364.42</v>
      </c>
      <c r="F13">
        <v>1446.27</v>
      </c>
      <c r="H13" s="27" t="s">
        <v>53</v>
      </c>
      <c r="I13" s="29">
        <f>MATCH(I11,fTransactions[[#Headers],[Red]:[Silver]],0)</f>
        <v>1</v>
      </c>
      <c r="Q13" s="23">
        <v>58845</v>
      </c>
      <c r="R13" s="24">
        <v>43332</v>
      </c>
      <c r="S13" s="23" t="s">
        <v>51</v>
      </c>
      <c r="T13" s="23">
        <v>565.71</v>
      </c>
    </row>
    <row r="14" spans="1:25" x14ac:dyDescent="0.25">
      <c r="A14">
        <v>58846</v>
      </c>
      <c r="B14" s="17">
        <v>43332</v>
      </c>
      <c r="C14" t="s">
        <v>50</v>
      </c>
      <c r="D14">
        <v>516.24</v>
      </c>
      <c r="E14">
        <v>1539.02</v>
      </c>
      <c r="F14">
        <v>519.98</v>
      </c>
      <c r="H14" s="28" t="s">
        <v>54</v>
      </c>
      <c r="I14" s="31">
        <f>INDEX(fTransactions[[Red]:[Silver]],$I$12,$I$13)</f>
        <v>883.82</v>
      </c>
      <c r="Q14" s="23">
        <v>58846</v>
      </c>
      <c r="R14" s="24">
        <v>43332</v>
      </c>
      <c r="S14" s="23" t="s">
        <v>50</v>
      </c>
      <c r="T14" s="23">
        <v>516.24</v>
      </c>
    </row>
    <row r="15" spans="1:25" x14ac:dyDescent="0.25">
      <c r="A15">
        <v>58847</v>
      </c>
      <c r="B15" s="17">
        <v>43332</v>
      </c>
      <c r="C15" t="s">
        <v>49</v>
      </c>
      <c r="D15">
        <v>174.05</v>
      </c>
      <c r="E15">
        <v>530.48</v>
      </c>
      <c r="F15">
        <v>2144.13</v>
      </c>
      <c r="H15" s="28" t="s">
        <v>61</v>
      </c>
      <c r="I15" s="31">
        <f>SUM(INDEX(fTransactions[[Red]:[Silver]],0,$I$13))</f>
        <v>19612.479999999996</v>
      </c>
      <c r="Q15" s="23">
        <v>58847</v>
      </c>
      <c r="R15" s="24">
        <v>43332</v>
      </c>
      <c r="S15" s="23" t="s">
        <v>49</v>
      </c>
      <c r="T15" s="23">
        <v>174.05</v>
      </c>
    </row>
    <row r="16" spans="1:25" x14ac:dyDescent="0.25">
      <c r="A16">
        <v>58848</v>
      </c>
      <c r="B16" s="17">
        <v>43332</v>
      </c>
      <c r="C16" t="s">
        <v>49</v>
      </c>
      <c r="D16">
        <v>1918.93</v>
      </c>
      <c r="E16">
        <v>2396.96</v>
      </c>
      <c r="F16">
        <v>1014</v>
      </c>
      <c r="H16" s="28" t="s">
        <v>62</v>
      </c>
      <c r="I16" s="31">
        <f>SUM(INDEX(fTransactions[[Red]:[Silver]],$I$12,0))</f>
        <v>4690.49</v>
      </c>
      <c r="Q16" s="23">
        <v>58848</v>
      </c>
      <c r="R16" s="24">
        <v>43332</v>
      </c>
      <c r="S16" s="23" t="s">
        <v>49</v>
      </c>
      <c r="T16" s="23">
        <v>1918.93</v>
      </c>
    </row>
    <row r="17" spans="1:20" x14ac:dyDescent="0.25">
      <c r="A17">
        <v>58849</v>
      </c>
      <c r="B17" s="17">
        <v>43332</v>
      </c>
      <c r="C17" t="s">
        <v>50</v>
      </c>
      <c r="D17">
        <v>2087.15</v>
      </c>
      <c r="E17">
        <v>957.15</v>
      </c>
      <c r="F17">
        <v>1399.4</v>
      </c>
      <c r="Q17" s="23">
        <v>58849</v>
      </c>
      <c r="R17" s="24">
        <v>43332</v>
      </c>
      <c r="S17" s="23" t="s">
        <v>50</v>
      </c>
      <c r="T17" s="23">
        <v>2087.15</v>
      </c>
    </row>
    <row r="18" spans="1:20" x14ac:dyDescent="0.25">
      <c r="A18">
        <v>58850</v>
      </c>
      <c r="B18" s="17">
        <v>43332</v>
      </c>
      <c r="C18" t="s">
        <v>51</v>
      </c>
      <c r="D18">
        <v>1530.71</v>
      </c>
      <c r="E18">
        <v>1585.09</v>
      </c>
      <c r="F18">
        <v>1625.04</v>
      </c>
      <c r="Q18" s="23">
        <v>58850</v>
      </c>
      <c r="R18" s="24">
        <v>43332</v>
      </c>
      <c r="S18" s="23" t="s">
        <v>51</v>
      </c>
      <c r="T18" s="23">
        <v>1530.71</v>
      </c>
    </row>
    <row r="19" spans="1:20" x14ac:dyDescent="0.25">
      <c r="A19">
        <v>58851</v>
      </c>
      <c r="B19" s="17">
        <v>43332</v>
      </c>
      <c r="C19" t="s">
        <v>66</v>
      </c>
      <c r="D19">
        <v>1659.21</v>
      </c>
      <c r="E19">
        <v>377.24</v>
      </c>
      <c r="F19">
        <v>2517.19</v>
      </c>
      <c r="Q19" s="23">
        <v>58851</v>
      </c>
      <c r="R19" s="24">
        <v>43332</v>
      </c>
      <c r="S19" s="23" t="s">
        <v>50</v>
      </c>
      <c r="T19" s="23">
        <v>1659.21</v>
      </c>
    </row>
  </sheetData>
  <conditionalFormatting sqref="I14:I16">
    <cfRule type="expression" dxfId="1" priority="3">
      <formula>$I$11=$B$4</formula>
    </cfRule>
  </conditionalFormatting>
  <dataValidations count="3">
    <dataValidation type="list" allowBlank="1" showInputMessage="1" showErrorMessage="1" sqref="V5" xr:uid="{272974EE-8A1D-4433-B136-16B383A4361F}">
      <formula1>$J$5:$J$8</formula1>
    </dataValidation>
    <dataValidation type="list" allowBlank="1" showInputMessage="1" showErrorMessage="1" sqref="I10" xr:uid="{90BCA10C-92FD-4FA0-80DF-A9C1BE5F284A}">
      <formula1>$A$5:$A$19</formula1>
    </dataValidation>
    <dataValidation type="list" allowBlank="1" showInputMessage="1" showErrorMessage="1" sqref="I11" xr:uid="{EDC41751-0CE0-4367-A83D-A068673CD75C}">
      <formula1>$D$4:$F$4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C6A8-D79B-4FDD-9B4C-AE85F79F0FF2}">
  <sheetPr>
    <tabColor rgb="FF0000FF"/>
  </sheetPr>
  <dimension ref="B2:G12"/>
  <sheetViews>
    <sheetView zoomScaleNormal="100" workbookViewId="0">
      <selection activeCell="G4" sqref="G4"/>
    </sheetView>
  </sheetViews>
  <sheetFormatPr defaultRowHeight="15" x14ac:dyDescent="0.25"/>
  <cols>
    <col min="3" max="3" width="12.7109375" customWidth="1"/>
    <col min="4" max="4" width="23.85546875" customWidth="1"/>
    <col min="7" max="7" width="62.42578125" customWidth="1"/>
  </cols>
  <sheetData>
    <row r="2" spans="2:7" x14ac:dyDescent="0.25">
      <c r="B2" s="1" t="s">
        <v>71</v>
      </c>
      <c r="C2" s="1" t="s">
        <v>72</v>
      </c>
      <c r="D2" s="1" t="s">
        <v>73</v>
      </c>
      <c r="G2" t="s">
        <v>74</v>
      </c>
    </row>
    <row r="3" spans="2:7" x14ac:dyDescent="0.25">
      <c r="B3" t="s">
        <v>67</v>
      </c>
      <c r="C3">
        <v>0.104</v>
      </c>
      <c r="D3">
        <v>2</v>
      </c>
      <c r="G3" t="s">
        <v>119</v>
      </c>
    </row>
    <row r="4" spans="2:7" x14ac:dyDescent="0.25">
      <c r="B4" t="s">
        <v>67</v>
      </c>
      <c r="C4">
        <v>0.10299999999999999</v>
      </c>
      <c r="D4">
        <v>2</v>
      </c>
    </row>
    <row r="5" spans="2:7" x14ac:dyDescent="0.25">
      <c r="B5" t="s">
        <v>67</v>
      </c>
      <c r="C5">
        <v>0.105</v>
      </c>
      <c r="D5">
        <v>12</v>
      </c>
    </row>
    <row r="6" spans="2:7" x14ac:dyDescent="0.25">
      <c r="B6" t="s">
        <v>68</v>
      </c>
      <c r="C6">
        <v>0.108</v>
      </c>
      <c r="D6">
        <v>12</v>
      </c>
    </row>
    <row r="7" spans="2:7" x14ac:dyDescent="0.25">
      <c r="B7" t="s">
        <v>68</v>
      </c>
      <c r="C7">
        <v>9.9000000000000005E-2</v>
      </c>
      <c r="D7">
        <v>12</v>
      </c>
    </row>
    <row r="8" spans="2:7" x14ac:dyDescent="0.25">
      <c r="B8" t="s">
        <v>69</v>
      </c>
      <c r="C8">
        <v>9.7000000000000003E-2</v>
      </c>
      <c r="D8">
        <v>6</v>
      </c>
    </row>
    <row r="9" spans="2:7" x14ac:dyDescent="0.25">
      <c r="B9" t="s">
        <v>70</v>
      </c>
      <c r="C9">
        <v>7.3999999999999996E-2</v>
      </c>
      <c r="D9">
        <v>12</v>
      </c>
    </row>
    <row r="10" spans="2:7" x14ac:dyDescent="0.25">
      <c r="B10" t="s">
        <v>70</v>
      </c>
      <c r="C10">
        <v>7.3999999999999996E-2</v>
      </c>
      <c r="D10">
        <v>12</v>
      </c>
    </row>
    <row r="11" spans="2:7" x14ac:dyDescent="0.25">
      <c r="B11" t="s">
        <v>70</v>
      </c>
      <c r="C11">
        <v>8.5000000000000006E-2</v>
      </c>
      <c r="D11">
        <v>6</v>
      </c>
    </row>
    <row r="12" spans="2:7" x14ac:dyDescent="0.25">
      <c r="B12" t="s">
        <v>70</v>
      </c>
      <c r="C12">
        <v>0.08</v>
      </c>
      <c r="D12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637A-D1BF-42E6-9EF4-690C870521E1}">
  <sheetPr>
    <tabColor rgb="FF0000FF"/>
  </sheetPr>
  <dimension ref="B3:C26"/>
  <sheetViews>
    <sheetView tabSelected="1" zoomScaleNormal="100" workbookViewId="0">
      <selection activeCell="K26" sqref="K26"/>
    </sheetView>
  </sheetViews>
  <sheetFormatPr defaultRowHeight="15" x14ac:dyDescent="0.25"/>
  <cols>
    <col min="2" max="2" width="9.7109375" bestFit="1" customWidth="1"/>
  </cols>
  <sheetData>
    <row r="3" spans="2:3" x14ac:dyDescent="0.25">
      <c r="B3" s="1" t="s">
        <v>18</v>
      </c>
      <c r="C3" s="1" t="s">
        <v>19</v>
      </c>
    </row>
    <row r="4" spans="2:3" x14ac:dyDescent="0.25">
      <c r="B4" s="17">
        <v>43331</v>
      </c>
      <c r="C4">
        <v>5074.0963000000002</v>
      </c>
    </row>
    <row r="5" spans="2:3" x14ac:dyDescent="0.25">
      <c r="B5" s="17">
        <v>43332</v>
      </c>
      <c r="C5">
        <v>3365.1298000000002</v>
      </c>
    </row>
    <row r="6" spans="2:3" x14ac:dyDescent="0.25">
      <c r="B6" s="17">
        <v>43333</v>
      </c>
      <c r="C6">
        <v>17.315899999999999</v>
      </c>
    </row>
    <row r="7" spans="2:3" x14ac:dyDescent="0.25">
      <c r="B7" s="17">
        <v>43334</v>
      </c>
      <c r="C7">
        <v>20.918299999999999</v>
      </c>
    </row>
    <row r="8" spans="2:3" x14ac:dyDescent="0.25">
      <c r="B8" s="17">
        <v>43335</v>
      </c>
      <c r="C8">
        <v>858.72699999999998</v>
      </c>
    </row>
    <row r="9" spans="2:3" x14ac:dyDescent="0.25">
      <c r="B9" s="17">
        <v>43336</v>
      </c>
      <c r="C9">
        <v>3162.2991999999999</v>
      </c>
    </row>
    <row r="10" spans="2:3" x14ac:dyDescent="0.25">
      <c r="B10" s="17">
        <v>43337</v>
      </c>
      <c r="C10">
        <v>1808.4621</v>
      </c>
    </row>
    <row r="11" spans="2:3" x14ac:dyDescent="0.25">
      <c r="B11" s="17">
        <v>43338</v>
      </c>
      <c r="C11">
        <v>3851.9292999999998</v>
      </c>
    </row>
    <row r="12" spans="2:3" x14ac:dyDescent="0.25">
      <c r="B12" s="17">
        <v>43339</v>
      </c>
      <c r="C12">
        <v>468.1866</v>
      </c>
    </row>
    <row r="13" spans="2:3" x14ac:dyDescent="0.25">
      <c r="B13" s="17">
        <v>43340</v>
      </c>
      <c r="C13">
        <v>539.77380000000005</v>
      </c>
    </row>
    <row r="14" spans="2:3" x14ac:dyDescent="0.25">
      <c r="B14" s="17">
        <v>43341</v>
      </c>
      <c r="C14">
        <v>3706.9895000000001</v>
      </c>
    </row>
    <row r="15" spans="2:3" x14ac:dyDescent="0.25">
      <c r="B15" s="17">
        <v>43342</v>
      </c>
      <c r="C15">
        <v>4854.6490000000003</v>
      </c>
    </row>
    <row r="16" spans="2:3" x14ac:dyDescent="0.25">
      <c r="B16" s="17">
        <v>43343</v>
      </c>
      <c r="C16">
        <v>619.03189999999995</v>
      </c>
    </row>
    <row r="17" spans="2:3" x14ac:dyDescent="0.25">
      <c r="B17" s="17">
        <v>43344</v>
      </c>
      <c r="C17">
        <v>2208.8714</v>
      </c>
    </row>
    <row r="18" spans="2:3" x14ac:dyDescent="0.25">
      <c r="B18" s="17">
        <v>43345</v>
      </c>
      <c r="C18">
        <v>165.1695</v>
      </c>
    </row>
    <row r="19" spans="2:3" x14ac:dyDescent="0.25">
      <c r="B19" s="17">
        <v>43346</v>
      </c>
      <c r="C19">
        <v>4200.4138999999996</v>
      </c>
    </row>
    <row r="20" spans="2:3" x14ac:dyDescent="0.25">
      <c r="B20" s="17">
        <v>43347</v>
      </c>
      <c r="C20">
        <v>3674.7609000000002</v>
      </c>
    </row>
    <row r="21" spans="2:3" x14ac:dyDescent="0.25">
      <c r="B21" s="17">
        <v>43348</v>
      </c>
      <c r="C21">
        <v>4050.0698000000002</v>
      </c>
    </row>
    <row r="22" spans="2:3" x14ac:dyDescent="0.25">
      <c r="B22" s="17">
        <v>43349</v>
      </c>
      <c r="C22">
        <v>4851.5567000000001</v>
      </c>
    </row>
    <row r="23" spans="2:3" x14ac:dyDescent="0.25">
      <c r="B23" s="17">
        <v>43350</v>
      </c>
      <c r="C23">
        <v>2595.0468000000001</v>
      </c>
    </row>
    <row r="24" spans="2:3" x14ac:dyDescent="0.25">
      <c r="B24" s="17">
        <v>43351</v>
      </c>
      <c r="C24">
        <v>1007.3678</v>
      </c>
    </row>
    <row r="25" spans="2:3" x14ac:dyDescent="0.25">
      <c r="B25" s="17">
        <v>43352</v>
      </c>
      <c r="C25">
        <v>2491.1392000000001</v>
      </c>
    </row>
    <row r="26" spans="2:3" x14ac:dyDescent="0.25">
      <c r="B26" s="17">
        <v>43353</v>
      </c>
      <c r="C26">
        <v>3844.9958999999999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7 7 1 8 e 4 - 3 d d 7 - 4 2 0 1 - 9 6 e 1 - 2 0 1 c 1 d a e 9 3 d 3 "   x m l n s = " h t t p : / / s c h e m a s . m i c r o s o f t . c o m / D a t a M a s h u p " > A A A A A F I I A A B Q S w M E F A A C A A g A A k f x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C R /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f x U I 5 U i E h K B Q A A O x E A A B M A H A B G b 3 J t d W x h c y 9 T Z W N 0 a W 9 u M S 5 t I K I Y A C i g F A A A A A A A A A A A A A A A A A A A A A A A A A A A A L 1 X b W / b N h D + H s D / g V O / y J 3 i v K A Y 0 B U p 4 C V x Y y x N P T t b M b h G w E i X W I h E G i S V J g j 8 3 3 c 8 y h J l W x i c D g s C y D o e 7 5 6 7 e 3 g 8 a Y h N K g W b u O f R h 8 5 e Z 0 / P u Y K E n U q h I S 5 M + g g T n o E e w 0 I q w 0 5 Y B m a P 4 d 9 E F i o G F J w / x Z D 1 T g u l Q J i v U j 3 c S v k Q d l + m V z y 3 6 8 E d G Q h m y y k a N a g 0 i 8 j C m + B 0 z s U 9 O r t + X k C A q t f 8 N o P e t e J C 3 0 m V n 8 q s y I V d 1 K F z F 7 2 8 B G f c Q B A x g 2 K W 4 O 9 l x F 4 C q 3 T G n 1 d y A 0 + G 5 M 5 1 x B y 8 + L l n F Z f L 7 g r B B I N C A G P 5 X d c A r D B c Q + d 5 / q I S U L 2 + j k E k q b i v r J U Y P i l Z L F B e m S N B 2 P T l Y 7 Z A 8 U 0 a n r E V X u D x n F 2 m 2 v Q m R R 5 O S T z r l t G J I r 8 F R f G d y k K Y 5 i 7 n F L 3 Q W n i z t m s Z E Z 7 f U 5 H 0 L m X M s 2 5 n L x W d b R H 4 f L g E r g T K L r G 4 x c L x o L M r E a i y n M j W 4 E O N w B l r O J Z c j D H x F N b r / K 5 M N D n Y + R E S W p M b Z O s L U W A N x x 5 B v V J d 0 U 8 2 A p X K R N s n + x u T i p p D Y X 5 5 V z F z h W s o H u W D P Y m F N j J n g 0 J Q 4 m q I / S R x 4 D a 4 y o L z O 3 u m H 2 E F h p i x E j q c d i W c e p h n E Z u 2 g J x 1 P Z a 0 Q / P r N l A y H 8 g M j 8 p n L p 5 / 4 w m B 1 l s r 6 P R 6 g x Q V w u D s 1 2 8 / X Y / 7 w 6 v h 1 a d v n y e j 6 7 P + / r M s T H E L N z F u 0 V B K b 9 6 z k f y O E P 8 o Q D 1 j y 8 o X a B v Y Z / y Z g E 2 r k k n h e t x f P C t A R 9 Z 5 x B y J o w o 4 y k d c I V s M K P 3 t 8 P D 9 f v V K p h 3 0 o K 7 N p X U b c 2 0 z j t V v p Y 1 P m f M n 5 J 2 2 a Y p o U 4 + M + B z y i o + p Q O e b n Q k y L K G V h Z s g y i p P K 0 c z S / 7 e U 6 a f P O h j y O U j b v l i 5 p i 5 E u a 6 h x X 6 d S C R 7 T h 0 f g I P L B K x I s N 2 e m 5 3 i j z 9 B I a O b 5 n h F V H p R F d H u T q z 3 d r n + d O C C + t 2 z U L l 3 i n Q 7 w p G A + g 2 7 3 h K s e x 2 C X s 9 t 8 + h A V K 1 / d I + L 1 K 0 I Y L l L r o t Z T 1 q q W t b a K v 6 W v N U 2 s k c w A Q t 1 o 9 b r K 9 B K I 0 K a R w p J 4 Y r o 7 + m Z h 5 S / 8 S m s P L z L x z a C K e F R M e W R Z S y 1 z a 7 F v e I F I n y C M p c y 5 G S C 1 D W y w S q k 1 E d z k H K F Z k N p 1 b l N d 2 N O t a I m / l Q L A r z u n u p N r L 1 Y q q X B 1 K 1 t N N 9 6 k 8 2 T c 7 t y + F y u t P O m R / 5 D v v 8 Z N D 4 c Q W Q j H H i S N z o s / u Y a K e r v k j + h 2 G x b S j 0 U 9 H w 5 g e 7 S S L E E g 5 z O x 7 T a 5 e d f O z s V X R 4 E 9 C O h a Q + b R X W w N u V x v 6 K A E j i X N q R 8 Q I 4 l s F r b u V K K Q + 3 + M C 7 v F T q Z 9 k E x z y u 9 I l R B c x q + 3 + K R f p I D l o u g 1 K B V u v T v A H L 5 r R M t F 2 0 V + 7 B g K f K d s m g b 4 x K b w u 3 S r d w 4 z I S W P 1 k 0 7 N b q H 2 2 Q b U 1 b n g o / b s G 7 d z Z D k Y V X y v x u n O / y i O Q O E v 0 7 0 F 7 c + c O h D 4 J 1 i z 8 Z 4 x 2 d j d n z 3 t o T p J U F N C p j W b r 4 g U k 6 + L 6 u + i H h s + + 1 k V e u a X W W 4 p Q g i P n P Y 2 a H j j 7 S n C w E 2 O B d u j D t V 2 v R A c H l T I z k i V 2 j s t T A Y y j 2 n f 8 T 7 O M F R p Y K l h M N 4 b m p I x / z R q H 1 j D X 5 R j P I l a C b o g j J h d 2 O 4 7 R F E S 9 0 v X 2 n n x 0 2 N 7 S w w H u x 8 Y O 3 / h C Q i 8 j t q E b b v n u C U n J u c C 9 O X 3 6 Y X w 8 S e x j T g u I n N 2 C 0 a T 7 9 o A e b q j v U X e m i P Z Z + a j D 6 R 4 c s 5 9 Z m N 5 V D k S B W c L D J t g h g w y z R Q v d 6 L A q 0 e b H 2 u Y X h n 8 z n v I s L j I U n t + V e q V G 6 O n 7 2 X b A v 9 y t P k d a E t s M s H y h L 4 P w C I O q j R + s G d z w 0 M W c H E X v v D a x H f O H f w B Q S w E C L Q A U A A I A C A A C R / F Q F l T Q / 6 Y A A A D 4 A A A A E g A A A A A A A A A A A A A A A A A A A A A A Q 2 9 u Z m l n L 1 B h Y 2 t h Z 2 U u e G 1 s U E s B A i 0 A F A A C A A g A A k f x U A / K 6 a u k A A A A 6 Q A A A B M A A A A A A A A A A A A A A A A A 8 g A A A F t D b 2 5 0 Z W 5 0 X 1 R 5 c G V z X S 5 4 b W x Q S w E C L Q A U A A I A C A A C R / F Q j l S I S E o F A A A 7 E Q A A E w A A A A A A A A A A A A A A A A D j A Q A A R m 9 y b X V s Y X M v U 2 V j d G l v b j E u b V B L B Q Y A A A A A A w A D A M I A A A B 6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N Q A A A A A A A H c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E V u d H J 5 I F R 5 c G U 9 I k l z V H l w Z U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Q 2 9 u c 2 V j d X R p d m V T Y W x l c 1 J l c G 9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i I g L z 4 8 R W 5 0 c n k g V H l w Z T 0 i R m l s b E N v b H V t b k 5 h b W V z I i B W Y W x 1 Z T 0 i c 1 s m c X V v d D t U e X B l R G F 5 J n F 1 b 3 Q 7 L C Z x d W 9 0 O 1 R v d G F s I F N h b G V z J n F 1 b 3 Q 7 L C Z x d W 9 0 O 0 N v d W 5 0 I F N h b G V z J n F 1 b 3 Q 7 X S I g L z 4 8 R W 5 0 c n k g V H l w Z T 0 i R m l s b F R h c m d l d C I g V m F s d W U 9 I n N D b 2 5 z Z W N 1 d G l 2 Z V N h b G V z U m V w b 3 J 0 I i A v P j x F b n R y e S B U e X B l P S J S Z W N v d m V y e V R h c m d l d F N o Z W V 0 I i B W Y W x 1 Z T 0 i c 0 J l a G l u Z C B R I i A v P j x F b n R y e S B U e X B l P S J S Z W N v d m V y e V R h c m d l d E N v b H V t b i I g V m F s d W U 9 I m w 2 I i A v P j x F b n R y e S B U e X B l P S J S Z W N v d m V y e V R h c m d l d F J v d y I g V m F s d W U 9 I m w x M y I g L z 4 8 R W 5 0 c n k g V H l w Z T 0 i U X V l c n l J R C I g V m F s d W U 9 I n M z N j M 3 Y m Y w N C 0 4 Z W Z k L T Q 3 O G Q t O G Y x Z S 0 4 M G I 1 Y W I 4 M m Q 1 N j M i I C 8 + P E V u d H J 5 I F R 5 c G U 9 I k Z p b G x D b 2 x 1 b W 5 U e X B l c y I g V m F s d W U 9 I n N C Z 1 V G I i A v P j x F b n R y e S B U e X B l P S J G a W x s T G F z d F V w Z G F 0 Z W Q i I F Z h b H V l P S J k M j A y M C 0 w N y 0 x N 1 Q w N j o x O T o 1 M S 4 3 N j k 4 M D c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Z W N 1 d G l 2 Z V N h b G V z U m V w b 3 J 0 L 1 R 5 c G V E Y X l H c m 9 1 c G l u Z y 5 7 V H l w Z U R h e S w w f S Z x d W 9 0 O y w m c X V v d D t T Z W N 0 a W 9 u M S 9 D b 2 5 z Z W N 1 d G l 2 Z V N h b G V z U m V w b 3 J 0 L 1 R 5 c G V E Y X l H c m 9 1 c G l u Z y 5 7 V G 9 0 Y W w g U 2 F s Z X M s M X 0 m c X V v d D s s J n F 1 b 3 Q 7 U 2 V j d G l v b j E v Q 2 9 u c 2 V j d X R p d m V T Y W x l c 1 J l c G 9 y d C 9 U e X B l R G F 5 R 3 J v d X B p b m c u e 0 N v d W 5 0 I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l Y 3 V 0 a X Z l U 2 F s Z X N S Z X B v c n Q v V H l w Z U R h e U d y b 3 V w a W 5 n L n t U e X B l R G F 5 L D B 9 J n F 1 b 3 Q 7 L C Z x d W 9 0 O 1 N l Y 3 R p b 2 4 x L 0 N v b n N l Y 3 V 0 a X Z l U 2 F s Z X N S Z X B v c n Q v V H l w Z U R h e U d y b 3 V w a W 5 n L n t U b 3 R h b C B T Y W x l c y w x f S Z x d W 9 0 O y w m c X V v d D t T Z W N 0 a W 9 u M S 9 D b 2 5 z Z W N 1 d G l 2 Z V N h b G V z U m V w b 3 J 0 L 1 R 5 c G V E Y X l H c m 9 1 c G l u Z y 5 7 Q 2 9 1 b n Q g U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l Y 3 V 0 a X Z l U 2 F s Z X N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m 5 p b m d M b 2 9 r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I w V D I x O j U 0 O j Q 1 L j M 5 M T M w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J u a W 5 n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5 S Y X R l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E 3 V D A 3 O j I w O j M w L j E 0 O T E 5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v Y W 5 S Y X R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l J h d G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G b 2 x k Z X J N Y W 5 5 Q m F k V G F i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E 3 V D A 3 O j M 4 O j A 1 L j U 2 N z A y M j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9 t R m 9 s Z G V y T W F u e U J h Z F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m 9 s Z G V y T W F u e U J h Z F R h Y m x l c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G b 2 x k Z X J N Y W 5 5 Q m F k V G F i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G b 2 x k Z X J N Y W 5 5 Q m F k V G F i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m 9 s Z G V y T W F u e U J h Z F R h Y m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G b 2 x k Z X J N Y W 5 5 Q m F k V G F i b G V z L 0 V 4 c G F u Z G V k J T I w R 2 V 0 R X h j Z W x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m 9 s Z G V y T W F u e U J h Z F R h Y m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Z v b G R l c k 1 h b n l C Y W R U Y W J s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G b 2 x k Z X J N Y W 5 5 Q m F k V G F i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U G F 0 a E l u c H V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3 L T E 3 V D A 3 O j Q z O j I z L j M 0 M T U x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v b G R l c l B h d G h J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5 l Z W R S b 3 V u Z G l u Z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O C 0 y M F Q y M T o 0 O T o x O C 4 x O T I 0 N j k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c 2 V j d X R p d m V T Y W x l c 1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l Y 3 V 0 a X Z l U 2 F s Z X N S Z X B v c n Q v V H l w Z U R h e U d y b 3 V w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O Z W V k U m 9 1 b m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O Z W V k U m 9 1 b m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V B Z 2 V z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I w V D I y O j A 0 O j I y L j Q z M T Q 5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b 3 B s Z U F n Z X N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V B Z 2 V z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V B Z 2 V z V G F i b G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d W 1 l Z E F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j B U M j I 6 M T A 6 M T E u M z Y 2 O D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N z d W 1 l Z E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Z W N 1 d G l 2 Z V N h b G V z U m V w b 3 J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V j d G l 2 Z U F u b n V h b F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E 3 V D A 3 O j I w O j M w L j I x N j E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m Z W N 0 a X Z l Q W 5 u d W F s U m F 0 Z S 9 D Y W x j d W x h d G V F Z m Z l Y 3 R p d m V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l J h d G V U Y W J s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G a W F y V G F i b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y 0 x N 1 Q w N z o z O D o w N S 4 2 M D Y w M D A 2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b 2 1 G b 2 x k Z X J N Y W 5 5 Q m F k V G F i b G V z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G R l c l B h d G h J b n B 1 d C 9 G b 2 x k Z X J Q Y X R o R m 9 y R n J v b U Z v b G R l c k 1 h b n l C Y W R U Y W J s Z X M t U X V l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w h A 7 4 F y W E u j 4 / k g Y / q / p Q A A A A A C A A A A A A A Q Z g A A A A E A A C A A A A A X d d Y C / l 3 S 7 L 5 3 K T m 0 d 5 r s M G z R c F K q c p / X O O N N 5 g e E s A A A A A A O g A A A A A I A A C A A A A D 3 P 3 C v X f x G b F U L E m m Z 4 2 A 7 9 u h N T 7 U 1 u i 2 9 0 Q e k g V 7 c F V A A A A B 2 z l c j r 7 W R G H M g 0 D W x o 4 t L I x a l 8 c N I H U d x p e H q n V n u Q N i 1 L c s a v n E s o X z k 1 X Y o t g Y a h 8 S B G I N p X 5 A Z m 7 6 g D 2 4 b g j 8 x o Z F f m H h H + E B V J E v n P E A A A A C P j G P z g D F h J l y r L l X / T 5 B d v y / c V p E O V t q O H k Q 1 x O 2 n 9 m n 4 U 5 7 C 0 I 8 0 g + / l i k 8 I O m N t x g U n b 0 P 3 G + U R J i n c A Z r G < / D a t a M a s h u p > 
</file>

<file path=customXml/itemProps1.xml><?xml version="1.0" encoding="utf-8"?>
<ds:datastoreItem xmlns:ds="http://schemas.openxmlformats.org/officeDocument/2006/customXml" ds:itemID="{98CA812D-7E60-4927-AFCC-30F091C555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Topics</vt:lpstr>
      <vt:lpstr>Resources</vt:lpstr>
      <vt:lpstr>PQ</vt:lpstr>
      <vt:lpstr>Q</vt:lpstr>
      <vt:lpstr>Values P.31</vt:lpstr>
      <vt:lpstr>Behind Q</vt:lpstr>
      <vt:lpstr>Lookup</vt:lpstr>
      <vt:lpstr>Custom Functions</vt:lpstr>
      <vt:lpstr>Sales</vt:lpstr>
      <vt:lpstr>Conclusion</vt:lpstr>
      <vt:lpstr>PeopleAgesTable</vt:lpstr>
      <vt:lpstr>Resources!_Toc522194061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Juvette</cp:lastModifiedBy>
  <dcterms:created xsi:type="dcterms:W3CDTF">2018-07-07T18:20:39Z</dcterms:created>
  <dcterms:modified xsi:type="dcterms:W3CDTF">2020-07-17T07:56:05Z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36be2646-0afc-463c-babe-2e36f64232e5</vt:lpwstr>
  </property>
</Properties>
</file>