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auxi\Downloads\"/>
    </mc:Choice>
  </mc:AlternateContent>
  <xr:revisionPtr revIDLastSave="0" documentId="13_ncr:1_{93288CA1-95A3-44F4-8EAF-C71558BF4F88}" xr6:coauthVersionLast="47" xr6:coauthVersionMax="47" xr10:uidLastSave="{00000000-0000-0000-0000-000000000000}"/>
  <bookViews>
    <workbookView xWindow="-108" yWindow="-108" windowWidth="23256" windowHeight="12456" tabRatio="808" activeTab="8" xr2:uid="{6835C5E1-A5AF-46F6-AB34-779C16BF0DB8}"/>
  </bookViews>
  <sheets>
    <sheet name="Matches Win by Team" sheetId="3" r:id="rId1"/>
    <sheet name="Toss Bases Decision" sheetId="5" r:id="rId2"/>
    <sheet name="Top Ten Venues" sheetId="6" r:id="rId3"/>
    <sheet name="MoM " sheetId="7" r:id="rId4"/>
    <sheet name="Title Winner" sheetId="8" r:id="rId5"/>
    <sheet name="KPI" sheetId="10" r:id="rId6"/>
    <sheet name="IPL Matches 2008-2018" sheetId="1" r:id="rId7"/>
    <sheet name="Winner Data" sheetId="2" r:id="rId8"/>
    <sheet name="Dashboard" sheetId="11" r:id="rId9"/>
  </sheets>
  <definedNames>
    <definedName name="_xlnm._FilterDatabase" localSheetId="6" hidden="1">'IPL Matches 2008-2018'!$A$1:$P$697</definedName>
    <definedName name="_xlchart.v1.0" hidden="1">'Title Winner'!$E$4:$E$9</definedName>
    <definedName name="_xlchart.v1.1" hidden="1">'Title Winner'!$F$4:$F$9</definedName>
    <definedName name="_xlchart.v1.2" hidden="1">'Title Winner'!$E$4:$E$9</definedName>
    <definedName name="_xlchart.v1.3" hidden="1">'Title Winner'!$F$4:$F$9</definedName>
    <definedName name="Slicer_Season2">#N/A</definedName>
  </definedNames>
  <calcPr calcId="191029"/>
  <pivotCaches>
    <pivotCache cacheId="44" r:id="rId10"/>
    <pivotCache cacheId="4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0" l="1"/>
  <c r="J6" i="10" s="1"/>
  <c r="E5" i="8"/>
  <c r="E6" i="8"/>
  <c r="E7" i="8"/>
  <c r="E8" i="8"/>
  <c r="E9" i="8"/>
  <c r="E4" i="8"/>
  <c r="F5" i="8"/>
  <c r="F9" i="8"/>
  <c r="F6" i="8"/>
  <c r="F7" i="8"/>
  <c r="F8" i="8"/>
  <c r="F4" i="8"/>
  <c r="F11" i="7"/>
  <c r="F13" i="7"/>
  <c r="F6" i="7"/>
  <c r="F8" i="7"/>
  <c r="F5" i="7"/>
  <c r="F10" i="7"/>
  <c r="F12" i="7"/>
  <c r="F4" i="7"/>
  <c r="F7" i="7"/>
  <c r="F9" i="7"/>
  <c r="G6" i="10" l="1"/>
  <c r="H6" i="10"/>
  <c r="I6" i="10"/>
</calcChain>
</file>

<file path=xl/sharedStrings.xml><?xml version="1.0" encoding="utf-8"?>
<sst xmlns="http://schemas.openxmlformats.org/spreadsheetml/2006/main" count="8593" uniqueCount="430">
  <si>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</si>
  <si>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</si>
  <si>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</si>
  <si>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</si>
  <si>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</si>
  <si>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</si>
  <si>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</si>
  <si>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</si>
  <si>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</si>
  <si>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</si>
  <si>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</si>
  <si>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</si>
  <si>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</si>
  <si>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</si>
  <si>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</si>
  <si>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</si>
  <si>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</si>
  <si>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</si>
  <si>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</si>
  <si>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</si>
  <si>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</si>
  <si>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</si>
  <si>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</si>
  <si>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</si>
  <si>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</si>
  <si>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</si>
  <si>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</si>
  <si>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</si>
  <si>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</si>
  <si>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</si>
  <si>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</si>
  <si>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</si>
  <si>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</si>
  <si>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</si>
  <si>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</si>
  <si>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</si>
  <si>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</si>
  <si>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</si>
  <si>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</si>
  <si>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</si>
  <si>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</si>
  <si>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</si>
  <si>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</si>
  <si>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</si>
  <si>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</si>
  <si>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</si>
  <si>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</si>
  <si>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</si>
  <si>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</si>
  <si>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</si>
  <si>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</si>
  <si>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</si>
  <si>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</si>
  <si>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</si>
  <si>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</si>
  <si>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</si>
  <si>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</si>
  <si>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</si>
  <si>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</si>
  <si>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</si>
  <si>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</si>
  <si>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</si>
  <si>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</si>
  <si>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</si>
  <si>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</si>
  <si>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</si>
  <si>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</si>
  <si>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</si>
  <si>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</si>
  <si>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</si>
  <si>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</si>
  <si>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</si>
  <si>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</si>
  <si>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</si>
  <si>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</si>
  <si>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</si>
  <si>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</si>
  <si>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</si>
  <si>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</si>
  <si>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</si>
  <si>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</si>
  <si>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</si>
  <si>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</si>
  <si>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</si>
  <si>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</si>
  <si>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</si>
  <si>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</si>
  <si>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</si>
  <si>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</si>
  <si>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</si>
  <si>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</si>
  <si>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</si>
  <si>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</si>
  <si>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</si>
  <si>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</si>
  <si>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</si>
  <si>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</si>
  <si>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</si>
  <si>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</si>
  <si>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</si>
  <si>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</si>
  <si>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</si>
  <si>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</si>
  <si>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</si>
  <si>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</si>
  <si>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</si>
  <si>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</si>
  <si>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</si>
  <si>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</si>
  <si>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</si>
  <si>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</si>
  <si>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</si>
  <si>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</si>
  <si>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</si>
  <si>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</si>
  <si>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</si>
  <si>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</si>
  <si>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</si>
  <si>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</si>
  <si>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</si>
  <si>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</si>
  <si>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</si>
  <si>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</si>
  <si>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</si>
  <si>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</si>
  <si>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</si>
  <si>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</si>
  <si>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</si>
  <si>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</si>
  <si>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</si>
  <si>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</si>
  <si>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</si>
  <si>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</si>
  <si>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</si>
  <si>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</si>
  <si>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</si>
  <si>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</si>
  <si>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</si>
  <si>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</si>
  <si>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</si>
  <si>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</si>
  <si>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</si>
  <si>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</si>
  <si>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</si>
  <si>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</si>
  <si>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</si>
  <si>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</si>
  <si>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</si>
  <si>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</si>
  <si>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</si>
  <si>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</si>
  <si>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</si>
  <si>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</si>
  <si>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</si>
  <si>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</si>
  <si>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</si>
  <si>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</si>
  <si>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</si>
  <si>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</si>
  <si>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</si>
  <si>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</si>
  <si>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</si>
  <si>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</si>
  <si>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</si>
  <si>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</si>
  <si>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</si>
  <si>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</si>
  <si>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</si>
  <si>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</si>
  <si>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</si>
  <si>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</si>
  <si>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</si>
  <si>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</si>
  <si>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</si>
  <si>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</si>
  <si>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</si>
  <si>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</si>
  <si>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</si>
  <si>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</si>
  <si>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</si>
  <si>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</si>
  <si>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</si>
  <si>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</si>
  <si>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</si>
  <si>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</si>
  <si>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</si>
  <si>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</si>
  <si>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</si>
  <si>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</si>
  <si>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</si>
  <si>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</si>
  <si>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</si>
  <si>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</si>
  <si>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</si>
  <si>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</si>
  <si>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</si>
  <si>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</si>
  <si>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</si>
  <si>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</si>
  <si>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</si>
  <si>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</si>
  <si>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</si>
  <si>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</si>
  <si>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</si>
  <si>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</si>
  <si>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</si>
  <si>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</si>
  <si>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</si>
  <si>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</si>
  <si>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</si>
  <si>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</si>
  <si>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</si>
  <si>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</si>
  <si>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</si>
  <si>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</si>
  <si>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</si>
  <si>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</si>
  <si>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</si>
  <si>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</si>
  <si>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</si>
  <si>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</si>
  <si>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</si>
  <si>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</si>
  <si>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</si>
  <si>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</si>
  <si>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</si>
  <si>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</si>
  <si>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</si>
  <si>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</si>
  <si>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</si>
  <si>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</si>
  <si>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</si>
  <si>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</si>
  <si>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</si>
  <si>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</si>
  <si>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</si>
  <si>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</si>
  <si>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</si>
  <si>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</si>
  <si>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</si>
  <si>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</si>
  <si>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</si>
  <si>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</si>
  <si>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</si>
  <si>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</si>
  <si>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</si>
  <si>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</si>
  <si>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</si>
  <si>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</si>
  <si>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</si>
  <si>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</si>
  <si>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</si>
  <si>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</si>
  <si>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</si>
  <si>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</si>
  <si>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</si>
  <si>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</si>
  <si>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</si>
  <si>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</si>
  <si>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</si>
  <si>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</si>
  <si>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</si>
  <si>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</si>
  <si>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</si>
  <si>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</si>
  <si>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</si>
  <si>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</si>
  <si>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</si>
  <si>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</si>
  <si>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</si>
  <si>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</si>
  <si>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</si>
  <si>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</si>
  <si>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</si>
  <si>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</si>
  <si>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</si>
  <si>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</si>
  <si>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</si>
  <si>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</si>
  <si>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</si>
  <si>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</si>
  <si>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</si>
  <si>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</si>
  <si>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</si>
  <si>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</si>
  <si>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</si>
  <si>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</si>
  <si>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</si>
  <si>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</si>
  <si>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</si>
  <si>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</si>
  <si>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</si>
  <si>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</si>
  <si>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</si>
  <si>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</si>
  <si>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</si>
  <si>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</si>
  <si>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</si>
  <si>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</si>
  <si>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</si>
  <si>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</si>
  <si>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</si>
  <si>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</si>
  <si>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</si>
  <si>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</si>
  <si>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</si>
  <si>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</si>
  <si>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</si>
  <si>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</si>
  <si>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</si>
  <si>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</si>
  <si>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</si>
  <si>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</si>
  <si>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</si>
  <si>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</si>
  <si>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</si>
  <si>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</si>
  <si>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</si>
  <si>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</si>
  <si>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</si>
  <si>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</si>
  <si>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</si>
  <si>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</si>
  <si>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</si>
  <si>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</si>
  <si>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</si>
  <si>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</si>
  <si>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</si>
  <si>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</si>
  <si>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</si>
  <si>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</si>
  <si>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</si>
  <si>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</si>
  <si>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</si>
  <si>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</si>
  <si>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</si>
  <si>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</si>
  <si>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</si>
  <si>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</si>
  <si>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</si>
  <si>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</si>
  <si>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</si>
  <si>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</si>
  <si>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</si>
  <si>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</si>
  <si>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</si>
  <si>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</si>
  <si>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</si>
  <si>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</si>
  <si>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</si>
  <si>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</si>
  <si>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</si>
  <si>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</si>
  <si>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</si>
  <si>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</si>
  <si>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</si>
  <si>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</si>
  <si>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</si>
  <si>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</si>
  <si>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</si>
  <si>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</si>
  <si>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</si>
  <si>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</si>
  <si>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</si>
  <si>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</si>
  <si>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</si>
  <si>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</si>
  <si>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</si>
  <si>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</si>
  <si>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</si>
  <si>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</si>
  <si>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</si>
  <si>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</si>
  <si>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</si>
  <si>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</si>
  <si>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</si>
  <si>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</si>
  <si>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</si>
  <si>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</si>
  <si>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</si>
  <si>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</si>
  <si>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</si>
  <si>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</si>
  <si>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</si>
  <si>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</si>
  <si>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</si>
  <si>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</si>
  <si>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</si>
  <si>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</si>
  <si>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</si>
  <si>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Shane Watson</t>
  </si>
  <si>
    <t>Sunil Narine</t>
  </si>
  <si>
    <t>Rising Pune Supergiants</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</si>
  <si>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</si>
  <si>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</si>
  <si>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</si>
  <si>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</si>
  <si>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</si>
  <si>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</si>
  <si>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</si>
  <si>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</si>
  <si>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</si>
  <si>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</si>
  <si>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</si>
  <si>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</si>
  <si>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</si>
  <si>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</si>
  <si>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</si>
  <si>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</si>
  <si>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IPL- 2018</t>
  </si>
  <si>
    <t>IPL- 2015</t>
  </si>
  <si>
    <t>IPL- 2014</t>
  </si>
  <si>
    <t>IPL- 2011</t>
  </si>
  <si>
    <t>IPL- 2017</t>
  </si>
  <si>
    <t>IPL- 2016</t>
  </si>
  <si>
    <t>IPL- 2013</t>
  </si>
  <si>
    <t>IPL- 2012</t>
  </si>
  <si>
    <t>IPL- 2010</t>
  </si>
  <si>
    <t>IPL- 2009</t>
  </si>
  <si>
    <t>IPL- 2008</t>
  </si>
  <si>
    <t>Column Labels</t>
  </si>
  <si>
    <t>Grand Total</t>
  </si>
  <si>
    <t>Row Labels</t>
  </si>
  <si>
    <t>Count of toss_winner</t>
  </si>
  <si>
    <t xml:space="preserve"> </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</si>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</sst>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55">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top style="thin">
          <color indexed="64"/>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outline="0">
        <left style="thin">
          <color indexed="64"/>
        </left>
        <right style="thin">
          <color indexed="64"/>
        </right>
        <top style="thin">
          <color indexed="64"/>
        </top>
        <bottom/>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style="thin">
          <color indexed="64"/>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outline="0">
        <left/>
        <right style="thin">
          <color indexed="64"/>
        </right>
        <top style="thin">
          <color indexed="64"/>
        </top>
        <bottom/>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&amp; Field First Since 2008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04649706387888E-2"/>
          <c:y val="6.082653979206662E-2"/>
          <c:w val="0.90500608682138417"/>
          <c:h val="0.7794725305979861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A65D-4140-A21E-65D0BA6367A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3-A65D-4140-A21E-65D0BA6367AD}"/>
            </c:ext>
          </c:extLst>
        </c:ser>
        <c:dLbls>
          <c:dLblPos val="ctr"/>
          <c:showLegendKey val="0"/>
          <c:showVal val="1"/>
          <c:showCatName val="0"/>
          <c:showSerName val="0"/>
          <c:showPercent val="0"/>
          <c:showBubbleSize val="0"/>
        </c:dLbls>
        <c:gapWidth val="114"/>
        <c:overlap val="100"/>
        <c:axId val="2059350559"/>
        <c:axId val="2059337599"/>
      </c:barChart>
      <c:catAx>
        <c:axId val="205935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37599"/>
        <c:crosses val="autoZero"/>
        <c:auto val="1"/>
        <c:lblAlgn val="ctr"/>
        <c:lblOffset val="100"/>
        <c:noMultiLvlLbl val="0"/>
      </c:catAx>
      <c:valAx>
        <c:axId val="2059337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50559"/>
        <c:crosses val="autoZero"/>
        <c:crossBetween val="between"/>
      </c:valAx>
      <c:spPr>
        <a:noFill/>
        <a:ln>
          <a:noFill/>
        </a:ln>
        <a:effectLst/>
      </c:spPr>
    </c:plotArea>
    <c:legend>
      <c:legendPos val="r"/>
      <c:layout>
        <c:manualLayout>
          <c:xMode val="edge"/>
          <c:yMode val="edge"/>
          <c:x val="0.43477964274491265"/>
          <c:y val="0.12375281711694167"/>
          <c:w val="0.11926097648531045"/>
          <c:h val="0.120731198352856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Bases Decision!PivotTable17</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962707786526681"/>
          <c:y val="0.19231044036162145"/>
          <c:w val="0.42193591426071742"/>
          <c:h val="0.70322652376786232"/>
        </c:manualLayout>
      </c:layout>
      <c:doughnutChart>
        <c:varyColors val="1"/>
        <c:ser>
          <c:idx val="0"/>
          <c:order val="0"/>
          <c:tx>
            <c:strRef>
              <c:f>'Toss Bases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32-498F-911A-E748B9B3C1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32-498F-911A-E748B9B3C1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Bases Decision'!$A$4:$A$6</c:f>
              <c:strCache>
                <c:ptCount val="2"/>
                <c:pt idx="0">
                  <c:v>bat</c:v>
                </c:pt>
                <c:pt idx="1">
                  <c:v>field</c:v>
                </c:pt>
              </c:strCache>
            </c:strRef>
          </c:cat>
          <c:val>
            <c:numRef>
              <c:f>'Toss Bases Decision'!$B$4:$B$6</c:f>
              <c:numCache>
                <c:formatCode>0.00%</c:formatCode>
                <c:ptCount val="2"/>
                <c:pt idx="0">
                  <c:v>0.59210526315789469</c:v>
                </c:pt>
                <c:pt idx="1">
                  <c:v>0.40789473684210525</c:v>
                </c:pt>
              </c:numCache>
            </c:numRef>
          </c:val>
          <c:extLst>
            <c:ext xmlns:c16="http://schemas.microsoft.com/office/drawing/2014/chart" uri="{C3380CC4-5D6E-409C-BE32-E72D297353CC}">
              <c16:uniqueId val="{00000000-8DDA-4934-B9CA-E15C2A0AF31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7507874015748026"/>
          <c:y val="0.16487204724409446"/>
          <c:w val="0.1693657042869641"/>
          <c:h val="0.2210659084281131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Ten Venues!Top 10 Venues</c:name>
    <c:fmtId val="0"/>
  </c:pivotSource>
  <c:chart>
    <c:title>
      <c:tx>
        <c:rich>
          <a:bodyPr rot="0" spcFirstLastPara="1" vertOverflow="ellipsis" vert="horz" wrap="square" anchor="ctr" anchorCtr="1"/>
          <a:lstStyle/>
          <a:p>
            <a:pPr lvl="0" algn="ctr" rtl="0">
              <a:defRPr sz="1600" b="1" i="0" u="none" strike="noStrike" kern="1200" cap="all" spc="120" normalizeH="0" baseline="0">
                <a:solidFill>
                  <a:sysClr val="windowText" lastClr="000000">
                    <a:lumMod val="65000"/>
                    <a:lumOff val="35000"/>
                  </a:sysClr>
                </a:solidFill>
                <a:latin typeface="+mn-lt"/>
                <a:ea typeface="+mn-ea"/>
                <a:cs typeface="+mn-cs"/>
              </a:defRPr>
            </a:pPr>
            <a:r>
              <a:rPr lang="en-IN" sz="1000" b="1" baseline="0">
                <a:latin typeface="+mn-lt"/>
              </a:rPr>
              <a:t>Top 10 Venues with most Matches and wining based on batting first &amp; Fileding First</a:t>
            </a:r>
            <a:r>
              <a:rPr lang="en-IN" sz="1000" b="1" baseline="0"/>
              <a:t> </a:t>
            </a:r>
            <a:endParaRPr lang="en-IN" sz="1000" b="1"/>
          </a:p>
        </c:rich>
      </c:tx>
      <c:layout>
        <c:manualLayout>
          <c:xMode val="edge"/>
          <c:yMode val="edge"/>
          <c:x val="0.13403132448076269"/>
          <c:y val="2.1888680425265792E-2"/>
        </c:manualLayout>
      </c:layout>
      <c:overlay val="0"/>
      <c:spPr>
        <a:noFill/>
        <a:ln>
          <a:noFill/>
        </a:ln>
        <a:effectLst/>
      </c:spPr>
      <c:txPr>
        <a:bodyPr rot="0" spcFirstLastPara="1" vertOverflow="ellipsis" vert="horz" wrap="square" anchor="ctr" anchorCtr="1"/>
        <a:lstStyle/>
        <a:p>
          <a:pPr lvl="0" algn="ctr" rtl="0">
            <a:defRPr sz="16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Ten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Ten Venues'!$A$5:$A$17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'Top Ten Venues'!$B$5:$B$17</c:f>
              <c:numCache>
                <c:formatCode>General</c:formatCode>
                <c:ptCount val="12"/>
                <c:pt idx="2">
                  <c:v>1</c:v>
                </c:pt>
                <c:pt idx="4">
                  <c:v>6</c:v>
                </c:pt>
                <c:pt idx="5">
                  <c:v>4</c:v>
                </c:pt>
                <c:pt idx="6">
                  <c:v>7</c:v>
                </c:pt>
                <c:pt idx="7">
                  <c:v>1</c:v>
                </c:pt>
                <c:pt idx="8">
                  <c:v>6</c:v>
                </c:pt>
                <c:pt idx="9">
                  <c:v>7</c:v>
                </c:pt>
                <c:pt idx="10">
                  <c:v>6</c:v>
                </c:pt>
                <c:pt idx="11">
                  <c:v>7</c:v>
                </c:pt>
              </c:numCache>
            </c:numRef>
          </c:val>
          <c:extLst>
            <c:ext xmlns:c16="http://schemas.microsoft.com/office/drawing/2014/chart" uri="{C3380CC4-5D6E-409C-BE32-E72D297353CC}">
              <c16:uniqueId val="{00000000-AA6C-44AC-8F1B-63487C249771}"/>
            </c:ext>
          </c:extLst>
        </c:ser>
        <c:ser>
          <c:idx val="1"/>
          <c:order val="1"/>
          <c:tx>
            <c:strRef>
              <c:f>'Top Ten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Ten Venues'!$A$5:$A$17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'Top Ten Venues'!$C$5:$C$17</c:f>
              <c:numCache>
                <c:formatCode>General</c:formatCode>
                <c:ptCount val="12"/>
                <c:pt idx="0">
                  <c:v>2</c:v>
                </c:pt>
                <c:pt idx="1">
                  <c:v>2</c:v>
                </c:pt>
                <c:pt idx="2">
                  <c:v>1</c:v>
                </c:pt>
                <c:pt idx="3">
                  <c:v>6</c:v>
                </c:pt>
                <c:pt idx="4">
                  <c:v>2</c:v>
                </c:pt>
                <c:pt idx="5">
                  <c:v>4</c:v>
                </c:pt>
                <c:pt idx="6">
                  <c:v>1</c:v>
                </c:pt>
                <c:pt idx="7">
                  <c:v>7</c:v>
                </c:pt>
                <c:pt idx="8">
                  <c:v>2</c:v>
                </c:pt>
                <c:pt idx="9">
                  <c:v>1</c:v>
                </c:pt>
                <c:pt idx="10">
                  <c:v>2</c:v>
                </c:pt>
                <c:pt idx="11">
                  <c:v>1</c:v>
                </c:pt>
              </c:numCache>
            </c:numRef>
          </c:val>
          <c:extLst>
            <c:ext xmlns:c16="http://schemas.microsoft.com/office/drawing/2014/chart" uri="{C3380CC4-5D6E-409C-BE32-E72D297353CC}">
              <c16:uniqueId val="{00000001-AA6C-44AC-8F1B-63487C249771}"/>
            </c:ext>
          </c:extLst>
        </c:ser>
        <c:dLbls>
          <c:dLblPos val="ctr"/>
          <c:showLegendKey val="0"/>
          <c:showVal val="1"/>
          <c:showCatName val="0"/>
          <c:showSerName val="0"/>
          <c:showPercent val="0"/>
          <c:showBubbleSize val="0"/>
        </c:dLbls>
        <c:gapWidth val="79"/>
        <c:overlap val="100"/>
        <c:axId val="1237520015"/>
        <c:axId val="1237521455"/>
      </c:barChart>
      <c:catAx>
        <c:axId val="123752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37521455"/>
        <c:crosses val="autoZero"/>
        <c:auto val="1"/>
        <c:lblAlgn val="ctr"/>
        <c:lblOffset val="100"/>
        <c:noMultiLvlLbl val="0"/>
      </c:catAx>
      <c:valAx>
        <c:axId val="1237521455"/>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Matches</a:t>
                </a:r>
                <a:r>
                  <a:rPr lang="en-IN" baseline="0"/>
                  <a:t> Played</a:t>
                </a:r>
                <a:endParaRPr lang="en-IN"/>
              </a:p>
            </c:rich>
          </c:tx>
          <c:layout>
            <c:manualLayout>
              <c:xMode val="edge"/>
              <c:yMode val="edge"/>
              <c:x val="0.46081825956637956"/>
              <c:y val="0.9287520878072057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37520015"/>
        <c:crosses val="autoZero"/>
        <c:crossBetween val="between"/>
      </c:valAx>
      <c:spPr>
        <a:noFill/>
        <a:ln>
          <a:noFill/>
        </a:ln>
        <a:effectLst/>
      </c:spPr>
    </c:plotArea>
    <c:legend>
      <c:legendPos val="r"/>
      <c:layout>
        <c:manualLayout>
          <c:xMode val="edge"/>
          <c:yMode val="edge"/>
          <c:x val="0.77325953542827253"/>
          <c:y val="0.14114721940245276"/>
          <c:w val="0.10209678846323984"/>
          <c:h val="0.2237085070248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a:t>
            </a:r>
            <a:r>
              <a:rPr lang="en-US" baseline="0"/>
              <a:t> </a:t>
            </a:r>
            <a:r>
              <a:rPr lang="en-US"/>
              <a:t>MoM Award Winner</a:t>
            </a:r>
          </a:p>
        </c:rich>
      </c:tx>
      <c:layout>
        <c:manualLayout>
          <c:xMode val="edge"/>
          <c:yMode val="edge"/>
          <c:x val="0.40356431254019776"/>
          <c:y val="3.240732164728914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'MoM '!$F$3</c:f>
              <c:strCache>
                <c:ptCount val="1"/>
                <c:pt idx="0">
                  <c:v>MoM Won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'MoM '!$E$4:$E$13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'!$F$4:$F$13</c:f>
              <c:numCache>
                <c:formatCode>General</c:formatCode>
                <c:ptCount val="10"/>
                <c:pt idx="0">
                  <c:v>3</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7638-46B6-B847-BFEFC0755B9F}"/>
            </c:ext>
          </c:extLst>
        </c:ser>
        <c:dLbls>
          <c:dLblPos val="outEnd"/>
          <c:showLegendKey val="0"/>
          <c:showVal val="1"/>
          <c:showCatName val="0"/>
          <c:showSerName val="0"/>
          <c:showPercent val="0"/>
          <c:showBubbleSize val="0"/>
        </c:dLbls>
        <c:gapWidth val="116"/>
        <c:overlap val="-24"/>
        <c:axId val="2059362079"/>
        <c:axId val="2059332799"/>
      </c:barChart>
      <c:catAx>
        <c:axId val="20593620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9332799"/>
        <c:crosses val="autoZero"/>
        <c:auto val="1"/>
        <c:lblAlgn val="ctr"/>
        <c:lblOffset val="100"/>
        <c:noMultiLvlLbl val="0"/>
      </c:catAx>
      <c:valAx>
        <c:axId val="205933279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a:t>
                </a:r>
                <a:r>
                  <a:rPr lang="en-US" baseline="0"/>
                  <a:t> Of Times MoM Winners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936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&amp; Field First Since 2008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04649706387888E-2"/>
          <c:y val="6.082653979206662E-2"/>
          <c:w val="0.90500608682138417"/>
          <c:h val="0.7794725305979861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3FFA-4FB7-B757-0C721C1C94A8}"/>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3FFA-4FB7-B757-0C721C1C94A8}"/>
            </c:ext>
          </c:extLst>
        </c:ser>
        <c:dLbls>
          <c:dLblPos val="ctr"/>
          <c:showLegendKey val="0"/>
          <c:showVal val="1"/>
          <c:showCatName val="0"/>
          <c:showSerName val="0"/>
          <c:showPercent val="0"/>
          <c:showBubbleSize val="0"/>
        </c:dLbls>
        <c:gapWidth val="114"/>
        <c:overlap val="100"/>
        <c:axId val="2059350559"/>
        <c:axId val="2059337599"/>
      </c:barChart>
      <c:catAx>
        <c:axId val="205935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059337599"/>
        <c:crosses val="autoZero"/>
        <c:auto val="1"/>
        <c:lblAlgn val="ctr"/>
        <c:lblOffset val="100"/>
        <c:noMultiLvlLbl val="0"/>
      </c:catAx>
      <c:valAx>
        <c:axId val="2059337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50559"/>
        <c:crosses val="autoZero"/>
        <c:crossBetween val="between"/>
      </c:valAx>
      <c:spPr>
        <a:noFill/>
        <a:ln>
          <a:noFill/>
        </a:ln>
        <a:effectLst/>
      </c:spPr>
    </c:plotArea>
    <c:legend>
      <c:legendPos val="r"/>
      <c:layout>
        <c:manualLayout>
          <c:xMode val="edge"/>
          <c:yMode val="edge"/>
          <c:x val="0.43477964274491265"/>
          <c:y val="0.12375281711694167"/>
          <c:w val="0.11926097648531045"/>
          <c:h val="0.120731198352856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Bases Decision!PivotTable17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t>Toss</a:t>
            </a:r>
            <a:r>
              <a:rPr lang="en-US" sz="1800" baseline="0"/>
              <a:t> Decision Based Wining %</a:t>
            </a:r>
            <a:endParaRPr lang="en-U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69456317960255"/>
          <c:y val="0.36107621761287623"/>
          <c:w val="0.42193591426071742"/>
          <c:h val="0.70322652376786232"/>
        </c:manualLayout>
      </c:layout>
      <c:doughnutChart>
        <c:varyColors val="1"/>
        <c:ser>
          <c:idx val="0"/>
          <c:order val="0"/>
          <c:tx>
            <c:strRef>
              <c:f>'Toss Bases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B68-4E41-B259-8176CD78695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B68-4E41-B259-8176CD78695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Bases Decision'!$A$4:$A$6</c:f>
              <c:strCache>
                <c:ptCount val="2"/>
                <c:pt idx="0">
                  <c:v>bat</c:v>
                </c:pt>
                <c:pt idx="1">
                  <c:v>field</c:v>
                </c:pt>
              </c:strCache>
            </c:strRef>
          </c:cat>
          <c:val>
            <c:numRef>
              <c:f>'Toss Bases Decision'!$B$4:$B$6</c:f>
              <c:numCache>
                <c:formatCode>0.00%</c:formatCode>
                <c:ptCount val="2"/>
                <c:pt idx="0">
                  <c:v>0.59210526315789469</c:v>
                </c:pt>
                <c:pt idx="1">
                  <c:v>0.40789473684210525</c:v>
                </c:pt>
              </c:numCache>
            </c:numRef>
          </c:val>
          <c:extLst>
            <c:ext xmlns:c16="http://schemas.microsoft.com/office/drawing/2014/chart" uri="{C3380CC4-5D6E-409C-BE32-E72D297353CC}">
              <c16:uniqueId val="{00000004-2B68-4E41-B259-8176CD78695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12692163479564"/>
          <c:y val="0.31402922883666778"/>
          <c:w val="0.1693657042869641"/>
          <c:h val="0.2210659084281131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Ten Venues!Top 10 Venues</c:name>
    <c:fmtId val="4"/>
  </c:pivotSource>
  <c:chart>
    <c:title>
      <c:tx>
        <c:rich>
          <a:bodyPr rot="0" spcFirstLastPara="1" vertOverflow="ellipsis" vert="horz" wrap="square" anchor="ctr" anchorCtr="1"/>
          <a:lstStyle/>
          <a:p>
            <a:pPr lvl="0" algn="ctr" rtl="0">
              <a:defRPr sz="1600" b="1" i="0" u="none" strike="noStrike" kern="1200" cap="all" spc="120" normalizeH="0" baseline="0">
                <a:solidFill>
                  <a:sysClr val="windowText" lastClr="000000">
                    <a:lumMod val="65000"/>
                    <a:lumOff val="35000"/>
                  </a:sysClr>
                </a:solidFill>
                <a:latin typeface="+mn-lt"/>
                <a:ea typeface="+mn-ea"/>
                <a:cs typeface="+mn-cs"/>
              </a:defRPr>
            </a:pPr>
            <a:r>
              <a:rPr lang="en-IN" sz="1000" b="1" baseline="0">
                <a:latin typeface="+mn-lt"/>
              </a:rPr>
              <a:t>Top 10 Venues with most Matches and wining based on batting first &amp; Fileding First</a:t>
            </a:r>
            <a:r>
              <a:rPr lang="en-IN" sz="1000" b="1" baseline="0"/>
              <a:t> </a:t>
            </a:r>
            <a:endParaRPr lang="en-IN" sz="1000" b="1"/>
          </a:p>
        </c:rich>
      </c:tx>
      <c:layout>
        <c:manualLayout>
          <c:xMode val="edge"/>
          <c:yMode val="edge"/>
          <c:x val="0.13403132448076269"/>
          <c:y val="2.1888680425265792E-2"/>
        </c:manualLayout>
      </c:layout>
      <c:overlay val="0"/>
      <c:spPr>
        <a:noFill/>
        <a:ln>
          <a:noFill/>
        </a:ln>
        <a:effectLst/>
      </c:spPr>
      <c:txPr>
        <a:bodyPr rot="0" spcFirstLastPara="1" vertOverflow="ellipsis" vert="horz" wrap="square" anchor="ctr" anchorCtr="1"/>
        <a:lstStyle/>
        <a:p>
          <a:pPr lvl="0" algn="ctr" rtl="0">
            <a:defRPr sz="16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Ten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Ten Venues'!$A$5:$A$17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'Top Ten Venues'!$B$5:$B$17</c:f>
              <c:numCache>
                <c:formatCode>General</c:formatCode>
                <c:ptCount val="12"/>
                <c:pt idx="2">
                  <c:v>1</c:v>
                </c:pt>
                <c:pt idx="4">
                  <c:v>6</c:v>
                </c:pt>
                <c:pt idx="5">
                  <c:v>4</c:v>
                </c:pt>
                <c:pt idx="6">
                  <c:v>7</c:v>
                </c:pt>
                <c:pt idx="7">
                  <c:v>1</c:v>
                </c:pt>
                <c:pt idx="8">
                  <c:v>6</c:v>
                </c:pt>
                <c:pt idx="9">
                  <c:v>7</c:v>
                </c:pt>
                <c:pt idx="10">
                  <c:v>6</c:v>
                </c:pt>
                <c:pt idx="11">
                  <c:v>7</c:v>
                </c:pt>
              </c:numCache>
            </c:numRef>
          </c:val>
          <c:extLst>
            <c:ext xmlns:c16="http://schemas.microsoft.com/office/drawing/2014/chart" uri="{C3380CC4-5D6E-409C-BE32-E72D297353CC}">
              <c16:uniqueId val="{00000000-B4E8-492F-9E48-34373A9C38F0}"/>
            </c:ext>
          </c:extLst>
        </c:ser>
        <c:ser>
          <c:idx val="1"/>
          <c:order val="1"/>
          <c:tx>
            <c:strRef>
              <c:f>'Top Ten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Ten Venues'!$A$5:$A$17</c:f>
              <c:strCache>
                <c:ptCount val="12"/>
                <c:pt idx="0">
                  <c:v>Himachal Pradesh Cricket Association Stadium</c:v>
                </c:pt>
                <c:pt idx="1">
                  <c:v>JSCA International Stadium Complex</c:v>
                </c:pt>
                <c:pt idx="2">
                  <c:v>Shaheed Veer Narayan Singh International Stadium</c:v>
                </c:pt>
                <c:pt idx="3">
                  <c:v>Punjab Cricket Association Stadium, Mohali</c:v>
                </c:pt>
                <c:pt idx="4">
                  <c:v>MA Chidambaram Stadium, Chepauk</c:v>
                </c:pt>
                <c:pt idx="5">
                  <c:v>Sawai Mansingh Stadium</c:v>
                </c:pt>
                <c:pt idx="6">
                  <c:v>Eden Gardens</c:v>
                </c:pt>
                <c:pt idx="7">
                  <c:v>M Chinnaswamy Stadium</c:v>
                </c:pt>
                <c:pt idx="8">
                  <c:v>Rajiv Gandhi International Stadium, Uppal</c:v>
                </c:pt>
                <c:pt idx="9">
                  <c:v>Subrata Roy Sahara Stadium</c:v>
                </c:pt>
                <c:pt idx="10">
                  <c:v>Feroz Shah Kotla</c:v>
                </c:pt>
                <c:pt idx="11">
                  <c:v>Wankhede Stadium</c:v>
                </c:pt>
              </c:strCache>
            </c:strRef>
          </c:cat>
          <c:val>
            <c:numRef>
              <c:f>'Top Ten Venues'!$C$5:$C$17</c:f>
              <c:numCache>
                <c:formatCode>General</c:formatCode>
                <c:ptCount val="12"/>
                <c:pt idx="0">
                  <c:v>2</c:v>
                </c:pt>
                <c:pt idx="1">
                  <c:v>2</c:v>
                </c:pt>
                <c:pt idx="2">
                  <c:v>1</c:v>
                </c:pt>
                <c:pt idx="3">
                  <c:v>6</c:v>
                </c:pt>
                <c:pt idx="4">
                  <c:v>2</c:v>
                </c:pt>
                <c:pt idx="5">
                  <c:v>4</c:v>
                </c:pt>
                <c:pt idx="6">
                  <c:v>1</c:v>
                </c:pt>
                <c:pt idx="7">
                  <c:v>7</c:v>
                </c:pt>
                <c:pt idx="8">
                  <c:v>2</c:v>
                </c:pt>
                <c:pt idx="9">
                  <c:v>1</c:v>
                </c:pt>
                <c:pt idx="10">
                  <c:v>2</c:v>
                </c:pt>
                <c:pt idx="11">
                  <c:v>1</c:v>
                </c:pt>
              </c:numCache>
            </c:numRef>
          </c:val>
          <c:extLst>
            <c:ext xmlns:c16="http://schemas.microsoft.com/office/drawing/2014/chart" uri="{C3380CC4-5D6E-409C-BE32-E72D297353CC}">
              <c16:uniqueId val="{00000001-B4E8-492F-9E48-34373A9C38F0}"/>
            </c:ext>
          </c:extLst>
        </c:ser>
        <c:dLbls>
          <c:dLblPos val="ctr"/>
          <c:showLegendKey val="0"/>
          <c:showVal val="1"/>
          <c:showCatName val="0"/>
          <c:showSerName val="0"/>
          <c:showPercent val="0"/>
          <c:showBubbleSize val="0"/>
        </c:dLbls>
        <c:gapWidth val="79"/>
        <c:overlap val="100"/>
        <c:axId val="1237520015"/>
        <c:axId val="1237521455"/>
      </c:barChart>
      <c:catAx>
        <c:axId val="123752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37521455"/>
        <c:crosses val="autoZero"/>
        <c:auto val="1"/>
        <c:lblAlgn val="ctr"/>
        <c:lblOffset val="100"/>
        <c:noMultiLvlLbl val="0"/>
      </c:catAx>
      <c:valAx>
        <c:axId val="1237521455"/>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Matches</a:t>
                </a:r>
                <a:r>
                  <a:rPr lang="en-IN" baseline="0"/>
                  <a:t> Played</a:t>
                </a:r>
                <a:endParaRPr lang="en-IN"/>
              </a:p>
            </c:rich>
          </c:tx>
          <c:layout>
            <c:manualLayout>
              <c:xMode val="edge"/>
              <c:yMode val="edge"/>
              <c:x val="0.46081825956637956"/>
              <c:y val="0.9287520878072057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37520015"/>
        <c:crosses val="autoZero"/>
        <c:crossBetween val="between"/>
      </c:valAx>
      <c:spPr>
        <a:noFill/>
        <a:ln>
          <a:noFill/>
        </a:ln>
        <a:effectLst/>
      </c:spPr>
    </c:plotArea>
    <c:legend>
      <c:legendPos val="r"/>
      <c:layout>
        <c:manualLayout>
          <c:xMode val="edge"/>
          <c:yMode val="edge"/>
          <c:x val="0.77325953542827253"/>
          <c:y val="0.14114721940245276"/>
          <c:w val="0.10209678846323984"/>
          <c:h val="0.2237085070248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a:t>
            </a:r>
            <a:r>
              <a:rPr lang="en-US" baseline="0"/>
              <a:t> </a:t>
            </a:r>
            <a:r>
              <a:rPr lang="en-US"/>
              <a:t>MoM Award Winner</a:t>
            </a:r>
          </a:p>
        </c:rich>
      </c:tx>
      <c:layout>
        <c:manualLayout>
          <c:xMode val="edge"/>
          <c:yMode val="edge"/>
          <c:x val="0.40356431254019776"/>
          <c:y val="3.240732164728914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'MoM '!$F$3</c:f>
              <c:strCache>
                <c:ptCount val="1"/>
                <c:pt idx="0">
                  <c:v>MoM Won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'MoM '!$E$4:$E$13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'!$F$4:$F$13</c:f>
              <c:numCache>
                <c:formatCode>General</c:formatCode>
                <c:ptCount val="10"/>
                <c:pt idx="0">
                  <c:v>3</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23C2-408A-879E-1F1C2073BCE9}"/>
            </c:ext>
          </c:extLst>
        </c:ser>
        <c:dLbls>
          <c:dLblPos val="outEnd"/>
          <c:showLegendKey val="0"/>
          <c:showVal val="1"/>
          <c:showCatName val="0"/>
          <c:showSerName val="0"/>
          <c:showPercent val="0"/>
          <c:showBubbleSize val="0"/>
        </c:dLbls>
        <c:gapWidth val="116"/>
        <c:overlap val="-24"/>
        <c:axId val="2059362079"/>
        <c:axId val="2059332799"/>
      </c:barChart>
      <c:catAx>
        <c:axId val="20593620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9332799"/>
        <c:crosses val="autoZero"/>
        <c:auto val="1"/>
        <c:lblAlgn val="ctr"/>
        <c:lblOffset val="100"/>
        <c:noMultiLvlLbl val="0"/>
      </c:catAx>
      <c:valAx>
        <c:axId val="205933279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a:t>
                </a:r>
                <a:r>
                  <a:rPr lang="en-US" baseline="0"/>
                  <a:t> Of Times MoM Winners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936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3FF4607B-2224-4CC8-94A7-7CE3CDDC9F6B}">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3FF4607B-2224-4CC8-94A7-7CE3CDDC9F6B}">
          <cx:dataLabels pos="inEnd">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1478280</xdr:colOff>
      <xdr:row>4</xdr:row>
      <xdr:rowOff>45720</xdr:rowOff>
    </xdr:from>
    <xdr:to>
      <xdr:col>7</xdr:col>
      <xdr:colOff>815340</xdr:colOff>
      <xdr:row>20</xdr:row>
      <xdr:rowOff>110490</xdr:rowOff>
    </xdr:to>
    <xdr:graphicFrame macro="">
      <xdr:nvGraphicFramePr>
        <xdr:cNvPr id="2" name="Matches Win">
          <a:extLst>
            <a:ext uri="{FF2B5EF4-FFF2-40B4-BE49-F238E27FC236}">
              <a16:creationId xmlns:a16="http://schemas.microsoft.com/office/drawing/2014/main" id="{8AA3705C-369A-6F95-0E84-09BF921D7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849630</xdr:colOff>
      <xdr:row>5</xdr:row>
      <xdr:rowOff>110490</xdr:rowOff>
    </xdr:from>
    <xdr:to>
      <xdr:col>6</xdr:col>
      <xdr:colOff>1207770</xdr:colOff>
      <xdr:row>19</xdr:row>
      <xdr:rowOff>80010</xdr:rowOff>
    </xdr:to>
    <xdr:graphicFrame macro="">
      <xdr:nvGraphicFramePr>
        <xdr:cNvPr id="3" name="Toss Based decision">
          <a:extLst>
            <a:ext uri="{FF2B5EF4-FFF2-40B4-BE49-F238E27FC236}">
              <a16:creationId xmlns:a16="http://schemas.microsoft.com/office/drawing/2014/main" id="{ACD784AC-14BB-D5CB-4587-F9D5F1181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434340</xdr:colOff>
      <xdr:row>2</xdr:row>
      <xdr:rowOff>0</xdr:rowOff>
    </xdr:from>
    <xdr:to>
      <xdr:col>10</xdr:col>
      <xdr:colOff>579120</xdr:colOff>
      <xdr:row>24</xdr:row>
      <xdr:rowOff>15240</xdr:rowOff>
    </xdr:to>
    <xdr:graphicFrame macro="">
      <xdr:nvGraphicFramePr>
        <xdr:cNvPr id="2" name="Chart 1">
          <a:extLst>
            <a:ext uri="{FF2B5EF4-FFF2-40B4-BE49-F238E27FC236}">
              <a16:creationId xmlns:a16="http://schemas.microsoft.com/office/drawing/2014/main" id="{F04D6BF2-33E8-A52B-F33D-402D95613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152400</xdr:colOff>
      <xdr:row>1</xdr:row>
      <xdr:rowOff>175260</xdr:rowOff>
    </xdr:from>
    <xdr:to>
      <xdr:col>15</xdr:col>
      <xdr:colOff>640080</xdr:colOff>
      <xdr:row>20</xdr:row>
      <xdr:rowOff>7620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4D0D9AB7-596F-DE58-1A33-C3DF7E273B6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422380" y="373380"/>
              <a:ext cx="1828800" cy="359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251460</xdr:colOff>
      <xdr:row>1</xdr:row>
      <xdr:rowOff>76200</xdr:rowOff>
    </xdr:from>
    <xdr:to>
      <xdr:col>16</xdr:col>
      <xdr:colOff>68580</xdr:colOff>
      <xdr:row>19</xdr:row>
      <xdr:rowOff>152400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F681075E-F482-02B5-7385-2F83339DFFE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241193" y="270933"/>
              <a:ext cx="1823720" cy="358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118533</xdr:colOff>
      <xdr:row>13</xdr:row>
      <xdr:rowOff>163830</xdr:rowOff>
    </xdr:from>
    <xdr:to>
      <xdr:col>11</xdr:col>
      <xdr:colOff>433070</xdr:colOff>
      <xdr:row>27</xdr:row>
      <xdr:rowOff>136737</xdr:rowOff>
    </xdr:to>
    <xdr:graphicFrame macro="">
      <xdr:nvGraphicFramePr>
        <xdr:cNvPr id="4" name="Chart 3">
          <a:extLst>
            <a:ext uri="{FF2B5EF4-FFF2-40B4-BE49-F238E27FC236}">
              <a16:creationId xmlns:a16="http://schemas.microsoft.com/office/drawing/2014/main" id="{D92B0259-99B9-342D-3924-0B8DDC7AF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575310</xdr:colOff>
      <xdr:row>2</xdr:row>
      <xdr:rowOff>171450</xdr:rowOff>
    </xdr:from>
    <xdr:to>
      <xdr:col>14</xdr:col>
      <xdr:colOff>632460</xdr:colOff>
      <xdr:row>24</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721D5E1-BF5F-487A-8896-EA2F63641E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41770" y="567690"/>
              <a:ext cx="5421630" cy="41948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22860</xdr:colOff>
      <xdr:row>1</xdr:row>
      <xdr:rowOff>30480</xdr:rowOff>
    </xdr:from>
    <xdr:to>
      <xdr:col>16</xdr:col>
      <xdr:colOff>510540</xdr:colOff>
      <xdr:row>18</xdr:row>
      <xdr:rowOff>190500</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5DEDD8C7-821A-7B05-E888-252BA2D839BC}"/>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2557760" y="228600"/>
              <a:ext cx="1828800" cy="369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1331862</xdr:colOff>
      <xdr:row>12</xdr:row>
      <xdr:rowOff>114299</xdr:rowOff>
    </xdr:from>
    <xdr:to>
      <xdr:col>12</xdr:col>
      <xdr:colOff>434340</xdr:colOff>
      <xdr:row>16</xdr:row>
      <xdr:rowOff>54247</xdr:rowOff>
    </xdr:to>
    <xdr:grpSp>
      <xdr:nvGrpSpPr>
        <xdr:cNvPr id="20" name="Group 19">
          <a:extLst>
            <a:ext uri="{FF2B5EF4-FFF2-40B4-BE49-F238E27FC236}">
              <a16:creationId xmlns:a16="http://schemas.microsoft.com/office/drawing/2014/main" id="{F793F52B-D385-AAC2-C739-4D97417A71F8}"/>
            </a:ext>
          </a:extLst>
        </xdr:cNvPr>
        <xdr:cNvGrpSpPr/>
      </xdr:nvGrpSpPr>
      <xdr:grpSpPr>
        <a:xfrm>
          <a:off x="5621922" y="2659379"/>
          <a:ext cx="6006198" cy="732428"/>
          <a:chOff x="4789705" y="2544171"/>
          <a:chExt cx="4570928" cy="649517"/>
        </a:xfrm>
      </xdr:grpSpPr>
      <xdr:sp macro="" textlink="">
        <xdr:nvSpPr>
          <xdr:cNvPr id="14" name="Arrow: Chevron 13">
            <a:extLst>
              <a:ext uri="{FF2B5EF4-FFF2-40B4-BE49-F238E27FC236}">
                <a16:creationId xmlns:a16="http://schemas.microsoft.com/office/drawing/2014/main" id="{0A4EAEBB-EF10-334C-16F4-CD76E5D71F70}"/>
              </a:ext>
            </a:extLst>
          </xdr:cNvPr>
          <xdr:cNvSpPr/>
        </xdr:nvSpPr>
        <xdr:spPr>
          <a:xfrm>
            <a:off x="6551562" y="2308859"/>
            <a:ext cx="1022835"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Freeform: Shape 14">
            <a:extLst>
              <a:ext uri="{FF2B5EF4-FFF2-40B4-BE49-F238E27FC236}">
                <a16:creationId xmlns:a16="http://schemas.microsoft.com/office/drawing/2014/main" id="{93BC5370-A6D8-91C4-4DCA-DA15D2CCAEA5}"/>
              </a:ext>
            </a:extLst>
          </xdr:cNvPr>
          <xdr:cNvSpPr/>
        </xdr:nvSpPr>
        <xdr:spPr>
          <a:xfrm>
            <a:off x="6814524" y="2560682"/>
            <a:ext cx="863727"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388620</xdr:colOff>
      <xdr:row>0</xdr:row>
      <xdr:rowOff>160020</xdr:rowOff>
    </xdr:from>
    <xdr:to>
      <xdr:col>20</xdr:col>
      <xdr:colOff>30480</xdr:colOff>
      <xdr:row>37</xdr:row>
      <xdr:rowOff>68580</xdr:rowOff>
    </xdr:to>
    <xdr:pic>
      <xdr:nvPicPr>
        <xdr:cNvPr id="23" name="Picture 22">
          <a:extLst>
            <a:ext uri="{FF2B5EF4-FFF2-40B4-BE49-F238E27FC236}">
              <a16:creationId xmlns:a16="http://schemas.microsoft.com/office/drawing/2014/main" id="{F31C0BE8-FA77-F8F8-40D2-351E42BEE9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20" y="160020"/>
          <a:ext cx="13053060" cy="723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175260</xdr:colOff>
      <xdr:row>0</xdr:row>
      <xdr:rowOff>129540</xdr:rowOff>
    </xdr:from>
    <xdr:to>
      <xdr:col>6</xdr:col>
      <xdr:colOff>457200</xdr:colOff>
      <xdr:row>6</xdr:row>
      <xdr:rowOff>91440</xdr:rowOff>
    </xdr:to>
    <xdr:sp macro="" textlink="">
      <xdr:nvSpPr>
        <xdr:cNvPr id="3" name="Rectangle: Rounded Corners 2">
          <a:extLst>
            <a:ext uri="{FF2B5EF4-FFF2-40B4-BE49-F238E27FC236}">
              <a16:creationId xmlns:a16="http://schemas.microsoft.com/office/drawing/2014/main" id="{7CE6349A-7198-6B33-48E8-F46A78149569}"/>
            </a:ext>
          </a:extLst>
        </xdr:cNvPr>
        <xdr:cNvSpPr/>
      </xdr:nvSpPr>
      <xdr:spPr>
        <a:xfrm>
          <a:off x="175260" y="129540"/>
          <a:ext cx="4305300" cy="1150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latin typeface="Arial Rounded MT Bold" panose="020F0704030504030204" pitchFamily="34" charset="0"/>
            </a:rPr>
            <a:t>INDIAN PREMIER LEAGUE ANALYSIS</a:t>
          </a:r>
        </a:p>
      </xdr:txBody>
    </xdr:sp>
    <xdr:clientData/>
  </xdr:twoCellAnchor>
  <xdr:twoCellAnchor>
    <xdr:from>
      <xdr:col>3</xdr:col>
      <xdr:colOff>381000</xdr:colOff>
      <xdr:row>3</xdr:row>
      <xdr:rowOff>7620</xdr:rowOff>
    </xdr:from>
    <xdr:to>
      <xdr:col>14</xdr:col>
      <xdr:colOff>175260</xdr:colOff>
      <xdr:row>6</xdr:row>
      <xdr:rowOff>145688</xdr:rowOff>
    </xdr:to>
    <xdr:grpSp>
      <xdr:nvGrpSpPr>
        <xdr:cNvPr id="4" name="Group 3">
          <a:extLst>
            <a:ext uri="{FF2B5EF4-FFF2-40B4-BE49-F238E27FC236}">
              <a16:creationId xmlns:a16="http://schemas.microsoft.com/office/drawing/2014/main" id="{D980CA3B-EDBC-4197-9AC3-BA172F25F4B3}"/>
            </a:ext>
          </a:extLst>
        </xdr:cNvPr>
        <xdr:cNvGrpSpPr/>
      </xdr:nvGrpSpPr>
      <xdr:grpSpPr>
        <a:xfrm>
          <a:off x="2405743" y="595449"/>
          <a:ext cx="7218317" cy="725896"/>
          <a:chOff x="4789705" y="2544171"/>
          <a:chExt cx="4570928" cy="649517"/>
        </a:xfrm>
      </xdr:grpSpPr>
      <xdr:sp macro="" textlink="KPI!F5">
        <xdr:nvSpPr>
          <xdr:cNvPr id="5" name="Arrow: Chevron 4">
            <a:extLst>
              <a:ext uri="{FF2B5EF4-FFF2-40B4-BE49-F238E27FC236}">
                <a16:creationId xmlns:a16="http://schemas.microsoft.com/office/drawing/2014/main" id="{16E20C00-C878-6061-C0B1-933C615DDF37}"/>
              </a:ext>
            </a:extLst>
          </xdr:cNvPr>
          <xdr:cNvSpPr/>
        </xdr:nvSpPr>
        <xdr:spPr>
          <a:xfrm>
            <a:off x="6551562" y="2308859"/>
            <a:ext cx="1022835"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10C0E24-65D9-4372-8DD5-433E3CFC7166}" type="TxLink">
              <a:rPr lang="en-US" sz="1400" b="1" i="0" u="none" strike="noStrike">
                <a:solidFill>
                  <a:srgbClr val="333333"/>
                </a:solidFill>
                <a:latin typeface="Arial Rounded MT Bold" panose="020F0704030504030204" pitchFamily="34" charset="0"/>
                <a:ea typeface="Calibri"/>
                <a:cs typeface="Calibri"/>
              </a:rPr>
              <a:t>Season</a:t>
            </a:fld>
            <a:endParaRPr lang="en-IN" sz="1400">
              <a:latin typeface="Arial Rounded MT Bold" panose="020F0704030504030204" pitchFamily="34" charset="0"/>
            </a:endParaRPr>
          </a:p>
        </xdr:txBody>
      </xdr:sp>
      <xdr:sp macro="" textlink="KPI!F6">
        <xdr:nvSpPr>
          <xdr:cNvPr id="6" name="Freeform: Shape 5">
            <a:extLst>
              <a:ext uri="{FF2B5EF4-FFF2-40B4-BE49-F238E27FC236}">
                <a16:creationId xmlns:a16="http://schemas.microsoft.com/office/drawing/2014/main" id="{D3CA02C7-6F6F-4333-0254-3DD21353756D}"/>
              </a:ext>
            </a:extLst>
          </xdr:cNvPr>
          <xdr:cNvSpPr/>
        </xdr:nvSpPr>
        <xdr:spPr>
          <a:xfrm>
            <a:off x="6814524" y="2560682"/>
            <a:ext cx="863727"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61C9C14-F2B8-4CF1-A2E0-CACFD0DEF621}" type="TxLink">
              <a:rPr lang="en-US" sz="1800" b="1" i="0" u="none" strike="noStrike" kern="1200">
                <a:solidFill>
                  <a:srgbClr val="000000"/>
                </a:solidFill>
                <a:latin typeface="Arial Rounded MT Bold" panose="020F0704030504030204" pitchFamily="34" charset="0"/>
                <a:ea typeface="Calibri"/>
                <a:cs typeface="Calibri"/>
              </a:rPr>
              <a:t>IPL- 2013</a:t>
            </a:fld>
            <a:endParaRPr lang="en-IN" sz="1800" b="1" kern="1200">
              <a:latin typeface="Arial Rounded MT Bold" panose="020F0704030504030204" pitchFamily="34" charset="0"/>
            </a:endParaRPr>
          </a:p>
        </xdr:txBody>
      </xdr:sp>
    </xdr:grpSp>
    <xdr:clientData/>
  </xdr:twoCellAnchor>
  <xdr:twoCellAnchor>
    <xdr:from>
      <xdr:col>10</xdr:col>
      <xdr:colOff>622609</xdr:colOff>
      <xdr:row>1</xdr:row>
      <xdr:rowOff>146132</xdr:rowOff>
    </xdr:from>
    <xdr:to>
      <xdr:col>13</xdr:col>
      <xdr:colOff>316782</xdr:colOff>
      <xdr:row>5</xdr:row>
      <xdr:rowOff>179575</xdr:rowOff>
    </xdr:to>
    <xdr:grpSp>
      <xdr:nvGrpSpPr>
        <xdr:cNvPr id="7" name="Group 6">
          <a:extLst>
            <a:ext uri="{FF2B5EF4-FFF2-40B4-BE49-F238E27FC236}">
              <a16:creationId xmlns:a16="http://schemas.microsoft.com/office/drawing/2014/main" id="{D7CB32D0-E199-435D-B0F8-E00C4D71F1D6}"/>
            </a:ext>
          </a:extLst>
        </xdr:cNvPr>
        <xdr:cNvGrpSpPr/>
      </xdr:nvGrpSpPr>
      <xdr:grpSpPr>
        <a:xfrm>
          <a:off x="7371752" y="342075"/>
          <a:ext cx="1718916" cy="817214"/>
          <a:chOff x="6551562" y="2308859"/>
          <a:chExt cx="1087430" cy="732428"/>
        </a:xfrm>
      </xdr:grpSpPr>
      <xdr:sp macro="" textlink="KPI!G5">
        <xdr:nvSpPr>
          <xdr:cNvPr id="8" name="Arrow: Chevron 7">
            <a:extLst>
              <a:ext uri="{FF2B5EF4-FFF2-40B4-BE49-F238E27FC236}">
                <a16:creationId xmlns:a16="http://schemas.microsoft.com/office/drawing/2014/main" id="{89EA5937-1D3A-98B8-D9C6-18F294D4799C}"/>
              </a:ext>
            </a:extLst>
          </xdr:cNvPr>
          <xdr:cNvSpPr/>
        </xdr:nvSpPr>
        <xdr:spPr>
          <a:xfrm>
            <a:off x="6551562" y="2308859"/>
            <a:ext cx="1022835"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3ECC332-515C-4767-A041-9A1FE1D747C3}" type="TxLink">
              <a:rPr lang="en-US" sz="1400" b="1" i="0" u="none" strike="noStrike">
                <a:solidFill>
                  <a:srgbClr val="333333"/>
                </a:solidFill>
                <a:latin typeface="Arial Rounded MT Bold" panose="020F0704030504030204" pitchFamily="34" charset="0"/>
                <a:ea typeface="Calibri"/>
                <a:cs typeface="Calibri"/>
              </a:rPr>
              <a:t>Winner</a:t>
            </a:fld>
            <a:endParaRPr lang="en-IN" sz="1400">
              <a:latin typeface="Arial Rounded MT Bold" panose="020F0704030504030204" pitchFamily="34" charset="0"/>
            </a:endParaRPr>
          </a:p>
        </xdr:txBody>
      </xdr:sp>
      <xdr:sp macro="" textlink="KPI!G6">
        <xdr:nvSpPr>
          <xdr:cNvPr id="9" name="Freeform: Shape 8">
            <a:extLst>
              <a:ext uri="{FF2B5EF4-FFF2-40B4-BE49-F238E27FC236}">
                <a16:creationId xmlns:a16="http://schemas.microsoft.com/office/drawing/2014/main" id="{B99D8FCC-737C-692E-DAE0-6F5627C3F4C8}"/>
              </a:ext>
            </a:extLst>
          </xdr:cNvPr>
          <xdr:cNvSpPr/>
        </xdr:nvSpPr>
        <xdr:spPr>
          <a:xfrm>
            <a:off x="6853785" y="2560682"/>
            <a:ext cx="785207"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EF34D88-7A7F-4E5B-A158-88DAFF2AB04F}" type="TxLink">
              <a:rPr lang="en-US" sz="1400" b="1" i="0" u="none" strike="noStrike" kern="1200">
                <a:solidFill>
                  <a:srgbClr val="000000"/>
                </a:solidFill>
                <a:latin typeface="Arial Rounded MT Bold" panose="020F0704030504030204" pitchFamily="34" charset="0"/>
                <a:ea typeface="Calibri"/>
                <a:cs typeface="Calibri"/>
              </a:rPr>
              <a:t>Mumbai Indians</a:t>
            </a:fld>
            <a:endParaRPr lang="en-IN" sz="1400" b="1" kern="1200">
              <a:latin typeface="Arial Rounded MT Bold" panose="020F0704030504030204" pitchFamily="34" charset="0"/>
            </a:endParaRPr>
          </a:p>
        </xdr:txBody>
      </xdr:sp>
    </xdr:grpSp>
    <xdr:clientData/>
  </xdr:twoCellAnchor>
  <xdr:twoCellAnchor>
    <xdr:from>
      <xdr:col>10</xdr:col>
      <xdr:colOff>38100</xdr:colOff>
      <xdr:row>3</xdr:row>
      <xdr:rowOff>7620</xdr:rowOff>
    </xdr:from>
    <xdr:to>
      <xdr:col>20</xdr:col>
      <xdr:colOff>502920</xdr:colOff>
      <xdr:row>6</xdr:row>
      <xdr:rowOff>145688</xdr:rowOff>
    </xdr:to>
    <xdr:grpSp>
      <xdr:nvGrpSpPr>
        <xdr:cNvPr id="10" name="Group 9">
          <a:extLst>
            <a:ext uri="{FF2B5EF4-FFF2-40B4-BE49-F238E27FC236}">
              <a16:creationId xmlns:a16="http://schemas.microsoft.com/office/drawing/2014/main" id="{67B90321-D0C5-4E41-B429-8E7CB26B641B}"/>
            </a:ext>
          </a:extLst>
        </xdr:cNvPr>
        <xdr:cNvGrpSpPr/>
      </xdr:nvGrpSpPr>
      <xdr:grpSpPr>
        <a:xfrm>
          <a:off x="6787243" y="595449"/>
          <a:ext cx="7213963" cy="725896"/>
          <a:chOff x="4789705" y="2544171"/>
          <a:chExt cx="4570928" cy="649517"/>
        </a:xfrm>
      </xdr:grpSpPr>
      <xdr:sp macro="" textlink="KPI!H5">
        <xdr:nvSpPr>
          <xdr:cNvPr id="11" name="Arrow: Chevron 10">
            <a:extLst>
              <a:ext uri="{FF2B5EF4-FFF2-40B4-BE49-F238E27FC236}">
                <a16:creationId xmlns:a16="http://schemas.microsoft.com/office/drawing/2014/main" id="{2EA203E8-6DF7-5F33-7082-97D9D5C754A8}"/>
              </a:ext>
            </a:extLst>
          </xdr:cNvPr>
          <xdr:cNvSpPr/>
        </xdr:nvSpPr>
        <xdr:spPr>
          <a:xfrm>
            <a:off x="6551562" y="2308859"/>
            <a:ext cx="1022835"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EE0F729-DC3B-4D77-A11B-8A796E8441BA}" type="TxLink">
              <a:rPr lang="en-US" sz="1400" b="1" i="0" u="none" strike="noStrike">
                <a:solidFill>
                  <a:srgbClr val="333333"/>
                </a:solidFill>
                <a:latin typeface="Arial Rounded MT Bold" panose="020F0704030504030204" pitchFamily="34" charset="0"/>
                <a:ea typeface="Calibri"/>
                <a:cs typeface="Calibri"/>
              </a:rPr>
              <a:t>Runner Up</a:t>
            </a:fld>
            <a:endParaRPr lang="en-IN" sz="1400">
              <a:latin typeface="Arial Rounded MT Bold" panose="020F0704030504030204" pitchFamily="34" charset="0"/>
            </a:endParaRPr>
          </a:p>
        </xdr:txBody>
      </xdr:sp>
      <xdr:sp macro="" textlink="KPI!H6">
        <xdr:nvSpPr>
          <xdr:cNvPr id="12" name="Freeform: Shape 11">
            <a:extLst>
              <a:ext uri="{FF2B5EF4-FFF2-40B4-BE49-F238E27FC236}">
                <a16:creationId xmlns:a16="http://schemas.microsoft.com/office/drawing/2014/main" id="{5C11C210-F800-D984-5B78-FC0ED1348574}"/>
              </a:ext>
            </a:extLst>
          </xdr:cNvPr>
          <xdr:cNvSpPr/>
        </xdr:nvSpPr>
        <xdr:spPr>
          <a:xfrm>
            <a:off x="6814524" y="2560682"/>
            <a:ext cx="863727"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5FACCFC-785D-402F-A535-C403AF1B5B16}" type="TxLink">
              <a:rPr lang="en-US" sz="1200" b="1" i="0" u="none" strike="noStrike" kern="1200">
                <a:solidFill>
                  <a:srgbClr val="000000"/>
                </a:solidFill>
                <a:latin typeface="Arial Rounded MT Bold" panose="020F0704030504030204" pitchFamily="34" charset="0"/>
                <a:ea typeface="Calibri"/>
                <a:cs typeface="Calibri"/>
              </a:rPr>
              <a:t>Chennai Super Kings</a:t>
            </a:fld>
            <a:endParaRPr lang="en-IN" sz="1200" b="1" kern="1200">
              <a:latin typeface="Arial Rounded MT Bold" panose="020F0704030504030204" pitchFamily="34" charset="0"/>
            </a:endParaRPr>
          </a:p>
        </xdr:txBody>
      </xdr:sp>
    </xdr:grpSp>
    <xdr:clientData/>
  </xdr:twoCellAnchor>
  <xdr:twoCellAnchor>
    <xdr:from>
      <xdr:col>13</xdr:col>
      <xdr:colOff>182880</xdr:colOff>
      <xdr:row>3</xdr:row>
      <xdr:rowOff>7620</xdr:rowOff>
    </xdr:from>
    <xdr:to>
      <xdr:col>23</xdr:col>
      <xdr:colOff>647700</xdr:colOff>
      <xdr:row>6</xdr:row>
      <xdr:rowOff>145688</xdr:rowOff>
    </xdr:to>
    <xdr:grpSp>
      <xdr:nvGrpSpPr>
        <xdr:cNvPr id="13" name="Group 12">
          <a:extLst>
            <a:ext uri="{FF2B5EF4-FFF2-40B4-BE49-F238E27FC236}">
              <a16:creationId xmlns:a16="http://schemas.microsoft.com/office/drawing/2014/main" id="{9BB1D397-14A7-451A-A6F4-87F3CD1F3CD0}"/>
            </a:ext>
          </a:extLst>
        </xdr:cNvPr>
        <xdr:cNvGrpSpPr/>
      </xdr:nvGrpSpPr>
      <xdr:grpSpPr>
        <a:xfrm>
          <a:off x="8956766" y="595449"/>
          <a:ext cx="7213963" cy="725896"/>
          <a:chOff x="4789705" y="2544171"/>
          <a:chExt cx="4570928" cy="649517"/>
        </a:xfrm>
      </xdr:grpSpPr>
      <xdr:sp macro="" textlink="KPI!J5">
        <xdr:nvSpPr>
          <xdr:cNvPr id="14" name="Arrow: Chevron 13">
            <a:extLst>
              <a:ext uri="{FF2B5EF4-FFF2-40B4-BE49-F238E27FC236}">
                <a16:creationId xmlns:a16="http://schemas.microsoft.com/office/drawing/2014/main" id="{4F923EDD-0B1F-215E-0C02-2A62C19F4F43}"/>
              </a:ext>
            </a:extLst>
          </xdr:cNvPr>
          <xdr:cNvSpPr/>
        </xdr:nvSpPr>
        <xdr:spPr>
          <a:xfrm>
            <a:off x="6551562" y="2308859"/>
            <a:ext cx="1022835" cy="4806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9C712E1-1328-4A6B-A9D8-01D6DB8F05B4}" type="TxLink">
              <a:rPr lang="en-US" sz="800" b="1" i="0" u="none" strike="noStrike">
                <a:solidFill>
                  <a:srgbClr val="333333"/>
                </a:solidFill>
                <a:latin typeface="Arial Rounded MT Bold" panose="020F0704030504030204" pitchFamily="34" charset="0"/>
                <a:ea typeface="Calibri"/>
                <a:cs typeface="Calibri"/>
              </a:rPr>
              <a:t>Player of the Series</a:t>
            </a:fld>
            <a:endParaRPr lang="en-IN" sz="800">
              <a:latin typeface="Arial Rounded MT Bold" panose="020F0704030504030204" pitchFamily="34" charset="0"/>
            </a:endParaRPr>
          </a:p>
        </xdr:txBody>
      </xdr:sp>
      <xdr:sp macro="" textlink="KPI!J6">
        <xdr:nvSpPr>
          <xdr:cNvPr id="15" name="Freeform: Shape 14">
            <a:extLst>
              <a:ext uri="{FF2B5EF4-FFF2-40B4-BE49-F238E27FC236}">
                <a16:creationId xmlns:a16="http://schemas.microsoft.com/office/drawing/2014/main" id="{8B876172-D368-40F0-6C4B-21AB1EE01B42}"/>
              </a:ext>
            </a:extLst>
          </xdr:cNvPr>
          <xdr:cNvSpPr/>
        </xdr:nvSpPr>
        <xdr:spPr>
          <a:xfrm>
            <a:off x="6814524" y="2560682"/>
            <a:ext cx="863727" cy="4806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B187C7E-0C06-42F3-81C9-7033C9AA9467}" type="TxLink">
              <a:rPr lang="en-US" sz="1600" b="1" i="0" u="none" strike="noStrike" kern="1200">
                <a:solidFill>
                  <a:srgbClr val="000000"/>
                </a:solidFill>
                <a:latin typeface="Arial Rounded MT Bold" panose="020F0704030504030204" pitchFamily="34" charset="0"/>
                <a:ea typeface="Calibri"/>
                <a:cs typeface="Calibri"/>
              </a:rPr>
              <a:t>Shane Watson</a:t>
            </a:fld>
            <a:endParaRPr lang="en-IN" sz="1600" b="1" kern="1200">
              <a:latin typeface="Arial Rounded MT Bold" panose="020F0704030504030204" pitchFamily="34" charset="0"/>
            </a:endParaRPr>
          </a:p>
        </xdr:txBody>
      </xdr:sp>
    </xdr:grpSp>
    <xdr:clientData/>
  </xdr:twoCellAnchor>
  <xdr:twoCellAnchor editAs="oneCell">
    <xdr:from>
      <xdr:col>0</xdr:col>
      <xdr:colOff>167640</xdr:colOff>
      <xdr:row>7</xdr:row>
      <xdr:rowOff>15240</xdr:rowOff>
    </xdr:from>
    <xdr:to>
      <xdr:col>19</xdr:col>
      <xdr:colOff>655320</xdr:colOff>
      <xdr:row>9</xdr:row>
      <xdr:rowOff>68580</xdr:rowOff>
    </xdr:to>
    <mc:AlternateContent xmlns:mc="http://schemas.openxmlformats.org/markup-compatibility/2006">
      <mc:Choice xmlns:a14="http://schemas.microsoft.com/office/drawing/2010/main" Requires="a14">
        <xdr:graphicFrame macro="">
          <xdr:nvGraphicFramePr>
            <xdr:cNvPr id="16" name="Season 3">
              <a:extLst>
                <a:ext uri="{FF2B5EF4-FFF2-40B4-BE49-F238E27FC236}">
                  <a16:creationId xmlns:a16="http://schemas.microsoft.com/office/drawing/2014/main" id="{59656D7B-FF8E-43D5-92EF-2A3CC38F4C5C}"/>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67640" y="1386840"/>
              <a:ext cx="13311051" cy="445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9</xdr:row>
      <xdr:rowOff>160020</xdr:rowOff>
    </xdr:from>
    <xdr:to>
      <xdr:col>12</xdr:col>
      <xdr:colOff>28575</xdr:colOff>
      <xdr:row>22</xdr:row>
      <xdr:rowOff>53340</xdr:rowOff>
    </xdr:to>
    <xdr:graphicFrame macro="">
      <xdr:nvGraphicFramePr>
        <xdr:cNvPr id="17" name="Matches Win">
          <a:extLst>
            <a:ext uri="{FF2B5EF4-FFF2-40B4-BE49-F238E27FC236}">
              <a16:creationId xmlns:a16="http://schemas.microsoft.com/office/drawing/2014/main" id="{1FBE6EEB-255B-47EC-9DDD-5F3F3128F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76200</xdr:colOff>
      <xdr:row>9</xdr:row>
      <xdr:rowOff>171450</xdr:rowOff>
    </xdr:from>
    <xdr:to>
      <xdr:col>15</xdr:col>
      <xdr:colOff>381000</xdr:colOff>
      <xdr:row>22</xdr:row>
      <xdr:rowOff>45720</xdr:rowOff>
    </xdr:to>
    <xdr:graphicFrame macro="">
      <xdr:nvGraphicFramePr>
        <xdr:cNvPr id="18" name="Toss Based decision">
          <a:extLst>
            <a:ext uri="{FF2B5EF4-FFF2-40B4-BE49-F238E27FC236}">
              <a16:creationId xmlns:a16="http://schemas.microsoft.com/office/drawing/2014/main" id="{24779C87-83BB-4CB4-9590-10887327F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428625</xdr:colOff>
      <xdr:row>9</xdr:row>
      <xdr:rowOff>171450</xdr:rowOff>
    </xdr:from>
    <xdr:to>
      <xdr:col>20</xdr:col>
      <xdr:colOff>19050</xdr:colOff>
      <xdr:row>36</xdr:row>
      <xdr:rowOff>137160</xdr:rowOff>
    </xdr:to>
    <xdr:graphicFrame macro="">
      <xdr:nvGraphicFramePr>
        <xdr:cNvPr id="19" name="Chart 18">
          <a:extLst>
            <a:ext uri="{FF2B5EF4-FFF2-40B4-BE49-F238E27FC236}">
              <a16:creationId xmlns:a16="http://schemas.microsoft.com/office/drawing/2014/main" id="{5219043B-F3DD-4DA0-82D7-F519F819C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68580</xdr:colOff>
      <xdr:row>22</xdr:row>
      <xdr:rowOff>121920</xdr:rowOff>
    </xdr:from>
    <xdr:to>
      <xdr:col>15</xdr:col>
      <xdr:colOff>380999</xdr:colOff>
      <xdr:row>36</xdr:row>
      <xdr:rowOff>123614</xdr:rowOff>
    </xdr:to>
    <xdr:graphicFrame macro="">
      <xdr:nvGraphicFramePr>
        <xdr:cNvPr id="20" name="Chart 19">
          <a:extLst>
            <a:ext uri="{FF2B5EF4-FFF2-40B4-BE49-F238E27FC236}">
              <a16:creationId xmlns:a16="http://schemas.microsoft.com/office/drawing/2014/main" id="{38787F5F-94F3-4F48-9C3D-A58234AAE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22</xdr:row>
      <xdr:rowOff>137160</xdr:rowOff>
    </xdr:from>
    <xdr:to>
      <xdr:col>7</xdr:col>
      <xdr:colOff>15240</xdr:colOff>
      <xdr:row>36</xdr:row>
      <xdr:rowOff>137160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865CF8E0-46E1-45E4-A62D-3BE3627F83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4495800"/>
              <a:ext cx="4709160" cy="2773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singh" refreshedDate="45136.831606134256" createdVersion="8" refreshedVersion="8" minRefreshableVersion="3" recordCount="696" xr:uid="{ACF5F7BD-558A-4964-A1BE-3CD4B39584F1}">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 2018"/>
        <s v="IPL- 2017"/>
        <s v="IPL- 2016"/>
        <s v="IPL- 2015"/>
        <s v="IPL- 2014"/>
        <s v="IPL- 2013"/>
        <s v="IPL- 2012"/>
        <s v="IPL- 2011"/>
        <s v="IPL- 2010"/>
        <s v="IPL- 2009"/>
        <s v="IPL- 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0727488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singh" refreshedDate="45136.884971296298" createdVersion="8" refreshedVersion="8" minRefreshableVersion="3" recordCount="11" xr:uid="{64A62E95-664E-4EAE-87C6-F81B5F3C156F}">
  <cacheSource type="worksheet">
    <worksheetSource name="Table4"/>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D4E87-D266-4714-9332-27382E12A14B}" name="PivotTable1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
  <location ref="A3:D14" firstHeaderRow="1" firstDataRow="2"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v="7"/>
    </i>
    <i>
      <x/>
    </i>
    <i>
      <x v="10"/>
    </i>
    <i>
      <x v="13"/>
    </i>
    <i>
      <x v="12"/>
    </i>
    <i>
      <x v="4"/>
    </i>
    <i>
      <x v="6"/>
    </i>
    <i>
      <x v="9"/>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136846-D986-404D-BB68-1D535F1B2F58}" name="PivotTable1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D4D2AA-3932-4BAE-A389-BEEF9AE58C97}" name="Top 10 Venues"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7" firstHeaderRow="1" firstDataRow="2"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3">
    <i>
      <x v="10"/>
    </i>
    <i>
      <x v="12"/>
    </i>
    <i>
      <x v="27"/>
    </i>
    <i>
      <x v="22"/>
    </i>
    <i>
      <x v="15"/>
    </i>
    <i>
      <x v="26"/>
    </i>
    <i>
      <x v="7"/>
    </i>
    <i>
      <x v="14"/>
    </i>
    <i>
      <x v="23"/>
    </i>
    <i>
      <x v="31"/>
    </i>
    <i>
      <x v="8"/>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2DC3C0-18BA-46D6-BB84-1D5C26044574}" name="MoM"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0" firstHeaderRow="1" firstDataRow="1"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7">
    <i>
      <x v="116"/>
    </i>
    <i>
      <x v="2"/>
    </i>
    <i>
      <x v="40"/>
    </i>
    <i>
      <x v="132"/>
    </i>
    <i>
      <x v="204"/>
    </i>
    <i>
      <x v="17"/>
    </i>
    <i>
      <x v="34"/>
    </i>
    <i>
      <x v="84"/>
    </i>
    <i>
      <x v="159"/>
    </i>
    <i>
      <x v="79"/>
    </i>
    <i>
      <x v="142"/>
    </i>
    <i>
      <x v="41"/>
    </i>
    <i>
      <x v="83"/>
    </i>
    <i>
      <x v="50"/>
    </i>
    <i>
      <x v="118"/>
    </i>
    <i>
      <x v="54"/>
    </i>
    <i>
      <x v="155"/>
    </i>
    <i>
      <x v="57"/>
    </i>
    <i>
      <x v="182"/>
    </i>
    <i>
      <x v="76"/>
    </i>
    <i>
      <x v="133"/>
    </i>
    <i>
      <x v="121"/>
    </i>
    <i>
      <x v="18"/>
    </i>
    <i>
      <x v="151"/>
    </i>
    <i>
      <x v="60"/>
    </i>
    <i>
      <x v="61"/>
    </i>
    <i>
      <x v="183"/>
    </i>
    <i>
      <x v="31"/>
    </i>
    <i>
      <x v="191"/>
    </i>
    <i>
      <x v="66"/>
    </i>
    <i>
      <x v="193"/>
    </i>
    <i>
      <x v="154"/>
    </i>
    <i>
      <x v="110"/>
    </i>
    <i>
      <x v="46"/>
    </i>
    <i>
      <x v="8"/>
    </i>
    <i>
      <x v="196"/>
    </i>
    <i>
      <x v="190"/>
    </i>
    <i>
      <x v="23"/>
    </i>
    <i>
      <x v="192"/>
    </i>
    <i>
      <x v="10"/>
    </i>
    <i>
      <x v="15"/>
    </i>
    <i>
      <x v="100"/>
    </i>
    <i>
      <x v="205"/>
    </i>
    <i>
      <x v="210"/>
    </i>
    <i>
      <x v="88"/>
    </i>
    <i>
      <x v="8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F30B45-7DDF-4277-85E7-D783A62873C5}" name="Title Winner"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058F67-771B-4C17-AEE3-84AECBCC00C6}" name="KPI" cacheId="4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A4" firstHeaderRow="1" firstDataRow="1" firstDataCol="1"/>
  <pivotFields count="16">
    <pivotField showAll="0"/>
    <pivotField showAll="0"/>
    <pivotField axis="axisRow" showAll="0">
      <items count="12">
        <item h="1" x="10"/>
        <item h="1" x="9"/>
        <item h="1" x="8"/>
        <item h="1" x="7"/>
        <item h="1" x="6"/>
        <item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
    <i>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5AAC599-3220-4B07-B204-F5FBE8EFBB25}" sourceName="Season">
  <pivotTables>
    <pivotTable tabId="10" name="KPI"/>
    <pivotTable tabId="3" name="PivotTable16"/>
    <pivotTable tabId="7" name="MoM"/>
    <pivotTable tabId="6" name="Top 10 Venues"/>
    <pivotTable tabId="5" name="PivotTable17"/>
  </pivotTables>
  <data>
    <tabular pivotCacheId="2072748866">
      <items count="11">
        <i x="10"/>
        <i x="9"/>
        <i x="8"/>
        <i x="7"/>
        <i x="6"/>
        <i x="5" s="1"/>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A201EA8-3C7A-4903-8D90-7F5D20CBA5A0}"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B42264B-835D-4787-9C65-66F3D6EDA82E}"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810F4E3-C3E6-4C32-9B38-4459F6BB1447}"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BBEAFC4B-8147-4926-A7B2-3C21350CD3C9}"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03121D-8827-4416-BD67-D491046301FE}" name="Table42" displayName="Table42" ref="C20:G31" totalsRowShown="0" headerRowDxfId="8" headerRowBorderDxfId="6" tableBorderDxfId="7" totalsRowBorderDxfId="5">
  <autoFilter ref="C20:G31" xr:uid="{B203121D-8827-4416-BD67-D491046301FE}"/>
  <tableColumns count="5">
    <tableColumn id="1" xr3:uid="{196BB2DE-BD3D-4618-8334-36699515A46B}" name="Season" dataDxfId="4"/>
    <tableColumn id="2" xr3:uid="{4259F0AB-680D-4845-87D7-2892187E6F20}" name="Winner" dataDxfId="3"/>
    <tableColumn id="3" xr3:uid="{F25A29A3-722F-4367-A975-49140BC5F3ED}" name="Runner Up" dataDxfId="2"/>
    <tableColumn id="4" xr3:uid="{07303EBE-2646-46C6-AADF-5CC04BEA7E36}" name="Player of the Match" dataDxfId="1"/>
    <tableColumn id="5" xr3:uid="{19CDA1FA-1219-4EEA-978B-857B6E336333}" name="Player of the Series" dataDxfId="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298AFD-D33B-4B29-BD4A-DEE188C70B70}" name="Table2" displayName="Table2" ref="A1:P697" headerRowDxfId="54" dataDxfId="52" headerRowBorderDxfId="53" tableBorderDxfId="51" totalsRowBorderDxfId="50">
  <autoFilter ref="A1:P697" xr:uid="{83298AFD-D33B-4B29-BD4A-DEE188C70B70}"/>
  <tableColumns count="16">
    <tableColumn id="1" xr3:uid="{CEAFD5E1-12EB-4AF0-9E7F-F2A4BF14F11E}" name="id" totalsRowLabel="Total" dataDxfId="49" totalsRowDxfId="48"/>
    <tableColumn id="2" xr3:uid="{B19149D2-5190-4572-97EA-B1F50F9E2C1F}" name="city" dataDxfId="47" totalsRowDxfId="46"/>
    <tableColumn id="3" xr3:uid="{DB74F21D-BD95-4909-8C5B-6AC2250D0F12}" name="Season" dataDxfId="45" totalsRowDxfId="44"/>
    <tableColumn id="4" xr3:uid="{29C0A3F9-B573-43C3-8723-EE7E8884800C}" name="date" dataDxfId="43" totalsRowDxfId="42"/>
    <tableColumn id="5" xr3:uid="{24E63520-ACA6-4736-ABAE-A4920B47A0C3}" name="player_of_match" dataDxfId="41" totalsRowDxfId="40"/>
    <tableColumn id="6" xr3:uid="{EDC99776-B943-4314-9FF6-1C55773B2765}" name="venue" dataDxfId="39" totalsRowDxfId="38"/>
    <tableColumn id="7" xr3:uid="{E1E5D62D-6A93-41F9-AC15-1BD73027543D}" name="team1" dataDxfId="37" totalsRowDxfId="36"/>
    <tableColumn id="8" xr3:uid="{EFF9C5B4-A2EA-43F4-96E9-89332A93FF66}" name="team2" dataDxfId="35" totalsRowDxfId="34"/>
    <tableColumn id="9" xr3:uid="{2702DFBE-C5A7-43D6-9E08-82CB7758BF8D}" name="toss_winner" dataDxfId="33" totalsRowDxfId="32"/>
    <tableColumn id="10" xr3:uid="{B61973EF-B5FC-413F-89F7-692917103C92}" name="toss_decision" dataDxfId="31" totalsRowDxfId="30"/>
    <tableColumn id="11" xr3:uid="{B7042C0B-124B-40ED-9775-5F24A4C53D5C}" name="result" dataDxfId="29" totalsRowDxfId="28"/>
    <tableColumn id="12" xr3:uid="{0C2A96B3-C118-4F64-8B66-7777051133D1}" name="winner" dataDxfId="27" totalsRowDxfId="26"/>
    <tableColumn id="13" xr3:uid="{8AEEFD7F-ECF1-445F-A044-E3E2EE0AFFE6}" name="win_by_runs" dataDxfId="25" totalsRowDxfId="24"/>
    <tableColumn id="14" xr3:uid="{D6A1AEA1-29FC-4D08-9BD6-2293BE5C66F0}" name="win_by_wickets" dataDxfId="23" totalsRowDxfId="22"/>
    <tableColumn id="15" xr3:uid="{73368E45-03D0-4B0B-A13D-0FC39140BD63}" name="umpire1" dataDxfId="21" totalsRowDxfId="20"/>
    <tableColumn id="16" xr3:uid="{0480577C-B6A7-4F39-8345-51ADB1DAF732}" name="umpire2" totalsRowFunction="count" dataDxfId="19" totalsRowDxfId="18"/>
  </tableColumns>
  <tableStyleInfo name="TableStyleLight20"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64C978-C53C-497E-A32F-87F3C01E632F}" name="Table4" displayName="Table4" ref="A1:E12" totalsRowShown="0" headerRowDxfId="17" headerRowBorderDxfId="16" tableBorderDxfId="15" totalsRowBorderDxfId="14">
  <autoFilter ref="A1:E12" xr:uid="{D364C978-C53C-497E-A32F-87F3C01E632F}"/>
  <tableColumns count="5">
    <tableColumn id="1" xr3:uid="{8DFC5F6D-0DAB-4548-8ADF-7A1773F8DEAD}" name="Season" dataDxfId="13"/>
    <tableColumn id="2" xr3:uid="{BB117D95-A9CA-4A9B-94AD-ACCC1AB64402}" name="Winner" dataDxfId="12"/>
    <tableColumn id="3" xr3:uid="{E163BEAC-784C-4BDB-8C84-5D4F6BDA8900}" name="Runner Up" dataDxfId="11"/>
    <tableColumn id="4" xr3:uid="{A37C3B0E-71E1-4C40-87A9-625C405D2837}" name="Player of the Match" dataDxfId="10"/>
    <tableColumn id="5" xr3:uid="{129201F3-C070-4565-8392-A1951697DE14}" name="Player of the Series" dataDxfId="9"/>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4B51C-C29A-48D2-B40D-7A5C023676AC}">
  <dimension ref="A3:D14"/>
  <sheetViews>
    <sheetView zoomScaleNormal="100" workbookViewId="0">
      <selection activeCell="F22" sqref="F22"/>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14" width="24.8984375" bestFit="1" customWidth="1"/>
    <col min="15" max="15" width="10.8984375" bestFit="1" customWidth="1"/>
  </cols>
  <sheetData>
    <row r="3" spans="1:4" x14ac:dyDescent="0.3">
      <c r="A3" s="22" t="s">
        <v>423</v>
      </c>
      <c r="B3" s="22" t="s">
        <v>420</v>
      </c>
    </row>
    <row r="4" spans="1:4" x14ac:dyDescent="0.3">
      <c r="A4" s="22" t="s">
        <v>424</v>
      </c>
      <c r="B4" t="s">
        <v>40</v>
      </c>
      <c r="C4" t="s">
        <v>20</v>
      </c>
      <c r="D4" t="s">
        <v>421</v>
      </c>
    </row>
    <row r="5" spans="1:4" x14ac:dyDescent="0.3">
      <c r="A5" s="23" t="s">
        <v>39</v>
      </c>
      <c r="B5" s="35">
        <v>12</v>
      </c>
      <c r="C5" s="35">
        <v>1</v>
      </c>
      <c r="D5" s="35">
        <v>13</v>
      </c>
    </row>
    <row r="6" spans="1:4" x14ac:dyDescent="0.3">
      <c r="A6" s="23" t="s">
        <v>19</v>
      </c>
      <c r="B6" s="35">
        <v>8</v>
      </c>
      <c r="C6" s="35">
        <v>4</v>
      </c>
      <c r="D6" s="35">
        <v>12</v>
      </c>
    </row>
    <row r="7" spans="1:4" x14ac:dyDescent="0.3">
      <c r="A7" s="23" t="s">
        <v>31</v>
      </c>
      <c r="B7" s="35">
        <v>6</v>
      </c>
      <c r="C7" s="35">
        <v>5</v>
      </c>
      <c r="D7" s="35">
        <v>11</v>
      </c>
    </row>
    <row r="8" spans="1:4" x14ac:dyDescent="0.3">
      <c r="A8" s="23" t="s">
        <v>18</v>
      </c>
      <c r="B8" s="35">
        <v>7</v>
      </c>
      <c r="C8" s="35">
        <v>3</v>
      </c>
      <c r="D8" s="35">
        <v>10</v>
      </c>
    </row>
    <row r="9" spans="1:4" x14ac:dyDescent="0.3">
      <c r="A9" s="23" t="s">
        <v>50</v>
      </c>
      <c r="B9" s="35">
        <v>2</v>
      </c>
      <c r="C9" s="35">
        <v>7</v>
      </c>
      <c r="D9" s="35">
        <v>9</v>
      </c>
    </row>
    <row r="10" spans="1:4" x14ac:dyDescent="0.3">
      <c r="A10" s="23" t="s">
        <v>45</v>
      </c>
      <c r="B10" s="35">
        <v>1</v>
      </c>
      <c r="C10" s="35">
        <v>7</v>
      </c>
      <c r="D10" s="35">
        <v>8</v>
      </c>
    </row>
    <row r="11" spans="1:4" x14ac:dyDescent="0.3">
      <c r="A11" s="23" t="s">
        <v>27</v>
      </c>
      <c r="B11" s="35">
        <v>4</v>
      </c>
      <c r="C11" s="35">
        <v>2</v>
      </c>
      <c r="D11" s="35">
        <v>6</v>
      </c>
    </row>
    <row r="12" spans="1:4" x14ac:dyDescent="0.3">
      <c r="A12" s="23" t="s">
        <v>235</v>
      </c>
      <c r="B12" s="35">
        <v>3</v>
      </c>
      <c r="C12" s="35">
        <v>1</v>
      </c>
      <c r="D12" s="35">
        <v>4</v>
      </c>
    </row>
    <row r="13" spans="1:4" x14ac:dyDescent="0.3">
      <c r="A13" s="23" t="s">
        <v>38</v>
      </c>
      <c r="B13" s="35">
        <v>2</v>
      </c>
      <c r="C13" s="35">
        <v>1</v>
      </c>
      <c r="D13" s="35">
        <v>3</v>
      </c>
    </row>
    <row r="14" spans="1:4" x14ac:dyDescent="0.3">
      <c r="A14" s="23" t="s">
        <v>421</v>
      </c>
      <c r="B14" s="35">
        <v>45</v>
      </c>
      <c r="C14" s="35">
        <v>31</v>
      </c>
      <c r="D14" s="35">
        <v>76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4BBC-B034-4F3E-A449-05156E687871}">
  <dimension ref="A3:B6"/>
  <sheetViews>
    <sheetView workbookViewId="0">
      <selection activeCell="F22" sqref="F22"/>
    </sheetView>
  </sheetViews>
  <sheetFormatPr defaultRowHeight="15.6" x14ac:dyDescent="0.3"/>
  <cols>
    <col min="1" max="1" width="12.296875" bestFit="1" customWidth="1"/>
    <col min="2" max="4" width="14.699218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8.19921875" bestFit="1" customWidth="1"/>
    <col min="16" max="16" width="14.796875" bestFit="1" customWidth="1"/>
    <col min="17" max="17" width="14.69921875" bestFit="1" customWidth="1"/>
    <col min="18" max="18" width="12" bestFit="1" customWidth="1"/>
    <col min="19" max="19" width="13.8984375" bestFit="1" customWidth="1"/>
    <col min="20" max="20" width="18.3984375" bestFit="1" customWidth="1"/>
    <col min="21" max="21" width="19.09765625" bestFit="1" customWidth="1"/>
    <col min="22" max="22" width="14.59765625" bestFit="1" customWidth="1"/>
    <col min="23" max="23" width="13.09765625" bestFit="1" customWidth="1"/>
    <col min="24" max="24" width="15.19921875" bestFit="1" customWidth="1"/>
    <col min="25" max="25" width="20.296875" bestFit="1" customWidth="1"/>
    <col min="26" max="26" width="24.8984375" bestFit="1" customWidth="1"/>
    <col min="27" max="27" width="18.3984375" bestFit="1" customWidth="1"/>
    <col min="28" max="28" width="18.5" bestFit="1" customWidth="1"/>
    <col min="29" max="29" width="19.59765625" bestFit="1" customWidth="1"/>
  </cols>
  <sheetData>
    <row r="3" spans="1:2" x14ac:dyDescent="0.3">
      <c r="A3" s="22" t="s">
        <v>422</v>
      </c>
      <c r="B3" t="s">
        <v>425</v>
      </c>
    </row>
    <row r="4" spans="1:2" x14ac:dyDescent="0.3">
      <c r="A4" s="23" t="s">
        <v>40</v>
      </c>
      <c r="B4" s="24">
        <v>0.59210526315789469</v>
      </c>
    </row>
    <row r="5" spans="1:2" x14ac:dyDescent="0.3">
      <c r="A5" s="23" t="s">
        <v>20</v>
      </c>
      <c r="B5" s="24">
        <v>0.40789473684210525</v>
      </c>
    </row>
    <row r="6" spans="1:2" x14ac:dyDescent="0.3">
      <c r="A6" s="23" t="s">
        <v>421</v>
      </c>
      <c r="B6" s="2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18CF7-1EFD-44E3-9515-A7D8B45FEFEF}">
  <dimension ref="A3:D17"/>
  <sheetViews>
    <sheetView workbookViewId="0">
      <selection activeCell="D5" sqref="D5"/>
    </sheetView>
  </sheetViews>
  <sheetFormatPr defaultRowHeight="15.6" x14ac:dyDescent="0.3"/>
  <cols>
    <col min="1" max="1" width="44.59765625" bestFit="1" customWidth="1"/>
    <col min="2" max="2" width="15.19921875" bestFit="1" customWidth="1"/>
    <col min="3" max="3" width="4.59765625" bestFit="1" customWidth="1"/>
    <col min="4" max="4" width="10.8984375" bestFit="1" customWidth="1"/>
  </cols>
  <sheetData>
    <row r="3" spans="1:4" x14ac:dyDescent="0.3">
      <c r="A3" s="22" t="s">
        <v>425</v>
      </c>
      <c r="B3" s="22" t="s">
        <v>420</v>
      </c>
    </row>
    <row r="4" spans="1:4" x14ac:dyDescent="0.3">
      <c r="A4" s="22" t="s">
        <v>422</v>
      </c>
      <c r="B4" t="s">
        <v>40</v>
      </c>
      <c r="C4" t="s">
        <v>20</v>
      </c>
      <c r="D4" t="s">
        <v>421</v>
      </c>
    </row>
    <row r="5" spans="1:4" x14ac:dyDescent="0.3">
      <c r="A5" s="23" t="s">
        <v>240</v>
      </c>
      <c r="B5" s="35"/>
      <c r="C5" s="35">
        <v>2</v>
      </c>
      <c r="D5" s="35">
        <v>2</v>
      </c>
    </row>
    <row r="6" spans="1:4" x14ac:dyDescent="0.3">
      <c r="A6" s="23" t="s">
        <v>182</v>
      </c>
      <c r="B6" s="35"/>
      <c r="C6" s="35">
        <v>2</v>
      </c>
      <c r="D6" s="35">
        <v>2</v>
      </c>
    </row>
    <row r="7" spans="1:4" x14ac:dyDescent="0.3">
      <c r="A7" s="23" t="s">
        <v>160</v>
      </c>
      <c r="B7" s="35">
        <v>1</v>
      </c>
      <c r="C7" s="35">
        <v>1</v>
      </c>
      <c r="D7" s="35">
        <v>2</v>
      </c>
    </row>
    <row r="8" spans="1:4" x14ac:dyDescent="0.3">
      <c r="A8" s="23" t="s">
        <v>188</v>
      </c>
      <c r="B8" s="35"/>
      <c r="C8" s="35">
        <v>6</v>
      </c>
      <c r="D8" s="35">
        <v>6</v>
      </c>
    </row>
    <row r="9" spans="1:4" x14ac:dyDescent="0.3">
      <c r="A9" s="23" t="s">
        <v>100</v>
      </c>
      <c r="B9" s="35">
        <v>6</v>
      </c>
      <c r="C9" s="35">
        <v>2</v>
      </c>
      <c r="D9" s="35">
        <v>8</v>
      </c>
    </row>
    <row r="10" spans="1:4" x14ac:dyDescent="0.3">
      <c r="A10" s="23" t="s">
        <v>49</v>
      </c>
      <c r="B10" s="35">
        <v>4</v>
      </c>
      <c r="C10" s="35">
        <v>4</v>
      </c>
      <c r="D10" s="35">
        <v>8</v>
      </c>
    </row>
    <row r="11" spans="1:4" x14ac:dyDescent="0.3">
      <c r="A11" s="23" t="s">
        <v>26</v>
      </c>
      <c r="B11" s="35">
        <v>7</v>
      </c>
      <c r="C11" s="35">
        <v>1</v>
      </c>
      <c r="D11" s="35">
        <v>8</v>
      </c>
    </row>
    <row r="12" spans="1:4" x14ac:dyDescent="0.3">
      <c r="A12" s="23" t="s">
        <v>60</v>
      </c>
      <c r="B12" s="35">
        <v>1</v>
      </c>
      <c r="C12" s="35">
        <v>7</v>
      </c>
      <c r="D12" s="35">
        <v>8</v>
      </c>
    </row>
    <row r="13" spans="1:4" x14ac:dyDescent="0.3">
      <c r="A13" s="23" t="s">
        <v>55</v>
      </c>
      <c r="B13" s="35">
        <v>6</v>
      </c>
      <c r="C13" s="35">
        <v>2</v>
      </c>
      <c r="D13" s="35">
        <v>8</v>
      </c>
    </row>
    <row r="14" spans="1:4" x14ac:dyDescent="0.3">
      <c r="A14" s="23" t="s">
        <v>234</v>
      </c>
      <c r="B14" s="35">
        <v>7</v>
      </c>
      <c r="C14" s="35">
        <v>1</v>
      </c>
      <c r="D14" s="35">
        <v>8</v>
      </c>
    </row>
    <row r="15" spans="1:4" x14ac:dyDescent="0.3">
      <c r="A15" s="23" t="s">
        <v>37</v>
      </c>
      <c r="B15" s="35">
        <v>6</v>
      </c>
      <c r="C15" s="35">
        <v>2</v>
      </c>
      <c r="D15" s="35">
        <v>8</v>
      </c>
    </row>
    <row r="16" spans="1:4" x14ac:dyDescent="0.3">
      <c r="A16" s="23" t="s">
        <v>17</v>
      </c>
      <c r="B16" s="35">
        <v>7</v>
      </c>
      <c r="C16" s="35">
        <v>1</v>
      </c>
      <c r="D16" s="35">
        <v>8</v>
      </c>
    </row>
    <row r="17" spans="1:4" x14ac:dyDescent="0.3">
      <c r="A17" s="23" t="s">
        <v>421</v>
      </c>
      <c r="B17" s="35">
        <v>45</v>
      </c>
      <c r="C17" s="35">
        <v>31</v>
      </c>
      <c r="D17" s="35">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19D64-A00B-49DA-ABEB-535CCA555237}">
  <dimension ref="A3:F50"/>
  <sheetViews>
    <sheetView zoomScale="90" zoomScaleNormal="90" workbookViewId="0">
      <selection activeCell="F4" sqref="F4"/>
    </sheetView>
  </sheetViews>
  <sheetFormatPr defaultRowHeight="15.6" x14ac:dyDescent="0.3"/>
  <cols>
    <col min="1" max="1" width="15" bestFit="1" customWidth="1"/>
    <col min="2" max="2" width="23.3984375" bestFit="1" customWidth="1"/>
    <col min="5" max="5" width="14.296875" bestFit="1" customWidth="1"/>
    <col min="6" max="6" width="9.8984375" bestFit="1" customWidth="1"/>
  </cols>
  <sheetData>
    <row r="3" spans="1:6" x14ac:dyDescent="0.3">
      <c r="A3" s="22" t="s">
        <v>422</v>
      </c>
      <c r="B3" t="s">
        <v>426</v>
      </c>
      <c r="E3" t="s">
        <v>427</v>
      </c>
      <c r="F3" t="s">
        <v>428</v>
      </c>
    </row>
    <row r="4" spans="1:6" x14ac:dyDescent="0.3">
      <c r="A4" s="23" t="s">
        <v>215</v>
      </c>
      <c r="B4" s="35">
        <v>5</v>
      </c>
      <c r="E4" s="23" t="s">
        <v>92</v>
      </c>
      <c r="F4">
        <f>GETPIVOTDATA("player_of_match",$A$3,"player_of_match","CH Gayle")</f>
        <v>3</v>
      </c>
    </row>
    <row r="5" spans="1:6" x14ac:dyDescent="0.3">
      <c r="A5" s="23" t="s">
        <v>36</v>
      </c>
      <c r="B5" s="35">
        <v>4</v>
      </c>
      <c r="E5" s="23" t="s">
        <v>59</v>
      </c>
      <c r="F5">
        <f>GETPIVOTDATA("player_of_match",$A$3,"player_of_match",A5)</f>
        <v>4</v>
      </c>
    </row>
    <row r="6" spans="1:6" x14ac:dyDescent="0.3">
      <c r="A6" s="23" t="s">
        <v>241</v>
      </c>
      <c r="B6" s="35">
        <v>3</v>
      </c>
      <c r="E6" s="23" t="s">
        <v>157</v>
      </c>
      <c r="F6">
        <f t="shared" ref="F6:F13" si="0">GETPIVOTDATA("player_of_match",$A$3,"player_of_match",A6)</f>
        <v>3</v>
      </c>
    </row>
    <row r="7" spans="1:6" x14ac:dyDescent="0.3">
      <c r="A7" s="23" t="s">
        <v>87</v>
      </c>
      <c r="B7" s="35">
        <v>3</v>
      </c>
      <c r="E7" s="23" t="s">
        <v>83</v>
      </c>
      <c r="F7">
        <f t="shared" si="0"/>
        <v>3</v>
      </c>
    </row>
    <row r="8" spans="1:6" x14ac:dyDescent="0.3">
      <c r="A8" s="23" t="s">
        <v>159</v>
      </c>
      <c r="B8" s="35">
        <v>3</v>
      </c>
      <c r="E8" s="23" t="s">
        <v>134</v>
      </c>
      <c r="F8">
        <f t="shared" si="0"/>
        <v>3</v>
      </c>
    </row>
    <row r="9" spans="1:6" x14ac:dyDescent="0.3">
      <c r="A9" s="23" t="s">
        <v>171</v>
      </c>
      <c r="B9" s="35">
        <v>3</v>
      </c>
      <c r="E9" s="23" t="s">
        <v>144</v>
      </c>
      <c r="F9">
        <f t="shared" si="0"/>
        <v>3</v>
      </c>
    </row>
    <row r="10" spans="1:6" x14ac:dyDescent="0.3">
      <c r="A10" s="23" t="s">
        <v>92</v>
      </c>
      <c r="B10" s="35">
        <v>3</v>
      </c>
      <c r="E10" s="23" t="s">
        <v>87</v>
      </c>
      <c r="F10">
        <f t="shared" si="0"/>
        <v>3</v>
      </c>
    </row>
    <row r="11" spans="1:6" x14ac:dyDescent="0.3">
      <c r="A11" s="23" t="s">
        <v>147</v>
      </c>
      <c r="B11" s="35">
        <v>3</v>
      </c>
      <c r="E11" s="23" t="s">
        <v>16</v>
      </c>
      <c r="F11">
        <f t="shared" si="0"/>
        <v>3</v>
      </c>
    </row>
    <row r="12" spans="1:6" x14ac:dyDescent="0.3">
      <c r="A12" s="23" t="s">
        <v>83</v>
      </c>
      <c r="B12" s="35">
        <v>2</v>
      </c>
      <c r="E12" s="23" t="s">
        <v>139</v>
      </c>
      <c r="F12">
        <f t="shared" si="0"/>
        <v>2</v>
      </c>
    </row>
    <row r="13" spans="1:6" x14ac:dyDescent="0.3">
      <c r="A13" s="23" t="s">
        <v>230</v>
      </c>
      <c r="B13" s="35">
        <v>2</v>
      </c>
      <c r="E13" s="23" t="s">
        <v>171</v>
      </c>
      <c r="F13">
        <f t="shared" si="0"/>
        <v>2</v>
      </c>
    </row>
    <row r="14" spans="1:6" x14ac:dyDescent="0.3">
      <c r="A14" s="23" t="s">
        <v>173</v>
      </c>
      <c r="B14" s="35">
        <v>2</v>
      </c>
    </row>
    <row r="15" spans="1:6" x14ac:dyDescent="0.3">
      <c r="A15" s="23" t="s">
        <v>134</v>
      </c>
      <c r="B15" s="35">
        <v>2</v>
      </c>
    </row>
    <row r="16" spans="1:6" x14ac:dyDescent="0.3">
      <c r="A16" s="23" t="s">
        <v>211</v>
      </c>
      <c r="B16" s="35">
        <v>2</v>
      </c>
    </row>
    <row r="17" spans="1:2" x14ac:dyDescent="0.3">
      <c r="A17" s="23" t="s">
        <v>126</v>
      </c>
      <c r="B17" s="35">
        <v>2</v>
      </c>
    </row>
    <row r="18" spans="1:2" x14ac:dyDescent="0.3">
      <c r="A18" s="23" t="s">
        <v>244</v>
      </c>
      <c r="B18" s="35">
        <v>2</v>
      </c>
    </row>
    <row r="19" spans="1:2" x14ac:dyDescent="0.3">
      <c r="A19" s="23" t="s">
        <v>139</v>
      </c>
      <c r="B19" s="35">
        <v>2</v>
      </c>
    </row>
    <row r="20" spans="1:2" x14ac:dyDescent="0.3">
      <c r="A20" s="23" t="s">
        <v>77</v>
      </c>
      <c r="B20" s="35">
        <v>2</v>
      </c>
    </row>
    <row r="21" spans="1:2" x14ac:dyDescent="0.3">
      <c r="A21" s="23" t="s">
        <v>252</v>
      </c>
      <c r="B21" s="35">
        <v>2</v>
      </c>
    </row>
    <row r="22" spans="1:2" x14ac:dyDescent="0.3">
      <c r="A22" s="23" t="s">
        <v>144</v>
      </c>
      <c r="B22" s="35">
        <v>2</v>
      </c>
    </row>
    <row r="23" spans="1:2" x14ac:dyDescent="0.3">
      <c r="A23" s="23" t="s">
        <v>110</v>
      </c>
      <c r="B23" s="35">
        <v>1</v>
      </c>
    </row>
    <row r="24" spans="1:2" x14ac:dyDescent="0.3">
      <c r="A24" s="23" t="s">
        <v>253</v>
      </c>
      <c r="B24" s="35">
        <v>1</v>
      </c>
    </row>
    <row r="25" spans="1:2" x14ac:dyDescent="0.3">
      <c r="A25" s="23" t="s">
        <v>213</v>
      </c>
      <c r="B25" s="35">
        <v>1</v>
      </c>
    </row>
    <row r="26" spans="1:2" x14ac:dyDescent="0.3">
      <c r="A26" s="23" t="s">
        <v>242</v>
      </c>
      <c r="B26" s="35">
        <v>1</v>
      </c>
    </row>
    <row r="27" spans="1:2" x14ac:dyDescent="0.3">
      <c r="A27" s="23" t="s">
        <v>257</v>
      </c>
      <c r="B27" s="35">
        <v>1</v>
      </c>
    </row>
    <row r="28" spans="1:2" x14ac:dyDescent="0.3">
      <c r="A28" s="23" t="s">
        <v>195</v>
      </c>
      <c r="B28" s="35">
        <v>1</v>
      </c>
    </row>
    <row r="29" spans="1:2" x14ac:dyDescent="0.3">
      <c r="A29" s="23" t="s">
        <v>250</v>
      </c>
      <c r="B29" s="35">
        <v>1</v>
      </c>
    </row>
    <row r="30" spans="1:2" x14ac:dyDescent="0.3">
      <c r="A30" s="23" t="s">
        <v>256</v>
      </c>
      <c r="B30" s="35">
        <v>1</v>
      </c>
    </row>
    <row r="31" spans="1:2" x14ac:dyDescent="0.3">
      <c r="A31" s="23" t="s">
        <v>232</v>
      </c>
      <c r="B31" s="35">
        <v>1</v>
      </c>
    </row>
    <row r="32" spans="1:2" x14ac:dyDescent="0.3">
      <c r="A32" s="23" t="s">
        <v>151</v>
      </c>
      <c r="B32" s="35">
        <v>1</v>
      </c>
    </row>
    <row r="33" spans="1:2" x14ac:dyDescent="0.3">
      <c r="A33" s="23" t="s">
        <v>249</v>
      </c>
      <c r="B33" s="35">
        <v>1</v>
      </c>
    </row>
    <row r="34" spans="1:2" x14ac:dyDescent="0.3">
      <c r="A34" s="23" t="s">
        <v>16</v>
      </c>
      <c r="B34" s="35">
        <v>1</v>
      </c>
    </row>
    <row r="35" spans="1:2" x14ac:dyDescent="0.3">
      <c r="A35" s="23" t="s">
        <v>251</v>
      </c>
      <c r="B35" s="35">
        <v>1</v>
      </c>
    </row>
    <row r="36" spans="1:2" x14ac:dyDescent="0.3">
      <c r="A36" s="23" t="s">
        <v>176</v>
      </c>
      <c r="B36" s="35">
        <v>1</v>
      </c>
    </row>
    <row r="37" spans="1:2" x14ac:dyDescent="0.3">
      <c r="A37" s="23" t="s">
        <v>248</v>
      </c>
      <c r="B37" s="35">
        <v>1</v>
      </c>
    </row>
    <row r="38" spans="1:2" x14ac:dyDescent="0.3">
      <c r="A38" s="23" t="s">
        <v>59</v>
      </c>
      <c r="B38" s="35">
        <v>1</v>
      </c>
    </row>
    <row r="39" spans="1:2" x14ac:dyDescent="0.3">
      <c r="A39" s="23" t="s">
        <v>95</v>
      </c>
      <c r="B39" s="35">
        <v>1</v>
      </c>
    </row>
    <row r="40" spans="1:2" x14ac:dyDescent="0.3">
      <c r="A40" s="23" t="s">
        <v>69</v>
      </c>
      <c r="B40" s="35">
        <v>1</v>
      </c>
    </row>
    <row r="41" spans="1:2" x14ac:dyDescent="0.3">
      <c r="A41" s="23" t="s">
        <v>239</v>
      </c>
      <c r="B41" s="35">
        <v>1</v>
      </c>
    </row>
    <row r="42" spans="1:2" x14ac:dyDescent="0.3">
      <c r="A42" s="23" t="s">
        <v>247</v>
      </c>
      <c r="B42" s="35">
        <v>1</v>
      </c>
    </row>
    <row r="43" spans="1:2" x14ac:dyDescent="0.3">
      <c r="A43" s="23" t="s">
        <v>243</v>
      </c>
      <c r="B43" s="35">
        <v>1</v>
      </c>
    </row>
    <row r="44" spans="1:2" x14ac:dyDescent="0.3">
      <c r="A44" s="23" t="s">
        <v>179</v>
      </c>
      <c r="B44" s="35">
        <v>1</v>
      </c>
    </row>
    <row r="45" spans="1:2" x14ac:dyDescent="0.3">
      <c r="A45" s="23" t="s">
        <v>233</v>
      </c>
      <c r="B45" s="35">
        <v>1</v>
      </c>
    </row>
    <row r="46" spans="1:2" x14ac:dyDescent="0.3">
      <c r="A46" s="23" t="s">
        <v>214</v>
      </c>
      <c r="B46" s="35">
        <v>1</v>
      </c>
    </row>
    <row r="47" spans="1:2" x14ac:dyDescent="0.3">
      <c r="A47" s="23" t="s">
        <v>157</v>
      </c>
      <c r="B47" s="35">
        <v>1</v>
      </c>
    </row>
    <row r="48" spans="1:2" x14ac:dyDescent="0.3">
      <c r="A48" s="23" t="s">
        <v>246</v>
      </c>
      <c r="B48" s="35">
        <v>1</v>
      </c>
    </row>
    <row r="49" spans="1:2" x14ac:dyDescent="0.3">
      <c r="A49" s="23" t="s">
        <v>255</v>
      </c>
      <c r="B49" s="35">
        <v>1</v>
      </c>
    </row>
    <row r="50" spans="1:2" x14ac:dyDescent="0.3">
      <c r="A50" s="23" t="s">
        <v>421</v>
      </c>
      <c r="B50" s="35">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DC7A-AC4B-43BE-9094-1570BDC19B2E}">
  <dimension ref="A3:F10"/>
  <sheetViews>
    <sheetView workbookViewId="0">
      <selection activeCell="A4" sqref="A4"/>
    </sheetView>
  </sheetViews>
  <sheetFormatPr defaultRowHeight="15.6" x14ac:dyDescent="0.3"/>
  <cols>
    <col min="1" max="1" width="18.796875" bestFit="1" customWidth="1"/>
    <col min="2" max="2" width="15" bestFit="1" customWidth="1"/>
    <col min="5" max="5" width="18.09765625" bestFit="1" customWidth="1"/>
  </cols>
  <sheetData>
    <row r="3" spans="1:6" x14ac:dyDescent="0.3">
      <c r="A3" s="22" t="s">
        <v>422</v>
      </c>
      <c r="B3" t="s">
        <v>429</v>
      </c>
    </row>
    <row r="4" spans="1:6" x14ac:dyDescent="0.3">
      <c r="A4" s="23" t="s">
        <v>19</v>
      </c>
      <c r="B4">
        <v>3</v>
      </c>
      <c r="E4" t="str">
        <f>A4</f>
        <v>Chennai Super Kings</v>
      </c>
      <c r="F4">
        <f>GETPIVOTDATA("Winner",$A$3,"Winner",A4)</f>
        <v>3</v>
      </c>
    </row>
    <row r="5" spans="1:6" x14ac:dyDescent="0.3">
      <c r="A5" s="23" t="s">
        <v>260</v>
      </c>
      <c r="B5">
        <v>1</v>
      </c>
      <c r="E5" t="str">
        <f t="shared" ref="E5:E9" si="0">A5</f>
        <v>Deccan Chargers</v>
      </c>
      <c r="F5">
        <f t="shared" ref="F5:F9" si="1">GETPIVOTDATA("Winner",$A$3,"Winner",A5)</f>
        <v>1</v>
      </c>
    </row>
    <row r="6" spans="1:6" x14ac:dyDescent="0.3">
      <c r="A6" s="23" t="s">
        <v>27</v>
      </c>
      <c r="B6">
        <v>2</v>
      </c>
      <c r="E6" t="str">
        <f t="shared" si="0"/>
        <v>Kolkata Knight Riders</v>
      </c>
      <c r="F6">
        <f t="shared" si="1"/>
        <v>2</v>
      </c>
    </row>
    <row r="7" spans="1:6" x14ac:dyDescent="0.3">
      <c r="A7" s="23" t="s">
        <v>39</v>
      </c>
      <c r="B7">
        <v>3</v>
      </c>
      <c r="E7" t="str">
        <f t="shared" si="0"/>
        <v>Mumbai Indians</v>
      </c>
      <c r="F7">
        <f t="shared" si="1"/>
        <v>3</v>
      </c>
    </row>
    <row r="8" spans="1:6" x14ac:dyDescent="0.3">
      <c r="A8" s="23" t="s">
        <v>31</v>
      </c>
      <c r="B8">
        <v>1</v>
      </c>
      <c r="E8" t="str">
        <f t="shared" si="0"/>
        <v>Rajasthan Royals</v>
      </c>
      <c r="F8">
        <f t="shared" si="1"/>
        <v>1</v>
      </c>
    </row>
    <row r="9" spans="1:6" x14ac:dyDescent="0.3">
      <c r="A9" s="23" t="s">
        <v>18</v>
      </c>
      <c r="B9">
        <v>1</v>
      </c>
      <c r="E9" t="str">
        <f t="shared" si="0"/>
        <v>Sunrisers Hyderabad</v>
      </c>
      <c r="F9">
        <f t="shared" si="1"/>
        <v>1</v>
      </c>
    </row>
    <row r="10" spans="1:6" x14ac:dyDescent="0.3">
      <c r="A10" s="23" t="s">
        <v>421</v>
      </c>
      <c r="B10">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D998F-B371-4B5B-A0F9-81AEAD0ABF97}">
  <dimension ref="A3:J31"/>
  <sheetViews>
    <sheetView topLeftCell="C1" workbookViewId="0">
      <selection activeCell="H5" sqref="H5"/>
    </sheetView>
  </sheetViews>
  <sheetFormatPr defaultRowHeight="15.6" x14ac:dyDescent="0.3"/>
  <cols>
    <col min="1" max="1" width="12.296875" bestFit="1" customWidth="1"/>
    <col min="7" max="7" width="18.09765625" bestFit="1" customWidth="1"/>
    <col min="8" max="10" width="18.296875" bestFit="1" customWidth="1"/>
  </cols>
  <sheetData>
    <row r="3" spans="1:10" x14ac:dyDescent="0.3">
      <c r="A3" s="22" t="s">
        <v>422</v>
      </c>
    </row>
    <row r="4" spans="1:10" x14ac:dyDescent="0.3">
      <c r="A4" s="23" t="s">
        <v>415</v>
      </c>
    </row>
    <row r="5" spans="1:10" ht="28.8" x14ac:dyDescent="0.3">
      <c r="F5" s="6" t="s">
        <v>384</v>
      </c>
      <c r="G5" s="6" t="s">
        <v>385</v>
      </c>
      <c r="H5" s="6" t="s">
        <v>386</v>
      </c>
      <c r="I5" s="6" t="s">
        <v>387</v>
      </c>
      <c r="J5" s="6" t="s">
        <v>388</v>
      </c>
    </row>
    <row r="6" spans="1:10" x14ac:dyDescent="0.3">
      <c r="F6" t="str">
        <f>A4</f>
        <v>IPL- 2013</v>
      </c>
      <c r="G6" t="str">
        <f>VLOOKUP($F$6,Table42[],2,0)</f>
        <v>Mumbai Indians</v>
      </c>
      <c r="H6" t="str">
        <f>VLOOKUP($F$6,Table42[],3,0)</f>
        <v>Chennai Super Kings</v>
      </c>
      <c r="I6" t="str">
        <f>VLOOKUP($F$6,Table42[],4,0)</f>
        <v>Kieron Pollard</v>
      </c>
      <c r="J6" t="str">
        <f>VLOOKUP($F$6,Table42[],5,0)</f>
        <v>Shane Watson</v>
      </c>
    </row>
    <row r="20" spans="3:7" ht="28.8" x14ac:dyDescent="0.3">
      <c r="C20" s="28" t="s">
        <v>384</v>
      </c>
      <c r="D20" s="29" t="s">
        <v>385</v>
      </c>
      <c r="E20" s="29" t="s">
        <v>386</v>
      </c>
      <c r="F20" s="29" t="s">
        <v>387</v>
      </c>
      <c r="G20" s="30" t="s">
        <v>388</v>
      </c>
    </row>
    <row r="21" spans="3:7" ht="43.2" x14ac:dyDescent="0.3">
      <c r="C21" s="25" t="s">
        <v>409</v>
      </c>
      <c r="D21" s="8" t="s">
        <v>19</v>
      </c>
      <c r="E21" s="7" t="s">
        <v>18</v>
      </c>
      <c r="F21" s="7" t="s">
        <v>390</v>
      </c>
      <c r="G21" s="26" t="s">
        <v>391</v>
      </c>
    </row>
    <row r="22" spans="3:7" ht="57.6" x14ac:dyDescent="0.3">
      <c r="C22" s="25" t="s">
        <v>413</v>
      </c>
      <c r="D22" s="6" t="s">
        <v>39</v>
      </c>
      <c r="E22" s="9" t="s">
        <v>392</v>
      </c>
      <c r="F22" s="9" t="s">
        <v>393</v>
      </c>
      <c r="G22" s="27" t="s">
        <v>394</v>
      </c>
    </row>
    <row r="23" spans="3:7" ht="57.6" x14ac:dyDescent="0.3">
      <c r="C23" s="25" t="s">
        <v>414</v>
      </c>
      <c r="D23" s="8" t="s">
        <v>18</v>
      </c>
      <c r="E23" s="7" t="s">
        <v>50</v>
      </c>
      <c r="F23" s="7" t="s">
        <v>395</v>
      </c>
      <c r="G23" s="26" t="s">
        <v>396</v>
      </c>
    </row>
    <row r="24" spans="3:7" ht="43.2" x14ac:dyDescent="0.3">
      <c r="C24" s="25" t="s">
        <v>410</v>
      </c>
      <c r="D24" s="6" t="s">
        <v>39</v>
      </c>
      <c r="E24" s="9" t="s">
        <v>19</v>
      </c>
      <c r="F24" s="9" t="s">
        <v>397</v>
      </c>
      <c r="G24" s="27" t="s">
        <v>389</v>
      </c>
    </row>
    <row r="25" spans="3:7" ht="43.2" x14ac:dyDescent="0.3">
      <c r="C25" s="25" t="s">
        <v>411</v>
      </c>
      <c r="D25" s="8" t="s">
        <v>27</v>
      </c>
      <c r="E25" s="7" t="s">
        <v>45</v>
      </c>
      <c r="F25" s="7" t="s">
        <v>398</v>
      </c>
      <c r="G25" s="26" t="s">
        <v>399</v>
      </c>
    </row>
    <row r="26" spans="3:7" ht="43.2" x14ac:dyDescent="0.3">
      <c r="C26" s="25" t="s">
        <v>415</v>
      </c>
      <c r="D26" s="6" t="s">
        <v>39</v>
      </c>
      <c r="E26" s="9" t="s">
        <v>19</v>
      </c>
      <c r="F26" s="9" t="s">
        <v>400</v>
      </c>
      <c r="G26" s="27" t="s">
        <v>390</v>
      </c>
    </row>
    <row r="27" spans="3:7" ht="43.2" x14ac:dyDescent="0.3">
      <c r="C27" s="25" t="s">
        <v>416</v>
      </c>
      <c r="D27" s="8" t="s">
        <v>27</v>
      </c>
      <c r="E27" s="7" t="s">
        <v>19</v>
      </c>
      <c r="F27" s="7" t="s">
        <v>401</v>
      </c>
      <c r="G27" s="26" t="s">
        <v>391</v>
      </c>
    </row>
    <row r="28" spans="3:7" ht="57.6" x14ac:dyDescent="0.3">
      <c r="C28" s="25" t="s">
        <v>412</v>
      </c>
      <c r="D28" s="6" t="s">
        <v>19</v>
      </c>
      <c r="E28" s="9" t="s">
        <v>50</v>
      </c>
      <c r="F28" s="9" t="s">
        <v>402</v>
      </c>
      <c r="G28" s="27" t="s">
        <v>403</v>
      </c>
    </row>
    <row r="29" spans="3:7" ht="43.2" x14ac:dyDescent="0.3">
      <c r="C29" s="25" t="s">
        <v>417</v>
      </c>
      <c r="D29" s="8" t="s">
        <v>19</v>
      </c>
      <c r="E29" s="7" t="s">
        <v>39</v>
      </c>
      <c r="F29" s="7" t="s">
        <v>404</v>
      </c>
      <c r="G29" s="26" t="s">
        <v>405</v>
      </c>
    </row>
    <row r="30" spans="3:7" ht="57.6" x14ac:dyDescent="0.3">
      <c r="C30" s="25" t="s">
        <v>418</v>
      </c>
      <c r="D30" s="6" t="s">
        <v>260</v>
      </c>
      <c r="E30" s="9" t="s">
        <v>50</v>
      </c>
      <c r="F30" s="9" t="s">
        <v>406</v>
      </c>
      <c r="G30" s="27" t="s">
        <v>407</v>
      </c>
    </row>
    <row r="31" spans="3:7" ht="43.2" x14ac:dyDescent="0.3">
      <c r="C31" s="31" t="s">
        <v>419</v>
      </c>
      <c r="D31" s="32" t="s">
        <v>31</v>
      </c>
      <c r="E31" s="33" t="s">
        <v>19</v>
      </c>
      <c r="F31" s="33" t="s">
        <v>408</v>
      </c>
      <c r="G31" s="34" t="s">
        <v>390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C2" sqref="C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409</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409</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409</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409</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409</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409</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409</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409</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409</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409</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409</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409</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409</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409</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409</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409</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409</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409</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409</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409</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409</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409</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409</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409</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409</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409</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409</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409</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409</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409</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409</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409</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409</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409</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409</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409</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409</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409</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409</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409</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409</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409</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409</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409</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409</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409</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409</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409</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409</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409</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409</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409</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409</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409</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409</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409</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409</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409</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409</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409</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413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413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413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413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413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413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413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413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413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413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413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413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413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413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413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413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413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413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413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413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413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413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413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413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413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413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413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413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413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413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413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413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413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413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413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413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413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413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413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413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413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413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413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413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413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413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413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413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413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413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413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413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413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413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413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413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413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413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413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414</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414</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414</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414</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414</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414</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414</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414</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414</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414</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414</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414</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414</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414</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414</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414</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414</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414</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414</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414</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414</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414</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414</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414</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414</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414</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414</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414</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414</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414</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414</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414</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414</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414</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414</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414</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414</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414</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414</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414</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414</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414</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414</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414</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414</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414</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414</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414</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414</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414</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414</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414</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414</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414</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414</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414</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414</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414</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414</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414</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410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410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410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410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410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410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410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410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410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410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410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410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410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410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410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410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410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410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410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410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410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410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410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410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410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410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410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410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410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410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410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410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410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410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410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410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410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410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410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410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410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410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410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410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410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410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410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410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410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410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410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410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410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410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410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410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410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410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410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411</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411</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411</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411</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411</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411</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411</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411</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411</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411</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411</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411</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411</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411</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411</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411</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411</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411</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411</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411</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411</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411</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411</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411</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411</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411</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411</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411</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411</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411</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411</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411</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411</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411</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411</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411</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411</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411</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411</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411</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411</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411</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411</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411</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411</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411</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411</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411</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411</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411</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411</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411</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411</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411</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411</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411</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411</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411</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411</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411</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415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415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415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415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415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415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415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415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415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415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415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415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415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415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415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415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415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415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415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415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415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415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415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415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415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415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415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415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415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415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415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415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415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415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415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415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415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415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415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415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415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415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415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415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415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415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415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415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415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415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415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415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415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415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415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415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415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415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415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415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415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415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415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415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415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415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415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415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415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415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415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415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415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415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415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415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416</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416</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416</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416</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416</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416</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416</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416</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416</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416</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416</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416</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416</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416</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416</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416</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416</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416</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416</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416</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416</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416</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416</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416</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416</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416</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416</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416</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416</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416</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416</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416</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416</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416</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416</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416</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416</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416</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416</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416</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416</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416</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416</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416</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416</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416</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416</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416</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416</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416</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416</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416</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416</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416</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416</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416</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416</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416</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416</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416</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416</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416</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416</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416</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416</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416</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416</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416</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416</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416</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416</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416</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416</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416</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412</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412</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412</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412</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412</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412</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412</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412</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412</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412</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412</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412</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412</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412</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412</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412</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412</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412</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412</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412</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412</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412</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412</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412</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412</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412</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412</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412</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412</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412</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412</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412</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412</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412</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412</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412</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412</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412</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412</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412</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412</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412</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412</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412</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412</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412</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412</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412</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412</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412</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412</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412</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412</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412</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412</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412</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412</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412</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412</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412</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412</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412</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412</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412</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412</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412</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412</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412</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412</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412</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412</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412</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412</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417</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417</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417</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417</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417</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417</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417</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417</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417</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417</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417</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417</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417</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417</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417</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417</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417</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417</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417</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417</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417</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417</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417</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417</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417</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417</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417</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417</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417</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417</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417</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417</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417</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417</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417</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417</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417</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417</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417</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417</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417</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417</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417</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417</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417</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417</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417</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417</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417</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417</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417</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417</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417</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417</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417</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417</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417</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417</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417</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417</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418</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418</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418</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418</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418</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418</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418</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418</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418</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418</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418</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418</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418</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418</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418</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418</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418</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418</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418</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418</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418</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418</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418</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418</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418</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418</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418</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418</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418</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418</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418</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418</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418</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418</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418</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418</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418</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418</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418</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418</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418</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418</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418</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418</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418</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418</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418</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418</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418</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418</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418</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418</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418</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418</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418</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418</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418</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419</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419</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419</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419</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419</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419</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419</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419</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419</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419</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419</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419</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419</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419</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419</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419</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419</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419</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419</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419</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419</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419</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419</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419</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419</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419</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419</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419</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419</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419</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419</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419</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419</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419</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419</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419</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419</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419</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419</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419</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419</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419</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419</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419</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419</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419</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419</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419</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419</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419</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419</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419</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419</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419</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419</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419</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419</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419</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8" t="s">
        <v>384</v>
      </c>
      <c r="B1" s="29" t="s">
        <v>385</v>
      </c>
      <c r="C1" s="29" t="s">
        <v>386</v>
      </c>
      <c r="D1" s="29" t="s">
        <v>387</v>
      </c>
      <c r="E1" s="30" t="s">
        <v>388</v>
      </c>
    </row>
    <row r="2" spans="1:5" ht="19.95" customHeight="1" x14ac:dyDescent="0.3">
      <c r="A2" s="25" t="s">
        <v>409</v>
      </c>
      <c r="B2" s="8" t="s">
        <v>19</v>
      </c>
      <c r="C2" s="7" t="s">
        <v>18</v>
      </c>
      <c r="D2" s="7" t="s">
        <v>390</v>
      </c>
      <c r="E2" s="26" t="s">
        <v>391</v>
      </c>
    </row>
    <row r="3" spans="1:5" ht="19.95" customHeight="1" x14ac:dyDescent="0.3">
      <c r="A3" s="25" t="s">
        <v>413</v>
      </c>
      <c r="B3" s="6" t="s">
        <v>39</v>
      </c>
      <c r="C3" s="9" t="s">
        <v>392</v>
      </c>
      <c r="D3" s="9" t="s">
        <v>393</v>
      </c>
      <c r="E3" s="27" t="s">
        <v>394</v>
      </c>
    </row>
    <row r="4" spans="1:5" ht="19.95" customHeight="1" x14ac:dyDescent="0.3">
      <c r="A4" s="25" t="s">
        <v>414</v>
      </c>
      <c r="B4" s="8" t="s">
        <v>18</v>
      </c>
      <c r="C4" s="7" t="s">
        <v>50</v>
      </c>
      <c r="D4" s="7" t="s">
        <v>395</v>
      </c>
      <c r="E4" s="26" t="s">
        <v>396</v>
      </c>
    </row>
    <row r="5" spans="1:5" ht="19.95" customHeight="1" x14ac:dyDescent="0.3">
      <c r="A5" s="25" t="s">
        <v>410</v>
      </c>
      <c r="B5" s="6" t="s">
        <v>39</v>
      </c>
      <c r="C5" s="9" t="s">
        <v>19</v>
      </c>
      <c r="D5" s="9" t="s">
        <v>397</v>
      </c>
      <c r="E5" s="27" t="s">
        <v>389</v>
      </c>
    </row>
    <row r="6" spans="1:5" ht="19.95" customHeight="1" x14ac:dyDescent="0.3">
      <c r="A6" s="25" t="s">
        <v>411</v>
      </c>
      <c r="B6" s="8" t="s">
        <v>27</v>
      </c>
      <c r="C6" s="7" t="s">
        <v>45</v>
      </c>
      <c r="D6" s="7" t="s">
        <v>398</v>
      </c>
      <c r="E6" s="26" t="s">
        <v>399</v>
      </c>
    </row>
    <row r="7" spans="1:5" ht="19.95" customHeight="1" x14ac:dyDescent="0.3">
      <c r="A7" s="25" t="s">
        <v>415</v>
      </c>
      <c r="B7" s="6" t="s">
        <v>39</v>
      </c>
      <c r="C7" s="9" t="s">
        <v>19</v>
      </c>
      <c r="D7" s="9" t="s">
        <v>400</v>
      </c>
      <c r="E7" s="27" t="s">
        <v>390</v>
      </c>
    </row>
    <row r="8" spans="1:5" ht="19.95" customHeight="1" x14ac:dyDescent="0.3">
      <c r="A8" s="25" t="s">
        <v>416</v>
      </c>
      <c r="B8" s="8" t="s">
        <v>27</v>
      </c>
      <c r="C8" s="7" t="s">
        <v>19</v>
      </c>
      <c r="D8" s="7" t="s">
        <v>401</v>
      </c>
      <c r="E8" s="26" t="s">
        <v>391</v>
      </c>
    </row>
    <row r="9" spans="1:5" ht="19.95" customHeight="1" x14ac:dyDescent="0.3">
      <c r="A9" s="25" t="s">
        <v>412</v>
      </c>
      <c r="B9" s="6" t="s">
        <v>19</v>
      </c>
      <c r="C9" s="9" t="s">
        <v>50</v>
      </c>
      <c r="D9" s="9" t="s">
        <v>402</v>
      </c>
      <c r="E9" s="27" t="s">
        <v>403</v>
      </c>
    </row>
    <row r="10" spans="1:5" ht="19.95" customHeight="1" x14ac:dyDescent="0.3">
      <c r="A10" s="25" t="s">
        <v>417</v>
      </c>
      <c r="B10" s="8" t="s">
        <v>19</v>
      </c>
      <c r="C10" s="7" t="s">
        <v>39</v>
      </c>
      <c r="D10" s="7" t="s">
        <v>404</v>
      </c>
      <c r="E10" s="26" t="s">
        <v>405</v>
      </c>
    </row>
    <row r="11" spans="1:5" ht="19.95" customHeight="1" x14ac:dyDescent="0.3">
      <c r="A11" s="25" t="s">
        <v>418</v>
      </c>
      <c r="B11" s="6" t="s">
        <v>260</v>
      </c>
      <c r="C11" s="9" t="s">
        <v>50</v>
      </c>
      <c r="D11" s="9" t="s">
        <v>406</v>
      </c>
      <c r="E11" s="27" t="s">
        <v>407</v>
      </c>
    </row>
    <row r="12" spans="1:5" ht="19.95" customHeight="1" x14ac:dyDescent="0.3">
      <c r="A12" s="31" t="s">
        <v>419</v>
      </c>
      <c r="B12" s="32" t="s">
        <v>31</v>
      </c>
      <c r="C12" s="33" t="s">
        <v>19</v>
      </c>
      <c r="D12" s="33" t="s">
        <v>408</v>
      </c>
      <c r="E12" s="34" t="s">
        <v>390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E8FAB-278A-47D0-B424-10216269217A}">
  <dimension ref="A1"/>
  <sheetViews>
    <sheetView showGridLines="0" tabSelected="1" topLeftCell="A2" zoomScale="70" zoomScaleNormal="70" workbookViewId="0">
      <selection activeCell="X11" sqref="X1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Bases Decision</vt:lpstr>
      <vt:lpstr>Top Ten Venues</vt:lpstr>
      <vt:lpstr>MoM </vt:lpstr>
      <vt:lpstr>Title Winner</vt:lpstr>
      <vt:lpstr>KPI</vt:lpstr>
      <vt:lpstr>IPL Matches 2008-2018</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saurabh singh</cp:lastModifiedBy>
  <dcterms:created xsi:type="dcterms:W3CDTF">2023-05-25T13:59:02Z</dcterms:created>
  <dcterms:modified xsi:type="dcterms:W3CDTF">2023-07-30T04:25:23Z</dcterms:modified>
</cp:coreProperties>
</file>