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09"/>
  <workbookPr filterPrivacy="1" codeName="ThisWorkbook"/>
  <xr:revisionPtr revIDLastSave="156" documentId="6_{C922B7DD-B333-4D04-94F0-7A49CB43D611}" xr6:coauthVersionLast="47" xr6:coauthVersionMax="47" xr10:uidLastSave="{E731C3BB-337E-4A7E-B9F1-594CA1534E80}"/>
  <bookViews>
    <workbookView xWindow="-120" yWindow="-120" windowWidth="29040" windowHeight="15840" xr2:uid="{00000000-000D-0000-FFFF-FFFF00000000}"/>
  </bookViews>
  <sheets>
    <sheet name="PlanningProjet" sheetId="11" r:id="rId1"/>
    <sheet name="Jour_férié" sheetId="13" r:id="rId2"/>
  </sheets>
  <definedNames>
    <definedName name="avancement_tâche" localSheetId="0">PlanningProjet!$D1</definedName>
    <definedName name="ce_jour" localSheetId="0">TODAY()</definedName>
    <definedName name="Début_Projet">PlanningProjet!$E$2</definedName>
    <definedName name="début_tâche" localSheetId="0">PlanningProjet!$E1</definedName>
    <definedName name="fin_tâche" localSheetId="0">PlanningProjet!$F1</definedName>
    <definedName name="Implémentation_Projet">PlanningProjet!$E$3</definedName>
    <definedName name="_xlnm.Print_Titles" localSheetId="0">PlanningProjet!$4:$6</definedName>
    <definedName name="Jours_Fériés">Jour_férié!$A$1:$A$6</definedName>
    <definedName name="Semaine_Affichage">PlanningProjet!$E$4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6" i="11" l="1"/>
  <c r="E20" i="11"/>
  <c r="L25" i="11"/>
  <c r="L26" i="11"/>
  <c r="L24" i="11"/>
  <c r="L21" i="11"/>
  <c r="L22" i="11"/>
  <c r="L20" i="11"/>
  <c r="H27" i="11"/>
  <c r="I27" i="11"/>
  <c r="J27" i="11"/>
  <c r="K27" i="11"/>
  <c r="G27" i="11"/>
  <c r="F15" i="11"/>
  <c r="E16" i="11" s="1"/>
  <c r="F16" i="11" s="1"/>
  <c r="E17" i="11" s="1"/>
  <c r="E15" i="11"/>
  <c r="E9" i="11"/>
  <c r="F9" i="11" s="1"/>
  <c r="E10" i="11" s="1"/>
  <c r="F10" i="11" s="1"/>
  <c r="E11" i="11" s="1"/>
  <c r="M16" i="11"/>
  <c r="M15" i="11"/>
  <c r="M18" i="11"/>
  <c r="K17" i="11"/>
  <c r="M10" i="11"/>
  <c r="M11" i="11"/>
  <c r="M12" i="11"/>
  <c r="M13" i="11"/>
  <c r="M20" i="11"/>
  <c r="M21" i="11"/>
  <c r="M22" i="11"/>
  <c r="M24" i="11"/>
  <c r="M25" i="11"/>
  <c r="M26" i="11"/>
  <c r="M9" i="11"/>
  <c r="L16" i="11"/>
  <c r="L17" i="11"/>
  <c r="L18" i="11"/>
  <c r="L15" i="11"/>
  <c r="L10" i="11"/>
  <c r="L11" i="11"/>
  <c r="L12" i="11"/>
  <c r="L13" i="11"/>
  <c r="L9" i="11"/>
  <c r="L27" i="11" l="1"/>
  <c r="M17" i="11"/>
  <c r="M27" i="11" s="1"/>
  <c r="F17" i="11"/>
  <c r="E18" i="11" s="1"/>
  <c r="F11" i="11" l="1"/>
  <c r="E12" i="11" s="1"/>
  <c r="F12" i="11" l="1"/>
  <c r="E13" i="11" s="1"/>
  <c r="F13" i="11" s="1"/>
  <c r="F18" i="11" l="1"/>
  <c r="F20" i="11" l="1"/>
  <c r="E21" i="11" s="1"/>
  <c r="F21" i="11" s="1"/>
  <c r="E22" i="11" s="1"/>
  <c r="F22" i="11" s="1"/>
  <c r="E24" i="11" s="1"/>
  <c r="F24" i="11" s="1"/>
  <c r="E25" i="11" l="1"/>
  <c r="F25" i="11" s="1"/>
  <c r="E26" i="11" l="1"/>
</calcChain>
</file>

<file path=xl/sharedStrings.xml><?xml version="1.0" encoding="utf-8"?>
<sst xmlns="http://schemas.openxmlformats.org/spreadsheetml/2006/main" count="65" uniqueCount="54">
  <si>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</si>
  <si>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DIGICHESS</t>
  </si>
  <si>
    <t>Entrez le nom de la société dans la cellule B2.</t>
  </si>
  <si>
    <t>Début du projet :</t>
  </si>
  <si>
    <t>Entrez le nom du chef de projet dans la cellule B3. Entrez la date de début du projet dans la cellule E3. Début du projet : l’étiquette figure dans la cellule C3.</t>
  </si>
  <si>
    <t>Implémentation du projet :</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</si>
  <si>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</si>
  <si>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Semaine d’affichage :</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</si>
  <si>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</si>
  <si>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</si>
  <si>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N° Tâche</t>
  </si>
  <si>
    <t>Etape</t>
  </si>
  <si>
    <t>AVANCEMENT</t>
  </si>
  <si>
    <t>DÉBUT</t>
  </si>
  <si>
    <t>FIN</t>
  </si>
  <si>
    <t>Jours Direction du projet</t>
  </si>
  <si>
    <t>Jours Chef de projet</t>
  </si>
  <si>
    <t>Jours Tech Lead</t>
  </si>
  <si>
    <t>Jours Consultants</t>
  </si>
  <si>
    <t>Achat Equipement</t>
  </si>
  <si>
    <t>Total Jours</t>
  </si>
  <si>
    <t>Total €H.T</t>
  </si>
  <si>
    <t>Coût TJM en € H.T</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</si>
  <si>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</si>
  <si>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Phase Pré-conception / Conception</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</si>
  <si>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</si>
  <si>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Tâche 1</t>
  </si>
  <si>
    <t>Note de cadrage</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</si>
  <si>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</si>
  <si>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Tâche 2</t>
  </si>
  <si>
    <t>Cahier des charges</t>
  </si>
  <si>
    <t>Tâche 3</t>
  </si>
  <si>
    <t>Cahier des charges technique</t>
  </si>
  <si>
    <t>Tâche 4</t>
  </si>
  <si>
    <t>Planning</t>
  </si>
  <si>
    <t>Tâche 5</t>
  </si>
  <si>
    <t>Documentation</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</si>
  <si>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</si>
  <si>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Phase Développement</t>
  </si>
  <si>
    <t>Front</t>
  </si>
  <si>
    <t>Back</t>
  </si>
  <si>
    <t>Architecture</t>
  </si>
  <si>
    <t>BDD</t>
  </si>
  <si>
    <t>Exemple de bloc de titre de phase</t>
  </si>
  <si>
    <t>Phase Testing</t>
  </si>
  <si>
    <t>Élaboration des Plans de Test</t>
  </si>
  <si>
    <t>Tests Fonctionnels</t>
  </si>
  <si>
    <t>Tests de Performance</t>
  </si>
  <si>
    <t>Phase Déploiement</t>
  </si>
  <si>
    <t>Préparation Environnement de Production</t>
  </si>
  <si>
    <t>Migration et Déploiement des Données</t>
  </si>
  <si>
    <t>Validation Post-Déploiement et Surveillance</t>
  </si>
  <si>
    <t>Ceci est une ligne vide.</t>
  </si>
  <si>
    <t>Totaux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</si>
</sst>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_-* #,##0\ [$€-40C]_-;\-* #,##0\ [$€-40C]_-;_-* &quot;-&quot;??\ [$€-40C]_-;_-@_-"/>
    <numFmt numFmtId="169" formatCode="_-* #,##0\ &quot;€&quot;_-;\-* #,##0\ &quot;€&quot;_-;_-* &quot;-&quot;??\ &quot;€&quot;_-;_-@_-"/>
    <numFmt numFmtId="170" formatCode="[$-F800]dddd\,\ mmmm\ dd\,\ yyyy"/>
  </numFmts>
  <fonts count="25">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4DFEC"/>
        <bgColor indexed="64"/>
      </patternFill>
    </fill>
    <fill>
      <patternFill patternType="solid">
        <fgColor rgb="FFDCE6F1"/>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2" fillId="0" borderId="0"/>
    <xf numFmtId="165" fontId="7" fillId="0" borderId="3" applyFont="0" applyFill="0" applyAlignment="0" applyProtection="0"/>
    <xf numFmtId="0" fontId="9"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3"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4" fillId="0" borderId="0" applyNumberFormat="0" applyFill="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7" fillId="13" borderId="0" applyNumberFormat="0" applyBorder="0" applyAlignment="0" applyProtection="0"/>
    <xf numFmtId="0" fontId="18" fillId="14" borderId="6" applyNumberFormat="0" applyAlignment="0" applyProtection="0"/>
    <xf numFmtId="0" fontId="19" fillId="15" borderId="7" applyNumberFormat="0" applyAlignment="0" applyProtection="0"/>
    <xf numFmtId="0" fontId="20" fillId="15" borderId="6" applyNumberFormat="0" applyAlignment="0" applyProtection="0"/>
    <xf numFmtId="0" fontId="21" fillId="0" borderId="8" applyNumberFormat="0" applyFill="0" applyAlignment="0" applyProtection="0"/>
    <xf numFmtId="0" fontId="22" fillId="16" borderId="9" applyNumberFormat="0" applyAlignment="0" applyProtection="0"/>
    <xf numFmtId="0" fontId="23" fillId="0" borderId="0" applyNumberFormat="0" applyFill="0" applyBorder="0" applyAlignment="0" applyProtection="0"/>
    <xf numFmtId="0" fontId="7" fillId="17" borderId="10" applyNumberFormat="0" applyFont="0" applyAlignment="0" applyProtection="0"/>
    <xf numFmtId="0" fontId="24" fillId="0" borderId="0" applyNumberFormat="0" applyFill="0" applyBorder="0" applyAlignment="0" applyProtection="0"/>
    <xf numFmtId="0" fontId="5" fillId="0" borderId="11" applyNumberFormat="0" applyFill="0" applyAlignment="0" applyProtection="0"/>
    <xf numFmtId="0" fontId="12"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2"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2"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2"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2"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2"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0" borderId="0" xfId="0" applyFont="1"/>
    <xf numFmtId="0" fontId="11" fillId="0" borderId="0" xfId="1" applyFont="1" applyAlignment="1" applyProtection="1"/>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0" fontId="2" fillId="0" borderId="0" xfId="0" applyFont="1" applyAlignment="1">
      <alignment horizontal="center" vertical="center"/>
    </xf>
    <xf numFmtId="0" fontId="12" fillId="0" borderId="0" xfId="3"/>
    <xf numFmtId="0" fontId="12" fillId="0" borderId="0" xfId="3" applyAlignment="1">
      <alignment wrapText="1"/>
    </xf>
    <xf numFmtId="0" fontId="12" fillId="0" borderId="0" xfId="0" applyFont="1" applyAlignment="1">
      <alignment horizontal="center"/>
    </xf>
    <xf numFmtId="0" fontId="9" fillId="0" borderId="0" xfId="5" applyAlignment="1">
      <alignment horizontal="left"/>
    </xf>
    <xf numFmtId="0" fontId="8" fillId="0" borderId="0" xfId="6"/>
    <xf numFmtId="0" fontId="8" fillId="0" borderId="0" xfId="7">
      <alignment vertical="top"/>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9" borderId="2" xfId="12" applyFill="1">
      <alignment horizontal="left" vertical="center" indent="2"/>
    </xf>
    <xf numFmtId="0" fontId="7" fillId="8" borderId="2" xfId="12" applyFill="1">
      <alignment horizontal="left" vertical="center" indent="2"/>
    </xf>
    <xf numFmtId="0" fontId="0" fillId="0" borderId="5" xfId="0" applyBorder="1"/>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3" borderId="2" xfId="10"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9" borderId="2" xfId="10"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0" fontId="6" fillId="10" borderId="0" xfId="0" applyFont="1" applyFill="1" applyAlignment="1">
      <alignment horizontal="center" vertical="center" wrapText="1"/>
    </xf>
    <xf numFmtId="168" fontId="0" fillId="0" borderId="0" xfId="0" applyNumberFormat="1"/>
    <xf numFmtId="168" fontId="0" fillId="0" borderId="0" xfId="0" applyNumberFormat="1" applyAlignment="1">
      <alignment vertical="center"/>
    </xf>
    <xf numFmtId="169" fontId="0" fillId="0" borderId="0" xfId="15" applyNumberFormat="1" applyFont="1"/>
    <xf numFmtId="169" fontId="6" fillId="10" borderId="0" xfId="15" applyNumberFormat="1" applyFont="1" applyFill="1" applyBorder="1" applyAlignment="1">
      <alignment horizontal="center" vertical="center" wrapText="1"/>
    </xf>
    <xf numFmtId="169" fontId="0" fillId="0" borderId="0" xfId="15" applyNumberFormat="1" applyFont="1" applyAlignment="1">
      <alignment vertical="center"/>
    </xf>
    <xf numFmtId="14" fontId="0" fillId="0" borderId="0" xfId="0" applyNumberFormat="1" applyAlignment="1">
      <alignment vertical="center" wrapText="1"/>
    </xf>
    <xf numFmtId="167" fontId="7" fillId="42" borderId="2" xfId="10" applyFill="1">
      <alignment horizontal="center" vertical="center"/>
    </xf>
    <xf numFmtId="0" fontId="21" fillId="0" borderId="8" xfId="24" applyAlignment="1">
      <alignment horizontal="left" vertical="center" indent="2"/>
    </xf>
    <xf numFmtId="0" fontId="21" fillId="0" borderId="8" xfId="24" applyAlignment="1">
      <alignment horizontal="center" vertical="center"/>
    </xf>
    <xf numFmtId="9" fontId="21" fillId="0" borderId="8" xfId="24" applyNumberFormat="1" applyAlignment="1">
      <alignment horizontal="center" vertical="center"/>
    </xf>
    <xf numFmtId="167" fontId="21" fillId="0" borderId="8" xfId="24" applyNumberFormat="1" applyAlignment="1">
      <alignment horizontal="center" vertical="center"/>
    </xf>
    <xf numFmtId="0" fontId="21" fillId="0" borderId="8" xfId="24" applyNumberFormat="1" applyAlignment="1">
      <alignment vertical="center"/>
    </xf>
    <xf numFmtId="169" fontId="21" fillId="0" borderId="8" xfId="15" applyNumberFormat="1" applyFont="1" applyBorder="1" applyAlignment="1">
      <alignment vertical="center"/>
    </xf>
    <xf numFmtId="0" fontId="7" fillId="43" borderId="2" xfId="12" applyFill="1">
      <alignment horizontal="left" vertical="center" indent="2"/>
    </xf>
    <xf numFmtId="167" fontId="7" fillId="43" borderId="2" xfId="10" applyFill="1">
      <alignment horizontal="center" vertical="center"/>
    </xf>
    <xf numFmtId="0" fontId="5" fillId="6" borderId="12" xfId="0" applyFont="1" applyFill="1" applyBorder="1" applyAlignment="1">
      <alignment horizontal="left" vertical="center" indent="1"/>
    </xf>
    <xf numFmtId="0" fontId="7" fillId="6" borderId="12" xfId="11" applyFill="1" applyBorder="1">
      <alignment horizontal="center" vertical="center"/>
    </xf>
    <xf numFmtId="9" fontId="4" fillId="6" borderId="12" xfId="2" applyFont="1" applyFill="1" applyBorder="1" applyAlignment="1">
      <alignment horizontal="center" vertical="center"/>
    </xf>
    <xf numFmtId="167" fontId="0" fillId="6" borderId="12" xfId="0" applyNumberFormat="1" applyFill="1" applyBorder="1" applyAlignment="1">
      <alignment horizontal="center" vertical="center"/>
    </xf>
    <xf numFmtId="167" fontId="4" fillId="6" borderId="12" xfId="0" applyNumberFormat="1" applyFont="1" applyFill="1" applyBorder="1" applyAlignment="1">
      <alignment horizontal="center" vertical="center"/>
    </xf>
    <xf numFmtId="9" fontId="7" fillId="9" borderId="2" xfId="2" applyFill="1" applyBorder="1" applyAlignment="1">
      <alignment horizontal="left" vertical="center" indent="2"/>
    </xf>
    <xf numFmtId="9" fontId="7" fillId="8" borderId="2" xfId="2" applyFill="1" applyBorder="1" applyAlignment="1">
      <alignment horizontal="left" vertical="center" indent="2"/>
    </xf>
    <xf numFmtId="0" fontId="7" fillId="9" borderId="2" xfId="12" applyFill="1" applyAlignment="1">
      <alignment horizontal="center" vertical="center"/>
    </xf>
    <xf numFmtId="0" fontId="18" fillId="14" borderId="0" xfId="21" applyBorder="1" applyAlignment="1">
      <alignment horizontal="left"/>
    </xf>
    <xf numFmtId="0" fontId="0" fillId="0" borderId="0" xfId="0" applyAlignment="1">
      <alignment horizontal="right"/>
    </xf>
    <xf numFmtId="0" fontId="7" fillId="0" borderId="0" xfId="8" applyAlignment="1">
      <alignment horizontal="right" indent="1"/>
    </xf>
    <xf numFmtId="0" fontId="7" fillId="0" borderId="4" xfId="8" applyBorder="1" applyAlignment="1">
      <alignment horizontal="right" indent="1"/>
    </xf>
    <xf numFmtId="170" fontId="7" fillId="0" borderId="3" xfId="9" applyNumberFormat="1" applyAlignme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Commentaire" xfId="27" builtinId="10"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E4DFEC"/>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30"/>
  <sheetViews>
    <sheetView showGridLines="0" tabSelected="1" showRuler="0" zoomScale="110" zoomScaleNormal="110" zoomScalePageLayoutView="70" workbookViewId="0">
      <pane ySplit="6" topLeftCell="A8" activePane="bottomLeft" state="frozen"/>
      <selection pane="bottomLeft" activeCell="F26" sqref="F26"/>
    </sheetView>
  </sheetViews>
  <sheetFormatPr defaultColWidth="9.140625" defaultRowHeight="30" customHeight="1"/>
  <cols>
    <col min="1" max="1" width="2.7109375" style="20" customWidth="1"/>
    <col min="2" max="2" width="19.85546875" customWidth="1"/>
    <col min="3" max="3" width="45" customWidth="1"/>
    <col min="4" max="4" width="12.7109375" customWidth="1"/>
    <col min="5" max="5" width="10.42578125" style="5" customWidth="1"/>
    <col min="6" max="6" width="10.42578125" customWidth="1"/>
    <col min="7" max="7" width="11.85546875" bestFit="1" customWidth="1"/>
    <col min="8" max="10" width="10.42578125" bestFit="1" customWidth="1"/>
    <col min="11" max="11" width="12.140625" style="48" bestFit="1" customWidth="1"/>
    <col min="12" max="12" width="8.5703125" bestFit="1" customWidth="1"/>
    <col min="13" max="13" width="13.140625" bestFit="1" customWidth="1"/>
  </cols>
  <sheetData>
    <row r="1" spans="1:13" ht="30" customHeight="1">
      <c r="A1" s="21" t="s">
        <v>0</v>
      </c>
      <c r="B1" s="23" t="s">
        <v>1</v>
      </c>
      <c r="C1" s="1"/>
      <c r="D1" s="2"/>
      <c r="E1" s="4"/>
      <c r="F1" s="19"/>
    </row>
    <row r="2" spans="1:13" ht="30" customHeight="1">
      <c r="A2" s="20" t="s">
        <v>2</v>
      </c>
      <c r="B2" s="24"/>
      <c r="C2" s="71" t="s">
        <v>3</v>
      </c>
      <c r="D2" s="72"/>
      <c r="E2" s="73">
        <v>45390</v>
      </c>
      <c r="F2" s="73"/>
    </row>
    <row r="3" spans="1:13" ht="30" customHeight="1">
      <c r="A3" s="20" t="s">
        <v>4</v>
      </c>
      <c r="B3" s="25"/>
      <c r="C3" s="70" t="s">
        <v>5</v>
      </c>
      <c r="D3" s="70"/>
      <c r="E3" s="73">
        <v>45754</v>
      </c>
      <c r="F3" s="73"/>
    </row>
    <row r="4" spans="1:13" ht="30" customHeight="1">
      <c r="A4" s="21" t="s">
        <v>6</v>
      </c>
      <c r="C4" s="71" t="s">
        <v>7</v>
      </c>
      <c r="D4" s="72"/>
      <c r="E4" s="6">
        <v>1</v>
      </c>
    </row>
    <row r="5" spans="1:13" ht="15" customHeight="1">
      <c r="A5" s="21" t="s">
        <v>8</v>
      </c>
      <c r="B5" s="36"/>
      <c r="C5" s="36"/>
      <c r="D5" s="36"/>
      <c r="E5" s="36"/>
      <c r="F5" s="36"/>
    </row>
    <row r="6" spans="1:13" ht="57" customHeight="1">
      <c r="A6" s="21" t="s">
        <v>9</v>
      </c>
      <c r="B6" s="7" t="s">
        <v>10</v>
      </c>
      <c r="C6" s="8" t="s">
        <v>11</v>
      </c>
      <c r="D6" s="8" t="s">
        <v>12</v>
      </c>
      <c r="E6" s="8" t="s">
        <v>13</v>
      </c>
      <c r="F6" s="8" t="s">
        <v>14</v>
      </c>
      <c r="G6" s="45" t="s">
        <v>15</v>
      </c>
      <c r="H6" s="45" t="s">
        <v>16</v>
      </c>
      <c r="I6" s="45" t="s">
        <v>17</v>
      </c>
      <c r="J6" s="45" t="s">
        <v>18</v>
      </c>
      <c r="K6" s="49" t="s">
        <v>19</v>
      </c>
      <c r="L6" s="45" t="s">
        <v>20</v>
      </c>
      <c r="M6" s="45" t="s">
        <v>21</v>
      </c>
    </row>
    <row r="7" spans="1:13" ht="15">
      <c r="B7" s="69" t="s">
        <v>22</v>
      </c>
      <c r="C7" s="69"/>
      <c r="D7" s="69"/>
      <c r="E7" s="69"/>
      <c r="F7" s="69"/>
      <c r="G7" s="46">
        <v>1000</v>
      </c>
      <c r="H7" s="46">
        <v>850</v>
      </c>
      <c r="I7" s="46">
        <v>900</v>
      </c>
      <c r="J7" s="46">
        <v>600</v>
      </c>
    </row>
    <row r="8" spans="1:13" s="3" customFormat="1" ht="30" customHeight="1" thickBot="1">
      <c r="A8" s="21" t="s">
        <v>23</v>
      </c>
      <c r="B8" s="61" t="s">
        <v>24</v>
      </c>
      <c r="C8" s="62"/>
      <c r="D8" s="63"/>
      <c r="E8" s="64"/>
      <c r="F8" s="65"/>
      <c r="K8" s="50"/>
    </row>
    <row r="9" spans="1:13" s="3" customFormat="1" ht="30" customHeight="1" thickBot="1">
      <c r="A9" s="21" t="s">
        <v>25</v>
      </c>
      <c r="B9" s="59" t="s">
        <v>26</v>
      </c>
      <c r="C9" s="26" t="s">
        <v>27</v>
      </c>
      <c r="D9" s="11">
        <v>1</v>
      </c>
      <c r="E9" s="60">
        <f>Début_Projet</f>
        <v>45390</v>
      </c>
      <c r="F9" s="60">
        <f>WORKDAY(E9,L9,Jours_Fériés)</f>
        <v>45397</v>
      </c>
      <c r="G9" s="3">
        <v>1</v>
      </c>
      <c r="H9" s="3">
        <v>1</v>
      </c>
      <c r="I9" s="3">
        <v>1</v>
      </c>
      <c r="J9" s="3">
        <v>2</v>
      </c>
      <c r="K9" s="50"/>
      <c r="L9" s="3">
        <f>SUM(G9:J9)</f>
        <v>5</v>
      </c>
      <c r="M9" s="47">
        <f>SUM((G9*$G$7)+(H9*$H$7)+(I9*$I$7)+(J9*$J$7)+$K9)</f>
        <v>3950</v>
      </c>
    </row>
    <row r="10" spans="1:13" s="3" customFormat="1" ht="30" customHeight="1" thickBot="1">
      <c r="A10" s="21" t="s">
        <v>28</v>
      </c>
      <c r="B10" s="32" t="s">
        <v>29</v>
      </c>
      <c r="C10" s="26" t="s">
        <v>30</v>
      </c>
      <c r="D10" s="11">
        <v>1</v>
      </c>
      <c r="E10" s="60">
        <f>WORKDAY(F9,1,Jours_Fériés)</f>
        <v>45398</v>
      </c>
      <c r="F10" s="60">
        <f>WORKDAY(E10,L10,Jours_Fériés)</f>
        <v>45401</v>
      </c>
      <c r="H10" s="3">
        <v>1</v>
      </c>
      <c r="J10" s="3">
        <v>2</v>
      </c>
      <c r="K10" s="50"/>
      <c r="L10" s="3">
        <f t="shared" ref="L10:L13" si="0">SUM(G10:J10)</f>
        <v>3</v>
      </c>
      <c r="M10" s="47">
        <f t="shared" ref="M10:M25" si="1">SUM((G10*$G$7)+(H10*$H$7)+(I10*$I$7)+(J10*$J$7)+$K10)</f>
        <v>2050</v>
      </c>
    </row>
    <row r="11" spans="1:13" s="3" customFormat="1" ht="30" customHeight="1" thickBot="1">
      <c r="A11" s="20"/>
      <c r="B11" s="32" t="s">
        <v>31</v>
      </c>
      <c r="C11" s="26" t="s">
        <v>32</v>
      </c>
      <c r="D11" s="11">
        <v>1</v>
      </c>
      <c r="E11" s="60">
        <f>WORKDAY(F10,1,Jours_Fériés)</f>
        <v>45404</v>
      </c>
      <c r="F11" s="60">
        <f>WORKDAY(E11,L11,Jours_Fériés)</f>
        <v>45408</v>
      </c>
      <c r="I11" s="3">
        <v>2</v>
      </c>
      <c r="J11" s="3">
        <v>2</v>
      </c>
      <c r="K11" s="50"/>
      <c r="L11" s="3">
        <f t="shared" si="0"/>
        <v>4</v>
      </c>
      <c r="M11" s="47">
        <f t="shared" si="1"/>
        <v>3000</v>
      </c>
    </row>
    <row r="12" spans="1:13" s="3" customFormat="1" ht="30" customHeight="1" thickBot="1">
      <c r="A12" s="20"/>
      <c r="B12" s="32" t="s">
        <v>33</v>
      </c>
      <c r="C12" s="26" t="s">
        <v>34</v>
      </c>
      <c r="D12" s="11">
        <v>1</v>
      </c>
      <c r="E12" s="60">
        <f>WORKDAY(F11,1,Jours_Fériés)</f>
        <v>45411</v>
      </c>
      <c r="F12" s="60">
        <f>WORKDAY(E12,L12,Jours_Fériés)</f>
        <v>45412</v>
      </c>
      <c r="H12" s="3">
        <v>1</v>
      </c>
      <c r="K12" s="50"/>
      <c r="L12" s="3">
        <f t="shared" si="0"/>
        <v>1</v>
      </c>
      <c r="M12" s="47">
        <f t="shared" si="1"/>
        <v>850</v>
      </c>
    </row>
    <row r="13" spans="1:13" s="3" customFormat="1" ht="30" customHeight="1" thickBot="1">
      <c r="A13" s="20"/>
      <c r="B13" s="32" t="s">
        <v>35</v>
      </c>
      <c r="C13" s="26" t="s">
        <v>36</v>
      </c>
      <c r="D13" s="11">
        <v>1</v>
      </c>
      <c r="E13" s="60">
        <f>WORKDAY(F12,1,Jours_Fériés)</f>
        <v>45413</v>
      </c>
      <c r="F13" s="60">
        <f>WORKDAY(E13,L13,Jours_Fériés)</f>
        <v>45419</v>
      </c>
      <c r="J13" s="3">
        <v>4</v>
      </c>
      <c r="K13" s="50"/>
      <c r="L13" s="3">
        <f t="shared" si="0"/>
        <v>4</v>
      </c>
      <c r="M13" s="47">
        <f t="shared" si="1"/>
        <v>2400</v>
      </c>
    </row>
    <row r="14" spans="1:13" s="3" customFormat="1" ht="30" customHeight="1" thickBot="1">
      <c r="A14" s="21" t="s">
        <v>37</v>
      </c>
      <c r="B14" s="12" t="s">
        <v>38</v>
      </c>
      <c r="C14" s="27"/>
      <c r="D14" s="13"/>
      <c r="E14" s="37"/>
      <c r="F14" s="38"/>
      <c r="K14" s="50"/>
      <c r="M14" s="47"/>
    </row>
    <row r="15" spans="1:13" s="3" customFormat="1" ht="30" customHeight="1" thickBot="1">
      <c r="A15" s="21"/>
      <c r="B15" s="33" t="s">
        <v>26</v>
      </c>
      <c r="C15" s="28" t="s">
        <v>39</v>
      </c>
      <c r="D15" s="14">
        <v>0</v>
      </c>
      <c r="E15" s="39">
        <f>Implémentation_Projet</f>
        <v>45754</v>
      </c>
      <c r="F15" s="39">
        <f>WORKDAY(E15,L15,Jours_Fériés)</f>
        <v>45758</v>
      </c>
      <c r="H15" s="3">
        <v>1</v>
      </c>
      <c r="J15" s="3">
        <v>3</v>
      </c>
      <c r="K15" s="50"/>
      <c r="L15" s="3">
        <f t="shared" ref="L15" si="2">SUM(G15:J15)</f>
        <v>4</v>
      </c>
      <c r="M15" s="47">
        <f t="shared" si="1"/>
        <v>2650</v>
      </c>
    </row>
    <row r="16" spans="1:13" s="3" customFormat="1" ht="30" customHeight="1" thickBot="1">
      <c r="A16" s="20"/>
      <c r="B16" s="33" t="s">
        <v>29</v>
      </c>
      <c r="C16" s="28" t="s">
        <v>40</v>
      </c>
      <c r="D16" s="14">
        <v>0</v>
      </c>
      <c r="E16" s="39">
        <f>WORKDAY(F15,1,Jours_Fériés)</f>
        <v>45761</v>
      </c>
      <c r="F16" s="39">
        <f>WORKDAY(E16,L16,Jours_Fériés)</f>
        <v>45768</v>
      </c>
      <c r="J16" s="3">
        <v>5</v>
      </c>
      <c r="K16" s="50"/>
      <c r="L16" s="3">
        <f t="shared" ref="L16:L22" si="3">SUM(G16:J16)</f>
        <v>5</v>
      </c>
      <c r="M16" s="47">
        <f>SUM((G16*$G$7)+(H16*$H$7)+(I16*$I$7)+(J16*$J$7)+$K16)</f>
        <v>3000</v>
      </c>
    </row>
    <row r="17" spans="1:13" s="3" customFormat="1" ht="30" customHeight="1" thickBot="1">
      <c r="A17" s="20"/>
      <c r="B17" s="33" t="s">
        <v>31</v>
      </c>
      <c r="C17" s="28" t="s">
        <v>41</v>
      </c>
      <c r="D17" s="14">
        <v>0</v>
      </c>
      <c r="E17" s="39">
        <f>WORKDAY(F16,1,Jours_Fériés)</f>
        <v>45769</v>
      </c>
      <c r="F17" s="39">
        <f>WORKDAY(E17,L17,Jours_Fériés)</f>
        <v>45775</v>
      </c>
      <c r="I17" s="3">
        <v>2</v>
      </c>
      <c r="J17" s="3">
        <v>2</v>
      </c>
      <c r="K17" s="50">
        <f>1342+1500+3000</f>
        <v>5842</v>
      </c>
      <c r="L17" s="3">
        <f t="shared" si="3"/>
        <v>4</v>
      </c>
      <c r="M17" s="47">
        <f>SUM((G17*$G$7)+(H17*$H$7)+(I17*$I$7)+(J17*$J$7)+$K17)</f>
        <v>8842</v>
      </c>
    </row>
    <row r="18" spans="1:13" s="3" customFormat="1" ht="30" customHeight="1" thickBot="1">
      <c r="A18" s="20"/>
      <c r="B18" s="33" t="s">
        <v>33</v>
      </c>
      <c r="C18" s="28" t="s">
        <v>42</v>
      </c>
      <c r="D18" s="14">
        <v>0</v>
      </c>
      <c r="E18" s="39">
        <f>WORKDAY(F17,1,Jours_Fériés)</f>
        <v>45776</v>
      </c>
      <c r="F18" s="39">
        <f>WORKDAY(E18,L18,Jours_Fériés)</f>
        <v>45782</v>
      </c>
      <c r="J18" s="3">
        <v>3</v>
      </c>
      <c r="K18" s="50"/>
      <c r="L18" s="3">
        <f t="shared" si="3"/>
        <v>3</v>
      </c>
      <c r="M18" s="47">
        <f t="shared" si="1"/>
        <v>1800</v>
      </c>
    </row>
    <row r="19" spans="1:13" s="3" customFormat="1" ht="30" customHeight="1" thickBot="1">
      <c r="A19" s="20" t="s">
        <v>43</v>
      </c>
      <c r="B19" s="15" t="s">
        <v>44</v>
      </c>
      <c r="C19" s="29"/>
      <c r="D19" s="16"/>
      <c r="E19" s="40"/>
      <c r="F19" s="41"/>
      <c r="K19" s="50"/>
      <c r="M19" s="47"/>
    </row>
    <row r="20" spans="1:13" s="3" customFormat="1" ht="30" customHeight="1" thickBot="1">
      <c r="A20" s="20"/>
      <c r="B20" s="34" t="s">
        <v>26</v>
      </c>
      <c r="C20" s="68" t="s">
        <v>45</v>
      </c>
      <c r="D20" s="66">
        <v>0</v>
      </c>
      <c r="E20" s="42">
        <f>WORKDAY(F18,1,Jours_Fériés)</f>
        <v>45783</v>
      </c>
      <c r="F20" s="42">
        <f>WORKDAY(E20,L20,Jours_Fériés)</f>
        <v>45792</v>
      </c>
      <c r="H20" s="3">
        <v>1</v>
      </c>
      <c r="I20" s="3">
        <v>2</v>
      </c>
      <c r="J20" s="3">
        <v>3</v>
      </c>
      <c r="K20" s="50"/>
      <c r="L20" s="3">
        <f t="shared" si="3"/>
        <v>6</v>
      </c>
      <c r="M20" s="47">
        <f t="shared" si="1"/>
        <v>4450</v>
      </c>
    </row>
    <row r="21" spans="1:13" s="3" customFormat="1" ht="30" customHeight="1" thickBot="1">
      <c r="A21" s="20"/>
      <c r="B21" s="34" t="s">
        <v>29</v>
      </c>
      <c r="C21" s="68" t="s">
        <v>46</v>
      </c>
      <c r="D21" s="66">
        <v>0</v>
      </c>
      <c r="E21" s="42">
        <f>WORKDAY(F20,1,Jours_Fériés)</f>
        <v>45793</v>
      </c>
      <c r="F21" s="42">
        <f>WORKDAY(E21,L21,Jours_Fériés)</f>
        <v>45798</v>
      </c>
      <c r="I21" s="3">
        <v>1</v>
      </c>
      <c r="J21" s="3">
        <v>2</v>
      </c>
      <c r="K21" s="50"/>
      <c r="L21" s="3">
        <f t="shared" si="3"/>
        <v>3</v>
      </c>
      <c r="M21" s="47">
        <f t="shared" si="1"/>
        <v>2100</v>
      </c>
    </row>
    <row r="22" spans="1:13" s="3" customFormat="1" ht="30" customHeight="1" thickBot="1">
      <c r="A22" s="20"/>
      <c r="B22" s="34" t="s">
        <v>31</v>
      </c>
      <c r="C22" s="68" t="s">
        <v>47</v>
      </c>
      <c r="D22" s="66">
        <v>0</v>
      </c>
      <c r="E22" s="42">
        <f>WORKDAY(F21,1,Jours_Fériés)</f>
        <v>45799</v>
      </c>
      <c r="F22" s="42">
        <f>WORKDAY(E22,L22,Jours_Fériés)</f>
        <v>45804</v>
      </c>
      <c r="I22" s="3">
        <v>1</v>
      </c>
      <c r="J22" s="3">
        <v>2</v>
      </c>
      <c r="K22" s="50"/>
      <c r="L22" s="3">
        <f t="shared" si="3"/>
        <v>3</v>
      </c>
      <c r="M22" s="47">
        <f t="shared" si="1"/>
        <v>2100</v>
      </c>
    </row>
    <row r="23" spans="1:13" s="3" customFormat="1" ht="30" customHeight="1" thickBot="1">
      <c r="A23" s="20" t="s">
        <v>43</v>
      </c>
      <c r="B23" s="17" t="s">
        <v>48</v>
      </c>
      <c r="C23" s="30"/>
      <c r="D23" s="18"/>
      <c r="E23" s="43"/>
      <c r="F23" s="44"/>
      <c r="K23" s="50"/>
      <c r="M23" s="47"/>
    </row>
    <row r="24" spans="1:13" s="3" customFormat="1" ht="30" customHeight="1" thickBot="1">
      <c r="A24" s="20"/>
      <c r="B24" s="35" t="s">
        <v>26</v>
      </c>
      <c r="C24" s="31" t="s">
        <v>49</v>
      </c>
      <c r="D24" s="67">
        <v>0</v>
      </c>
      <c r="E24" s="52">
        <f>WORKDAY(F22,1,Jours_Fériés)</f>
        <v>45805</v>
      </c>
      <c r="F24" s="52">
        <f>WORKDAY(E24,L24,Jours_Fériés)</f>
        <v>45813</v>
      </c>
      <c r="H24" s="3">
        <v>1</v>
      </c>
      <c r="J24" s="3">
        <v>4</v>
      </c>
      <c r="K24" s="50"/>
      <c r="L24" s="3">
        <f>SUM(G24:J24)</f>
        <v>5</v>
      </c>
      <c r="M24" s="47">
        <f t="shared" si="1"/>
        <v>3250</v>
      </c>
    </row>
    <row r="25" spans="1:13" s="3" customFormat="1" ht="30" customHeight="1" thickBot="1">
      <c r="A25" s="20"/>
      <c r="B25" s="35" t="s">
        <v>29</v>
      </c>
      <c r="C25" s="31" t="s">
        <v>50</v>
      </c>
      <c r="D25" s="67">
        <v>0</v>
      </c>
      <c r="E25" s="52">
        <f>WORKDAY(F24,1,Jours_Fériés)</f>
        <v>45814</v>
      </c>
      <c r="F25" s="52">
        <f>WORKDAY(E25,L25,Jours_Fériés)</f>
        <v>45819</v>
      </c>
      <c r="J25" s="3">
        <v>2</v>
      </c>
      <c r="K25" s="50"/>
      <c r="L25" s="3">
        <f t="shared" ref="L25:L26" si="4">SUM(G25:J25)</f>
        <v>2</v>
      </c>
      <c r="M25" s="47">
        <f t="shared" si="1"/>
        <v>1200</v>
      </c>
    </row>
    <row r="26" spans="1:13" s="3" customFormat="1" ht="30" customHeight="1" thickBot="1">
      <c r="A26" s="20"/>
      <c r="B26" s="35" t="s">
        <v>31</v>
      </c>
      <c r="C26" s="31" t="s">
        <v>51</v>
      </c>
      <c r="D26" s="67">
        <v>0</v>
      </c>
      <c r="E26" s="52">
        <f>WORKDAY(F25,1,Jours_Fériés)</f>
        <v>45820</v>
      </c>
      <c r="F26" s="52">
        <f>WORKDAY(E26,L26,Jours_Fériés)</f>
        <v>45826</v>
      </c>
      <c r="G26" s="3">
        <v>1</v>
      </c>
      <c r="I26" s="3">
        <v>1</v>
      </c>
      <c r="J26" s="3">
        <v>2</v>
      </c>
      <c r="K26" s="50"/>
      <c r="L26" s="3">
        <f t="shared" si="4"/>
        <v>4</v>
      </c>
      <c r="M26" s="47">
        <f>SUM((G26*$G$7)+(H26*$H$7)+(I26*$I$7)+(J26*$J$7)+$K26)</f>
        <v>3100</v>
      </c>
    </row>
    <row r="27" spans="1:13" s="3" customFormat="1" ht="30" customHeight="1" thickBot="1">
      <c r="A27" s="20" t="s">
        <v>52</v>
      </c>
      <c r="B27" s="53" t="s">
        <v>53</v>
      </c>
      <c r="C27" s="54"/>
      <c r="D27" s="55"/>
      <c r="E27" s="56"/>
      <c r="F27" s="56"/>
      <c r="G27" s="57">
        <f>SUM(G9:G26)</f>
        <v>2</v>
      </c>
      <c r="H27" s="57">
        <f>SUM(H9:H26)</f>
        <v>6</v>
      </c>
      <c r="I27" s="57">
        <f>SUM(I9:I26)</f>
        <v>10</v>
      </c>
      <c r="J27" s="57">
        <f>SUM(J9:J26)</f>
        <v>38</v>
      </c>
      <c r="K27" s="58">
        <f>SUM(K9:K26)</f>
        <v>5842</v>
      </c>
      <c r="L27" s="57">
        <f>SUM(L9:L26)</f>
        <v>56</v>
      </c>
      <c r="M27" s="58">
        <f>SUM(M9:M26)</f>
        <v>44742</v>
      </c>
    </row>
    <row r="28" spans="1:13" ht="30" customHeight="1" thickTop="1"/>
    <row r="29" spans="1:13" ht="30" customHeight="1">
      <c r="C29" s="9"/>
      <c r="F29" s="22"/>
    </row>
    <row r="30" spans="1:13" ht="30" customHeight="1">
      <c r="C30" s="10"/>
    </row>
  </sheetData>
  <mergeCells count="6">
    <mergeCell ref="B7:F7"/>
    <mergeCell ref="C2:D2"/>
    <mergeCell ref="C4:D4"/>
    <mergeCell ref="C3:D3"/>
    <mergeCell ref="E2:F2"/>
    <mergeCell ref="E3:F3"/>
  </mergeCells>
  <conditionalFormatting sqref="D8:D23 D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dataValidations disablePrompts="1"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colBreaks count="1" manualBreakCount="1">
    <brk id="2"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D8:D23 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E571C-4ABA-459B-98FC-7C7E6263E0EB}">
  <dimension ref="A1:A6"/>
  <sheetViews>
    <sheetView workbookViewId="0">
      <selection activeCell="A5" sqref="A1:A6"/>
    </sheetView>
  </sheetViews>
  <sheetFormatPr defaultColWidth="11.42578125" defaultRowHeight="15"/>
  <sheetData>
    <row r="1" spans="1:1">
      <c r="A1" s="51">
        <v>45754</v>
      </c>
    </row>
    <row r="2" spans="1:1">
      <c r="A2" s="51">
        <v>45778</v>
      </c>
    </row>
    <row r="3" spans="1:1">
      <c r="A3" s="51">
        <v>45785</v>
      </c>
    </row>
    <row r="4" spans="1:1">
      <c r="A4" s="51">
        <v>45806</v>
      </c>
    </row>
    <row r="5" spans="1:1">
      <c r="A5" s="51">
        <v>45817</v>
      </c>
    </row>
    <row r="6" spans="1:1">
      <c r="A6" s="51">
        <v>45852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446fdb6-32fc-4604-aa93-04fde322f0e1" xsi:nil="true"/>
    <lcf76f155ced4ddcb4097134ff3c332f xmlns="dddd85ff-3725-41f6-8833-c757b2bb8d2e">
      <Terms xmlns="http://schemas.microsoft.com/office/infopath/2007/PartnerControls"/>
    </lcf76f155ced4ddcb4097134ff3c332f>
    <Owner xmlns="dddd85ff-3725-41f6-8833-c757b2bb8d2e">
      <UserInfo>
        <DisplayName/>
        <AccountId xsi:nil="true"/>
        <AccountType/>
      </UserInfo>
    </Owner>
    <Student_Groups xmlns="dddd85ff-3725-41f6-8833-c757b2bb8d2e">
      <UserInfo>
        <DisplayName/>
        <AccountId xsi:nil="true"/>
        <AccountType/>
      </UserInfo>
    </Student_Groups>
    <Distribution_Groups xmlns="dddd85ff-3725-41f6-8833-c757b2bb8d2e" xsi:nil="true"/>
    <Is_Collaboration_Space_Locked xmlns="dddd85ff-3725-41f6-8833-c757b2bb8d2e" xsi:nil="true"/>
    <Invited_Teachers xmlns="dddd85ff-3725-41f6-8833-c757b2bb8d2e" xsi:nil="true"/>
    <Has_Teacher_Only_SectionGroup xmlns="dddd85ff-3725-41f6-8833-c757b2bb8d2e" xsi:nil="true"/>
    <CultureName xmlns="dddd85ff-3725-41f6-8833-c757b2bb8d2e" xsi:nil="true"/>
    <Self_Registration_Enabled xmlns="dddd85ff-3725-41f6-8833-c757b2bb8d2e" xsi:nil="true"/>
    <TeamsChannelId xmlns="dddd85ff-3725-41f6-8833-c757b2bb8d2e" xsi:nil="true"/>
    <Invited_Students xmlns="dddd85ff-3725-41f6-8833-c757b2bb8d2e" xsi:nil="true"/>
    <Teachers xmlns="dddd85ff-3725-41f6-8833-c757b2bb8d2e">
      <UserInfo>
        <DisplayName/>
        <AccountId xsi:nil="true"/>
        <AccountType/>
      </UserInfo>
    </Teachers>
    <Math_Settings xmlns="dddd85ff-3725-41f6-8833-c757b2bb8d2e" xsi:nil="true"/>
    <LMS_Mappings xmlns="dddd85ff-3725-41f6-8833-c757b2bb8d2e" xsi:nil="true"/>
    <IsNotebookLocked xmlns="dddd85ff-3725-41f6-8833-c757b2bb8d2e" xsi:nil="true"/>
    <NotebookType xmlns="dddd85ff-3725-41f6-8833-c757b2bb8d2e" xsi:nil="true"/>
    <FolderType xmlns="dddd85ff-3725-41f6-8833-c757b2bb8d2e" xsi:nil="true"/>
    <Students xmlns="dddd85ff-3725-41f6-8833-c757b2bb8d2e">
      <UserInfo>
        <DisplayName/>
        <AccountId xsi:nil="true"/>
        <AccountType/>
      </UserInfo>
    </Students>
    <Templates xmlns="dddd85ff-3725-41f6-8833-c757b2bb8d2e" xsi:nil="true"/>
    <DefaultSectionNames xmlns="dddd85ff-3725-41f6-8833-c757b2bb8d2e" xsi:nil="true"/>
    <Teams_Channel_Section_Location xmlns="dddd85ff-3725-41f6-8833-c757b2bb8d2e" xsi:nil="true"/>
    <AppVersion xmlns="dddd85ff-3725-41f6-8833-c757b2bb8d2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B290A4D413C784A8D07A7C98A66F8A5" ma:contentTypeVersion="35" ma:contentTypeDescription="Crée un document." ma:contentTypeScope="" ma:versionID="9300a9cd585ea2459421bbc7d26cf515">
  <xsd:schema xmlns:xsd="http://www.w3.org/2001/XMLSchema" xmlns:xs="http://www.w3.org/2001/XMLSchema" xmlns:p="http://schemas.microsoft.com/office/2006/metadata/properties" xmlns:ns2="dddd85ff-3725-41f6-8833-c757b2bb8d2e" xmlns:ns3="f446fdb6-32fc-4604-aa93-04fde322f0e1" targetNamespace="http://schemas.microsoft.com/office/2006/metadata/properties" ma:root="true" ma:fieldsID="8661cc54277510ceb5f1957745f9db1a" ns2:_="" ns3:_="">
    <xsd:import namespace="dddd85ff-3725-41f6-8833-c757b2bb8d2e"/>
    <xsd:import namespace="f446fdb6-32fc-4604-aa93-04fde322f0e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Teachers" minOccurs="0"/>
                <xsd:element ref="ns2:Students" minOccurs="0"/>
                <xsd:element ref="ns2:Student_Groups" minOccurs="0"/>
                <xsd:element ref="ns2:Distribution_Groups" minOccurs="0"/>
                <xsd:element ref="ns2:LMS_Mappings" minOccurs="0"/>
                <xsd:element ref="ns2:Invited_Teachers" minOccurs="0"/>
                <xsd:element ref="ns2:Invited_Students" minOccurs="0"/>
                <xsd:element ref="ns2:Self_Registration_Enabled" minOccurs="0"/>
                <xsd:element ref="ns2:Has_Teacher_Only_SectionGroup" minOccurs="0"/>
                <xsd:element ref="ns2:Is_Collaboration_Space_Locked" minOccurs="0"/>
                <xsd:element ref="ns2:IsNotebookLocked" minOccurs="0"/>
                <xsd:element ref="ns2:Teams_Channel_Section_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dd85ff-3725-41f6-8833-c757b2bb8d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Balises d’images" ma:readOnly="false" ma:fieldId="{5cf76f15-5ced-4ddc-b409-7134ff3c332f}" ma:taxonomyMulti="true" ma:sspId="4707d0f4-f67c-4573-90f7-be1a6365068d"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NotebookType" ma:index="21" nillable="true" ma:displayName="Notebook Type" ma:internalName="NotebookType">
      <xsd:simpleType>
        <xsd:restriction base="dms:Text"/>
      </xsd:simpleType>
    </xsd:element>
    <xsd:element name="FolderType" ma:index="22" nillable="true" ma:displayName="Folder Type" ma:internalName="FolderType">
      <xsd:simpleType>
        <xsd:restriction base="dms:Text"/>
      </xsd:simpleType>
    </xsd:element>
    <xsd:element name="CultureName" ma:index="23" nillable="true" ma:displayName="Culture Name" ma:internalName="CultureName">
      <xsd:simpleType>
        <xsd:restriction base="dms:Text"/>
      </xsd:simpleType>
    </xsd:element>
    <xsd:element name="AppVersion" ma:index="24" nillable="true" ma:displayName="App Version" ma:internalName="AppVersion">
      <xsd:simpleType>
        <xsd:restriction base="dms:Text"/>
      </xsd:simpleType>
    </xsd:element>
    <xsd:element name="TeamsChannelId" ma:index="25" nillable="true" ma:displayName="Teams Channel Id" ma:internalName="TeamsChannelId">
      <xsd:simpleType>
        <xsd:restriction base="dms:Text"/>
      </xsd:simpleType>
    </xsd:element>
    <xsd:element name="Owner" ma:index="26"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27" nillable="true" ma:displayName="Math Settings" ma:internalName="Math_Settings">
      <xsd:simpleType>
        <xsd:restriction base="dms:Text"/>
      </xsd:simpleType>
    </xsd:element>
    <xsd:element name="DefaultSectionNames" ma:index="28" nillable="true" ma:displayName="Default Section Names" ma:internalName="DefaultSectionNames">
      <xsd:simpleType>
        <xsd:restriction base="dms:Note">
          <xsd:maxLength value="255"/>
        </xsd:restriction>
      </xsd:simpleType>
    </xsd:element>
    <xsd:element name="Templates" ma:index="29" nillable="true" ma:displayName="Templates" ma:internalName="Templates">
      <xsd:simpleType>
        <xsd:restriction base="dms:Note">
          <xsd:maxLength value="255"/>
        </xsd:restriction>
      </xsd:simpleType>
    </xsd:element>
    <xsd:element name="Teachers" ma:index="3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3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3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33" nillable="true" ma:displayName="Distribution Groups" ma:internalName="Distribution_Groups">
      <xsd:simpleType>
        <xsd:restriction base="dms:Note">
          <xsd:maxLength value="255"/>
        </xsd:restriction>
      </xsd:simpleType>
    </xsd:element>
    <xsd:element name="LMS_Mappings" ma:index="34" nillable="true" ma:displayName="LMS Mappings" ma:internalName="LMS_Mappings">
      <xsd:simpleType>
        <xsd:restriction base="dms:Note">
          <xsd:maxLength value="255"/>
        </xsd:restriction>
      </xsd:simpleType>
    </xsd:element>
    <xsd:element name="Invited_Teachers" ma:index="35" nillable="true" ma:displayName="Invited Teachers" ma:internalName="Invited_Teachers">
      <xsd:simpleType>
        <xsd:restriction base="dms:Note">
          <xsd:maxLength value="255"/>
        </xsd:restriction>
      </xsd:simpleType>
    </xsd:element>
    <xsd:element name="Invited_Students" ma:index="36" nillable="true" ma:displayName="Invited Students" ma:internalName="Invited_Students">
      <xsd:simpleType>
        <xsd:restriction base="dms:Note">
          <xsd:maxLength value="255"/>
        </xsd:restriction>
      </xsd:simpleType>
    </xsd:element>
    <xsd:element name="Self_Registration_Enabled" ma:index="37" nillable="true" ma:displayName="Self Registration Enabled" ma:internalName="Self_Registration_Enabled">
      <xsd:simpleType>
        <xsd:restriction base="dms:Boolean"/>
      </xsd:simpleType>
    </xsd:element>
    <xsd:element name="Has_Teacher_Only_SectionGroup" ma:index="38" nillable="true" ma:displayName="Has Teacher Only SectionGroup" ma:internalName="Has_Teacher_Only_SectionGroup">
      <xsd:simpleType>
        <xsd:restriction base="dms:Boolean"/>
      </xsd:simpleType>
    </xsd:element>
    <xsd:element name="Is_Collaboration_Space_Locked" ma:index="39" nillable="true" ma:displayName="Is Collaboration Space Locked" ma:internalName="Is_Collaboration_Space_Locked">
      <xsd:simpleType>
        <xsd:restriction base="dms:Boolean"/>
      </xsd:simpleType>
    </xsd:element>
    <xsd:element name="IsNotebookLocked" ma:index="40" nillable="true" ma:displayName="Is Notebook Locked" ma:internalName="IsNotebookLocked">
      <xsd:simpleType>
        <xsd:restriction base="dms:Boolean"/>
      </xsd:simpleType>
    </xsd:element>
    <xsd:element name="Teams_Channel_Section_Location" ma:index="41" nillable="true" ma:displayName="Teams Channel Section Location" ma:internalName="Teams_Channel_Section_Location">
      <xsd:simpleType>
        <xsd:restriction base="dms:Text"/>
      </xsd:simpleType>
    </xsd:element>
    <xsd:element name="MediaServiceSearchProperties" ma:index="4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446fdb6-32fc-4604-aa93-04fde322f0e1" elementFormDefault="qualified">
    <xsd:import namespace="http://schemas.microsoft.com/office/2006/documentManagement/types"/>
    <xsd:import namespace="http://schemas.microsoft.com/office/infopath/2007/PartnerControls"/>
    <xsd:element name="SharedWithUsers" ma:index="11"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Partagé avec détails" ma:internalName="SharedWithDetails" ma:readOnly="true">
      <xsd:simpleType>
        <xsd:restriction base="dms:Note">
          <xsd:maxLength value="255"/>
        </xsd:restriction>
      </xsd:simpleType>
    </xsd:element>
    <xsd:element name="TaxCatchAll" ma:index="15" nillable="true" ma:displayName="Taxonomy Catch All Column" ma:hidden="true" ma:list="{1c06b22d-6acd-46cf-9f1d-4e953498c07e}" ma:internalName="TaxCatchAll" ma:showField="CatchAllData" ma:web="f446fdb6-32fc-4604-aa93-04fde322f0e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file>

<file path=customXml/itemProps2.xml><?xml version="1.0" encoding="utf-8"?>
<ds:datastoreItem xmlns:ds="http://schemas.openxmlformats.org/officeDocument/2006/customXml" ds:itemID="{E4A34E49-7289-4AEA-9593-4F55E04ADB10}"/>
</file>

<file path=customXml/itemProps3.xml><?xml version="1.0" encoding="utf-8"?>
<ds:datastoreItem xmlns:ds="http://schemas.openxmlformats.org/officeDocument/2006/customXml" ds:itemID="{2C252BB4-5AE4-4EEF-BBF0-D70362F81926}"/>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Angela CRUZ</cp:lastModifiedBy>
  <cp:revision/>
  <dcterms:created xsi:type="dcterms:W3CDTF">2021-12-14T20:18:50Z</dcterms:created>
  <dcterms:modified xsi:type="dcterms:W3CDTF">2024-06-11T15:32:56Z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0x0101007B290A4D413C784A8D07A7C98A66F8A5</vt:lpwstr>
  </property>
  <property fmtid="{D5CDD505-2E9C-101B-9397-08002B2CF9AE}" pid="3" name="MediaServiceImageTags">
    <vt:lpwstr/>
  </property>
</Properties>
</file>