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0567\Documents\Lab7Optimization\"/>
    </mc:Choice>
  </mc:AlternateContent>
  <xr:revisionPtr revIDLastSave="0" documentId="8_{30956EBB-A3F4-4036-993D-5709196DF9DD}" xr6:coauthVersionLast="45" xr6:coauthVersionMax="45" xr10:uidLastSave="{00000000-0000-0000-0000-000000000000}"/>
  <bookViews>
    <workbookView xWindow="-120" yWindow="-120" windowWidth="20730" windowHeight="11160" xr2:uid="{5FA15908-BC1D-4DD3-8873-C02261E039DA}"/>
  </bookViews>
  <sheets>
    <sheet name="Cheat Sheet" sheetId="2" r:id="rId1"/>
    <sheet name="Ti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7" i="1"/>
  <c r="F7" i="1" s="1"/>
  <c r="D7" i="1" s="1"/>
  <c r="D27" i="1"/>
  <c r="D26" i="1"/>
  <c r="D25" i="1"/>
  <c r="D24" i="1"/>
  <c r="D23" i="1"/>
  <c r="D22" i="1"/>
  <c r="D21" i="1"/>
  <c r="D20" i="1"/>
  <c r="D8" i="1"/>
  <c r="D9" i="1"/>
  <c r="D10" i="1"/>
  <c r="D11" i="1"/>
  <c r="D12" i="1"/>
  <c r="D13" i="1"/>
  <c r="D14" i="1"/>
  <c r="F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</calcChain>
</file>

<file path=xl/sharedStrings.xml><?xml version="1.0" encoding="utf-8"?>
<sst xmlns="http://schemas.openxmlformats.org/spreadsheetml/2006/main" count="64" uniqueCount="36">
  <si>
    <t>Initial</t>
  </si>
  <si>
    <t>No optimization</t>
  </si>
  <si>
    <t>LazyCollection</t>
  </si>
  <si>
    <t>Subselect</t>
  </si>
  <si>
    <t>Join fetch</t>
  </si>
  <si>
    <t>Entity Graph</t>
  </si>
  <si>
    <t>N</t>
  </si>
  <si>
    <t>@LazyCollection</t>
  </si>
  <si>
    <t>@Batchsize</t>
  </si>
  <si>
    <t>@FetchMode subselect</t>
  </si>
  <si>
    <t>Join Fetch</t>
  </si>
  <si>
    <t>N/batchsize</t>
  </si>
  <si>
    <t>select
        pets0_.clientid as clientid3_1_0_,
        pets0_.id as id1_1_0_,
        pets0_.id as id1_1_1_,
        pets0_.name as name2_1_1_ 
    from
        Pet pets0_ 
    where
        pets0_.clientid=?
633 milliseconds.</t>
  </si>
  <si>
    <t>select
        count(id) 
    from
        Pet 
    where
        clientid =?</t>
  </si>
  <si>
    <t xml:space="preserve">select
        pets0_.clientid as clientid3_1_1_,
        pets0_.id as id1_1_1_,
        pets0_.id as id1_1_0_,
        pets0_.name as name2_1_0_ 
    from
        Pet pets0_ 
    where
        pets0_.clientid </t>
  </si>
  <si>
    <t>select
        pets0_.clientid as clientid3_1_1_,
        pets0_.id as id1_1_1_,
        pets0_.id as id1_1_0_,
        pets0_.name as name2_1_0_ 
    from
        Pet pets0_ 
    where
        pets0_.clientid in (
            select
                owner0_.id 
            from
                Owner owner0_
        )</t>
  </si>
  <si>
    <t>select
        owner0_.id as id1_0_0_,
        pets1_.id as id1_1_1_,
        owner0_.name as name2_0_0_,
        pets1_.name as name2_1_1_,
        pets1_.clientid as clientid3_1_0__,
        pets1_.id as id1_1_0__ 
    from
        Owner owner0_ 
    inner join
        Pet pets1_ 
            on owner0_.id=pets1_.clientid</t>
  </si>
  <si>
    <t>select
        owner0_.id as id1_0_0_,
        pets1_.id as id1_1_1_,
        owner0_.name as name2_0_0_,
        pets1_.name as name2_1_1_,
        pets1_.clientid as clientid3_1_0__,
        pets1_.id as id1_1_0__ 
    from
        Owner owner0_ 
    left outer join
        Pet pets1_ 
            on owner0_.id=pets1_.clientid</t>
  </si>
  <si>
    <t>@OneToMany (cascade={CascadeType.PERSIST})
@JoinColumn (name="clientid")
@LazyCollection(LazyCollectionOption.EXTRA)
private List&lt;Pet&gt; pets;</t>
  </si>
  <si>
    <t>@OneToMany (cascade={CascadeType.PERSIST})
@JoinColumn (name="clientid")
@BatchSize(size=10)
private List&lt;Pet&gt; pets;</t>
  </si>
  <si>
    <t>@OneToMany(cascade = {CascadeType.PERSIST})
@JoinColumn(name="clientid")
@Fetch(FetchMode.SUBSELECT)
private List&lt;Pet&gt; pets;</t>
  </si>
  <si>
    <t>@OneToMany (cascade={CascadeType.PERSIST})
@JoinColumn (name="clientid")
private List&lt;Pet&gt; pets;
TypedQuery&lt;Owner&gt; query = em.createQuery("from Owner o JOIN FETCH o.pets", Owner.class);</t>
  </si>
  <si>
    <t>EntityGraph&lt;Owner&gt; graph = em.createEntityGraph(Owner.class);
graph.addAttributeNodes("pets");
TypedQuery&lt;Owner&gt; query = em.createQuery("from Owner",Owner.class);
query.setHint("javax.persistence.fetchgraph", graph);
List&lt;Owner&gt; ownerlist = query.getResultList();</t>
  </si>
  <si>
    <t>@OneToMany (cascade={CascadeType.PERSIST})
	@JoinColumn (name="clientid")
    private List&lt;Pet&gt; pets;</t>
  </si>
  <si>
    <t>Method</t>
  </si>
  <si>
    <t>DB hit</t>
  </si>
  <si>
    <t>Generated query</t>
  </si>
  <si>
    <t>Code</t>
  </si>
  <si>
    <t>BatchSize 10</t>
  </si>
  <si>
    <t>BatchSize 50</t>
  </si>
  <si>
    <t>BatchSize 20</t>
  </si>
  <si>
    <t>100x50</t>
  </si>
  <si>
    <t>10000x10</t>
  </si>
  <si>
    <t>Optimization percent</t>
  </si>
  <si>
    <t>Duration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</si>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</sst>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0" borderId="2" xfId="0" quotePrefix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3" fillId="0" borderId="1" xfId="1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Comparizon </a:t>
            </a:r>
          </a:p>
          <a:p>
            <a:pPr>
              <a:defRPr/>
            </a:pPr>
            <a:r>
              <a:rPr lang="en-US" sz="1050" b="0" i="0" u="none" strike="noStrike" baseline="0">
                <a:effectLst/>
              </a:rPr>
              <a:t>For the given set of data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Time!$G$17:$G$18</c:f>
              <c:strCache>
                <c:ptCount val="2"/>
                <c:pt idx="0">
                  <c:v>Optimization percent</c:v>
                </c:pt>
                <c:pt idx="1">
                  <c:v>100x50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Time!$F$19:$F$27</c:f>
              <c:strCache>
                <c:ptCount val="9"/>
                <c:pt idx="1">
                  <c:v>No optimization</c:v>
                </c:pt>
                <c:pt idx="2">
                  <c:v>LazyCollection</c:v>
                </c:pt>
                <c:pt idx="3">
                  <c:v>BatchSize 10</c:v>
                </c:pt>
                <c:pt idx="4">
                  <c:v>BatchSize 20</c:v>
                </c:pt>
                <c:pt idx="5">
                  <c:v>BatchSize 50</c:v>
                </c:pt>
                <c:pt idx="6">
                  <c:v>Subselect</c:v>
                </c:pt>
                <c:pt idx="7">
                  <c:v>Join fetch</c:v>
                </c:pt>
                <c:pt idx="8">
                  <c:v>Entity Graph</c:v>
                </c:pt>
              </c:strCache>
            </c:strRef>
          </c:cat>
          <c:val>
            <c:numRef>
              <c:f>Time!$G$19:$G$27</c:f>
              <c:numCache>
                <c:formatCode>General</c:formatCode>
                <c:ptCount val="9"/>
                <c:pt idx="1">
                  <c:v>0</c:v>
                </c:pt>
                <c:pt idx="2">
                  <c:v>36.334913112164301</c:v>
                </c:pt>
                <c:pt idx="3">
                  <c:v>28.751974723538709</c:v>
                </c:pt>
                <c:pt idx="4">
                  <c:v>22.906793048973142</c:v>
                </c:pt>
                <c:pt idx="5">
                  <c:v>30.963665086887843</c:v>
                </c:pt>
                <c:pt idx="6">
                  <c:v>29.225908372827803</c:v>
                </c:pt>
                <c:pt idx="7">
                  <c:v>33.333333333333343</c:v>
                </c:pt>
                <c:pt idx="8">
                  <c:v>36.492890995260666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E33-B340-A9E737B590E7}"/>
            </c:ext>
          </c:extLst>
        </c:ser>
        <c:ser>
          <c:idx val="1"/>
          <c:order val="1"/>
          <c:tx>
            <c:strRef>
              <c:f>Time!$H$17:$H$18</c:f>
              <c:strCache>
                <c:ptCount val="2"/>
                <c:pt idx="0">
                  <c:v>Optimization percent</c:v>
                </c:pt>
                <c:pt idx="1">
                  <c:v>10000x10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Time!$F$19:$F$27</c:f>
              <c:strCache>
                <c:ptCount val="9"/>
                <c:pt idx="1">
                  <c:v>No optimization</c:v>
                </c:pt>
                <c:pt idx="2">
                  <c:v>LazyCollection</c:v>
                </c:pt>
                <c:pt idx="3">
                  <c:v>BatchSize 10</c:v>
                </c:pt>
                <c:pt idx="4">
                  <c:v>BatchSize 20</c:v>
                </c:pt>
                <c:pt idx="5">
                  <c:v>BatchSize 50</c:v>
                </c:pt>
                <c:pt idx="6">
                  <c:v>Subselect</c:v>
                </c:pt>
                <c:pt idx="7">
                  <c:v>Join fetch</c:v>
                </c:pt>
                <c:pt idx="8">
                  <c:v>Entity Graph</c:v>
                </c:pt>
              </c:strCache>
            </c:strRef>
          </c:cat>
          <c:val>
            <c:numRef>
              <c:f>Time!$H$19:$H$27</c:f>
              <c:numCache>
                <c:formatCode>0</c:formatCode>
                <c:ptCount val="9"/>
                <c:pt idx="1">
                  <c:v>0</c:v>
                </c:pt>
                <c:pt idx="2">
                  <c:v>36.334913112164301</c:v>
                </c:pt>
                <c:pt idx="3">
                  <c:v>28.751974723538709</c:v>
                </c:pt>
                <c:pt idx="4">
                  <c:v>22.906793048973142</c:v>
                </c:pt>
                <c:pt idx="5">
                  <c:v>30.963665086887843</c:v>
                </c:pt>
                <c:pt idx="6">
                  <c:v>29.225908372827803</c:v>
                </c:pt>
                <c:pt idx="7">
                  <c:v>33.333333333333343</c:v>
                </c:pt>
                <c:pt idx="8">
                  <c:v>36.492890995260666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4-4E33-B340-A9E737B5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73695"/>
        <c:axId val="2018922511"/>
      </c:barChart>
      <c:catAx>
        <c:axId val="177057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22511"/>
        <c:crosses val="autoZero"/>
        <c:auto val="1"/>
        <c:lblAlgn val="ctr"/>
        <c:lblOffset val="100"/>
        <c:noMultiLvlLbl val="0"/>
      </c:catAx>
      <c:valAx>
        <c:axId val="20189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16</xdr:row>
      <xdr:rowOff>33337</xdr:rowOff>
    </xdr:from>
    <xdr:to>
      <xdr:col>16</xdr:col>
      <xdr:colOff>161925</xdr:colOff>
      <xdr:row>30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1915D7-C514-4998-B774-532517A6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33D4-263A-473E-A3B8-1EB914788A76}">
  <dimension ref="A2:G6"/>
  <sheetViews>
    <sheetView tabSelected="1" zoomScale="70" zoomScaleNormal="70" workbookViewId="0">
      <selection activeCell="B10" sqref="B10"/>
    </sheetView>
  </sheetViews>
  <sheetFormatPr defaultRowHeight="15" x14ac:dyDescent="0.25"/>
  <cols>
    <col min="1" max="1" width="12.140625" style="14" customWidth="1"/>
    <col min="2" max="4" width="51.42578125" bestFit="1" customWidth="1"/>
    <col min="5" max="5" width="52" bestFit="1" customWidth="1"/>
    <col min="6" max="7" width="63.85546875" customWidth="1"/>
  </cols>
  <sheetData>
    <row r="2" spans="1:7" x14ac:dyDescent="0.25">
      <c r="A2" s="15"/>
    </row>
    <row r="3" spans="1:7" s="3" customFormat="1" ht="30" customHeight="1" x14ac:dyDescent="0.25">
      <c r="A3" s="13" t="s">
        <v>24</v>
      </c>
      <c r="B3" s="8" t="s">
        <v>0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5</v>
      </c>
    </row>
    <row r="4" spans="1:7" s="5" customFormat="1" ht="27.75" customHeight="1" x14ac:dyDescent="0.25">
      <c r="A4" s="13" t="s">
        <v>25</v>
      </c>
      <c r="B4" s="11" t="s">
        <v>6</v>
      </c>
      <c r="C4" s="12" t="s">
        <v>6</v>
      </c>
      <c r="D4" s="12" t="s">
        <v>11</v>
      </c>
      <c r="E4" s="12">
        <v>1</v>
      </c>
      <c r="F4" s="12">
        <v>1</v>
      </c>
      <c r="G4" s="12">
        <v>1</v>
      </c>
    </row>
    <row r="5" spans="1:7" ht="210" x14ac:dyDescent="0.25">
      <c r="A5" s="13" t="s">
        <v>26</v>
      </c>
      <c r="B5" s="9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</row>
    <row r="6" spans="1:7" s="6" customFormat="1" ht="90" x14ac:dyDescent="0.25">
      <c r="A6" s="13" t="s">
        <v>27</v>
      </c>
      <c r="B6" s="10" t="s">
        <v>23</v>
      </c>
      <c r="C6" s="7" t="s">
        <v>18</v>
      </c>
      <c r="D6" s="7" t="s">
        <v>19</v>
      </c>
      <c r="E6" s="7" t="s">
        <v>20</v>
      </c>
      <c r="F6" s="7" t="s">
        <v>21</v>
      </c>
      <c r="G6" s="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721-C26B-4B14-851B-03FD923DD342}">
  <dimension ref="B5:H27"/>
  <sheetViews>
    <sheetView topLeftCell="A4" workbookViewId="0">
      <selection activeCell="A4" sqref="A1:A1048576"/>
    </sheetView>
  </sheetViews>
  <sheetFormatPr defaultRowHeight="15" x14ac:dyDescent="0.25"/>
  <cols>
    <col min="1" max="1" width="12.28515625" bestFit="1" customWidth="1"/>
    <col min="2" max="2" width="15.42578125" bestFit="1" customWidth="1"/>
    <col min="3" max="3" width="12.7109375" customWidth="1"/>
    <col min="4" max="4" width="9" bestFit="1" customWidth="1"/>
    <col min="5" max="5" width="8.7109375" bestFit="1" customWidth="1"/>
    <col min="6" max="6" width="15.42578125" bestFit="1" customWidth="1"/>
  </cols>
  <sheetData>
    <row r="5" spans="2:6" ht="18.75" customHeight="1" x14ac:dyDescent="0.25">
      <c r="B5" s="23" t="s">
        <v>24</v>
      </c>
      <c r="C5" s="20" t="s">
        <v>31</v>
      </c>
      <c r="D5" s="21"/>
      <c r="E5" s="19" t="s">
        <v>32</v>
      </c>
      <c r="F5" s="19"/>
    </row>
    <row r="6" spans="2:6" ht="18.75" customHeight="1" x14ac:dyDescent="0.25">
      <c r="B6" s="24"/>
      <c r="C6" s="18" t="s">
        <v>34</v>
      </c>
      <c r="D6" s="18" t="s">
        <v>35</v>
      </c>
      <c r="E6" s="18" t="s">
        <v>34</v>
      </c>
      <c r="F6" s="18" t="s">
        <v>35</v>
      </c>
    </row>
    <row r="7" spans="2:6" x14ac:dyDescent="0.25">
      <c r="B7" s="17" t="s">
        <v>1</v>
      </c>
      <c r="C7" s="17">
        <v>633</v>
      </c>
      <c r="D7" s="22">
        <f>F7</f>
        <v>93.75</v>
      </c>
      <c r="E7" s="1">
        <f>C7*0.5</f>
        <v>316.5</v>
      </c>
      <c r="F7" s="22">
        <f>100 - (E7/5064*100)</f>
        <v>93.75</v>
      </c>
    </row>
    <row r="8" spans="2:6" x14ac:dyDescent="0.25">
      <c r="B8" s="17" t="s">
        <v>2</v>
      </c>
      <c r="C8" s="17">
        <v>403</v>
      </c>
      <c r="D8" s="22">
        <f t="shared" ref="D8:D14" si="0">100 - (C8/633*100)</f>
        <v>36.334913112164301</v>
      </c>
      <c r="E8" s="1">
        <f>C8*0.5</f>
        <v>201.5</v>
      </c>
      <c r="F8" s="22">
        <f t="shared" ref="F8:F14" si="1">100 - (E8/5064*100)</f>
        <v>96.020932069510266</v>
      </c>
    </row>
    <row r="9" spans="2:6" x14ac:dyDescent="0.25">
      <c r="B9" s="17" t="s">
        <v>28</v>
      </c>
      <c r="C9" s="17">
        <v>451</v>
      </c>
      <c r="D9" s="22">
        <f t="shared" si="0"/>
        <v>28.751974723538709</v>
      </c>
      <c r="E9" s="1">
        <f t="shared" ref="E9:E14" si="2">C9*8</f>
        <v>3608</v>
      </c>
      <c r="F9" s="22">
        <f t="shared" si="1"/>
        <v>28.751974723538709</v>
      </c>
    </row>
    <row r="10" spans="2:6" x14ac:dyDescent="0.25">
      <c r="B10" s="17" t="s">
        <v>30</v>
      </c>
      <c r="C10" s="17">
        <v>488</v>
      </c>
      <c r="D10" s="22">
        <f t="shared" si="0"/>
        <v>22.906793048973142</v>
      </c>
      <c r="E10" s="1">
        <f t="shared" si="2"/>
        <v>3904</v>
      </c>
      <c r="F10" s="22">
        <f t="shared" si="1"/>
        <v>22.906793048973142</v>
      </c>
    </row>
    <row r="11" spans="2:6" x14ac:dyDescent="0.25">
      <c r="B11" s="17" t="s">
        <v>29</v>
      </c>
      <c r="C11" s="17">
        <v>437</v>
      </c>
      <c r="D11" s="22">
        <f t="shared" si="0"/>
        <v>30.963665086887843</v>
      </c>
      <c r="E11" s="1">
        <f t="shared" si="2"/>
        <v>3496</v>
      </c>
      <c r="F11" s="22">
        <f t="shared" si="1"/>
        <v>30.963665086887843</v>
      </c>
    </row>
    <row r="12" spans="2:6" x14ac:dyDescent="0.25">
      <c r="B12" s="17" t="s">
        <v>3</v>
      </c>
      <c r="C12" s="17">
        <v>448</v>
      </c>
      <c r="D12" s="22">
        <f t="shared" si="0"/>
        <v>29.225908372827803</v>
      </c>
      <c r="E12" s="1">
        <f t="shared" si="2"/>
        <v>3584</v>
      </c>
      <c r="F12" s="22">
        <f t="shared" si="1"/>
        <v>29.225908372827803</v>
      </c>
    </row>
    <row r="13" spans="2:6" x14ac:dyDescent="0.25">
      <c r="B13" s="17" t="s">
        <v>4</v>
      </c>
      <c r="C13" s="17">
        <v>422</v>
      </c>
      <c r="D13" s="22">
        <f t="shared" si="0"/>
        <v>33.333333333333343</v>
      </c>
      <c r="E13" s="1">
        <f t="shared" si="2"/>
        <v>3376</v>
      </c>
      <c r="F13" s="22">
        <f t="shared" si="1"/>
        <v>33.333333333333343</v>
      </c>
    </row>
    <row r="14" spans="2:6" x14ac:dyDescent="0.25">
      <c r="B14" s="17" t="s">
        <v>5</v>
      </c>
      <c r="C14" s="17">
        <v>402</v>
      </c>
      <c r="D14" s="22">
        <f t="shared" si="0"/>
        <v>36.492890995260666</v>
      </c>
      <c r="E14" s="1">
        <f t="shared" si="2"/>
        <v>3216</v>
      </c>
      <c r="F14" s="22">
        <f t="shared" si="1"/>
        <v>36.492890995260666</v>
      </c>
    </row>
    <row r="17" spans="2:8" s="3" customFormat="1" ht="23.25" customHeight="1" x14ac:dyDescent="0.25">
      <c r="B17" s="16" t="s">
        <v>34</v>
      </c>
      <c r="C17" s="16"/>
      <c r="D17" s="16"/>
      <c r="F17" s="25" t="s">
        <v>33</v>
      </c>
      <c r="G17" s="25"/>
      <c r="H17" s="25"/>
    </row>
    <row r="18" spans="2:8" x14ac:dyDescent="0.25">
      <c r="B18" s="23" t="s">
        <v>24</v>
      </c>
      <c r="C18" s="23" t="s">
        <v>31</v>
      </c>
      <c r="D18" s="23" t="s">
        <v>32</v>
      </c>
      <c r="F18" s="23" t="s">
        <v>24</v>
      </c>
      <c r="G18" s="19" t="s">
        <v>31</v>
      </c>
      <c r="H18" s="19" t="s">
        <v>32</v>
      </c>
    </row>
    <row r="19" spans="2:8" x14ac:dyDescent="0.25">
      <c r="B19" s="24"/>
      <c r="C19" s="24"/>
      <c r="D19" s="24"/>
      <c r="F19" s="24"/>
      <c r="G19" s="19"/>
      <c r="H19" s="19"/>
    </row>
    <row r="20" spans="2:8" x14ac:dyDescent="0.25">
      <c r="B20" s="17" t="s">
        <v>1</v>
      </c>
      <c r="C20" s="17">
        <v>633</v>
      </c>
      <c r="D20" s="1">
        <f>C20*8</f>
        <v>5064</v>
      </c>
      <c r="F20" s="17" t="s">
        <v>1</v>
      </c>
      <c r="G20" s="1">
        <v>0</v>
      </c>
      <c r="H20" s="22">
        <v>0</v>
      </c>
    </row>
    <row r="21" spans="2:8" x14ac:dyDescent="0.25">
      <c r="B21" s="17" t="s">
        <v>2</v>
      </c>
      <c r="C21" s="17">
        <v>403</v>
      </c>
      <c r="D21" s="1">
        <f>C21*8</f>
        <v>3224</v>
      </c>
      <c r="F21" s="17" t="s">
        <v>2</v>
      </c>
      <c r="G21" s="1">
        <v>36.334913112164301</v>
      </c>
      <c r="H21" s="22">
        <v>36.334913112164301</v>
      </c>
    </row>
    <row r="22" spans="2:8" x14ac:dyDescent="0.25">
      <c r="B22" s="17" t="s">
        <v>28</v>
      </c>
      <c r="C22" s="17">
        <v>451</v>
      </c>
      <c r="D22" s="1">
        <f>C22*8</f>
        <v>3608</v>
      </c>
      <c r="F22" s="17" t="s">
        <v>28</v>
      </c>
      <c r="G22" s="1">
        <v>28.751974723538709</v>
      </c>
      <c r="H22" s="22">
        <v>28.751974723538709</v>
      </c>
    </row>
    <row r="23" spans="2:8" x14ac:dyDescent="0.25">
      <c r="B23" s="17" t="s">
        <v>30</v>
      </c>
      <c r="C23" s="17">
        <v>488</v>
      </c>
      <c r="D23" s="1">
        <f>C23*8</f>
        <v>3904</v>
      </c>
      <c r="F23" s="17" t="s">
        <v>30</v>
      </c>
      <c r="G23" s="1">
        <v>22.906793048973142</v>
      </c>
      <c r="H23" s="22">
        <v>22.906793048973142</v>
      </c>
    </row>
    <row r="24" spans="2:8" x14ac:dyDescent="0.25">
      <c r="B24" s="17" t="s">
        <v>29</v>
      </c>
      <c r="C24" s="17">
        <v>437</v>
      </c>
      <c r="D24" s="1">
        <f>C24*8</f>
        <v>3496</v>
      </c>
      <c r="F24" s="17" t="s">
        <v>29</v>
      </c>
      <c r="G24" s="1">
        <v>30.963665086887843</v>
      </c>
      <c r="H24" s="22">
        <v>30.963665086887843</v>
      </c>
    </row>
    <row r="25" spans="2:8" x14ac:dyDescent="0.25">
      <c r="B25" s="17" t="s">
        <v>3</v>
      </c>
      <c r="C25" s="17">
        <v>448</v>
      </c>
      <c r="D25" s="1">
        <f>C25*8</f>
        <v>3584</v>
      </c>
      <c r="F25" s="17" t="s">
        <v>3</v>
      </c>
      <c r="G25" s="1">
        <v>29.225908372827803</v>
      </c>
      <c r="H25" s="22">
        <v>29.225908372827803</v>
      </c>
    </row>
    <row r="26" spans="2:8" x14ac:dyDescent="0.25">
      <c r="B26" s="17" t="s">
        <v>4</v>
      </c>
      <c r="C26" s="17">
        <v>422</v>
      </c>
      <c r="D26" s="1">
        <f>C26*8</f>
        <v>3376</v>
      </c>
      <c r="F26" s="17" t="s">
        <v>4</v>
      </c>
      <c r="G26" s="1">
        <v>33.333333333333343</v>
      </c>
      <c r="H26" s="22">
        <v>33.333333333333343</v>
      </c>
    </row>
    <row r="27" spans="2:8" x14ac:dyDescent="0.25">
      <c r="B27" s="17" t="s">
        <v>5</v>
      </c>
      <c r="C27" s="17">
        <v>402</v>
      </c>
      <c r="D27" s="1">
        <f>C27*8</f>
        <v>3216</v>
      </c>
      <c r="F27" s="17" t="s">
        <v>5</v>
      </c>
      <c r="G27" s="1">
        <v>36.492890995260666</v>
      </c>
      <c r="H27" s="22">
        <v>36.492890995260666</v>
      </c>
    </row>
  </sheetData>
  <mergeCells count="11">
    <mergeCell ref="G18:G19"/>
    <mergeCell ref="H18:H19"/>
    <mergeCell ref="C18:C19"/>
    <mergeCell ref="D18:D19"/>
    <mergeCell ref="C5:D5"/>
    <mergeCell ref="E5:F5"/>
    <mergeCell ref="B5:B6"/>
    <mergeCell ref="B18:B19"/>
    <mergeCell ref="F18:F19"/>
    <mergeCell ref="B17:D17"/>
    <mergeCell ref="F17:H1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8EBA34DE1704B96CF7B6AADBA3A53" ma:contentTypeVersion="2" ma:contentTypeDescription="Create a new document." ma:contentTypeScope="" ma:versionID="add2b3fde03f645734ecb0d954ebdefa">
  <xsd:schema xmlns:xsd="http://www.w3.org/2001/XMLSchema" xmlns:xs="http://www.w3.org/2001/XMLSchema" xmlns:p="http://schemas.microsoft.com/office/2006/metadata/properties" xmlns:ns3="9e8e40c0-ae31-4fcf-8e56-5dff800e1c39" targetNamespace="http://schemas.microsoft.com/office/2006/metadata/properties" ma:root="true" ma:fieldsID="d11f67e8c573ad4b7dc4d7816d344f7a" ns3:_="">
    <xsd:import namespace="9e8e40c0-ae31-4fcf-8e56-5dff800e1c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e40c0-ae31-4fcf-8e56-5dff800e1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D7BB40-5FE8-4DBF-B03A-2CF3F942F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8e40c0-ae31-4fcf-8e56-5dff800e1c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CCA2FE-B816-448F-BA7D-4E6D9FC373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36BE19-4634-4BF5-8C84-2C849F64B29B}">
  <ds:schemaRefs>
    <ds:schemaRef ds:uri="http://schemas.microsoft.com/office/2006/metadata/properties"/>
    <ds:schemaRef ds:uri="9e8e40c0-ae31-4fcf-8e56-5dff800e1c39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Cheat Sheet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610567</dc:creator>
  <cp:lastModifiedBy>Davaabayar Battogtokh</cp:lastModifiedBy>
  <dcterms:created xsi:type="dcterms:W3CDTF">2019-12-03T22:51:41Z</dcterms:created>
  <dcterms:modified xsi:type="dcterms:W3CDTF">2019-12-04T00:11:15Z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0x010100E418EBA34DE1704B96CF7B6AADBA3A53</vt:lpwstr>
  </property>
</Properties>
</file>