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72" windowWidth="14340" windowHeight="6096"/>
  </bookViews>
  <sheets>
    <sheet name="WEO_Peru_debt" sheetId="1" r:id="rId1"/>
  </sheets>
  <calcPr calcId="0"/>
</workbook>
</file>

<file path=xl/calcChain.xml><?xml version="1.0" encoding="utf-8"?>
<calcChain xmlns="http://schemas.openxmlformats.org/spreadsheetml/2006/main">
  <c r="V19" i="1"/>
  <c r="U19"/>
  <c r="T19"/>
  <c r="S19"/>
  <c r="P22"/>
  <c r="P21"/>
  <c r="P20"/>
  <c r="V18"/>
  <c r="V17"/>
  <c r="V16"/>
  <c r="V15"/>
  <c r="V14"/>
  <c r="V13"/>
  <c r="T18"/>
  <c r="T17"/>
  <c r="T16"/>
  <c r="T15"/>
  <c r="T14"/>
  <c r="T13"/>
  <c r="R18"/>
  <c r="R17"/>
  <c r="R16"/>
  <c r="R15"/>
  <c r="R14"/>
  <c r="R13"/>
  <c r="U18"/>
  <c r="U17"/>
  <c r="U16"/>
  <c r="U15"/>
  <c r="U14"/>
  <c r="U13"/>
  <c r="S18"/>
  <c r="S17"/>
  <c r="S16"/>
  <c r="S15"/>
  <c r="S14"/>
  <c r="S13"/>
  <c r="Q18"/>
  <c r="Q17"/>
  <c r="Q16"/>
  <c r="Q15"/>
  <c r="Q14"/>
  <c r="Q13"/>
  <c r="Q12"/>
  <c r="P18"/>
  <c r="P17"/>
  <c r="P16"/>
  <c r="P15"/>
  <c r="P14"/>
  <c r="P13"/>
  <c r="P12"/>
</calcChain>
</file>

<file path=xl/sharedStrings.xml><?xml version="1.0" encoding="utf-8"?>
<sst xmlns="http://schemas.openxmlformats.org/spreadsheetml/2006/main" count="54" uniqueCount="39">
  <si>
    <t>Country</t>
  </si>
  <si>
    <t>Subject Descriptor</t>
  </si>
  <si>
    <t>Units</t>
  </si>
  <si>
    <t>Scale</t>
  </si>
  <si>
    <t>Country/Series-specific Notes</t>
  </si>
  <si>
    <t>Estimates Start After</t>
  </si>
  <si>
    <t>Peru</t>
  </si>
  <si>
    <t>Gross domestic product, constant prices</t>
  </si>
  <si>
    <t>Percent change</t>
  </si>
  <si>
    <t>See notes for:  Gross domestic product, constant prices (National currency).</t>
  </si>
  <si>
    <t>Inflation, average consumer prices</t>
  </si>
  <si>
    <t>See notes for:  Inflation, average consumer prices (Index).</t>
  </si>
  <si>
    <t>General government revenue</t>
  </si>
  <si>
    <t>Percent of GDP</t>
  </si>
  <si>
    <t>See notes for:  General government revenue (National currency).</t>
  </si>
  <si>
    <t>General government total expenditure</t>
  </si>
  <si>
    <t>See notes for:  General government total expenditure (National currency).</t>
  </si>
  <si>
    <t>General government net lending/borrowing</t>
  </si>
  <si>
    <t>See notes for:  General government net lending/borrowing (National currency).</t>
  </si>
  <si>
    <t>General government primary net lending/borrowing</t>
  </si>
  <si>
    <t>See notes for:  General government primary net lending/borrowing (National currency).</t>
  </si>
  <si>
    <t>n/a</t>
  </si>
  <si>
    <t>General government gross debt</t>
  </si>
  <si>
    <t>See notes for:  General government gross debt (National currency).</t>
  </si>
  <si>
    <t>International Monetary Fund, World Economic Outlook Database, September 2011</t>
  </si>
  <si>
    <t>g</t>
  </si>
  <si>
    <t>pi</t>
  </si>
  <si>
    <t>rev</t>
  </si>
  <si>
    <t>exp</t>
  </si>
  <si>
    <t>surplus</t>
  </si>
  <si>
    <t>prim_srpls</t>
  </si>
  <si>
    <t>debt</t>
  </si>
  <si>
    <t>iB/Y</t>
  </si>
  <si>
    <t>srpls_check</t>
  </si>
  <si>
    <t>DeltaB</t>
  </si>
  <si>
    <t>(i-pi)B/Y</t>
  </si>
  <si>
    <t>gB/Y</t>
  </si>
  <si>
    <t>i</t>
  </si>
  <si>
    <t>PriDef_dummied_up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</si>
</sst>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H3" workbookViewId="0">
      <selection activeCell="T19" sqref="T19:V19"/>
    </sheetView>
  </sheetViews>
  <sheetFormatPr defaultRowHeight="14.4"/>
  <cols>
    <col min="1" max="1" width="0" hidden="1" customWidth="1"/>
    <col min="2" max="2" width="31" customWidth="1"/>
    <col min="3" max="3" width="13.88671875" customWidth="1"/>
    <col min="4" max="4" width="9.109375" hidden="1" customWidth="1"/>
    <col min="5" max="6" width="0" hidden="1" customWidth="1"/>
    <col min="7" max="7" width="2.21875" hidden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 t="s">
        <v>5</v>
      </c>
    </row>
    <row r="2" spans="1:22">
      <c r="A2" t="s">
        <v>6</v>
      </c>
      <c r="B2" t="s">
        <v>7</v>
      </c>
      <c r="C2" t="s">
        <v>8</v>
      </c>
      <c r="E2" t="s">
        <v>9</v>
      </c>
      <c r="F2">
        <v>2.9510000000000001</v>
      </c>
      <c r="G2">
        <v>0.215</v>
      </c>
      <c r="H2">
        <v>5.016</v>
      </c>
      <c r="I2">
        <v>4.0369999999999999</v>
      </c>
      <c r="J2">
        <v>4.9770000000000003</v>
      </c>
      <c r="K2">
        <v>6.827</v>
      </c>
      <c r="L2">
        <v>7.74</v>
      </c>
      <c r="M2">
        <v>8.9060000000000006</v>
      </c>
      <c r="N2">
        <v>9.8030000000000008</v>
      </c>
      <c r="O2">
        <v>0.86199999999999999</v>
      </c>
      <c r="P2">
        <v>8.7940000000000005</v>
      </c>
      <c r="Q2">
        <v>6.2450000000000001</v>
      </c>
      <c r="R2">
        <v>5.5709999999999997</v>
      </c>
      <c r="S2">
        <v>5.9989999999999997</v>
      </c>
      <c r="T2">
        <v>2010</v>
      </c>
    </row>
    <row r="3" spans="1:22">
      <c r="A3" t="s">
        <v>6</v>
      </c>
      <c r="B3" t="s">
        <v>10</v>
      </c>
      <c r="C3" t="s">
        <v>8</v>
      </c>
      <c r="E3" t="s">
        <v>11</v>
      </c>
      <c r="F3">
        <v>3.7589999999999999</v>
      </c>
      <c r="G3">
        <v>1.9750000000000001</v>
      </c>
      <c r="H3">
        <v>0.192</v>
      </c>
      <c r="I3">
        <v>2.2610000000000001</v>
      </c>
      <c r="J3">
        <v>3.6619999999999999</v>
      </c>
      <c r="K3">
        <v>1.6180000000000001</v>
      </c>
      <c r="L3">
        <v>2.0009999999999999</v>
      </c>
      <c r="M3">
        <v>1.7789999999999999</v>
      </c>
      <c r="N3">
        <v>5.7880000000000003</v>
      </c>
      <c r="O3">
        <v>2.9350000000000001</v>
      </c>
      <c r="P3">
        <v>1.53</v>
      </c>
      <c r="Q3">
        <v>3.056</v>
      </c>
      <c r="R3">
        <v>2.363</v>
      </c>
      <c r="S3">
        <v>2.2290000000000001</v>
      </c>
      <c r="T3">
        <v>2010</v>
      </c>
    </row>
    <row r="4" spans="1:22">
      <c r="A4" t="s">
        <v>6</v>
      </c>
      <c r="B4" t="s">
        <v>12</v>
      </c>
      <c r="C4" t="s">
        <v>13</v>
      </c>
      <c r="E4" t="s">
        <v>14</v>
      </c>
      <c r="F4">
        <v>18.536000000000001</v>
      </c>
      <c r="G4">
        <v>17.763999999999999</v>
      </c>
      <c r="H4">
        <v>17.34</v>
      </c>
      <c r="I4">
        <v>17.640999999999998</v>
      </c>
      <c r="J4">
        <v>17.574000000000002</v>
      </c>
      <c r="K4">
        <v>18.646999999999998</v>
      </c>
      <c r="L4">
        <v>20.074000000000002</v>
      </c>
      <c r="M4">
        <v>20.905999999999999</v>
      </c>
      <c r="N4">
        <v>21.111000000000001</v>
      </c>
      <c r="O4">
        <v>18.850000000000001</v>
      </c>
      <c r="P4">
        <v>19.986000000000001</v>
      </c>
      <c r="Q4">
        <v>20.367000000000001</v>
      </c>
      <c r="R4">
        <v>20.599</v>
      </c>
      <c r="S4">
        <v>21.001999999999999</v>
      </c>
      <c r="T4">
        <v>2010</v>
      </c>
    </row>
    <row r="5" spans="1:22">
      <c r="A5" t="s">
        <v>6</v>
      </c>
      <c r="B5" t="s">
        <v>15</v>
      </c>
      <c r="C5" t="s">
        <v>13</v>
      </c>
      <c r="E5" t="s">
        <v>16</v>
      </c>
      <c r="F5">
        <v>20.535</v>
      </c>
      <c r="G5">
        <v>19.800999999999998</v>
      </c>
      <c r="H5">
        <v>18.673999999999999</v>
      </c>
      <c r="I5">
        <v>19.187999999999999</v>
      </c>
      <c r="J5">
        <v>18.553999999999998</v>
      </c>
      <c r="K5">
        <v>19.055</v>
      </c>
      <c r="L5">
        <v>18.151</v>
      </c>
      <c r="M5">
        <v>17.716000000000001</v>
      </c>
      <c r="N5">
        <v>18.905999999999999</v>
      </c>
      <c r="O5">
        <v>20.715</v>
      </c>
      <c r="P5">
        <v>20.398</v>
      </c>
      <c r="Q5">
        <v>19.741</v>
      </c>
      <c r="R5">
        <v>19.731000000000002</v>
      </c>
      <c r="S5">
        <v>19.573</v>
      </c>
      <c r="T5">
        <v>2010</v>
      </c>
    </row>
    <row r="6" spans="1:22">
      <c r="A6" t="s">
        <v>6</v>
      </c>
      <c r="B6" t="s">
        <v>17</v>
      </c>
      <c r="C6" t="s">
        <v>13</v>
      </c>
      <c r="E6" t="s">
        <v>18</v>
      </c>
      <c r="F6">
        <v>-1.9990000000000001</v>
      </c>
      <c r="G6">
        <v>-2.0369999999999999</v>
      </c>
      <c r="H6">
        <v>-1.3340000000000001</v>
      </c>
      <c r="I6">
        <v>-1.5469999999999999</v>
      </c>
      <c r="J6">
        <v>-0.98</v>
      </c>
      <c r="K6">
        <v>-0.40699999999999997</v>
      </c>
      <c r="L6">
        <v>1.9219999999999999</v>
      </c>
      <c r="M6">
        <v>3.19</v>
      </c>
      <c r="N6">
        <v>2.2050000000000001</v>
      </c>
      <c r="O6">
        <v>-1.865</v>
      </c>
      <c r="P6">
        <v>-0.41199999999999998</v>
      </c>
      <c r="Q6">
        <v>0.626</v>
      </c>
      <c r="R6">
        <v>0.86799999999999999</v>
      </c>
      <c r="S6">
        <v>1.429</v>
      </c>
      <c r="T6">
        <v>2010</v>
      </c>
    </row>
    <row r="7" spans="1:22">
      <c r="A7" t="s">
        <v>6</v>
      </c>
      <c r="B7" t="s">
        <v>19</v>
      </c>
      <c r="C7" t="s">
        <v>13</v>
      </c>
      <c r="E7" t="s">
        <v>20</v>
      </c>
      <c r="F7">
        <v>0.14399999999999999</v>
      </c>
      <c r="G7">
        <v>-5.0000000000000001E-3</v>
      </c>
      <c r="H7">
        <v>0.64700000000000002</v>
      </c>
      <c r="I7">
        <v>0.373</v>
      </c>
      <c r="J7">
        <v>0.94699999999999995</v>
      </c>
      <c r="K7">
        <v>1.3740000000000001</v>
      </c>
      <c r="L7">
        <v>3.6960000000000002</v>
      </c>
      <c r="M7">
        <v>4.859</v>
      </c>
      <c r="N7">
        <v>3.7080000000000002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>
        <v>2010</v>
      </c>
    </row>
    <row r="8" spans="1:22">
      <c r="A8" t="s">
        <v>6</v>
      </c>
      <c r="B8" t="s">
        <v>22</v>
      </c>
      <c r="C8" t="s">
        <v>13</v>
      </c>
      <c r="E8" t="s">
        <v>23</v>
      </c>
      <c r="F8">
        <v>42.429000000000002</v>
      </c>
      <c r="G8">
        <v>41.469000000000001</v>
      </c>
      <c r="H8">
        <v>43.207000000000001</v>
      </c>
      <c r="I8">
        <v>47.106000000000002</v>
      </c>
      <c r="J8">
        <v>44.338999999999999</v>
      </c>
      <c r="K8">
        <v>37.737000000000002</v>
      </c>
      <c r="L8">
        <v>33.165999999999997</v>
      </c>
      <c r="M8">
        <v>30.902999999999999</v>
      </c>
      <c r="N8">
        <v>25.047000000000001</v>
      </c>
      <c r="O8">
        <v>27.148</v>
      </c>
      <c r="P8">
        <v>24.523</v>
      </c>
      <c r="Q8">
        <v>21.518000000000001</v>
      </c>
      <c r="R8">
        <v>19.190999999999999</v>
      </c>
      <c r="S8">
        <v>16.363</v>
      </c>
      <c r="T8">
        <v>2010</v>
      </c>
    </row>
    <row r="9" spans="1:22">
      <c r="E9" s="1"/>
    </row>
    <row r="11" spans="1:22">
      <c r="A11" t="s">
        <v>24</v>
      </c>
      <c r="I11" t="s">
        <v>25</v>
      </c>
      <c r="J11" t="s">
        <v>26</v>
      </c>
      <c r="K11" t="s">
        <v>27</v>
      </c>
      <c r="L11" t="s">
        <v>28</v>
      </c>
      <c r="M11" s="5" t="s">
        <v>29</v>
      </c>
      <c r="N11" s="3" t="s">
        <v>30</v>
      </c>
      <c r="O11" s="3" t="s">
        <v>31</v>
      </c>
      <c r="P11" t="s">
        <v>33</v>
      </c>
      <c r="Q11" t="s">
        <v>32</v>
      </c>
      <c r="R11" t="s">
        <v>37</v>
      </c>
      <c r="S11" t="s">
        <v>34</v>
      </c>
      <c r="T11" t="s">
        <v>35</v>
      </c>
      <c r="U11" t="s">
        <v>36</v>
      </c>
      <c r="V11" t="s">
        <v>38</v>
      </c>
    </row>
    <row r="12" spans="1:22">
      <c r="H12">
        <v>2002</v>
      </c>
      <c r="I12" s="2">
        <v>5.016</v>
      </c>
      <c r="J12" s="2">
        <v>0.192</v>
      </c>
      <c r="K12" s="2">
        <v>17.34</v>
      </c>
      <c r="L12" s="2">
        <v>18.673999999999999</v>
      </c>
      <c r="M12" s="6">
        <v>-1.3340000000000001</v>
      </c>
      <c r="N12" s="4">
        <v>0.64700000000000002</v>
      </c>
      <c r="O12" s="4">
        <v>43.207000000000001</v>
      </c>
      <c r="P12" s="2">
        <f>K12-L12</f>
        <v>-1.3339999999999996</v>
      </c>
      <c r="Q12" s="2">
        <f>N12-M12</f>
        <v>1.9810000000000001</v>
      </c>
      <c r="R12" s="2"/>
      <c r="S12" s="2"/>
      <c r="T12" s="2"/>
      <c r="U12" s="2"/>
      <c r="V12" s="2"/>
    </row>
    <row r="13" spans="1:22">
      <c r="H13">
        <v>2003</v>
      </c>
      <c r="I13" s="2">
        <v>4.0369999999999999</v>
      </c>
      <c r="J13" s="2">
        <v>2.2610000000000001</v>
      </c>
      <c r="K13" s="2">
        <v>17.640999999999998</v>
      </c>
      <c r="L13" s="2">
        <v>19.187999999999999</v>
      </c>
      <c r="M13" s="6">
        <v>-1.5469999999999999</v>
      </c>
      <c r="N13" s="4">
        <v>0.373</v>
      </c>
      <c r="O13" s="4">
        <v>47.106000000000002</v>
      </c>
      <c r="P13" s="2">
        <f>K13-L13</f>
        <v>-1.5470000000000006</v>
      </c>
      <c r="Q13" s="2">
        <f>N13-M13</f>
        <v>1.92</v>
      </c>
      <c r="R13" s="2">
        <f>100*Q13/O12</f>
        <v>4.4437243965098245</v>
      </c>
      <c r="S13" s="2">
        <f>O13-O12</f>
        <v>3.8990000000000009</v>
      </c>
      <c r="T13" s="2">
        <f>Q13-(J13/100)*O12</f>
        <v>0.94308972999999985</v>
      </c>
      <c r="U13" s="2">
        <f>(I13/100)*O12</f>
        <v>1.7442665899999998</v>
      </c>
      <c r="V13" s="2">
        <f>S13-T13+U13</f>
        <v>4.7001768600000009</v>
      </c>
    </row>
    <row r="14" spans="1:22">
      <c r="H14">
        <v>2004</v>
      </c>
      <c r="I14" s="2">
        <v>4.9770000000000003</v>
      </c>
      <c r="J14" s="2">
        <v>3.6619999999999999</v>
      </c>
      <c r="K14" s="2">
        <v>17.574000000000002</v>
      </c>
      <c r="L14" s="2">
        <v>18.553999999999998</v>
      </c>
      <c r="M14" s="6">
        <v>-0.98</v>
      </c>
      <c r="N14" s="4">
        <v>0.94699999999999995</v>
      </c>
      <c r="O14" s="4">
        <v>44.338999999999999</v>
      </c>
      <c r="P14" s="2">
        <f>K14-L14</f>
        <v>-0.97999999999999687</v>
      </c>
      <c r="Q14" s="2">
        <f>N14-M14</f>
        <v>1.927</v>
      </c>
      <c r="R14" s="2">
        <f t="shared" ref="R14:R18" si="0">100*Q14/O13</f>
        <v>4.0907739990659362</v>
      </c>
      <c r="S14" s="2">
        <f>O14-O13</f>
        <v>-2.767000000000003</v>
      </c>
      <c r="T14" s="2">
        <f t="shared" ref="T14:T18" si="1">Q14-(J14/100)*O13</f>
        <v>0.20197828000000007</v>
      </c>
      <c r="U14" s="2">
        <f>(I14/100)*O13</f>
        <v>2.3444656200000002</v>
      </c>
      <c r="V14" s="2">
        <f t="shared" ref="V14:V18" si="2">S14-T14+U14</f>
        <v>-0.62451266000000283</v>
      </c>
    </row>
    <row r="15" spans="1:22">
      <c r="H15">
        <v>2005</v>
      </c>
      <c r="I15" s="2">
        <v>6.827</v>
      </c>
      <c r="J15" s="2">
        <v>1.6180000000000001</v>
      </c>
      <c r="K15" s="2">
        <v>18.646999999999998</v>
      </c>
      <c r="L15" s="2">
        <v>19.055</v>
      </c>
      <c r="M15" s="6">
        <v>-0.40699999999999997</v>
      </c>
      <c r="N15" s="4">
        <v>1.3740000000000001</v>
      </c>
      <c r="O15" s="4">
        <v>37.737000000000002</v>
      </c>
      <c r="P15" s="2">
        <f>K15-L15</f>
        <v>-0.40800000000000125</v>
      </c>
      <c r="Q15" s="2">
        <f>N15-M15</f>
        <v>1.7810000000000001</v>
      </c>
      <c r="R15" s="2">
        <f t="shared" si="0"/>
        <v>4.0167798100994618</v>
      </c>
      <c r="S15" s="2">
        <f>O15-O14</f>
        <v>-6.6019999999999968</v>
      </c>
      <c r="T15" s="2">
        <f t="shared" si="1"/>
        <v>1.0635949800000002</v>
      </c>
      <c r="U15" s="2">
        <f>(I15/100)*O14</f>
        <v>3.0270235299999997</v>
      </c>
      <c r="V15" s="2">
        <f t="shared" si="2"/>
        <v>-4.638571449999997</v>
      </c>
    </row>
    <row r="16" spans="1:22">
      <c r="H16">
        <v>2006</v>
      </c>
      <c r="I16" s="2">
        <v>7.74</v>
      </c>
      <c r="J16" s="2">
        <v>2.0009999999999999</v>
      </c>
      <c r="K16" s="2">
        <v>20.074000000000002</v>
      </c>
      <c r="L16" s="2">
        <v>18.151</v>
      </c>
      <c r="M16" s="6">
        <v>1.9219999999999999</v>
      </c>
      <c r="N16" s="4">
        <v>3.6960000000000002</v>
      </c>
      <c r="O16" s="4">
        <v>33.165999999999997</v>
      </c>
      <c r="P16" s="2">
        <f>K16-L16</f>
        <v>1.9230000000000018</v>
      </c>
      <c r="Q16" s="2">
        <f>N16-M16</f>
        <v>1.7740000000000002</v>
      </c>
      <c r="R16" s="2">
        <f t="shared" si="0"/>
        <v>4.7009566208230655</v>
      </c>
      <c r="S16" s="2">
        <f>O16-O15</f>
        <v>-4.5710000000000051</v>
      </c>
      <c r="T16" s="2">
        <f t="shared" si="1"/>
        <v>1.0188826300000002</v>
      </c>
      <c r="U16" s="2">
        <f>(I16/100)*O15</f>
        <v>2.9208438000000001</v>
      </c>
      <c r="V16" s="2">
        <f t="shared" si="2"/>
        <v>-2.6690388300000052</v>
      </c>
    </row>
    <row r="17" spans="8:22">
      <c r="H17">
        <v>2007</v>
      </c>
      <c r="I17" s="2">
        <v>8.9060000000000006</v>
      </c>
      <c r="J17" s="2">
        <v>1.7789999999999999</v>
      </c>
      <c r="K17" s="2">
        <v>20.905999999999999</v>
      </c>
      <c r="L17" s="2">
        <v>17.716000000000001</v>
      </c>
      <c r="M17" s="6">
        <v>3.19</v>
      </c>
      <c r="N17" s="4">
        <v>4.859</v>
      </c>
      <c r="O17" s="4">
        <v>30.902999999999999</v>
      </c>
      <c r="P17" s="2">
        <f>K17-L17</f>
        <v>3.1899999999999977</v>
      </c>
      <c r="Q17" s="2">
        <f>N17-M17</f>
        <v>1.669</v>
      </c>
      <c r="R17" s="2">
        <f t="shared" si="0"/>
        <v>5.0322619550141718</v>
      </c>
      <c r="S17" s="2">
        <f>O17-O16</f>
        <v>-2.2629999999999981</v>
      </c>
      <c r="T17" s="2">
        <f t="shared" si="1"/>
        <v>1.07897686</v>
      </c>
      <c r="U17" s="2">
        <f>(I17/100)*O16</f>
        <v>2.9537639599999999</v>
      </c>
      <c r="V17" s="2">
        <f t="shared" si="2"/>
        <v>-0.38821289999999831</v>
      </c>
    </row>
    <row r="18" spans="8:22">
      <c r="H18">
        <v>2008</v>
      </c>
      <c r="I18" s="2">
        <v>9.8030000000000008</v>
      </c>
      <c r="J18" s="2">
        <v>5.7880000000000003</v>
      </c>
      <c r="K18" s="2">
        <v>21.111000000000001</v>
      </c>
      <c r="L18" s="2">
        <v>18.905999999999999</v>
      </c>
      <c r="M18" s="6">
        <v>2.2050000000000001</v>
      </c>
      <c r="N18" s="4">
        <v>3.7080000000000002</v>
      </c>
      <c r="O18" s="4">
        <v>25.047000000000001</v>
      </c>
      <c r="P18" s="2">
        <f>K18-L18</f>
        <v>2.2050000000000018</v>
      </c>
      <c r="Q18" s="2">
        <f>N18-M18</f>
        <v>1.5030000000000001</v>
      </c>
      <c r="R18" s="2">
        <f t="shared" si="0"/>
        <v>4.8636054751965831</v>
      </c>
      <c r="S18" s="2">
        <f>O18-O17</f>
        <v>-5.8559999999999981</v>
      </c>
      <c r="T18" s="2">
        <f t="shared" si="1"/>
        <v>-0.28566563999999994</v>
      </c>
      <c r="U18" s="2">
        <f>(I18/100)*O17</f>
        <v>3.02942109</v>
      </c>
      <c r="V18" s="2">
        <f t="shared" si="2"/>
        <v>-2.5409132699999986</v>
      </c>
    </row>
    <row r="19" spans="8:22">
      <c r="S19" s="2">
        <f>SUM(S14:S18)</f>
        <v>-22.059000000000001</v>
      </c>
      <c r="T19" s="2">
        <f t="shared" ref="T19:V19" si="3">SUM(T14:T18)</f>
        <v>3.0777671100000004</v>
      </c>
      <c r="U19" s="2">
        <f t="shared" si="3"/>
        <v>14.275518</v>
      </c>
      <c r="V19" s="2">
        <f t="shared" si="3"/>
        <v>-10.861249110000001</v>
      </c>
    </row>
    <row r="20" spans="8:22">
      <c r="P20" s="2">
        <f>100*2.2/73.8</f>
        <v>2.9810298102981037</v>
      </c>
      <c r="T20" s="2"/>
    </row>
    <row r="21" spans="8:22">
      <c r="P21">
        <f>(2.98-1.9)*73.8/100</f>
        <v>0.79704000000000008</v>
      </c>
    </row>
    <row r="22" spans="8:22">
      <c r="P22">
        <f xml:space="preserve"> 2*73.8/100</f>
        <v>1.476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WEO_Peru_debt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dbackus</dc:creator>
  <cp:lastModifiedBy>Windows User</cp:lastModifiedBy>
  <cp:lastPrinted>2012-01-11T17:08:01Z</cp:lastPrinted>
  <dcterms:created xsi:type="dcterms:W3CDTF">2012-01-11T17:24:21Z</dcterms:created>
  <dcterms:modified xsi:type="dcterms:W3CDTF">2012-01-11T22:02:49Z</dcterms:modified>
</cp:coreProperties>
</file>