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115" windowHeight="7995" activeTab="1"/>
  </bookViews>
  <sheets>
    <sheet name="Question 2" sheetId="1" r:id="rId1"/>
    <sheet name="Question 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0" i="2"/>
  <c r="K20"/>
  <c r="K19"/>
  <c r="M15"/>
  <c r="L15"/>
  <c r="K15"/>
  <c r="M14"/>
  <c r="L14"/>
  <c r="K14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J4" i="1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B8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6"/>
  <c r="D5"/>
  <c r="B7"/>
  <c r="B6"/>
  <c r="B5"/>
</calcChain>
</file>

<file path=xl/sharedStrings.xml><?xml version="1.0" encoding="utf-8"?>
<sst xmlns="http://schemas.openxmlformats.org/spreadsheetml/2006/main" count="30" uniqueCount="24">
  <si>
    <t>Question 2</t>
  </si>
  <si>
    <t>K</t>
  </si>
  <si>
    <t>Revenue</t>
  </si>
  <si>
    <t xml:space="preserve">p = </t>
  </si>
  <si>
    <t xml:space="preserve">w = </t>
  </si>
  <si>
    <t xml:space="preserve">r = </t>
  </si>
  <si>
    <t xml:space="preserve">L = </t>
  </si>
  <si>
    <t xml:space="preserve">alpha = </t>
  </si>
  <si>
    <t>Cost</t>
  </si>
  <si>
    <t>Profit</t>
  </si>
  <si>
    <t>Calculus solution</t>
  </si>
  <si>
    <t xml:space="preserve">Parameters </t>
  </si>
  <si>
    <t xml:space="preserve">K = </t>
  </si>
  <si>
    <t>DATE</t>
  </si>
  <si>
    <t>GDPC96</t>
  </si>
  <si>
    <t>GPDIC96</t>
  </si>
  <si>
    <t>PCECC96</t>
  </si>
  <si>
    <t>Growth rates</t>
  </si>
  <si>
    <t>GDP</t>
  </si>
  <si>
    <t>INV</t>
  </si>
  <si>
    <t>CONS</t>
  </si>
  <si>
    <t>Mean</t>
  </si>
  <si>
    <t>Std dev</t>
  </si>
  <si>
    <t>Correlations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</si>
</sst>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\-mm\-dd"/>
    <numFmt numFmtId="166" formatCode="0.00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J4" sqref="J4"/>
    </sheetView>
  </sheetViews>
  <sheetFormatPr defaultRowHeight="15"/>
  <sheetData>
    <row r="1" spans="1:10">
      <c r="A1" s="1" t="s">
        <v>0</v>
      </c>
    </row>
    <row r="2" spans="1:10">
      <c r="A2" s="1"/>
    </row>
    <row r="3" spans="1:10" s="1" customFormat="1">
      <c r="A3" s="1" t="s">
        <v>11</v>
      </c>
      <c r="D3" s="1" t="s">
        <v>1</v>
      </c>
      <c r="E3" s="1" t="s">
        <v>2</v>
      </c>
      <c r="F3" s="1" t="s">
        <v>8</v>
      </c>
      <c r="G3" s="1" t="s">
        <v>9</v>
      </c>
      <c r="I3" s="1" t="s">
        <v>10</v>
      </c>
    </row>
    <row r="4" spans="1:10">
      <c r="A4" s="2" t="s">
        <v>3</v>
      </c>
      <c r="B4" s="3">
        <v>1</v>
      </c>
      <c r="D4">
        <v>1</v>
      </c>
      <c r="E4">
        <f>$B$4*D4^$B$8*$B$7^(1-$B$8)</f>
        <v>9.0000000000000018</v>
      </c>
      <c r="F4">
        <f>$B$6*D4 +$B$5*$B$7</f>
        <v>13.6875</v>
      </c>
      <c r="G4">
        <f>E4-F4</f>
        <v>-4.6874999999999982</v>
      </c>
      <c r="I4" t="s">
        <v>12</v>
      </c>
      <c r="J4">
        <f>$B$7*($B$8*$B$4/$B$6)^(1/(1-$B$8))</f>
        <v>63.999999999999986</v>
      </c>
    </row>
    <row r="5" spans="1:10">
      <c r="A5" s="2" t="s">
        <v>4</v>
      </c>
      <c r="B5" s="3">
        <f>1/2</f>
        <v>0.5</v>
      </c>
      <c r="D5">
        <f>D4+1</f>
        <v>2</v>
      </c>
      <c r="E5">
        <f>$B$4*D5^$B$8*$B$7^(1-$B$8)</f>
        <v>11.339289449053862</v>
      </c>
      <c r="F5">
        <f>$B$6*D5 +$B$5*$B$7</f>
        <v>13.875</v>
      </c>
      <c r="G5">
        <f t="shared" ref="G5:G68" si="0">E5-F5</f>
        <v>-2.5357105509461384</v>
      </c>
    </row>
    <row r="6" spans="1:10">
      <c r="A6" t="s">
        <v>5</v>
      </c>
      <c r="B6" s="3">
        <f>3/16</f>
        <v>0.1875</v>
      </c>
      <c r="D6">
        <f t="shared" ref="D6:D69" si="1">D5+1</f>
        <v>3</v>
      </c>
      <c r="E6">
        <f>$B$4*D6^$B$8*$B$7^(1-$B$8)</f>
        <v>12.980246132766677</v>
      </c>
      <c r="F6">
        <f>$B$6*D6 +$B$5*$B$7</f>
        <v>14.0625</v>
      </c>
      <c r="G6">
        <f t="shared" si="0"/>
        <v>-1.0822538672333231</v>
      </c>
    </row>
    <row r="7" spans="1:10">
      <c r="A7" t="s">
        <v>6</v>
      </c>
      <c r="B7" s="3">
        <f>27</f>
        <v>27</v>
      </c>
      <c r="D7">
        <f t="shared" si="1"/>
        <v>4</v>
      </c>
      <c r="E7">
        <f>$B$4*D7^$B$8*$B$7^(1-$B$8)</f>
        <v>14.286609467713797</v>
      </c>
      <c r="F7">
        <f>$B$6*D7 +$B$5*$B$7</f>
        <v>14.25</v>
      </c>
      <c r="G7">
        <f t="shared" si="0"/>
        <v>3.6609467713796917E-2</v>
      </c>
    </row>
    <row r="8" spans="1:10">
      <c r="A8" t="s">
        <v>7</v>
      </c>
      <c r="B8" s="3">
        <f>1/3</f>
        <v>0.33333333333333331</v>
      </c>
      <c r="D8">
        <f t="shared" si="1"/>
        <v>5</v>
      </c>
      <c r="E8">
        <f>$B$4*D8^$B$8*$B$7^(1-$B$8)</f>
        <v>15.389783520090274</v>
      </c>
      <c r="F8">
        <f>$B$6*D8 +$B$5*$B$7</f>
        <v>14.4375</v>
      </c>
      <c r="G8">
        <f t="shared" si="0"/>
        <v>0.95228352009027439</v>
      </c>
    </row>
    <row r="9" spans="1:10">
      <c r="D9">
        <f t="shared" si="1"/>
        <v>6</v>
      </c>
      <c r="E9">
        <f>$B$4*D9^$B$8*$B$7^(1-$B$8)</f>
        <v>16.354085335489259</v>
      </c>
      <c r="F9">
        <f>$B$6*D9 +$B$5*$B$7</f>
        <v>14.625</v>
      </c>
      <c r="G9">
        <f t="shared" si="0"/>
        <v>1.729085335489259</v>
      </c>
    </row>
    <row r="10" spans="1:10">
      <c r="D10">
        <f t="shared" si="1"/>
        <v>7</v>
      </c>
      <c r="E10">
        <f>$B$4*D10^$B$8*$B$7^(1-$B$8)</f>
        <v>17.216380644951503</v>
      </c>
      <c r="F10">
        <f>$B$6*D10 +$B$5*$B$7</f>
        <v>14.8125</v>
      </c>
      <c r="G10">
        <f t="shared" si="0"/>
        <v>2.4038806449515029</v>
      </c>
    </row>
    <row r="11" spans="1:10">
      <c r="D11">
        <f t="shared" si="1"/>
        <v>8</v>
      </c>
      <c r="E11">
        <f>$B$4*D11^$B$8*$B$7^(1-$B$8)</f>
        <v>18</v>
      </c>
      <c r="F11">
        <f>$B$6*D11 +$B$5*$B$7</f>
        <v>15</v>
      </c>
      <c r="G11">
        <f t="shared" si="0"/>
        <v>3</v>
      </c>
    </row>
    <row r="12" spans="1:10">
      <c r="D12">
        <f t="shared" si="1"/>
        <v>9</v>
      </c>
      <c r="E12">
        <f>$B$4*D12^$B$8*$B$7^(1-$B$8)</f>
        <v>18.72075440746714</v>
      </c>
      <c r="F12">
        <f>$B$6*D12 +$B$5*$B$7</f>
        <v>15.1875</v>
      </c>
      <c r="G12">
        <f t="shared" si="0"/>
        <v>3.5332544074671404</v>
      </c>
    </row>
    <row r="13" spans="1:10">
      <c r="D13">
        <f t="shared" si="1"/>
        <v>10</v>
      </c>
      <c r="E13">
        <f>$B$4*D13^$B$8*$B$7^(1-$B$8)</f>
        <v>19.389912210286958</v>
      </c>
      <c r="F13">
        <f>$B$6*D13 +$B$5*$B$7</f>
        <v>15.375</v>
      </c>
      <c r="G13">
        <f t="shared" si="0"/>
        <v>4.0149122102869583</v>
      </c>
    </row>
    <row r="14" spans="1:10">
      <c r="D14">
        <f t="shared" si="1"/>
        <v>11</v>
      </c>
      <c r="E14">
        <f>$B$4*D14^$B$8*$B$7^(1-$B$8)</f>
        <v>20.015820815123845</v>
      </c>
      <c r="F14">
        <f>$B$6*D14 +$B$5*$B$7</f>
        <v>15.5625</v>
      </c>
      <c r="G14">
        <f t="shared" si="0"/>
        <v>4.4533208151238455</v>
      </c>
    </row>
    <row r="15" spans="1:10">
      <c r="D15">
        <f t="shared" si="1"/>
        <v>12</v>
      </c>
      <c r="E15">
        <f>$B$4*D15^$B$8*$B$7^(1-$B$8)</f>
        <v>20.604856365959979</v>
      </c>
      <c r="F15">
        <f>$B$6*D15 +$B$5*$B$7</f>
        <v>15.75</v>
      </c>
      <c r="G15">
        <f t="shared" si="0"/>
        <v>4.8548563659599786</v>
      </c>
    </row>
    <row r="16" spans="1:10">
      <c r="D16">
        <f t="shared" si="1"/>
        <v>13</v>
      </c>
      <c r="E16">
        <f>$B$4*D16^$B$8*$B$7^(1-$B$8)</f>
        <v>21.16201218948682</v>
      </c>
      <c r="F16">
        <f>$B$6*D16 +$B$5*$B$7</f>
        <v>15.9375</v>
      </c>
      <c r="G16">
        <f t="shared" si="0"/>
        <v>5.2245121894868198</v>
      </c>
    </row>
    <row r="17" spans="4:7">
      <c r="D17">
        <f t="shared" si="1"/>
        <v>14</v>
      </c>
      <c r="E17">
        <f>$B$4*D17^$B$8*$B$7^(1-$B$8)</f>
        <v>21.691280377577073</v>
      </c>
      <c r="F17">
        <f>$B$6*D17 +$B$5*$B$7</f>
        <v>16.125</v>
      </c>
      <c r="G17">
        <f t="shared" si="0"/>
        <v>5.5662803775770726</v>
      </c>
    </row>
    <row r="18" spans="4:7">
      <c r="D18">
        <f t="shared" si="1"/>
        <v>15</v>
      </c>
      <c r="E18">
        <f>$B$4*D18^$B$8*$B$7^(1-$B$8)</f>
        <v>22.195908668974237</v>
      </c>
      <c r="F18">
        <f>$B$6*D18 +$B$5*$B$7</f>
        <v>16.3125</v>
      </c>
      <c r="G18">
        <f t="shared" si="0"/>
        <v>5.8834086689742371</v>
      </c>
    </row>
    <row r="19" spans="4:7">
      <c r="D19">
        <f t="shared" si="1"/>
        <v>16</v>
      </c>
      <c r="E19">
        <f>$B$4*D19^$B$8*$B$7^(1-$B$8)</f>
        <v>22.67857889810772</v>
      </c>
      <c r="F19">
        <f>$B$6*D19 +$B$5*$B$7</f>
        <v>16.5</v>
      </c>
      <c r="G19">
        <f t="shared" si="0"/>
        <v>6.1785788981077197</v>
      </c>
    </row>
    <row r="20" spans="4:7">
      <c r="D20">
        <f t="shared" si="1"/>
        <v>17</v>
      </c>
      <c r="E20">
        <f>$B$4*D20^$B$8*$B$7^(1-$B$8)</f>
        <v>23.141534315924122</v>
      </c>
      <c r="F20">
        <f>$B$6*D20 +$B$5*$B$7</f>
        <v>16.6875</v>
      </c>
      <c r="G20">
        <f t="shared" si="0"/>
        <v>6.4540343159241225</v>
      </c>
    </row>
    <row r="21" spans="4:7">
      <c r="D21">
        <f t="shared" si="1"/>
        <v>18</v>
      </c>
      <c r="E21">
        <f>$B$4*D21^$B$8*$B$7^(1-$B$8)</f>
        <v>23.586672547880074</v>
      </c>
      <c r="F21">
        <f>$B$6*D21 +$B$5*$B$7</f>
        <v>16.875</v>
      </c>
      <c r="G21">
        <f t="shared" si="0"/>
        <v>6.7116725478800738</v>
      </c>
    </row>
    <row r="22" spans="4:7">
      <c r="D22">
        <f t="shared" si="1"/>
        <v>19</v>
      </c>
      <c r="E22">
        <f>$B$4*D22^$B$8*$B$7^(1-$B$8)</f>
        <v>24.015614838497505</v>
      </c>
      <c r="F22">
        <f>$B$6*D22 +$B$5*$B$7</f>
        <v>17.0625</v>
      </c>
      <c r="G22">
        <f t="shared" si="0"/>
        <v>6.9531148384975054</v>
      </c>
    </row>
    <row r="23" spans="4:7">
      <c r="D23">
        <f t="shared" si="1"/>
        <v>20</v>
      </c>
      <c r="E23">
        <f>$B$4*D23^$B$8*$B$7^(1-$B$8)</f>
        <v>24.429758549354162</v>
      </c>
      <c r="F23">
        <f>$B$6*D23 +$B$5*$B$7</f>
        <v>17.25</v>
      </c>
      <c r="G23">
        <f t="shared" si="0"/>
        <v>7.1797585493541618</v>
      </c>
    </row>
    <row r="24" spans="4:7">
      <c r="D24">
        <f t="shared" si="1"/>
        <v>21</v>
      </c>
      <c r="E24">
        <f>$B$4*D24^$B$8*$B$7^(1-$B$8)</f>
        <v>24.830317587430091</v>
      </c>
      <c r="F24">
        <f>$B$6*D24 +$B$5*$B$7</f>
        <v>17.4375</v>
      </c>
      <c r="G24">
        <f t="shared" si="0"/>
        <v>7.3928175874300912</v>
      </c>
    </row>
    <row r="25" spans="4:7">
      <c r="D25">
        <f t="shared" si="1"/>
        <v>22</v>
      </c>
      <c r="E25">
        <f>$B$4*D25^$B$8*$B$7^(1-$B$8)</f>
        <v>25.218353975898491</v>
      </c>
      <c r="F25">
        <f>$B$6*D25 +$B$5*$B$7</f>
        <v>17.625</v>
      </c>
      <c r="G25">
        <f t="shared" si="0"/>
        <v>7.5933539758984914</v>
      </c>
    </row>
    <row r="26" spans="4:7">
      <c r="D26">
        <f t="shared" si="1"/>
        <v>23</v>
      </c>
      <c r="E26">
        <f>$B$4*D26^$B$8*$B$7^(1-$B$8)</f>
        <v>25.594802818664093</v>
      </c>
      <c r="F26">
        <f>$B$6*D26 +$B$5*$B$7</f>
        <v>17.8125</v>
      </c>
      <c r="G26">
        <f t="shared" si="0"/>
        <v>7.7823028186640926</v>
      </c>
    </row>
    <row r="27" spans="4:7">
      <c r="D27">
        <f t="shared" si="1"/>
        <v>24</v>
      </c>
      <c r="E27">
        <f>$B$4*D27^$B$8*$B$7^(1-$B$8)</f>
        <v>25.960492265533354</v>
      </c>
      <c r="F27">
        <f>$B$6*D27 +$B$5*$B$7</f>
        <v>18</v>
      </c>
      <c r="G27">
        <f t="shared" si="0"/>
        <v>7.9604922655333539</v>
      </c>
    </row>
    <row r="28" spans="4:7">
      <c r="D28">
        <f t="shared" si="1"/>
        <v>25</v>
      </c>
      <c r="E28">
        <f>$B$4*D28^$B$8*$B$7^(1-$B$8)</f>
        <v>26.316159643915796</v>
      </c>
      <c r="F28">
        <f>$B$6*D28 +$B$5*$B$7</f>
        <v>18.1875</v>
      </c>
      <c r="G28">
        <f t="shared" si="0"/>
        <v>8.1286596439157961</v>
      </c>
    </row>
    <row r="29" spans="4:7">
      <c r="D29">
        <f t="shared" si="1"/>
        <v>26</v>
      </c>
      <c r="E29">
        <f>$B$4*D29^$B$8*$B$7^(1-$B$8)</f>
        <v>26.662464615666337</v>
      </c>
      <c r="F29">
        <f>$B$6*D29 +$B$5*$B$7</f>
        <v>18.375</v>
      </c>
      <c r="G29">
        <f t="shared" si="0"/>
        <v>8.2874646156663374</v>
      </c>
    </row>
    <row r="30" spans="4:7">
      <c r="D30">
        <f t="shared" si="1"/>
        <v>27</v>
      </c>
      <c r="E30">
        <f>$B$4*D30^$B$8*$B$7^(1-$B$8)</f>
        <v>27</v>
      </c>
      <c r="F30">
        <f>$B$6*D30 +$B$5*$B$7</f>
        <v>18.5625</v>
      </c>
      <c r="G30">
        <f t="shared" si="0"/>
        <v>8.4375</v>
      </c>
    </row>
    <row r="31" spans="4:7">
      <c r="D31">
        <f t="shared" si="1"/>
        <v>28</v>
      </c>
      <c r="E31">
        <f>$B$4*D31^$B$8*$B$7^(1-$B$8)</f>
        <v>27.329300746880961</v>
      </c>
      <c r="F31">
        <f>$B$6*D31 +$B$5*$B$7</f>
        <v>18.75</v>
      </c>
      <c r="G31">
        <f t="shared" si="0"/>
        <v>8.5793007468809606</v>
      </c>
    </row>
    <row r="32" spans="4:7">
      <c r="D32">
        <f t="shared" si="1"/>
        <v>29</v>
      </c>
      <c r="E32">
        <f>$B$4*D32^$B$8*$B$7^(1-$B$8)</f>
        <v>27.650851431172629</v>
      </c>
      <c r="F32">
        <f>$B$6*D32 +$B$5*$B$7</f>
        <v>18.9375</v>
      </c>
      <c r="G32">
        <f t="shared" si="0"/>
        <v>8.7133514311726294</v>
      </c>
    </row>
    <row r="33" spans="4:7">
      <c r="D33">
        <f t="shared" si="1"/>
        <v>30</v>
      </c>
      <c r="E33">
        <f>$B$4*D33^$B$8*$B$7^(1-$B$8)</f>
        <v>27.965092553584732</v>
      </c>
      <c r="F33">
        <f>$B$6*D33 +$B$5*$B$7</f>
        <v>19.125</v>
      </c>
      <c r="G33">
        <f t="shared" si="0"/>
        <v>8.8400925535847321</v>
      </c>
    </row>
    <row r="34" spans="4:7">
      <c r="D34">
        <f t="shared" si="1"/>
        <v>31</v>
      </c>
      <c r="E34">
        <f>$B$4*D34^$B$8*$B$7^(1-$B$8)</f>
        <v>28.27242587152254</v>
      </c>
      <c r="F34">
        <f>$B$6*D34 +$B$5*$B$7</f>
        <v>19.3125</v>
      </c>
      <c r="G34">
        <f t="shared" si="0"/>
        <v>8.9599258715225396</v>
      </c>
    </row>
    <row r="35" spans="4:7">
      <c r="D35">
        <f t="shared" si="1"/>
        <v>32</v>
      </c>
      <c r="E35">
        <f>$B$4*D35^$B$8*$B$7^(1-$B$8)</f>
        <v>28.573218935427594</v>
      </c>
      <c r="F35">
        <f>$B$6*D35 +$B$5*$B$7</f>
        <v>19.5</v>
      </c>
      <c r="G35">
        <f t="shared" si="0"/>
        <v>9.0732189354275938</v>
      </c>
    </row>
    <row r="36" spans="4:7">
      <c r="D36">
        <f t="shared" si="1"/>
        <v>33</v>
      </c>
      <c r="E36">
        <f>$B$4*D36^$B$8*$B$7^(1-$B$8)</f>
        <v>28.867808969962443</v>
      </c>
      <c r="F36">
        <f>$B$6*D36 +$B$5*$B$7</f>
        <v>19.6875</v>
      </c>
      <c r="G36">
        <f t="shared" si="0"/>
        <v>9.1803089699624429</v>
      </c>
    </row>
    <row r="37" spans="4:7">
      <c r="D37">
        <f t="shared" si="1"/>
        <v>34</v>
      </c>
      <c r="E37">
        <f>$B$4*D37^$B$8*$B$7^(1-$B$8)</f>
        <v>29.156506211497359</v>
      </c>
      <c r="F37">
        <f>$B$6*D37 +$B$5*$B$7</f>
        <v>19.875</v>
      </c>
      <c r="G37">
        <f t="shared" si="0"/>
        <v>9.2815062114973585</v>
      </c>
    </row>
    <row r="38" spans="4:7">
      <c r="D38">
        <f t="shared" si="1"/>
        <v>35</v>
      </c>
      <c r="E38">
        <f>$B$4*D38^$B$8*$B$7^(1-$B$8)</f>
        <v>29.439596791697305</v>
      </c>
      <c r="F38">
        <f>$B$6*D38 +$B$5*$B$7</f>
        <v>20.0625</v>
      </c>
      <c r="G38">
        <f t="shared" si="0"/>
        <v>9.3770967916973049</v>
      </c>
    </row>
    <row r="39" spans="4:7">
      <c r="D39">
        <f t="shared" si="1"/>
        <v>36</v>
      </c>
      <c r="E39">
        <f>$B$4*D39^$B$8*$B$7^(1-$B$8)</f>
        <v>29.717345240051642</v>
      </c>
      <c r="F39">
        <f>$B$6*D39 +$B$5*$B$7</f>
        <v>20.25</v>
      </c>
      <c r="G39">
        <f t="shared" si="0"/>
        <v>9.4673452400516425</v>
      </c>
    </row>
    <row r="40" spans="4:7">
      <c r="D40">
        <f t="shared" si="1"/>
        <v>37</v>
      </c>
      <c r="E40">
        <f>$B$4*D40^$B$8*$B$7^(1-$B$8)</f>
        <v>29.989996664813578</v>
      </c>
      <c r="F40">
        <f>$B$6*D40 +$B$5*$B$7</f>
        <v>20.4375</v>
      </c>
      <c r="G40">
        <f t="shared" si="0"/>
        <v>9.5524966648135781</v>
      </c>
    </row>
    <row r="41" spans="4:7">
      <c r="D41">
        <f t="shared" si="1"/>
        <v>38</v>
      </c>
      <c r="E41">
        <f>$B$4*D41^$B$8*$B$7^(1-$B$8)</f>
        <v>30.25777866119067</v>
      </c>
      <c r="F41">
        <f>$B$6*D41 +$B$5*$B$7</f>
        <v>20.625</v>
      </c>
      <c r="G41">
        <f t="shared" si="0"/>
        <v>9.6327786611906703</v>
      </c>
    </row>
    <row r="42" spans="4:7">
      <c r="D42">
        <f t="shared" si="1"/>
        <v>39</v>
      </c>
      <c r="E42">
        <f>$B$4*D42^$B$8*$B$7^(1-$B$8)</f>
        <v>30.520902987127499</v>
      </c>
      <c r="F42">
        <f>$B$6*D42 +$B$5*$B$7</f>
        <v>20.8125</v>
      </c>
      <c r="G42">
        <f t="shared" si="0"/>
        <v>9.7084029871274993</v>
      </c>
    </row>
    <row r="43" spans="4:7">
      <c r="D43">
        <f t="shared" si="1"/>
        <v>40</v>
      </c>
      <c r="E43">
        <f>$B$4*D43^$B$8*$B$7^(1-$B$8)</f>
        <v>30.779567040180552</v>
      </c>
      <c r="F43">
        <f>$B$6*D43 +$B$5*$B$7</f>
        <v>21</v>
      </c>
      <c r="G43">
        <f t="shared" si="0"/>
        <v>9.7795670401805523</v>
      </c>
    </row>
    <row r="44" spans="4:7">
      <c r="D44">
        <f t="shared" si="1"/>
        <v>41</v>
      </c>
      <c r="E44">
        <f>$B$4*D44^$B$8*$B$7^(1-$B$8)</f>
        <v>31.033955163444578</v>
      </c>
      <c r="F44">
        <f>$B$6*D44 +$B$5*$B$7</f>
        <v>21.1875</v>
      </c>
      <c r="G44">
        <f t="shared" si="0"/>
        <v>9.8464551634445776</v>
      </c>
    </row>
    <row r="45" spans="4:7">
      <c r="D45">
        <f t="shared" si="1"/>
        <v>42</v>
      </c>
      <c r="E45">
        <f>$B$4*D45^$B$8*$B$7^(1-$B$8)</f>
        <v>31.284239803978053</v>
      </c>
      <c r="F45">
        <f>$B$6*D45 +$B$5*$B$7</f>
        <v>21.375</v>
      </c>
      <c r="G45">
        <f t="shared" si="0"/>
        <v>9.9092398039780534</v>
      </c>
    </row>
    <row r="46" spans="4:7">
      <c r="D46">
        <f t="shared" si="1"/>
        <v>43</v>
      </c>
      <c r="E46">
        <f>$B$4*D46^$B$8*$B$7^(1-$B$8)</f>
        <v>31.53058254348052</v>
      </c>
      <c r="F46">
        <f>$B$6*D46 +$B$5*$B$7</f>
        <v>21.5625</v>
      </c>
      <c r="G46">
        <f t="shared" si="0"/>
        <v>9.96808254348052</v>
      </c>
    </row>
    <row r="47" spans="4:7">
      <c r="D47">
        <f t="shared" si="1"/>
        <v>44</v>
      </c>
      <c r="E47">
        <f>$B$4*D47^$B$8*$B$7^(1-$B$8)</f>
        <v>31.773135017934568</v>
      </c>
      <c r="F47">
        <f>$B$6*D47 +$B$5*$B$7</f>
        <v>21.75</v>
      </c>
      <c r="G47">
        <f t="shared" si="0"/>
        <v>10.023135017934568</v>
      </c>
    </row>
    <row r="48" spans="4:7">
      <c r="D48">
        <f t="shared" si="1"/>
        <v>45</v>
      </c>
      <c r="E48">
        <f>$B$4*D48^$B$8*$B$7^(1-$B$8)</f>
        <v>32.012039740410572</v>
      </c>
      <c r="F48">
        <f>$B$6*D48 +$B$5*$B$7</f>
        <v>21.9375</v>
      </c>
      <c r="G48">
        <f t="shared" si="0"/>
        <v>10.074539740410572</v>
      </c>
    </row>
    <row r="49" spans="4:7">
      <c r="D49">
        <f t="shared" si="1"/>
        <v>46</v>
      </c>
      <c r="E49">
        <f>$B$4*D49^$B$8*$B$7^(1-$B$8)</f>
        <v>32.247430839143519</v>
      </c>
      <c r="F49">
        <f>$B$6*D49 +$B$5*$B$7</f>
        <v>22.125</v>
      </c>
      <c r="G49">
        <f t="shared" si="0"/>
        <v>10.122430839143519</v>
      </c>
    </row>
    <row r="50" spans="4:7">
      <c r="D50">
        <f t="shared" si="1"/>
        <v>47</v>
      </c>
      <c r="E50">
        <f>$B$4*D50^$B$8*$B$7^(1-$B$8)</f>
        <v>32.479434721248253</v>
      </c>
      <c r="F50">
        <f>$B$6*D50 +$B$5*$B$7</f>
        <v>22.3125</v>
      </c>
      <c r="G50">
        <f t="shared" si="0"/>
        <v>10.166934721248253</v>
      </c>
    </row>
    <row r="51" spans="4:7">
      <c r="D51">
        <f t="shared" si="1"/>
        <v>48</v>
      </c>
      <c r="E51">
        <f>$B$4*D51^$B$8*$B$7^(1-$B$8)</f>
        <v>32.708170670978518</v>
      </c>
      <c r="F51">
        <f>$B$6*D51 +$B$5*$B$7</f>
        <v>22.5</v>
      </c>
      <c r="G51">
        <f t="shared" si="0"/>
        <v>10.208170670978518</v>
      </c>
    </row>
    <row r="52" spans="4:7">
      <c r="D52">
        <f t="shared" si="1"/>
        <v>49</v>
      </c>
      <c r="E52">
        <f>$B$4*D52^$B$8*$B$7^(1-$B$8)</f>
        <v>32.933751390206744</v>
      </c>
      <c r="F52">
        <f>$B$6*D52 +$B$5*$B$7</f>
        <v>22.6875</v>
      </c>
      <c r="G52">
        <f t="shared" si="0"/>
        <v>10.246251390206744</v>
      </c>
    </row>
    <row r="53" spans="4:7">
      <c r="D53">
        <f t="shared" si="1"/>
        <v>50</v>
      </c>
      <c r="E53">
        <f>$B$4*D53^$B$8*$B$7^(1-$B$8)</f>
        <v>33.156283487763481</v>
      </c>
      <c r="F53">
        <f>$B$6*D53 +$B$5*$B$7</f>
        <v>22.875</v>
      </c>
      <c r="G53">
        <f t="shared" si="0"/>
        <v>10.281283487763481</v>
      </c>
    </row>
    <row r="54" spans="4:7">
      <c r="D54">
        <f t="shared" si="1"/>
        <v>51</v>
      </c>
      <c r="E54">
        <f>$B$4*D54^$B$8*$B$7^(1-$B$8)</f>
        <v>33.37586792339571</v>
      </c>
      <c r="F54">
        <f>$B$6*D54 +$B$5*$B$7</f>
        <v>23.0625</v>
      </c>
      <c r="G54">
        <f t="shared" si="0"/>
        <v>10.31336792339571</v>
      </c>
    </row>
    <row r="55" spans="4:7">
      <c r="D55">
        <f t="shared" si="1"/>
        <v>52</v>
      </c>
      <c r="E55">
        <f>$B$4*D55^$B$8*$B$7^(1-$B$8)</f>
        <v>33.592600411355242</v>
      </c>
      <c r="F55">
        <f>$B$6*D55 +$B$5*$B$7</f>
        <v>23.25</v>
      </c>
      <c r="G55">
        <f t="shared" si="0"/>
        <v>10.342600411355242</v>
      </c>
    </row>
    <row r="56" spans="4:7">
      <c r="D56">
        <f t="shared" si="1"/>
        <v>53</v>
      </c>
      <c r="E56">
        <f>$B$4*D56^$B$8*$B$7^(1-$B$8)</f>
        <v>33.806571787989654</v>
      </c>
      <c r="F56">
        <f>$B$6*D56 +$B$5*$B$7</f>
        <v>23.4375</v>
      </c>
      <c r="G56">
        <f t="shared" si="0"/>
        <v>10.369071787989654</v>
      </c>
    </row>
    <row r="57" spans="4:7">
      <c r="D57">
        <f t="shared" si="1"/>
        <v>54</v>
      </c>
      <c r="E57">
        <f>$B$4*D57^$B$8*$B$7^(1-$B$8)</f>
        <v>34.017868347161588</v>
      </c>
      <c r="F57">
        <f>$B$6*D57 +$B$5*$B$7</f>
        <v>23.625</v>
      </c>
      <c r="G57">
        <f t="shared" si="0"/>
        <v>10.392868347161588</v>
      </c>
    </row>
    <row r="58" spans="4:7">
      <c r="D58">
        <f t="shared" si="1"/>
        <v>55</v>
      </c>
      <c r="E58">
        <f>$B$4*D58^$B$8*$B$7^(1-$B$8)</f>
        <v>34.226572146852533</v>
      </c>
      <c r="F58">
        <f>$B$6*D58 +$B$5*$B$7</f>
        <v>23.8125</v>
      </c>
      <c r="G58">
        <f t="shared" si="0"/>
        <v>10.414072146852533</v>
      </c>
    </row>
    <row r="59" spans="4:7">
      <c r="D59">
        <f t="shared" si="1"/>
        <v>56</v>
      </c>
      <c r="E59">
        <f>$B$4*D59^$B$8*$B$7^(1-$B$8)</f>
        <v>34.432761289903013</v>
      </c>
      <c r="F59">
        <f>$B$6*D59 +$B$5*$B$7</f>
        <v>24</v>
      </c>
      <c r="G59">
        <f t="shared" si="0"/>
        <v>10.432761289903013</v>
      </c>
    </row>
    <row r="60" spans="4:7">
      <c r="D60">
        <f t="shared" si="1"/>
        <v>57</v>
      </c>
      <c r="E60">
        <f>$B$4*D60^$B$8*$B$7^(1-$B$8)</f>
        <v>34.636510181491246</v>
      </c>
      <c r="F60">
        <f>$B$6*D60 +$B$5*$B$7</f>
        <v>24.1875</v>
      </c>
      <c r="G60">
        <f t="shared" si="0"/>
        <v>10.449010181491246</v>
      </c>
    </row>
    <row r="61" spans="4:7">
      <c r="D61">
        <f t="shared" si="1"/>
        <v>58</v>
      </c>
      <c r="E61">
        <f>$B$4*D61^$B$8*$B$7^(1-$B$8)</f>
        <v>34.837889765650175</v>
      </c>
      <c r="F61">
        <f>$B$6*D61 +$B$5*$B$7</f>
        <v>24.375</v>
      </c>
      <c r="G61">
        <f t="shared" si="0"/>
        <v>10.462889765650175</v>
      </c>
    </row>
    <row r="62" spans="4:7">
      <c r="D62">
        <f t="shared" si="1"/>
        <v>59</v>
      </c>
      <c r="E62">
        <f>$B$4*D62^$B$8*$B$7^(1-$B$8)</f>
        <v>35.036967742859353</v>
      </c>
      <c r="F62">
        <f>$B$6*D62 +$B$5*$B$7</f>
        <v>24.5625</v>
      </c>
      <c r="G62">
        <f t="shared" si="0"/>
        <v>10.474467742859353</v>
      </c>
    </row>
    <row r="63" spans="4:7">
      <c r="D63">
        <f t="shared" si="1"/>
        <v>60</v>
      </c>
      <c r="E63">
        <f>$B$4*D63^$B$8*$B$7^(1-$B$8)</f>
        <v>35.233808770519779</v>
      </c>
      <c r="F63">
        <f>$B$6*D63 +$B$5*$B$7</f>
        <v>24.75</v>
      </c>
      <c r="G63">
        <f t="shared" si="0"/>
        <v>10.483808770519779</v>
      </c>
    </row>
    <row r="64" spans="4:7">
      <c r="D64">
        <f t="shared" si="1"/>
        <v>61</v>
      </c>
      <c r="E64">
        <f>$B$4*D64^$B$8*$B$7^(1-$B$8)</f>
        <v>35.428474647919565</v>
      </c>
      <c r="F64">
        <f>$B$6*D64 +$B$5*$B$7</f>
        <v>24.9375</v>
      </c>
      <c r="G64">
        <f t="shared" si="0"/>
        <v>10.490974647919565</v>
      </c>
    </row>
    <row r="65" spans="4:7">
      <c r="D65">
        <f t="shared" si="1"/>
        <v>62</v>
      </c>
      <c r="E65">
        <f>$B$4*D65^$B$8*$B$7^(1-$B$8)</f>
        <v>35.621024487123655</v>
      </c>
      <c r="F65">
        <f>$B$6*D65 +$B$5*$B$7</f>
        <v>25.125</v>
      </c>
      <c r="G65">
        <f t="shared" si="0"/>
        <v>10.496024487123655</v>
      </c>
    </row>
    <row r="66" spans="4:7">
      <c r="D66">
        <f t="shared" si="1"/>
        <v>63</v>
      </c>
      <c r="E66">
        <f>$B$4*D66^$B$8*$B$7^(1-$B$8)</f>
        <v>35.81151487106753</v>
      </c>
      <c r="F66">
        <f>$B$6*D66 +$B$5*$B$7</f>
        <v>25.3125</v>
      </c>
      <c r="G66">
        <f t="shared" si="0"/>
        <v>10.49901487106753</v>
      </c>
    </row>
    <row r="67" spans="4:7">
      <c r="D67">
        <f t="shared" si="1"/>
        <v>64</v>
      </c>
      <c r="E67">
        <f>$B$4*D67^$B$8*$B$7^(1-$B$8)</f>
        <v>36</v>
      </c>
      <c r="F67">
        <f>$B$6*D67 +$B$5*$B$7</f>
        <v>25.5</v>
      </c>
      <c r="G67">
        <f t="shared" si="0"/>
        <v>10.5</v>
      </c>
    </row>
    <row r="68" spans="4:7">
      <c r="D68">
        <f t="shared" si="1"/>
        <v>65</v>
      </c>
      <c r="E68">
        <f>$B$4*D68^$B$8*$B$7^(1-$B$8)</f>
        <v>36.186531827301522</v>
      </c>
      <c r="F68">
        <f>$B$6*D68 +$B$5*$B$7</f>
        <v>25.6875</v>
      </c>
      <c r="G68">
        <f t="shared" si="0"/>
        <v>10.499031827301522</v>
      </c>
    </row>
    <row r="69" spans="4:7">
      <c r="D69">
        <f t="shared" si="1"/>
        <v>66</v>
      </c>
      <c r="E69">
        <f>$B$4*D69^$B$8*$B$7^(1-$B$8)</f>
        <v>36.371160185599713</v>
      </c>
      <c r="F69">
        <f>$B$6*D69 +$B$5*$B$7</f>
        <v>25.875</v>
      </c>
      <c r="G69">
        <f t="shared" ref="G69:G103" si="2">E69-F69</f>
        <v>10.496160185599713</v>
      </c>
    </row>
    <row r="70" spans="4:7">
      <c r="D70">
        <f t="shared" ref="D70:D103" si="3">D69+1</f>
        <v>67</v>
      </c>
      <c r="E70">
        <f>$B$4*D70^$B$8*$B$7^(1-$B$8)</f>
        <v>36.553932904011113</v>
      </c>
      <c r="F70">
        <f>$B$6*D70 +$B$5*$B$7</f>
        <v>26.0625</v>
      </c>
      <c r="G70">
        <f t="shared" si="2"/>
        <v>10.491432904011113</v>
      </c>
    </row>
    <row r="71" spans="4:7">
      <c r="D71">
        <f t="shared" si="3"/>
        <v>68</v>
      </c>
      <c r="E71">
        <f>$B$4*D71^$B$8*$B$7^(1-$B$8)</f>
        <v>36.734895917256139</v>
      </c>
      <c r="F71">
        <f>$B$6*D71 +$B$5*$B$7</f>
        <v>26.25</v>
      </c>
      <c r="G71">
        <f t="shared" si="2"/>
        <v>10.484895917256139</v>
      </c>
    </row>
    <row r="72" spans="4:7">
      <c r="D72">
        <f t="shared" si="3"/>
        <v>69</v>
      </c>
      <c r="E72">
        <f>$B$4*D72^$B$8*$B$7^(1-$B$8)</f>
        <v>36.914093367321136</v>
      </c>
      <c r="F72">
        <f>$B$6*D72 +$B$5*$B$7</f>
        <v>26.4375</v>
      </c>
      <c r="G72">
        <f t="shared" si="2"/>
        <v>10.476593367321136</v>
      </c>
    </row>
    <row r="73" spans="4:7">
      <c r="D73">
        <f t="shared" si="3"/>
        <v>70</v>
      </c>
      <c r="E73">
        <f>$B$4*D73^$B$8*$B$7^(1-$B$8)</f>
        <v>37.091567698277018</v>
      </c>
      <c r="F73">
        <f>$B$6*D73 +$B$5*$B$7</f>
        <v>26.625</v>
      </c>
      <c r="G73">
        <f t="shared" si="2"/>
        <v>10.466567698277018</v>
      </c>
    </row>
    <row r="74" spans="4:7">
      <c r="D74">
        <f t="shared" si="3"/>
        <v>71</v>
      </c>
      <c r="E74">
        <f>$B$4*D74^$B$8*$B$7^(1-$B$8)</f>
        <v>37.267359744805681</v>
      </c>
      <c r="F74">
        <f>$B$6*D74 +$B$5*$B$7</f>
        <v>26.8125</v>
      </c>
      <c r="G74">
        <f t="shared" si="2"/>
        <v>10.454859744805681</v>
      </c>
    </row>
    <row r="75" spans="4:7">
      <c r="D75">
        <f t="shared" si="3"/>
        <v>72</v>
      </c>
      <c r="E75">
        <f>$B$4*D75^$B$8*$B$7^(1-$B$8)</f>
        <v>37.441508814934274</v>
      </c>
      <c r="F75">
        <f>$B$6*D75 +$B$5*$B$7</f>
        <v>27</v>
      </c>
      <c r="G75">
        <f t="shared" si="2"/>
        <v>10.441508814934274</v>
      </c>
    </row>
    <row r="76" spans="4:7">
      <c r="D76">
        <f t="shared" si="3"/>
        <v>73</v>
      </c>
      <c r="E76">
        <f>$B$4*D76^$B$8*$B$7^(1-$B$8)</f>
        <v>37.614052767431083</v>
      </c>
      <c r="F76">
        <f>$B$6*D76 +$B$5*$B$7</f>
        <v>27.1875</v>
      </c>
      <c r="G76">
        <f t="shared" si="2"/>
        <v>10.426552767431083</v>
      </c>
    </row>
    <row r="77" spans="4:7">
      <c r="D77">
        <f t="shared" si="3"/>
        <v>74</v>
      </c>
      <c r="E77">
        <f>$B$4*D77^$B$8*$B$7^(1-$B$8)</f>
        <v>37.78502808427568</v>
      </c>
      <c r="F77">
        <f>$B$6*D77 +$B$5*$B$7</f>
        <v>27.375</v>
      </c>
      <c r="G77">
        <f t="shared" si="2"/>
        <v>10.41002808427568</v>
      </c>
    </row>
    <row r="78" spans="4:7">
      <c r="D78">
        <f t="shared" si="3"/>
        <v>75</v>
      </c>
      <c r="E78">
        <f>$B$4*D78^$B$8*$B$7^(1-$B$8)</f>
        <v>37.954469938578718</v>
      </c>
      <c r="F78">
        <f>$B$6*D78 +$B$5*$B$7</f>
        <v>27.5625</v>
      </c>
      <c r="G78">
        <f t="shared" si="2"/>
        <v>10.391969938578718</v>
      </c>
    </row>
    <row r="79" spans="4:7">
      <c r="D79">
        <f t="shared" si="3"/>
        <v>76</v>
      </c>
      <c r="E79">
        <f>$B$4*D79^$B$8*$B$7^(1-$B$8)</f>
        <v>38.122412258294048</v>
      </c>
      <c r="F79">
        <f>$B$6*D79 +$B$5*$B$7</f>
        <v>27.75</v>
      </c>
      <c r="G79">
        <f t="shared" si="2"/>
        <v>10.372412258294048</v>
      </c>
    </row>
    <row r="80" spans="4:7">
      <c r="D80">
        <f t="shared" si="3"/>
        <v>77</v>
      </c>
      <c r="E80">
        <f>$B$4*D80^$B$8*$B$7^(1-$B$8)</f>
        <v>38.288887786035062</v>
      </c>
      <c r="F80">
        <f>$B$6*D80 +$B$5*$B$7</f>
        <v>27.9375</v>
      </c>
      <c r="G80">
        <f t="shared" si="2"/>
        <v>10.351387786035062</v>
      </c>
    </row>
    <row r="81" spans="4:7">
      <c r="D81">
        <f t="shared" si="3"/>
        <v>78</v>
      </c>
      <c r="E81">
        <f>$B$4*D81^$B$8*$B$7^(1-$B$8)</f>
        <v>38.453928135281259</v>
      </c>
      <c r="F81">
        <f>$B$6*D81 +$B$5*$B$7</f>
        <v>28.125</v>
      </c>
      <c r="G81">
        <f t="shared" si="2"/>
        <v>10.328928135281259</v>
      </c>
    </row>
    <row r="82" spans="4:7">
      <c r="D82">
        <f t="shared" si="3"/>
        <v>79</v>
      </c>
      <c r="E82">
        <f>$B$4*D82^$B$8*$B$7^(1-$B$8)</f>
        <v>38.617563843235864</v>
      </c>
      <c r="F82">
        <f>$B$6*D82 +$B$5*$B$7</f>
        <v>28.3125</v>
      </c>
      <c r="G82">
        <f t="shared" si="2"/>
        <v>10.305063843235864</v>
      </c>
    </row>
    <row r="83" spans="4:7">
      <c r="D83">
        <f t="shared" si="3"/>
        <v>80</v>
      </c>
      <c r="E83">
        <f>$B$4*D83^$B$8*$B$7^(1-$B$8)</f>
        <v>38.779824420573902</v>
      </c>
      <c r="F83">
        <f>$B$6*D83 +$B$5*$B$7</f>
        <v>28.5</v>
      </c>
      <c r="G83">
        <f t="shared" si="2"/>
        <v>10.279824420573902</v>
      </c>
    </row>
    <row r="84" spans="4:7">
      <c r="D84">
        <f t="shared" si="3"/>
        <v>81</v>
      </c>
      <c r="E84">
        <f>$B$4*D84^$B$8*$B$7^(1-$B$8)</f>
        <v>38.940738398300034</v>
      </c>
      <c r="F84">
        <f>$B$6*D84 +$B$5*$B$7</f>
        <v>28.6875</v>
      </c>
      <c r="G84">
        <f t="shared" si="2"/>
        <v>10.253238398300034</v>
      </c>
    </row>
    <row r="85" spans="4:7">
      <c r="D85">
        <f t="shared" si="3"/>
        <v>82</v>
      </c>
      <c r="E85">
        <f>$B$4*D85^$B$8*$B$7^(1-$B$8)</f>
        <v>39.100333371917515</v>
      </c>
      <c r="F85">
        <f>$B$6*D85 +$B$5*$B$7</f>
        <v>28.875</v>
      </c>
      <c r="G85">
        <f t="shared" si="2"/>
        <v>10.225333371917515</v>
      </c>
    </row>
    <row r="86" spans="4:7">
      <c r="D86">
        <f t="shared" si="3"/>
        <v>83</v>
      </c>
      <c r="E86">
        <f>$B$4*D86^$B$8*$B$7^(1-$B$8)</f>
        <v>39.258636043093546</v>
      </c>
      <c r="F86">
        <f>$B$6*D86 +$B$5*$B$7</f>
        <v>29.0625</v>
      </c>
      <c r="G86">
        <f t="shared" si="2"/>
        <v>10.196136043093546</v>
      </c>
    </row>
    <row r="87" spans="4:7">
      <c r="D87">
        <f t="shared" si="3"/>
        <v>84</v>
      </c>
      <c r="E87">
        <f>$B$4*D87^$B$8*$B$7^(1-$B$8)</f>
        <v>39.415672258991009</v>
      </c>
      <c r="F87">
        <f>$B$6*D87 +$B$5*$B$7</f>
        <v>29.25</v>
      </c>
      <c r="G87">
        <f t="shared" si="2"/>
        <v>10.165672258991009</v>
      </c>
    </row>
    <row r="88" spans="4:7">
      <c r="D88">
        <f t="shared" si="3"/>
        <v>85</v>
      </c>
      <c r="E88">
        <f>$B$4*D88^$B$8*$B$7^(1-$B$8)</f>
        <v>39.571467049423617</v>
      </c>
      <c r="F88">
        <f>$B$6*D88 +$B$5*$B$7</f>
        <v>29.4375</v>
      </c>
      <c r="G88">
        <f t="shared" si="2"/>
        <v>10.133967049423617</v>
      </c>
    </row>
    <row r="89" spans="4:7">
      <c r="D89">
        <f t="shared" si="3"/>
        <v>86</v>
      </c>
      <c r="E89">
        <f>$B$4*D89^$B$8*$B$7^(1-$B$8)</f>
        <v>39.726044661978939</v>
      </c>
      <c r="F89">
        <f>$B$6*D89 +$B$5*$B$7</f>
        <v>29.625</v>
      </c>
      <c r="G89">
        <f t="shared" si="2"/>
        <v>10.101044661978939</v>
      </c>
    </row>
    <row r="90" spans="4:7">
      <c r="D90">
        <f t="shared" si="3"/>
        <v>87</v>
      </c>
      <c r="E90">
        <f>$B$4*D90^$B$8*$B$7^(1-$B$8)</f>
        <v>39.879428595242715</v>
      </c>
      <c r="F90">
        <f>$B$6*D90 +$B$5*$B$7</f>
        <v>29.8125</v>
      </c>
      <c r="G90">
        <f t="shared" si="2"/>
        <v>10.066928595242715</v>
      </c>
    </row>
    <row r="91" spans="4:7">
      <c r="D91">
        <f t="shared" si="3"/>
        <v>88</v>
      </c>
      <c r="E91">
        <f>$B$4*D91^$B$8*$B$7^(1-$B$8)</f>
        <v>40.031641630247691</v>
      </c>
      <c r="F91">
        <f>$B$6*D91 +$B$5*$B$7</f>
        <v>30</v>
      </c>
      <c r="G91">
        <f t="shared" si="2"/>
        <v>10.031641630247691</v>
      </c>
    </row>
    <row r="92" spans="4:7">
      <c r="D92">
        <f t="shared" si="3"/>
        <v>89</v>
      </c>
      <c r="E92">
        <f>$B$4*D92^$B$8*$B$7^(1-$B$8)</f>
        <v>40.182705860260839</v>
      </c>
      <c r="F92">
        <f>$B$6*D92 +$B$5*$B$7</f>
        <v>30.1875</v>
      </c>
      <c r="G92">
        <f t="shared" si="2"/>
        <v>9.9952058602608389</v>
      </c>
    </row>
    <row r="93" spans="4:7">
      <c r="D93">
        <f t="shared" si="3"/>
        <v>90</v>
      </c>
      <c r="E93">
        <f>$B$4*D93^$B$8*$B$7^(1-$B$8)</f>
        <v>40.332642719014487</v>
      </c>
      <c r="F93">
        <f>$B$6*D93 +$B$5*$B$7</f>
        <v>30.375</v>
      </c>
      <c r="G93">
        <f t="shared" si="2"/>
        <v>9.9576427190144869</v>
      </c>
    </row>
    <row r="94" spans="4:7">
      <c r="D94">
        <f t="shared" si="3"/>
        <v>91</v>
      </c>
      <c r="E94">
        <f>$B$4*D94^$B$8*$B$7^(1-$B$8)</f>
        <v>40.481473007478733</v>
      </c>
      <c r="F94">
        <f>$B$6*D94 +$B$5*$B$7</f>
        <v>30.5625</v>
      </c>
      <c r="G94">
        <f t="shared" si="2"/>
        <v>9.9189730074787335</v>
      </c>
    </row>
    <row r="95" spans="4:7">
      <c r="D95">
        <f t="shared" si="3"/>
        <v>92</v>
      </c>
      <c r="E95">
        <f>$B$4*D95^$B$8*$B$7^(1-$B$8)</f>
        <v>40.629216919266021</v>
      </c>
      <c r="F95">
        <f>$B$6*D95 +$B$5*$B$7</f>
        <v>30.75</v>
      </c>
      <c r="G95">
        <f t="shared" si="2"/>
        <v>9.8792169192660211</v>
      </c>
    </row>
    <row r="96" spans="4:7">
      <c r="D96">
        <f t="shared" si="3"/>
        <v>93</v>
      </c>
      <c r="E96">
        <f>$B$4*D96^$B$8*$B$7^(1-$B$8)</f>
        <v>40.775894064751448</v>
      </c>
      <c r="F96">
        <f>$B$6*D96 +$B$5*$B$7</f>
        <v>30.9375</v>
      </c>
      <c r="G96">
        <f t="shared" si="2"/>
        <v>9.8383940647514478</v>
      </c>
    </row>
    <row r="97" spans="4:7">
      <c r="D97">
        <f t="shared" si="3"/>
        <v>94</v>
      </c>
      <c r="E97">
        <f>$B$4*D97^$B$8*$B$7^(1-$B$8)</f>
        <v>40.921523493987102</v>
      </c>
      <c r="F97">
        <f>$B$6*D97 +$B$5*$B$7</f>
        <v>31.125</v>
      </c>
      <c r="G97">
        <f t="shared" si="2"/>
        <v>9.7965234939871024</v>
      </c>
    </row>
    <row r="98" spans="4:7">
      <c r="D98">
        <f t="shared" si="3"/>
        <v>95</v>
      </c>
      <c r="E98">
        <f>$B$4*D98^$B$8*$B$7^(1-$B$8)</f>
        <v>41.066123718482707</v>
      </c>
      <c r="F98">
        <f>$B$6*D98 +$B$5*$B$7</f>
        <v>31.3125</v>
      </c>
      <c r="G98">
        <f t="shared" si="2"/>
        <v>9.7536237184827073</v>
      </c>
    </row>
    <row r="99" spans="4:7">
      <c r="D99">
        <f t="shared" si="3"/>
        <v>96</v>
      </c>
      <c r="E99">
        <f>$B$4*D99^$B$8*$B$7^(1-$B$8)</f>
        <v>41.20971273191995</v>
      </c>
      <c r="F99">
        <f>$B$6*D99 +$B$5*$B$7</f>
        <v>31.5</v>
      </c>
      <c r="G99">
        <f t="shared" si="2"/>
        <v>9.7097127319199501</v>
      </c>
    </row>
    <row r="100" spans="4:7">
      <c r="D100">
        <f t="shared" si="3"/>
        <v>97</v>
      </c>
      <c r="E100">
        <f>$B$4*D100^$B$8*$B$7^(1-$B$8)</f>
        <v>41.352308029863366</v>
      </c>
      <c r="F100">
        <f>$B$6*D100 +$B$5*$B$7</f>
        <v>31.6875</v>
      </c>
      <c r="G100">
        <f t="shared" si="2"/>
        <v>9.6648080298633658</v>
      </c>
    </row>
    <row r="101" spans="4:7">
      <c r="D101">
        <f t="shared" si="3"/>
        <v>98</v>
      </c>
      <c r="E101">
        <f>$B$4*D101^$B$8*$B$7^(1-$B$8)</f>
        <v>41.493926628526026</v>
      </c>
      <c r="F101">
        <f>$B$6*D101 +$B$5*$B$7</f>
        <v>31.875</v>
      </c>
      <c r="G101">
        <f t="shared" si="2"/>
        <v>9.618926628526026</v>
      </c>
    </row>
    <row r="102" spans="4:7">
      <c r="D102">
        <f t="shared" si="3"/>
        <v>99</v>
      </c>
      <c r="E102">
        <f>$B$4*D102^$B$8*$B$7^(1-$B$8)</f>
        <v>41.634585082644683</v>
      </c>
      <c r="F102">
        <f>$B$6*D102 +$B$5*$B$7</f>
        <v>32.0625</v>
      </c>
      <c r="G102">
        <f t="shared" si="2"/>
        <v>9.5720850826446835</v>
      </c>
    </row>
    <row r="103" spans="4:7">
      <c r="D103">
        <f t="shared" si="3"/>
        <v>100</v>
      </c>
      <c r="E103">
        <f>$B$4*D103^$B$8*$B$7^(1-$B$8)</f>
        <v>41.774299502515021</v>
      </c>
      <c r="F103">
        <f>$B$6*D103 +$B$5*$B$7</f>
        <v>32.25</v>
      </c>
      <c r="G103">
        <f t="shared" si="2"/>
        <v>9.5242995025150208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0"/>
  <sheetViews>
    <sheetView tabSelected="1" workbookViewId="0">
      <selection activeCell="L20" sqref="L20"/>
    </sheetView>
  </sheetViews>
  <sheetFormatPr defaultRowHeight="15"/>
  <cols>
    <col min="1" max="1" width="14.28515625" customWidth="1"/>
    <col min="2" max="2" width="11.42578125" customWidth="1"/>
    <col min="3" max="3" width="10.42578125" customWidth="1"/>
    <col min="4" max="4" width="9.85546875" customWidth="1"/>
  </cols>
  <sheetData>
    <row r="1" spans="1:13">
      <c r="A1" t="s">
        <v>13</v>
      </c>
      <c r="B1" t="s">
        <v>14</v>
      </c>
      <c r="C1" t="s">
        <v>15</v>
      </c>
      <c r="D1" t="s">
        <v>16</v>
      </c>
    </row>
    <row r="2" spans="1:13">
      <c r="A2" s="4">
        <v>17168</v>
      </c>
      <c r="B2" s="5">
        <v>1770.691</v>
      </c>
      <c r="C2" s="5">
        <v>188.67500000000001</v>
      </c>
      <c r="D2" s="6">
        <v>1130.9000000000001</v>
      </c>
    </row>
    <row r="3" spans="1:13">
      <c r="A3" s="4">
        <v>17258</v>
      </c>
      <c r="B3" s="5">
        <v>1767.9760000000001</v>
      </c>
      <c r="C3" s="5">
        <v>173.48500000000001</v>
      </c>
      <c r="D3" s="6">
        <v>1149.7</v>
      </c>
    </row>
    <row r="4" spans="1:13">
      <c r="A4" s="4">
        <v>17349</v>
      </c>
      <c r="B4" s="5">
        <v>1766.5229999999999</v>
      </c>
      <c r="C4" s="5">
        <v>167.92400000000001</v>
      </c>
      <c r="D4" s="6">
        <v>1153.4000000000001</v>
      </c>
    </row>
    <row r="5" spans="1:13">
      <c r="A5" s="4">
        <v>17441</v>
      </c>
      <c r="B5" s="5">
        <v>1793.31</v>
      </c>
      <c r="C5" s="5">
        <v>202.71199999999999</v>
      </c>
      <c r="D5" s="6">
        <v>1153.8</v>
      </c>
    </row>
    <row r="6" spans="1:13">
      <c r="A6" s="4">
        <v>17533</v>
      </c>
      <c r="B6" s="5">
        <v>1821.809</v>
      </c>
      <c r="C6" s="5">
        <v>224.68199999999999</v>
      </c>
      <c r="D6" s="6">
        <v>1159.5999999999999</v>
      </c>
    </row>
    <row r="7" spans="1:13">
      <c r="A7" s="4">
        <v>17624</v>
      </c>
      <c r="B7" s="5">
        <v>1855.345</v>
      </c>
      <c r="C7" s="5">
        <v>239.489</v>
      </c>
      <c r="D7" s="6">
        <v>1173</v>
      </c>
    </row>
    <row r="8" spans="1:13">
      <c r="A8" s="4">
        <v>17715</v>
      </c>
      <c r="B8" s="5">
        <v>1865.32</v>
      </c>
      <c r="C8" s="5">
        <v>242.053</v>
      </c>
      <c r="D8" s="6">
        <v>1174.8</v>
      </c>
    </row>
    <row r="9" spans="1:13">
      <c r="A9" s="4">
        <v>17807</v>
      </c>
      <c r="B9" s="5">
        <v>1868.184</v>
      </c>
      <c r="C9" s="5">
        <v>230.00800000000001</v>
      </c>
      <c r="D9" s="6">
        <v>1184.0999999999999</v>
      </c>
    </row>
    <row r="10" spans="1:13">
      <c r="A10" s="4">
        <v>17899</v>
      </c>
      <c r="B10" s="5">
        <v>1842.24</v>
      </c>
      <c r="C10" s="5">
        <v>194.233</v>
      </c>
      <c r="D10" s="6">
        <v>1186</v>
      </c>
    </row>
    <row r="11" spans="1:13">
      <c r="A11" s="4">
        <v>17989</v>
      </c>
      <c r="B11" s="5">
        <v>1835.5119999999999</v>
      </c>
      <c r="C11" s="5">
        <v>167.05699999999999</v>
      </c>
      <c r="D11" s="6">
        <v>1204.0999999999999</v>
      </c>
    </row>
    <row r="12" spans="1:13">
      <c r="A12" s="4">
        <v>18080</v>
      </c>
      <c r="B12" s="5">
        <v>1856.1030000000001</v>
      </c>
      <c r="C12" s="5">
        <v>181.69</v>
      </c>
      <c r="D12" s="6">
        <v>1206.9000000000001</v>
      </c>
      <c r="F12" s="1" t="s">
        <v>17</v>
      </c>
    </row>
    <row r="13" spans="1:13">
      <c r="A13" s="4">
        <v>18172</v>
      </c>
      <c r="B13" s="5">
        <v>1838.6790000000001</v>
      </c>
      <c r="C13" s="5">
        <v>171.768</v>
      </c>
      <c r="D13" s="6">
        <v>1224.5</v>
      </c>
      <c r="F13" t="s">
        <v>18</v>
      </c>
      <c r="G13" t="s">
        <v>19</v>
      </c>
      <c r="H13" t="s">
        <v>20</v>
      </c>
      <c r="K13" t="s">
        <v>18</v>
      </c>
      <c r="L13" t="s">
        <v>19</v>
      </c>
      <c r="M13" t="s">
        <v>20</v>
      </c>
    </row>
    <row r="14" spans="1:13">
      <c r="A14" s="4">
        <v>18264</v>
      </c>
      <c r="B14" s="5">
        <v>1912.998</v>
      </c>
      <c r="C14" s="5">
        <v>214.858</v>
      </c>
      <c r="D14" s="6">
        <v>1244.9000000000001</v>
      </c>
      <c r="F14">
        <f>4*(B14/B13-1)</f>
        <v>0.16167911854108308</v>
      </c>
      <c r="G14">
        <f t="shared" ref="G14:H14" si="0">4*(C14/C13-1)</f>
        <v>1.0034465092450287</v>
      </c>
      <c r="H14">
        <f t="shared" si="0"/>
        <v>6.663944467129479E-2</v>
      </c>
      <c r="J14" t="s">
        <v>21</v>
      </c>
      <c r="K14">
        <f>AVERAGE(F14:F260)</f>
        <v>3.2416373692480231E-2</v>
      </c>
      <c r="L14">
        <f t="shared" ref="L14:M14" si="1">AVERAGE(G14:G260)</f>
        <v>4.3185795941393802E-2</v>
      </c>
      <c r="M14">
        <f t="shared" si="1"/>
        <v>3.337029298262318E-2</v>
      </c>
    </row>
    <row r="15" spans="1:13">
      <c r="A15" s="4">
        <v>18354</v>
      </c>
      <c r="B15" s="5">
        <v>1971.2170000000001</v>
      </c>
      <c r="C15" s="5">
        <v>238.90100000000001</v>
      </c>
      <c r="D15" s="6">
        <v>1265.4000000000001</v>
      </c>
      <c r="F15">
        <f t="shared" ref="F15:F78" si="2">4*(B15/B14-1)</f>
        <v>0.12173353030165224</v>
      </c>
      <c r="G15">
        <f t="shared" ref="G15:G78" si="3">4*(C15/C14-1)</f>
        <v>0.44760725688594327</v>
      </c>
      <c r="H15">
        <f t="shared" ref="H15:H78" si="4">4*(D15/D14-1)</f>
        <v>6.5868744477468155E-2</v>
      </c>
      <c r="J15" t="s">
        <v>22</v>
      </c>
      <c r="K15">
        <f>STDEV(F14:F260)</f>
        <v>3.9956673005268582E-2</v>
      </c>
      <c r="L15">
        <f t="shared" ref="L15:M15" si="5">STDEV(G14:G260)</f>
        <v>0.20484701317789605</v>
      </c>
      <c r="M15">
        <f t="shared" si="5"/>
        <v>3.4377159306290914E-2</v>
      </c>
    </row>
    <row r="16" spans="1:13">
      <c r="A16" s="4">
        <v>18445</v>
      </c>
      <c r="B16" s="5">
        <v>2048.3510000000001</v>
      </c>
      <c r="C16" s="5">
        <v>260.41800000000001</v>
      </c>
      <c r="D16" s="6">
        <v>1330.3</v>
      </c>
      <c r="F16">
        <f t="shared" si="2"/>
        <v>0.15652056572158202</v>
      </c>
      <c r="G16">
        <f t="shared" si="3"/>
        <v>0.3602663864948239</v>
      </c>
      <c r="H16">
        <f t="shared" si="4"/>
        <v>0.20515252094199443</v>
      </c>
    </row>
    <row r="17" spans="1:13">
      <c r="A17" s="4">
        <v>18537</v>
      </c>
      <c r="B17" s="5">
        <v>2084.39</v>
      </c>
      <c r="C17" s="5">
        <v>295.02699999999999</v>
      </c>
      <c r="D17" s="6">
        <v>1290.2</v>
      </c>
      <c r="F17">
        <f t="shared" si="2"/>
        <v>7.0376610258690242E-2</v>
      </c>
      <c r="G17">
        <f t="shared" si="3"/>
        <v>0.53159151825142636</v>
      </c>
      <c r="H17">
        <f t="shared" si="4"/>
        <v>-0.12057430654739498</v>
      </c>
      <c r="J17" t="s">
        <v>23</v>
      </c>
    </row>
    <row r="18" spans="1:13">
      <c r="A18" s="4">
        <v>18629</v>
      </c>
      <c r="B18" s="5">
        <v>2110.7310000000002</v>
      </c>
      <c r="C18" s="5">
        <v>263.91699999999997</v>
      </c>
      <c r="D18" s="6">
        <v>1321.4</v>
      </c>
      <c r="F18">
        <f t="shared" si="2"/>
        <v>5.0549081505860904E-2</v>
      </c>
      <c r="G18">
        <f t="shared" si="3"/>
        <v>-0.42179190379185671</v>
      </c>
      <c r="H18">
        <f t="shared" si="4"/>
        <v>9.6729189272981131E-2</v>
      </c>
      <c r="J18" t="s">
        <v>18</v>
      </c>
      <c r="K18">
        <v>1</v>
      </c>
    </row>
    <row r="19" spans="1:13">
      <c r="A19" s="4">
        <v>18719</v>
      </c>
      <c r="B19" s="5">
        <v>2145.7460000000001</v>
      </c>
      <c r="C19" s="5">
        <v>270.43900000000002</v>
      </c>
      <c r="D19" s="6">
        <v>1284.0999999999999</v>
      </c>
      <c r="F19">
        <f t="shared" si="2"/>
        <v>6.6356158127208076E-2</v>
      </c>
      <c r="G19">
        <f t="shared" si="3"/>
        <v>9.884925942625955E-2</v>
      </c>
      <c r="H19">
        <f t="shared" si="4"/>
        <v>-0.11291054941728529</v>
      </c>
      <c r="J19" t="s">
        <v>19</v>
      </c>
      <c r="K19">
        <f>CORREL(F$14:F$260,G$14:G$260)</f>
        <v>0.7942511535041189</v>
      </c>
      <c r="L19">
        <v>1</v>
      </c>
    </row>
    <row r="20" spans="1:13">
      <c r="A20" s="4">
        <v>18810</v>
      </c>
      <c r="B20" s="5">
        <v>2188.5030000000002</v>
      </c>
      <c r="C20" s="5">
        <v>249.54300000000001</v>
      </c>
      <c r="D20" s="6">
        <v>1299.0999999999999</v>
      </c>
      <c r="F20">
        <f t="shared" si="2"/>
        <v>7.970561287309863E-2</v>
      </c>
      <c r="G20">
        <f t="shared" si="3"/>
        <v>-0.30906784894190586</v>
      </c>
      <c r="H20">
        <f t="shared" si="4"/>
        <v>4.6725332917996631E-2</v>
      </c>
      <c r="J20" t="s">
        <v>20</v>
      </c>
      <c r="K20">
        <f>CORREL(F$14:F$260,H$14:H$260)</f>
        <v>0.62889861032399952</v>
      </c>
      <c r="L20">
        <f>CORREL(G$14:G$260,H$14:H$260)</f>
        <v>0.26470566531293971</v>
      </c>
      <c r="M20">
        <v>1</v>
      </c>
    </row>
    <row r="21" spans="1:13">
      <c r="A21" s="4">
        <v>18902</v>
      </c>
      <c r="B21" s="5">
        <v>2192.21</v>
      </c>
      <c r="C21" s="5">
        <v>228.29300000000001</v>
      </c>
      <c r="D21" s="6">
        <v>1306.7</v>
      </c>
      <c r="F21">
        <f t="shared" si="2"/>
        <v>6.7754076645085703E-3</v>
      </c>
      <c r="G21">
        <f t="shared" si="3"/>
        <v>-0.34062265821922466</v>
      </c>
      <c r="H21">
        <f t="shared" si="4"/>
        <v>2.340081594950405E-2</v>
      </c>
    </row>
    <row r="22" spans="1:13">
      <c r="A22" s="4">
        <v>18994</v>
      </c>
      <c r="B22" s="5">
        <v>2214.268</v>
      </c>
      <c r="C22" s="5">
        <v>233.62700000000001</v>
      </c>
      <c r="D22" s="6">
        <v>1309.5999999999999</v>
      </c>
      <c r="F22">
        <f t="shared" si="2"/>
        <v>4.024796894458138E-2</v>
      </c>
      <c r="G22">
        <f t="shared" si="3"/>
        <v>9.345884455502329E-2</v>
      </c>
      <c r="H22">
        <f t="shared" si="4"/>
        <v>8.8773245580462401E-3</v>
      </c>
    </row>
    <row r="23" spans="1:13">
      <c r="A23" s="4">
        <v>19085</v>
      </c>
      <c r="B23" s="5">
        <v>2216.7089999999998</v>
      </c>
      <c r="C23" s="5">
        <v>214.227</v>
      </c>
      <c r="D23" s="6">
        <v>1335.3</v>
      </c>
      <c r="F23">
        <f t="shared" si="2"/>
        <v>4.4095836637660923E-3</v>
      </c>
      <c r="G23">
        <f t="shared" si="3"/>
        <v>-0.33215338980511699</v>
      </c>
      <c r="H23">
        <f t="shared" si="4"/>
        <v>7.8497251069029161E-2</v>
      </c>
    </row>
    <row r="24" spans="1:13">
      <c r="A24" s="4">
        <v>19176</v>
      </c>
      <c r="B24" s="5">
        <v>2231.5610000000001</v>
      </c>
      <c r="C24" s="5">
        <v>225.626</v>
      </c>
      <c r="D24" s="6">
        <v>1341.8</v>
      </c>
      <c r="F24">
        <f t="shared" si="2"/>
        <v>2.6800089682498474E-2</v>
      </c>
      <c r="G24">
        <f t="shared" si="3"/>
        <v>0.21283965139781635</v>
      </c>
      <c r="H24">
        <f t="shared" si="4"/>
        <v>1.9471279862202984E-2</v>
      </c>
    </row>
    <row r="25" spans="1:13">
      <c r="A25" s="4">
        <v>19268</v>
      </c>
      <c r="B25" s="5">
        <v>2305.2759999999998</v>
      </c>
      <c r="C25" s="5">
        <v>241.81100000000001</v>
      </c>
      <c r="D25" s="6">
        <v>1389.2</v>
      </c>
      <c r="F25">
        <f t="shared" si="2"/>
        <v>0.13213172304050769</v>
      </c>
      <c r="G25">
        <f t="shared" si="3"/>
        <v>0.28693501635449792</v>
      </c>
      <c r="H25">
        <f t="shared" si="4"/>
        <v>0.14130272767923735</v>
      </c>
    </row>
    <row r="26" spans="1:13">
      <c r="A26" s="4">
        <v>19360</v>
      </c>
      <c r="B26" s="5">
        <v>2348.4079999999999</v>
      </c>
      <c r="C26" s="5">
        <v>246.62700000000001</v>
      </c>
      <c r="D26" s="6">
        <v>1405.7</v>
      </c>
      <c r="F26">
        <f t="shared" si="2"/>
        <v>7.4840496322349459E-2</v>
      </c>
      <c r="G26">
        <f t="shared" si="3"/>
        <v>7.9665523900898094E-2</v>
      </c>
      <c r="H26">
        <f t="shared" si="4"/>
        <v>4.750935790382993E-2</v>
      </c>
    </row>
    <row r="27" spans="1:13">
      <c r="A27" s="4">
        <v>19450</v>
      </c>
      <c r="B27" s="5">
        <v>2366.1799999999998</v>
      </c>
      <c r="C27" s="5">
        <v>247.46</v>
      </c>
      <c r="D27" s="6">
        <v>1414.2</v>
      </c>
      <c r="F27">
        <f t="shared" si="2"/>
        <v>3.0270719568320281E-2</v>
      </c>
      <c r="G27">
        <f t="shared" si="3"/>
        <v>1.3510280707302869E-2</v>
      </c>
      <c r="H27">
        <f t="shared" si="4"/>
        <v>2.4187237675179496E-2</v>
      </c>
    </row>
    <row r="28" spans="1:13">
      <c r="A28" s="4">
        <v>19541</v>
      </c>
      <c r="B28" s="5">
        <v>2351.7930000000001</v>
      </c>
      <c r="C28" s="5">
        <v>241.654</v>
      </c>
      <c r="D28" s="6">
        <v>1411</v>
      </c>
      <c r="F28">
        <f t="shared" si="2"/>
        <v>-2.4321057569584248E-2</v>
      </c>
      <c r="G28">
        <f t="shared" si="3"/>
        <v>-9.3849511032086053E-2</v>
      </c>
      <c r="H28">
        <f t="shared" si="4"/>
        <v>-9.0510535992081032E-3</v>
      </c>
    </row>
    <row r="29" spans="1:13">
      <c r="A29" s="4">
        <v>19633</v>
      </c>
      <c r="B29" s="5">
        <v>2314.567</v>
      </c>
      <c r="C29" s="5">
        <v>222.626</v>
      </c>
      <c r="D29" s="6">
        <v>1401.6</v>
      </c>
      <c r="F29">
        <f t="shared" si="2"/>
        <v>-6.3315096184060504E-2</v>
      </c>
      <c r="G29">
        <f t="shared" si="3"/>
        <v>-0.31496271528714592</v>
      </c>
      <c r="H29">
        <f t="shared" si="4"/>
        <v>-2.6647767540751488E-2</v>
      </c>
    </row>
    <row r="30" spans="1:13">
      <c r="A30" s="4">
        <v>19725</v>
      </c>
      <c r="B30" s="5">
        <v>2303.5230000000001</v>
      </c>
      <c r="C30" s="5">
        <v>220.749</v>
      </c>
      <c r="D30" s="6">
        <v>1406.7</v>
      </c>
      <c r="F30">
        <f t="shared" si="2"/>
        <v>-1.9086075278874848E-2</v>
      </c>
      <c r="G30">
        <f t="shared" si="3"/>
        <v>-3.3724722179799382E-2</v>
      </c>
      <c r="H30">
        <f t="shared" si="4"/>
        <v>1.455479452054842E-2</v>
      </c>
    </row>
    <row r="31" spans="1:13">
      <c r="A31" s="4">
        <v>19815</v>
      </c>
      <c r="B31" s="5">
        <v>2306.413</v>
      </c>
      <c r="C31" s="5">
        <v>219.99100000000001</v>
      </c>
      <c r="D31" s="6">
        <v>1425</v>
      </c>
      <c r="F31">
        <f t="shared" si="2"/>
        <v>5.0184000767519166E-3</v>
      </c>
      <c r="G31">
        <f t="shared" si="3"/>
        <v>-1.3735056557447223E-2</v>
      </c>
      <c r="H31">
        <f t="shared" si="4"/>
        <v>5.2036681595223122E-2</v>
      </c>
    </row>
    <row r="32" spans="1:13">
      <c r="A32" s="4">
        <v>19906</v>
      </c>
      <c r="B32" s="5">
        <v>2332.4180000000001</v>
      </c>
      <c r="C32" s="5">
        <v>231.23699999999999</v>
      </c>
      <c r="D32" s="6">
        <v>1444.4</v>
      </c>
      <c r="F32">
        <f t="shared" si="2"/>
        <v>4.5100335455965812E-2</v>
      </c>
      <c r="G32">
        <f t="shared" si="3"/>
        <v>0.20448109240832579</v>
      </c>
      <c r="H32">
        <f t="shared" si="4"/>
        <v>5.4456140350877646E-2</v>
      </c>
    </row>
    <row r="33" spans="1:8">
      <c r="A33" s="4">
        <v>19998</v>
      </c>
      <c r="B33" s="5">
        <v>2379.125</v>
      </c>
      <c r="C33" s="5">
        <v>241.87299999999999</v>
      </c>
      <c r="D33" s="6">
        <v>1474.7</v>
      </c>
      <c r="F33">
        <f t="shared" si="2"/>
        <v>8.0100565164562987E-2</v>
      </c>
      <c r="G33">
        <f t="shared" si="3"/>
        <v>0.18398439696069424</v>
      </c>
      <c r="H33">
        <f t="shared" si="4"/>
        <v>8.3910274162281695E-2</v>
      </c>
    </row>
    <row r="34" spans="1:8">
      <c r="A34" s="4">
        <v>20090</v>
      </c>
      <c r="B34" s="5">
        <v>2447.6570000000002</v>
      </c>
      <c r="C34" s="5">
        <v>267.67500000000001</v>
      </c>
      <c r="D34" s="6">
        <v>1507.8</v>
      </c>
      <c r="F34">
        <f t="shared" si="2"/>
        <v>0.11522219303315318</v>
      </c>
      <c r="G34">
        <f t="shared" si="3"/>
        <v>0.42670326989783902</v>
      </c>
      <c r="H34">
        <f t="shared" si="4"/>
        <v>8.9780972401166004E-2</v>
      </c>
    </row>
    <row r="35" spans="1:8">
      <c r="A35" s="4">
        <v>20180</v>
      </c>
      <c r="B35" s="5">
        <v>2488.1489999999999</v>
      </c>
      <c r="C35" s="5">
        <v>284.59100000000001</v>
      </c>
      <c r="D35" s="6">
        <v>1536.6</v>
      </c>
      <c r="F35">
        <f t="shared" si="2"/>
        <v>6.6172670435440395E-2</v>
      </c>
      <c r="G35">
        <f t="shared" si="3"/>
        <v>0.25278415989539571</v>
      </c>
      <c r="H35">
        <f t="shared" si="4"/>
        <v>7.6402705929168313E-2</v>
      </c>
    </row>
    <row r="36" spans="1:8">
      <c r="A36" s="4">
        <v>20271</v>
      </c>
      <c r="B36" s="5">
        <v>2521.3939999999998</v>
      </c>
      <c r="C36" s="5">
        <v>288.66199999999998</v>
      </c>
      <c r="D36" s="6">
        <v>1555.6</v>
      </c>
      <c r="F36">
        <f t="shared" si="2"/>
        <v>5.3445352348271413E-2</v>
      </c>
      <c r="G36">
        <f t="shared" si="3"/>
        <v>5.7218956326797965E-2</v>
      </c>
      <c r="H36">
        <f t="shared" si="4"/>
        <v>4.9459846414161568E-2</v>
      </c>
    </row>
    <row r="37" spans="1:8">
      <c r="A37" s="4">
        <v>20363</v>
      </c>
      <c r="B37" s="5">
        <v>2535.4720000000002</v>
      </c>
      <c r="C37" s="5">
        <v>294.916</v>
      </c>
      <c r="D37" s="6">
        <v>1575.2</v>
      </c>
      <c r="F37">
        <f t="shared" si="2"/>
        <v>2.2333677322941448E-2</v>
      </c>
      <c r="G37">
        <f t="shared" si="3"/>
        <v>8.6661909083980859E-2</v>
      </c>
      <c r="H37">
        <f t="shared" si="4"/>
        <v>5.0398560041141849E-2</v>
      </c>
    </row>
    <row r="38" spans="1:8">
      <c r="A38" s="4">
        <v>20455</v>
      </c>
      <c r="B38" s="5">
        <v>2523.902</v>
      </c>
      <c r="C38" s="5">
        <v>284.99700000000001</v>
      </c>
      <c r="D38" s="6">
        <v>1577.8</v>
      </c>
      <c r="F38">
        <f t="shared" si="2"/>
        <v>-1.8253011668044827E-2</v>
      </c>
      <c r="G38">
        <f t="shared" si="3"/>
        <v>-0.1345332230194356</v>
      </c>
      <c r="H38">
        <f t="shared" si="4"/>
        <v>6.6023362112748174E-3</v>
      </c>
    </row>
    <row r="39" spans="1:8">
      <c r="A39" s="4">
        <v>20546</v>
      </c>
      <c r="B39" s="5">
        <v>2543.752</v>
      </c>
      <c r="C39" s="5">
        <v>281.76299999999998</v>
      </c>
      <c r="D39" s="6">
        <v>1583</v>
      </c>
      <c r="F39">
        <f t="shared" si="2"/>
        <v>3.1459224645013606E-2</v>
      </c>
      <c r="G39">
        <f t="shared" si="3"/>
        <v>-4.5389951473173706E-2</v>
      </c>
      <c r="H39">
        <f t="shared" si="4"/>
        <v>1.318291291671958E-2</v>
      </c>
    </row>
    <row r="40" spans="1:8">
      <c r="A40" s="4">
        <v>20637</v>
      </c>
      <c r="B40" s="5">
        <v>2540.5549999999998</v>
      </c>
      <c r="C40" s="5">
        <v>278.45800000000003</v>
      </c>
      <c r="D40" s="6">
        <v>1586.6</v>
      </c>
      <c r="F40">
        <f t="shared" si="2"/>
        <v>-5.0272196346186071E-3</v>
      </c>
      <c r="G40">
        <f t="shared" si="3"/>
        <v>-4.6918864435713026E-2</v>
      </c>
      <c r="H40">
        <f t="shared" si="4"/>
        <v>9.0966519267210444E-3</v>
      </c>
    </row>
    <row r="41" spans="1:8">
      <c r="A41" s="4">
        <v>20729</v>
      </c>
      <c r="B41" s="5">
        <v>2582.0700000000002</v>
      </c>
      <c r="C41" s="5">
        <v>275.16899999999998</v>
      </c>
      <c r="D41" s="6">
        <v>1608.4</v>
      </c>
      <c r="F41">
        <f t="shared" si="2"/>
        <v>6.5363670536556562E-2</v>
      </c>
      <c r="G41">
        <f t="shared" si="3"/>
        <v>-4.7245904229722857E-2</v>
      </c>
      <c r="H41">
        <f t="shared" si="4"/>
        <v>5.496029244926337E-2</v>
      </c>
    </row>
    <row r="42" spans="1:8">
      <c r="A42" s="4">
        <v>20821</v>
      </c>
      <c r="B42" s="5">
        <v>2597.9389999999999</v>
      </c>
      <c r="C42" s="5">
        <v>270.733</v>
      </c>
      <c r="D42" s="6">
        <v>1619.5</v>
      </c>
      <c r="F42">
        <f t="shared" si="2"/>
        <v>2.458337690302681E-2</v>
      </c>
      <c r="G42">
        <f t="shared" si="3"/>
        <v>-6.4484008009622951E-2</v>
      </c>
      <c r="H42">
        <f t="shared" si="4"/>
        <v>2.7605073364834531E-2</v>
      </c>
    </row>
    <row r="43" spans="1:8">
      <c r="A43" s="4">
        <v>20911</v>
      </c>
      <c r="B43" s="5">
        <v>2591.6709999999998</v>
      </c>
      <c r="C43" s="5">
        <v>270.36799999999999</v>
      </c>
      <c r="D43" s="6">
        <v>1622.4</v>
      </c>
      <c r="F43">
        <f t="shared" si="2"/>
        <v>-9.6507269801175966E-3</v>
      </c>
      <c r="G43">
        <f t="shared" si="3"/>
        <v>-5.3927670435447439E-3</v>
      </c>
      <c r="H43">
        <f t="shared" si="4"/>
        <v>7.1627045384383692E-3</v>
      </c>
    </row>
    <row r="44" spans="1:8">
      <c r="A44" s="4">
        <v>21002</v>
      </c>
      <c r="B44" s="5">
        <v>2616.6379999999999</v>
      </c>
      <c r="C44" s="5">
        <v>276.82400000000001</v>
      </c>
      <c r="D44" s="6">
        <v>1635.3</v>
      </c>
      <c r="F44">
        <f t="shared" si="2"/>
        <v>3.8534212097137477E-2</v>
      </c>
      <c r="G44">
        <f t="shared" si="3"/>
        <v>9.5514262042845743E-2</v>
      </c>
      <c r="H44">
        <f t="shared" si="4"/>
        <v>3.180473372781023E-2</v>
      </c>
    </row>
    <row r="45" spans="1:8">
      <c r="A45" s="4">
        <v>21094</v>
      </c>
      <c r="B45" s="5">
        <v>2589.11</v>
      </c>
      <c r="C45" s="5">
        <v>253.69399999999999</v>
      </c>
      <c r="D45" s="6">
        <v>1636.1</v>
      </c>
      <c r="F45">
        <f t="shared" si="2"/>
        <v>-4.2081480128317139E-2</v>
      </c>
      <c r="G45">
        <f t="shared" si="3"/>
        <v>-0.33421957633731214</v>
      </c>
      <c r="H45">
        <f t="shared" si="4"/>
        <v>1.9568274934265162E-3</v>
      </c>
    </row>
    <row r="46" spans="1:8">
      <c r="A46" s="4">
        <v>21186</v>
      </c>
      <c r="B46" s="5">
        <v>2519.0189999999998</v>
      </c>
      <c r="C46" s="5">
        <v>234.84700000000001</v>
      </c>
      <c r="D46" s="6">
        <v>1613.9</v>
      </c>
      <c r="F46">
        <f t="shared" si="2"/>
        <v>-0.10828585884724928</v>
      </c>
      <c r="G46">
        <f t="shared" si="3"/>
        <v>-0.29716114689350137</v>
      </c>
      <c r="H46">
        <f t="shared" si="4"/>
        <v>-5.4275411038444688E-2</v>
      </c>
    </row>
    <row r="47" spans="1:8">
      <c r="A47" s="4">
        <v>21276</v>
      </c>
      <c r="B47" s="5">
        <v>2534.48</v>
      </c>
      <c r="C47" s="5">
        <v>229.28800000000001</v>
      </c>
      <c r="D47" s="6">
        <v>1627.1</v>
      </c>
      <c r="F47">
        <f t="shared" si="2"/>
        <v>2.455082712754475E-2</v>
      </c>
      <c r="G47">
        <f t="shared" si="3"/>
        <v>-9.4682921221050265E-2</v>
      </c>
      <c r="H47">
        <f t="shared" si="4"/>
        <v>3.2715781646941444E-2</v>
      </c>
    </row>
    <row r="48" spans="1:8">
      <c r="A48" s="4">
        <v>21367</v>
      </c>
      <c r="B48" s="5">
        <v>2593.8670000000002</v>
      </c>
      <c r="C48" s="5">
        <v>248.19900000000001</v>
      </c>
      <c r="D48" s="6">
        <v>1653.8</v>
      </c>
      <c r="F48">
        <f t="shared" si="2"/>
        <v>9.3726523783971949E-2</v>
      </c>
      <c r="G48">
        <f t="shared" si="3"/>
        <v>0.32990823767488919</v>
      </c>
      <c r="H48">
        <f t="shared" si="4"/>
        <v>6.5638252104972317E-2</v>
      </c>
    </row>
    <row r="49" spans="1:8">
      <c r="A49" s="4">
        <v>21459</v>
      </c>
      <c r="B49" s="5">
        <v>2654.348</v>
      </c>
      <c r="C49" s="5">
        <v>270.58699999999999</v>
      </c>
      <c r="D49" s="6">
        <v>1675.6</v>
      </c>
      <c r="F49">
        <f t="shared" si="2"/>
        <v>9.3267696454752524E-2</v>
      </c>
      <c r="G49">
        <f t="shared" si="3"/>
        <v>0.36080725546839432</v>
      </c>
      <c r="H49">
        <f t="shared" si="4"/>
        <v>5.27270528479864E-2</v>
      </c>
    </row>
    <row r="50" spans="1:8">
      <c r="A50" s="4">
        <v>21551</v>
      </c>
      <c r="B50" s="5">
        <v>2708.0360000000001</v>
      </c>
      <c r="C50" s="5">
        <v>285.85199999999998</v>
      </c>
      <c r="D50" s="6">
        <v>1706.7</v>
      </c>
      <c r="F50">
        <f t="shared" si="2"/>
        <v>8.0905744084799558E-2</v>
      </c>
      <c r="G50">
        <f t="shared" si="3"/>
        <v>0.2256575519149111</v>
      </c>
      <c r="H50">
        <f t="shared" si="4"/>
        <v>7.4242062544760401E-2</v>
      </c>
    </row>
    <row r="51" spans="1:8">
      <c r="A51" s="4">
        <v>21641</v>
      </c>
      <c r="B51" s="5">
        <v>2776.43</v>
      </c>
      <c r="C51" s="5">
        <v>309.726</v>
      </c>
      <c r="D51" s="6">
        <v>1732.9</v>
      </c>
      <c r="F51">
        <f t="shared" si="2"/>
        <v>0.10102376777856659</v>
      </c>
      <c r="G51">
        <f t="shared" si="3"/>
        <v>0.33407497586163526</v>
      </c>
      <c r="H51">
        <f t="shared" si="4"/>
        <v>6.1405050682603601E-2</v>
      </c>
    </row>
    <row r="52" spans="1:8">
      <c r="A52" s="4">
        <v>21732</v>
      </c>
      <c r="B52" s="5">
        <v>2773.1190000000001</v>
      </c>
      <c r="C52" s="5">
        <v>288.17099999999999</v>
      </c>
      <c r="D52" s="6">
        <v>1751</v>
      </c>
      <c r="F52">
        <f t="shared" si="2"/>
        <v>-4.7701544789529038E-3</v>
      </c>
      <c r="G52">
        <f t="shared" si="3"/>
        <v>-0.27837507990933918</v>
      </c>
      <c r="H52">
        <f t="shared" si="4"/>
        <v>4.1779675688152551E-2</v>
      </c>
    </row>
    <row r="53" spans="1:8">
      <c r="A53" s="4">
        <v>21824</v>
      </c>
      <c r="B53" s="5">
        <v>2782.8270000000002</v>
      </c>
      <c r="C53" s="5">
        <v>298.26400000000001</v>
      </c>
      <c r="D53" s="6">
        <v>1752.9</v>
      </c>
      <c r="F53">
        <f t="shared" si="2"/>
        <v>1.4003005280335934E-2</v>
      </c>
      <c r="G53">
        <f t="shared" si="3"/>
        <v>0.14009737274049083</v>
      </c>
      <c r="H53">
        <f t="shared" si="4"/>
        <v>4.3403769274705795E-3</v>
      </c>
    </row>
    <row r="54" spans="1:8">
      <c r="A54" s="4">
        <v>21916</v>
      </c>
      <c r="B54" s="5">
        <v>2845.268</v>
      </c>
      <c r="C54" s="5">
        <v>330.51299999999998</v>
      </c>
      <c r="D54" s="6">
        <v>1769.7</v>
      </c>
      <c r="F54">
        <f t="shared" si="2"/>
        <v>8.9751896183269508E-2</v>
      </c>
      <c r="G54">
        <f t="shared" si="3"/>
        <v>0.4324893383043209</v>
      </c>
      <c r="H54">
        <f t="shared" si="4"/>
        <v>3.8336470990929072E-2</v>
      </c>
    </row>
    <row r="55" spans="1:8">
      <c r="A55" s="4">
        <v>22007</v>
      </c>
      <c r="B55" s="5">
        <v>2831.971</v>
      </c>
      <c r="C55" s="5">
        <v>297.065</v>
      </c>
      <c r="D55" s="6">
        <v>1792.1</v>
      </c>
      <c r="F55">
        <f t="shared" si="2"/>
        <v>-1.8693493899344382E-2</v>
      </c>
      <c r="G55">
        <f t="shared" si="3"/>
        <v>-0.40480102144242425</v>
      </c>
      <c r="H55">
        <f t="shared" si="4"/>
        <v>5.0630050291009532E-2</v>
      </c>
    </row>
    <row r="56" spans="1:8">
      <c r="A56" s="4">
        <v>22098</v>
      </c>
      <c r="B56" s="5">
        <v>2836.5990000000002</v>
      </c>
      <c r="C56" s="5">
        <v>295.29399999999998</v>
      </c>
      <c r="D56" s="6">
        <v>1785</v>
      </c>
      <c r="F56">
        <f t="shared" si="2"/>
        <v>6.5367901013111407E-3</v>
      </c>
      <c r="G56">
        <f t="shared" si="3"/>
        <v>-2.3846632891791675E-2</v>
      </c>
      <c r="H56">
        <f t="shared" si="4"/>
        <v>-1.5847329948105227E-2</v>
      </c>
    </row>
    <row r="57" spans="1:8">
      <c r="A57" s="4">
        <v>22190</v>
      </c>
      <c r="B57" s="5">
        <v>2800.2240000000002</v>
      </c>
      <c r="C57" s="5">
        <v>258.81700000000001</v>
      </c>
      <c r="D57" s="6">
        <v>1787.4</v>
      </c>
      <c r="F57">
        <f t="shared" si="2"/>
        <v>-5.1293820522393396E-2</v>
      </c>
      <c r="G57">
        <f t="shared" si="3"/>
        <v>-0.49411095382906511</v>
      </c>
      <c r="H57">
        <f t="shared" si="4"/>
        <v>5.3781512605040049E-3</v>
      </c>
    </row>
    <row r="58" spans="1:8">
      <c r="A58" s="4">
        <v>22282</v>
      </c>
      <c r="B58" s="5">
        <v>2816.8580000000002</v>
      </c>
      <c r="C58" s="5">
        <v>265.43400000000003</v>
      </c>
      <c r="D58" s="6">
        <v>1786.9</v>
      </c>
      <c r="F58">
        <f t="shared" si="2"/>
        <v>2.3760956266356104E-2</v>
      </c>
      <c r="G58">
        <f t="shared" si="3"/>
        <v>0.10226530714752169</v>
      </c>
      <c r="H58">
        <f t="shared" si="4"/>
        <v>-1.1189437171310601E-3</v>
      </c>
    </row>
    <row r="59" spans="1:8">
      <c r="A59" s="4">
        <v>22372</v>
      </c>
      <c r="B59" s="5">
        <v>2869.5540000000001</v>
      </c>
      <c r="C59" s="5">
        <v>285.20299999999997</v>
      </c>
      <c r="D59" s="6">
        <v>1813.4</v>
      </c>
      <c r="F59">
        <f t="shared" si="2"/>
        <v>7.4829473122180801E-2</v>
      </c>
      <c r="G59">
        <f t="shared" si="3"/>
        <v>0.29791209867612967</v>
      </c>
      <c r="H59">
        <f t="shared" si="4"/>
        <v>5.9320611114220156E-2</v>
      </c>
    </row>
    <row r="60" spans="1:8">
      <c r="A60" s="4">
        <v>22463</v>
      </c>
      <c r="B60" s="5">
        <v>2915.9290000000001</v>
      </c>
      <c r="C60" s="5">
        <v>309.09699999999998</v>
      </c>
      <c r="D60" s="6">
        <v>1822.2</v>
      </c>
      <c r="F60">
        <f t="shared" si="2"/>
        <v>6.4644192093963326E-2</v>
      </c>
      <c r="G60">
        <f t="shared" si="3"/>
        <v>0.33511568952640758</v>
      </c>
      <c r="H60">
        <f t="shared" si="4"/>
        <v>1.9411051064299301E-2</v>
      </c>
    </row>
    <row r="61" spans="1:8">
      <c r="A61" s="4">
        <v>22555</v>
      </c>
      <c r="B61" s="5">
        <v>2975.288</v>
      </c>
      <c r="C61" s="5">
        <v>314.31299999999999</v>
      </c>
      <c r="D61" s="6">
        <v>1858.7</v>
      </c>
      <c r="F61">
        <f t="shared" si="2"/>
        <v>8.1427222679289812E-2</v>
      </c>
      <c r="G61">
        <f t="shared" si="3"/>
        <v>6.7499846326557922E-2</v>
      </c>
      <c r="H61">
        <f t="shared" si="4"/>
        <v>8.0122928328393961E-2</v>
      </c>
    </row>
    <row r="62" spans="1:8">
      <c r="A62" s="4">
        <v>22647</v>
      </c>
      <c r="B62" s="5">
        <v>3028.654</v>
      </c>
      <c r="C62" s="5">
        <v>333.053</v>
      </c>
      <c r="D62" s="6">
        <v>1878.5</v>
      </c>
      <c r="F62">
        <f t="shared" si="2"/>
        <v>7.17456595798458E-2</v>
      </c>
      <c r="G62">
        <f t="shared" si="3"/>
        <v>0.23848838578105269</v>
      </c>
      <c r="H62">
        <f t="shared" si="4"/>
        <v>4.2610426642276877E-2</v>
      </c>
    </row>
    <row r="63" spans="1:8">
      <c r="A63" s="4">
        <v>22737</v>
      </c>
      <c r="B63" s="5">
        <v>3062.0940000000001</v>
      </c>
      <c r="C63" s="5">
        <v>329.83199999999999</v>
      </c>
      <c r="D63" s="6">
        <v>1901.6</v>
      </c>
      <c r="F63">
        <f t="shared" si="2"/>
        <v>4.4164833619158905E-2</v>
      </c>
      <c r="G63">
        <f t="shared" si="3"/>
        <v>-3.8684533692835643E-2</v>
      </c>
      <c r="H63">
        <f t="shared" si="4"/>
        <v>4.9188182060154517E-2</v>
      </c>
    </row>
    <row r="64" spans="1:8">
      <c r="A64" s="4">
        <v>22828</v>
      </c>
      <c r="B64" s="5">
        <v>3090.4079999999999</v>
      </c>
      <c r="C64" s="5">
        <v>335.73399999999998</v>
      </c>
      <c r="D64" s="6">
        <v>1917</v>
      </c>
      <c r="F64">
        <f t="shared" si="2"/>
        <v>3.6986454367501587E-2</v>
      </c>
      <c r="G64">
        <f t="shared" si="3"/>
        <v>7.1575832545053508E-2</v>
      </c>
      <c r="H64">
        <f t="shared" si="4"/>
        <v>3.2393773664282755E-2</v>
      </c>
    </row>
    <row r="65" spans="1:8">
      <c r="A65" s="4">
        <v>22920</v>
      </c>
      <c r="B65" s="5">
        <v>3097.9169999999999</v>
      </c>
      <c r="C65" s="5">
        <v>324.46300000000002</v>
      </c>
      <c r="D65" s="6">
        <v>1944.2</v>
      </c>
      <c r="F65">
        <f t="shared" si="2"/>
        <v>9.7191050502072329E-3</v>
      </c>
      <c r="G65">
        <f t="shared" si="3"/>
        <v>-0.1342848802921357</v>
      </c>
      <c r="H65">
        <f t="shared" si="4"/>
        <v>5.6755346896191661E-2</v>
      </c>
    </row>
    <row r="66" spans="1:8">
      <c r="A66" s="4">
        <v>23012</v>
      </c>
      <c r="B66" s="5">
        <v>3138.4070000000002</v>
      </c>
      <c r="C66" s="5">
        <v>342.46800000000002</v>
      </c>
      <c r="D66" s="6">
        <v>1957.3</v>
      </c>
      <c r="F66">
        <f t="shared" si="2"/>
        <v>5.2280290272464391E-2</v>
      </c>
      <c r="G66">
        <f t="shared" si="3"/>
        <v>0.22196675738065696</v>
      </c>
      <c r="H66">
        <f t="shared" si="4"/>
        <v>2.6951959674930137E-2</v>
      </c>
    </row>
    <row r="67" spans="1:8">
      <c r="A67" s="4">
        <v>23102</v>
      </c>
      <c r="B67" s="5">
        <v>3177.7330000000002</v>
      </c>
      <c r="C67" s="5">
        <v>347.45800000000003</v>
      </c>
      <c r="D67" s="6">
        <v>1976</v>
      </c>
      <c r="F67">
        <f t="shared" si="2"/>
        <v>5.0122243545850154E-2</v>
      </c>
      <c r="G67">
        <f t="shared" si="3"/>
        <v>5.8282817664716546E-2</v>
      </c>
      <c r="H67">
        <f t="shared" si="4"/>
        <v>3.8215909671486692E-2</v>
      </c>
    </row>
    <row r="68" spans="1:8">
      <c r="A68" s="4">
        <v>23193</v>
      </c>
      <c r="B68" s="5">
        <v>3237.567</v>
      </c>
      <c r="C68" s="5">
        <v>358.78899999999999</v>
      </c>
      <c r="D68" s="6">
        <v>2002.9</v>
      </c>
      <c r="F68">
        <f t="shared" si="2"/>
        <v>7.531658575468736E-2</v>
      </c>
      <c r="G68">
        <f t="shared" si="3"/>
        <v>0.13044454293756313</v>
      </c>
      <c r="H68">
        <f t="shared" si="4"/>
        <v>5.4453441295546412E-2</v>
      </c>
    </row>
    <row r="69" spans="1:8">
      <c r="A69" s="4">
        <v>23285</v>
      </c>
      <c r="B69" s="5">
        <v>3262.18</v>
      </c>
      <c r="C69" s="5">
        <v>363.20499999999998</v>
      </c>
      <c r="D69" s="6">
        <v>2019.6</v>
      </c>
      <c r="F69">
        <f t="shared" si="2"/>
        <v>3.0409254850941814E-2</v>
      </c>
      <c r="G69">
        <f t="shared" si="3"/>
        <v>4.9232278581562205E-2</v>
      </c>
      <c r="H69">
        <f t="shared" si="4"/>
        <v>3.335164012182279E-2</v>
      </c>
    </row>
    <row r="70" spans="1:8">
      <c r="A70" s="4">
        <v>23377</v>
      </c>
      <c r="B70" s="5">
        <v>3335.3969999999999</v>
      </c>
      <c r="C70" s="5">
        <v>378.13900000000001</v>
      </c>
      <c r="D70" s="6">
        <v>2059.5</v>
      </c>
      <c r="F70">
        <f t="shared" si="2"/>
        <v>8.9776775040004253E-2</v>
      </c>
      <c r="G70">
        <f t="shared" si="3"/>
        <v>0.16446910147162086</v>
      </c>
      <c r="H70">
        <f t="shared" si="4"/>
        <v>7.9025549613785273E-2</v>
      </c>
    </row>
    <row r="71" spans="1:8">
      <c r="A71" s="4">
        <v>23468</v>
      </c>
      <c r="B71" s="5">
        <v>3373.7049999999999</v>
      </c>
      <c r="C71" s="5">
        <v>376.40100000000001</v>
      </c>
      <c r="D71" s="6">
        <v>2095.8000000000002</v>
      </c>
      <c r="F71">
        <f t="shared" si="2"/>
        <v>4.5941157829187951E-2</v>
      </c>
      <c r="G71">
        <f t="shared" si="3"/>
        <v>-1.8384773853000969E-2</v>
      </c>
      <c r="H71">
        <f t="shared" si="4"/>
        <v>7.0502549162418049E-2</v>
      </c>
    </row>
    <row r="72" spans="1:8">
      <c r="A72" s="4">
        <v>23559</v>
      </c>
      <c r="B72" s="5">
        <v>3419.5479999999998</v>
      </c>
      <c r="C72" s="5">
        <v>385.34399999999999</v>
      </c>
      <c r="D72" s="6">
        <v>2134.3000000000002</v>
      </c>
      <c r="F72">
        <f t="shared" si="2"/>
        <v>5.435330000696581E-2</v>
      </c>
      <c r="G72">
        <f t="shared" si="3"/>
        <v>9.5036941984744772E-2</v>
      </c>
      <c r="H72">
        <f t="shared" si="4"/>
        <v>7.3480293921175388E-2</v>
      </c>
    </row>
    <row r="73" spans="1:8">
      <c r="A73" s="4">
        <v>23651</v>
      </c>
      <c r="B73" s="5">
        <v>3429.0279999999998</v>
      </c>
      <c r="C73" s="5">
        <v>388.488</v>
      </c>
      <c r="D73" s="6">
        <v>2140.1999999999998</v>
      </c>
      <c r="F73">
        <f t="shared" si="2"/>
        <v>1.1089184886423631E-2</v>
      </c>
      <c r="G73">
        <f t="shared" si="3"/>
        <v>3.2635774788241534E-2</v>
      </c>
      <c r="H73">
        <f t="shared" si="4"/>
        <v>1.1057489575035717E-2</v>
      </c>
    </row>
    <row r="74" spans="1:8">
      <c r="A74" s="4">
        <v>23743</v>
      </c>
      <c r="B74" s="5">
        <v>3513.25</v>
      </c>
      <c r="C74" s="5">
        <v>427.58100000000002</v>
      </c>
      <c r="D74" s="6">
        <v>2187.8000000000002</v>
      </c>
      <c r="F74">
        <f t="shared" si="2"/>
        <v>9.8245916918730636E-2</v>
      </c>
      <c r="G74">
        <f t="shared" si="3"/>
        <v>0.40251436337801927</v>
      </c>
      <c r="H74">
        <f t="shared" si="4"/>
        <v>8.8963648257172956E-2</v>
      </c>
    </row>
    <row r="75" spans="1:8">
      <c r="A75" s="4">
        <v>23833</v>
      </c>
      <c r="B75" s="5">
        <v>3560.9189999999999</v>
      </c>
      <c r="C75" s="5">
        <v>427.55500000000001</v>
      </c>
      <c r="D75" s="6">
        <v>2212</v>
      </c>
      <c r="F75">
        <f t="shared" si="2"/>
        <v>5.4273393581441454E-2</v>
      </c>
      <c r="G75">
        <f t="shared" si="3"/>
        <v>-2.4322876835025653E-4</v>
      </c>
      <c r="H75">
        <f t="shared" si="4"/>
        <v>4.4245360636255171E-2</v>
      </c>
    </row>
    <row r="76" spans="1:8">
      <c r="A76" s="4">
        <v>23924</v>
      </c>
      <c r="B76" s="5">
        <v>3633.1819999999998</v>
      </c>
      <c r="C76" s="5">
        <v>442.82400000000001</v>
      </c>
      <c r="D76" s="6">
        <v>2250</v>
      </c>
      <c r="F76">
        <f t="shared" si="2"/>
        <v>8.1173427421404654E-2</v>
      </c>
      <c r="G76">
        <f t="shared" si="3"/>
        <v>0.14284945796447257</v>
      </c>
      <c r="H76">
        <f t="shared" si="4"/>
        <v>6.8716094032549968E-2</v>
      </c>
    </row>
    <row r="77" spans="1:8">
      <c r="A77" s="4">
        <v>24016</v>
      </c>
      <c r="B77" s="5">
        <v>3720.8359999999998</v>
      </c>
      <c r="C77" s="5">
        <v>444.86500000000001</v>
      </c>
      <c r="D77" s="6">
        <v>2313.1999999999998</v>
      </c>
      <c r="F77">
        <f t="shared" si="2"/>
        <v>9.6503836031335943E-2</v>
      </c>
      <c r="G77">
        <f t="shared" si="3"/>
        <v>1.8436218452477782E-2</v>
      </c>
      <c r="H77">
        <f t="shared" si="4"/>
        <v>0.11235555555555532</v>
      </c>
    </row>
    <row r="78" spans="1:8">
      <c r="A78" s="4">
        <v>24108</v>
      </c>
      <c r="B78" s="5">
        <v>3812.1669999999999</v>
      </c>
      <c r="C78" s="5">
        <v>482.47800000000001</v>
      </c>
      <c r="D78" s="6">
        <v>2347.4</v>
      </c>
      <c r="F78">
        <f t="shared" si="2"/>
        <v>9.8183311492364034E-2</v>
      </c>
      <c r="G78">
        <f t="shared" si="3"/>
        <v>0.33819698110662788</v>
      </c>
      <c r="H78">
        <f t="shared" si="4"/>
        <v>5.9138855265433499E-2</v>
      </c>
    </row>
    <row r="79" spans="1:8">
      <c r="A79" s="4">
        <v>24198</v>
      </c>
      <c r="B79" s="5">
        <v>3824.857</v>
      </c>
      <c r="C79" s="5">
        <v>473.67500000000001</v>
      </c>
      <c r="D79" s="6">
        <v>2353.5</v>
      </c>
      <c r="F79">
        <f t="shared" ref="F79:F142" si="6">4*(B79/B78-1)</f>
        <v>1.3315261372337517E-2</v>
      </c>
      <c r="G79">
        <f t="shared" ref="G79:G142" si="7">4*(C79/C78-1)</f>
        <v>-7.2981565998864184E-2</v>
      </c>
      <c r="H79">
        <f t="shared" ref="H79:H142" si="8">4*(D79/D78-1)</f>
        <v>1.0394478998040135E-2</v>
      </c>
    </row>
    <row r="80" spans="1:8">
      <c r="A80" s="4">
        <v>24289</v>
      </c>
      <c r="B80" s="5">
        <v>3850.0120000000002</v>
      </c>
      <c r="C80" s="5">
        <v>468.98099999999999</v>
      </c>
      <c r="D80" s="6">
        <v>2380.4</v>
      </c>
      <c r="F80">
        <f t="shared" si="6"/>
        <v>2.6306865851455363E-2</v>
      </c>
      <c r="G80">
        <f t="shared" si="7"/>
        <v>-3.9638992980419285E-2</v>
      </c>
      <c r="H80">
        <f t="shared" si="8"/>
        <v>4.5719141703845168E-2</v>
      </c>
    </row>
    <row r="81" spans="1:8">
      <c r="A81" s="4">
        <v>24381</v>
      </c>
      <c r="B81" s="5">
        <v>3881.2049999999999</v>
      </c>
      <c r="C81" s="5">
        <v>471.233</v>
      </c>
      <c r="D81" s="6">
        <v>2390.3000000000002</v>
      </c>
      <c r="F81">
        <f t="shared" si="6"/>
        <v>3.2408210675706428E-2</v>
      </c>
      <c r="G81">
        <f t="shared" si="7"/>
        <v>1.9207601160815102E-2</v>
      </c>
      <c r="H81">
        <f t="shared" si="8"/>
        <v>1.6635859519408491E-2</v>
      </c>
    </row>
    <row r="82" spans="1:8">
      <c r="A82" s="4">
        <v>24473</v>
      </c>
      <c r="B82" s="5">
        <v>3915.3960000000002</v>
      </c>
      <c r="C82" s="5">
        <v>458.33</v>
      </c>
      <c r="D82" s="6">
        <v>2404.1999999999998</v>
      </c>
      <c r="F82">
        <f t="shared" si="6"/>
        <v>3.5237510000116323E-2</v>
      </c>
      <c r="G82">
        <f t="shared" si="7"/>
        <v>-0.10952543646136847</v>
      </c>
      <c r="H82">
        <f t="shared" si="8"/>
        <v>2.3260678575910632E-2</v>
      </c>
    </row>
    <row r="83" spans="1:8">
      <c r="A83" s="4">
        <v>24563</v>
      </c>
      <c r="B83" s="5">
        <v>3916.2109999999998</v>
      </c>
      <c r="C83" s="5">
        <v>438.78699999999998</v>
      </c>
      <c r="D83" s="6">
        <v>2437</v>
      </c>
      <c r="F83">
        <f t="shared" si="6"/>
        <v>8.3261054565042514E-4</v>
      </c>
      <c r="G83">
        <f t="shared" si="7"/>
        <v>-0.17055833133331877</v>
      </c>
      <c r="H83">
        <f t="shared" si="8"/>
        <v>5.457116712419996E-2</v>
      </c>
    </row>
    <row r="84" spans="1:8">
      <c r="A84" s="4">
        <v>24654</v>
      </c>
      <c r="B84" s="5">
        <v>3947.4549999999999</v>
      </c>
      <c r="C84" s="5">
        <v>451.38099999999997</v>
      </c>
      <c r="D84" s="6">
        <v>2449.5</v>
      </c>
      <c r="F84">
        <f t="shared" si="6"/>
        <v>3.191247866879543E-2</v>
      </c>
      <c r="G84">
        <f t="shared" si="7"/>
        <v>0.11480741225241431</v>
      </c>
      <c r="H84">
        <f t="shared" si="8"/>
        <v>2.0517029134181186E-2</v>
      </c>
    </row>
    <row r="85" spans="1:8">
      <c r="A85" s="4">
        <v>24746</v>
      </c>
      <c r="B85" s="5">
        <v>3977.5729999999999</v>
      </c>
      <c r="C85" s="5">
        <v>461.14699999999999</v>
      </c>
      <c r="D85" s="6">
        <v>2464.6</v>
      </c>
      <c r="F85">
        <f t="shared" si="6"/>
        <v>3.0518903952040155E-2</v>
      </c>
      <c r="G85">
        <f t="shared" si="7"/>
        <v>8.6543297125931673E-2</v>
      </c>
      <c r="H85">
        <f t="shared" si="8"/>
        <v>2.4658093488467259E-2</v>
      </c>
    </row>
    <row r="86" spans="1:8">
      <c r="A86" s="4">
        <v>24838</v>
      </c>
      <c r="B86" s="5">
        <v>4059.5450000000001</v>
      </c>
      <c r="C86" s="5">
        <v>471.18299999999999</v>
      </c>
      <c r="D86" s="6">
        <v>2523.4</v>
      </c>
      <c r="F86">
        <f t="shared" si="6"/>
        <v>8.2434187882912902E-2</v>
      </c>
      <c r="G86">
        <f t="shared" si="7"/>
        <v>8.7052501696855522E-2</v>
      </c>
      <c r="H86">
        <f t="shared" si="8"/>
        <v>9.5431307311531377E-2</v>
      </c>
    </row>
    <row r="87" spans="1:8">
      <c r="A87" s="4">
        <v>24929</v>
      </c>
      <c r="B87" s="5">
        <v>4128.4719999999998</v>
      </c>
      <c r="C87" s="5">
        <v>490.23200000000003</v>
      </c>
      <c r="D87" s="6">
        <v>2562.1</v>
      </c>
      <c r="F87">
        <f t="shared" si="6"/>
        <v>6.7915985658490996E-2</v>
      </c>
      <c r="G87">
        <f t="shared" si="7"/>
        <v>0.16171211609926495</v>
      </c>
      <c r="H87">
        <f t="shared" si="8"/>
        <v>6.1345803281287026E-2</v>
      </c>
    </row>
    <row r="88" spans="1:8">
      <c r="A88" s="4">
        <v>25020</v>
      </c>
      <c r="B88" s="5">
        <v>4156.7169999999996</v>
      </c>
      <c r="C88" s="5">
        <v>474.31799999999998</v>
      </c>
      <c r="D88" s="6">
        <v>2610.3000000000002</v>
      </c>
      <c r="F88">
        <f t="shared" si="6"/>
        <v>2.7366056981856346E-2</v>
      </c>
      <c r="G88">
        <f t="shared" si="7"/>
        <v>-0.12984872468545561</v>
      </c>
      <c r="H88">
        <f t="shared" si="8"/>
        <v>7.525077085203602E-2</v>
      </c>
    </row>
    <row r="89" spans="1:8">
      <c r="A89" s="4">
        <v>25112</v>
      </c>
      <c r="B89" s="5">
        <v>4174.7269999999999</v>
      </c>
      <c r="C89" s="5">
        <v>479.245</v>
      </c>
      <c r="D89" s="6">
        <v>2622.3</v>
      </c>
      <c r="F89">
        <f t="shared" si="6"/>
        <v>1.7330985005714616E-2</v>
      </c>
      <c r="G89">
        <f t="shared" si="7"/>
        <v>4.1550183632078408E-2</v>
      </c>
      <c r="H89">
        <f t="shared" si="8"/>
        <v>1.8388690955062792E-2</v>
      </c>
    </row>
    <row r="90" spans="1:8">
      <c r="A90" s="4">
        <v>25204</v>
      </c>
      <c r="B90" s="5">
        <v>4240.4780000000001</v>
      </c>
      <c r="C90" s="5">
        <v>510.81700000000001</v>
      </c>
      <c r="D90" s="6">
        <v>2651.7</v>
      </c>
      <c r="F90">
        <f t="shared" si="6"/>
        <v>6.2999089521302842E-2</v>
      </c>
      <c r="G90">
        <f t="shared" si="7"/>
        <v>0.26351448632745278</v>
      </c>
      <c r="H90">
        <f t="shared" si="8"/>
        <v>4.4846127445372197E-2</v>
      </c>
    </row>
    <row r="91" spans="1:8">
      <c r="A91" s="4">
        <v>25294</v>
      </c>
      <c r="B91" s="5">
        <v>4252.8280000000004</v>
      </c>
      <c r="C91" s="5">
        <v>506.74700000000001</v>
      </c>
      <c r="D91" s="6">
        <v>2668.6</v>
      </c>
      <c r="F91">
        <f t="shared" si="6"/>
        <v>1.1649630065289962E-2</v>
      </c>
      <c r="G91">
        <f t="shared" si="7"/>
        <v>-3.1870513314944393E-2</v>
      </c>
      <c r="H91">
        <f t="shared" si="8"/>
        <v>2.5493079911000471E-2</v>
      </c>
    </row>
    <row r="92" spans="1:8">
      <c r="A92" s="4">
        <v>25385</v>
      </c>
      <c r="B92" s="5">
        <v>4279.723</v>
      </c>
      <c r="C92" s="5">
        <v>518.46299999999997</v>
      </c>
      <c r="D92" s="6">
        <v>2681.5</v>
      </c>
      <c r="F92">
        <f t="shared" si="6"/>
        <v>2.5296108848041676E-2</v>
      </c>
      <c r="G92">
        <f t="shared" si="7"/>
        <v>9.2480073883022484E-2</v>
      </c>
      <c r="H92">
        <f t="shared" si="8"/>
        <v>1.93359814134757E-2</v>
      </c>
    </row>
    <row r="93" spans="1:8">
      <c r="A93" s="4">
        <v>25477</v>
      </c>
      <c r="B93" s="5">
        <v>4259.6220000000003</v>
      </c>
      <c r="C93" s="5">
        <v>490.53899999999999</v>
      </c>
      <c r="D93" s="6">
        <v>2702.9</v>
      </c>
      <c r="F93">
        <f t="shared" si="6"/>
        <v>-1.8787197208791184E-2</v>
      </c>
      <c r="G93">
        <f t="shared" si="7"/>
        <v>-0.21543678140966671</v>
      </c>
      <c r="H93">
        <f t="shared" si="8"/>
        <v>3.1922431474920465E-2</v>
      </c>
    </row>
    <row r="94" spans="1:8">
      <c r="A94" s="4">
        <v>25569</v>
      </c>
      <c r="B94" s="5">
        <v>4252.9399999999996</v>
      </c>
      <c r="C94" s="5">
        <v>475.18599999999998</v>
      </c>
      <c r="D94" s="6">
        <v>2719.5</v>
      </c>
      <c r="F94">
        <f t="shared" si="6"/>
        <v>-6.2747351760328307E-3</v>
      </c>
      <c r="G94">
        <f t="shared" si="7"/>
        <v>-0.12519290005483752</v>
      </c>
      <c r="H94">
        <f t="shared" si="8"/>
        <v>2.4566206666913004E-2</v>
      </c>
    </row>
    <row r="95" spans="1:8">
      <c r="A95" s="4">
        <v>25659</v>
      </c>
      <c r="B95" s="5">
        <v>4260.6499999999996</v>
      </c>
      <c r="C95" s="5">
        <v>476.67500000000001</v>
      </c>
      <c r="D95" s="6">
        <v>2731.9</v>
      </c>
      <c r="F95">
        <f t="shared" si="6"/>
        <v>7.2514542880925958E-3</v>
      </c>
      <c r="G95">
        <f t="shared" si="7"/>
        <v>1.2534039302504851E-2</v>
      </c>
      <c r="H95">
        <f t="shared" si="8"/>
        <v>1.823864681007592E-2</v>
      </c>
    </row>
    <row r="96" spans="1:8">
      <c r="A96" s="4">
        <v>25750</v>
      </c>
      <c r="B96" s="5">
        <v>4298.5879999999997</v>
      </c>
      <c r="C96" s="5">
        <v>484.82</v>
      </c>
      <c r="D96" s="6">
        <v>2755.9</v>
      </c>
      <c r="F96">
        <f t="shared" si="6"/>
        <v>3.5617100677126423E-2</v>
      </c>
      <c r="G96">
        <f t="shared" si="7"/>
        <v>6.8348455446582967E-2</v>
      </c>
      <c r="H96">
        <f t="shared" si="8"/>
        <v>3.5140378491160362E-2</v>
      </c>
    </row>
    <row r="97" spans="1:8">
      <c r="A97" s="4">
        <v>25842</v>
      </c>
      <c r="B97" s="5">
        <v>4253.0039999999999</v>
      </c>
      <c r="C97" s="5">
        <v>456.73500000000001</v>
      </c>
      <c r="D97" s="6">
        <v>2748.4</v>
      </c>
      <c r="F97">
        <f t="shared" si="6"/>
        <v>-4.2417649702646276E-2</v>
      </c>
      <c r="G97">
        <f t="shared" si="7"/>
        <v>-0.23171486324821577</v>
      </c>
      <c r="H97">
        <f t="shared" si="8"/>
        <v>-1.0885736057186346E-2</v>
      </c>
    </row>
    <row r="98" spans="1:8">
      <c r="A98" s="4">
        <v>25934</v>
      </c>
      <c r="B98" s="5">
        <v>4370.2830000000004</v>
      </c>
      <c r="C98" s="5">
        <v>516.04700000000003</v>
      </c>
      <c r="D98" s="6">
        <v>2800.9</v>
      </c>
      <c r="F98">
        <f t="shared" si="6"/>
        <v>0.11030227105359014</v>
      </c>
      <c r="G98">
        <f t="shared" si="7"/>
        <v>0.51944344094496842</v>
      </c>
      <c r="H98">
        <f t="shared" si="8"/>
        <v>7.6408091980789017E-2</v>
      </c>
    </row>
    <row r="99" spans="1:8">
      <c r="A99" s="4">
        <v>26024</v>
      </c>
      <c r="B99" s="5">
        <v>4395.0749999999998</v>
      </c>
      <c r="C99" s="5">
        <v>532.04</v>
      </c>
      <c r="D99" s="6">
        <v>2826.6</v>
      </c>
      <c r="F99">
        <f t="shared" si="6"/>
        <v>2.2691436687280131E-2</v>
      </c>
      <c r="G99">
        <f t="shared" si="7"/>
        <v>0.12396545275914761</v>
      </c>
      <c r="H99">
        <f t="shared" si="8"/>
        <v>3.6702488485843787E-2</v>
      </c>
    </row>
    <row r="100" spans="1:8">
      <c r="A100" s="4">
        <v>26115</v>
      </c>
      <c r="B100" s="5">
        <v>4430.1589999999997</v>
      </c>
      <c r="C100" s="5">
        <v>539.03800000000001</v>
      </c>
      <c r="D100" s="6">
        <v>2849.1</v>
      </c>
      <c r="F100">
        <f t="shared" si="6"/>
        <v>3.1930285603772646E-2</v>
      </c>
      <c r="G100">
        <f t="shared" si="7"/>
        <v>5.2612585519885791E-2</v>
      </c>
      <c r="H100">
        <f t="shared" si="8"/>
        <v>3.184037359371672E-2</v>
      </c>
    </row>
    <row r="101" spans="1:8">
      <c r="A101" s="4">
        <v>26207</v>
      </c>
      <c r="B101" s="5">
        <v>4442.47</v>
      </c>
      <c r="C101" s="5">
        <v>522.17399999999998</v>
      </c>
      <c r="D101" s="6">
        <v>2896.5</v>
      </c>
      <c r="F101">
        <f t="shared" si="6"/>
        <v>1.1115628129825694E-2</v>
      </c>
      <c r="G101">
        <f t="shared" si="7"/>
        <v>-0.12514145570442192</v>
      </c>
      <c r="H101">
        <f t="shared" si="8"/>
        <v>6.6547330736021593E-2</v>
      </c>
    </row>
    <row r="102" spans="1:8">
      <c r="A102" s="4">
        <v>26299</v>
      </c>
      <c r="B102" s="5">
        <v>4521.9070000000002</v>
      </c>
      <c r="C102" s="5">
        <v>559.101</v>
      </c>
      <c r="D102" s="6">
        <v>2935.2</v>
      </c>
      <c r="F102">
        <f t="shared" si="6"/>
        <v>7.1525075014575279E-2</v>
      </c>
      <c r="G102">
        <f t="shared" si="7"/>
        <v>0.2828712268324356</v>
      </c>
      <c r="H102">
        <f t="shared" si="8"/>
        <v>5.3443811496634019E-2</v>
      </c>
    </row>
    <row r="103" spans="1:8">
      <c r="A103" s="4">
        <v>26390</v>
      </c>
      <c r="B103" s="5">
        <v>4629.1469999999999</v>
      </c>
      <c r="C103" s="5">
        <v>593.32399999999996</v>
      </c>
      <c r="D103" s="6">
        <v>2991.2</v>
      </c>
      <c r="F103">
        <f t="shared" si="6"/>
        <v>9.4862632070937813E-2</v>
      </c>
      <c r="G103">
        <f t="shared" si="7"/>
        <v>0.24484306055614269</v>
      </c>
      <c r="H103">
        <f t="shared" si="8"/>
        <v>7.6315072226765146E-2</v>
      </c>
    </row>
    <row r="104" spans="1:8">
      <c r="A104" s="4">
        <v>26481</v>
      </c>
      <c r="B104" s="5">
        <v>4673.5110000000004</v>
      </c>
      <c r="C104" s="5">
        <v>601.76800000000003</v>
      </c>
      <c r="D104" s="6">
        <v>3037.4</v>
      </c>
      <c r="F104">
        <f t="shared" si="6"/>
        <v>3.8334492294152867E-2</v>
      </c>
      <c r="G104">
        <f t="shared" si="7"/>
        <v>5.6926738173410207E-2</v>
      </c>
      <c r="H104">
        <f t="shared" si="8"/>
        <v>6.178122492645155E-2</v>
      </c>
    </row>
    <row r="105" spans="1:8">
      <c r="A105" s="4">
        <v>26573</v>
      </c>
      <c r="B105" s="5">
        <v>4750.4880000000003</v>
      </c>
      <c r="C105" s="5">
        <v>604.89</v>
      </c>
      <c r="D105" s="6">
        <v>3108.6</v>
      </c>
      <c r="F105">
        <f t="shared" si="6"/>
        <v>6.5883657917997773E-2</v>
      </c>
      <c r="G105">
        <f t="shared" si="7"/>
        <v>2.0752183565758919E-2</v>
      </c>
      <c r="H105">
        <f t="shared" si="8"/>
        <v>9.3764403766378734E-2</v>
      </c>
    </row>
    <row r="106" spans="1:8">
      <c r="A106" s="4">
        <v>26665</v>
      </c>
      <c r="B106" s="5">
        <v>4872.0050000000001</v>
      </c>
      <c r="C106" s="5">
        <v>643.29999999999995</v>
      </c>
      <c r="D106" s="6">
        <v>3165.5</v>
      </c>
      <c r="F106">
        <f t="shared" si="6"/>
        <v>0.10231959327125928</v>
      </c>
      <c r="G106">
        <f t="shared" si="7"/>
        <v>0.25399659442212652</v>
      </c>
      <c r="H106">
        <f t="shared" si="8"/>
        <v>7.3216238821334656E-2</v>
      </c>
    </row>
    <row r="107" spans="1:8">
      <c r="A107" s="4">
        <v>26755</v>
      </c>
      <c r="B107" s="5">
        <v>4928.3620000000001</v>
      </c>
      <c r="C107" s="5">
        <v>673.37400000000002</v>
      </c>
      <c r="D107" s="6">
        <v>3163.9</v>
      </c>
      <c r="F107">
        <f t="shared" si="6"/>
        <v>4.6270067456827491E-2</v>
      </c>
      <c r="G107">
        <f t="shared" si="7"/>
        <v>0.18699829006684343</v>
      </c>
      <c r="H107">
        <f t="shared" si="8"/>
        <v>-2.0217975043435032E-3</v>
      </c>
    </row>
    <row r="108" spans="1:8">
      <c r="A108" s="4">
        <v>26846</v>
      </c>
      <c r="B108" s="5">
        <v>4902.0649999999996</v>
      </c>
      <c r="C108" s="5">
        <v>647.04399999999998</v>
      </c>
      <c r="D108" s="6">
        <v>3175.3</v>
      </c>
      <c r="F108">
        <f t="shared" si="6"/>
        <v>-2.134339969344845E-2</v>
      </c>
      <c r="G108">
        <f t="shared" si="7"/>
        <v>-0.15640639525731626</v>
      </c>
      <c r="H108">
        <f t="shared" si="8"/>
        <v>1.4412592054110718E-2</v>
      </c>
    </row>
    <row r="109" spans="1:8">
      <c r="A109" s="4">
        <v>26938</v>
      </c>
      <c r="B109" s="5">
        <v>4948.8230000000003</v>
      </c>
      <c r="C109" s="5">
        <v>671.79499999999996</v>
      </c>
      <c r="D109" s="6">
        <v>3166</v>
      </c>
      <c r="F109">
        <f t="shared" si="6"/>
        <v>3.815371685197988E-2</v>
      </c>
      <c r="G109">
        <f t="shared" si="7"/>
        <v>0.15300968713101426</v>
      </c>
      <c r="H109">
        <f t="shared" si="8"/>
        <v>-1.1715428463452415E-2</v>
      </c>
    </row>
    <row r="110" spans="1:8">
      <c r="A110" s="4">
        <v>27030</v>
      </c>
      <c r="B110" s="5">
        <v>4905.4269999999997</v>
      </c>
      <c r="C110" s="5">
        <v>628.92899999999997</v>
      </c>
      <c r="D110" s="6">
        <v>3138.3</v>
      </c>
      <c r="F110">
        <f t="shared" si="6"/>
        <v>-3.5075814996818888E-2</v>
      </c>
      <c r="G110">
        <f t="shared" si="7"/>
        <v>-0.25523262304720928</v>
      </c>
      <c r="H110">
        <f t="shared" si="8"/>
        <v>-3.4996841440302795E-2</v>
      </c>
    </row>
    <row r="111" spans="1:8">
      <c r="A111" s="4">
        <v>27120</v>
      </c>
      <c r="B111" s="5">
        <v>4917.9870000000001</v>
      </c>
      <c r="C111" s="5">
        <v>625.81299999999999</v>
      </c>
      <c r="D111" s="6">
        <v>3149.2</v>
      </c>
      <c r="F111">
        <f t="shared" si="6"/>
        <v>1.024171799926954E-2</v>
      </c>
      <c r="G111">
        <f t="shared" si="7"/>
        <v>-1.9817817273491745E-2</v>
      </c>
      <c r="H111">
        <f t="shared" si="8"/>
        <v>1.38928719370357E-2</v>
      </c>
    </row>
    <row r="112" spans="1:8">
      <c r="A112" s="4">
        <v>27211</v>
      </c>
      <c r="B112" s="5">
        <v>4869.3609999999999</v>
      </c>
      <c r="C112" s="5">
        <v>590.51099999999997</v>
      </c>
      <c r="D112" s="6">
        <v>3162.2</v>
      </c>
      <c r="F112">
        <f t="shared" si="6"/>
        <v>-3.9549514872650349E-2</v>
      </c>
      <c r="G112">
        <f t="shared" si="7"/>
        <v>-0.22563928841363179</v>
      </c>
      <c r="H112">
        <f t="shared" si="8"/>
        <v>1.6512130064778141E-2</v>
      </c>
    </row>
    <row r="113" spans="1:8">
      <c r="A113" s="4">
        <v>27303</v>
      </c>
      <c r="B113" s="5">
        <v>4850.1970000000001</v>
      </c>
      <c r="C113" s="5">
        <v>596.125</v>
      </c>
      <c r="D113" s="6">
        <v>3115.8</v>
      </c>
      <c r="F113">
        <f t="shared" si="6"/>
        <v>-1.5742517344678131E-2</v>
      </c>
      <c r="G113">
        <f t="shared" si="7"/>
        <v>3.8028080763949035E-2</v>
      </c>
      <c r="H113">
        <f t="shared" si="8"/>
        <v>-5.8693314780848382E-2</v>
      </c>
    </row>
    <row r="114" spans="1:8">
      <c r="A114" s="4">
        <v>27395</v>
      </c>
      <c r="B114" s="5">
        <v>4791.2030000000004</v>
      </c>
      <c r="C114" s="5">
        <v>491.41399999999999</v>
      </c>
      <c r="D114" s="6">
        <v>3142</v>
      </c>
      <c r="F114">
        <f t="shared" si="6"/>
        <v>-4.8652869151500244E-2</v>
      </c>
      <c r="G114">
        <f t="shared" si="7"/>
        <v>-0.70261102956594668</v>
      </c>
      <c r="H114">
        <f t="shared" si="8"/>
        <v>3.3635021503305218E-2</v>
      </c>
    </row>
    <row r="115" spans="1:8">
      <c r="A115" s="4">
        <v>27485</v>
      </c>
      <c r="B115" s="5">
        <v>4827.8180000000002</v>
      </c>
      <c r="C115" s="5">
        <v>474.35</v>
      </c>
      <c r="D115" s="6">
        <v>3194.4</v>
      </c>
      <c r="F115">
        <f t="shared" si="6"/>
        <v>3.0568523187183061E-2</v>
      </c>
      <c r="G115">
        <f t="shared" si="7"/>
        <v>-0.13889714171757372</v>
      </c>
      <c r="H115">
        <f t="shared" si="8"/>
        <v>6.670910248249573E-2</v>
      </c>
    </row>
    <row r="116" spans="1:8">
      <c r="A116" s="4">
        <v>27576</v>
      </c>
      <c r="B116" s="5">
        <v>4909.1350000000002</v>
      </c>
      <c r="C116" s="5">
        <v>514.52</v>
      </c>
      <c r="D116" s="6">
        <v>3239.9</v>
      </c>
      <c r="F116">
        <f t="shared" si="6"/>
        <v>6.7373707956678963E-2</v>
      </c>
      <c r="G116">
        <f t="shared" si="7"/>
        <v>0.33873721935279821</v>
      </c>
      <c r="H116">
        <f t="shared" si="8"/>
        <v>5.6974705735036046E-2</v>
      </c>
    </row>
    <row r="117" spans="1:8">
      <c r="A117" s="4">
        <v>27668</v>
      </c>
      <c r="B117" s="5">
        <v>4973.2629999999999</v>
      </c>
      <c r="C117" s="5">
        <v>528.66200000000003</v>
      </c>
      <c r="D117" s="6">
        <v>3274.2</v>
      </c>
      <c r="F117">
        <f t="shared" si="6"/>
        <v>5.2251975144296914E-2</v>
      </c>
      <c r="G117">
        <f t="shared" si="7"/>
        <v>0.10994324807587663</v>
      </c>
      <c r="H117">
        <f t="shared" si="8"/>
        <v>4.2346986018086952E-2</v>
      </c>
    </row>
    <row r="118" spans="1:8">
      <c r="A118" s="4">
        <v>27760</v>
      </c>
      <c r="B118" s="5">
        <v>5086.3180000000002</v>
      </c>
      <c r="C118" s="5">
        <v>583.40599999999995</v>
      </c>
      <c r="D118" s="6">
        <v>3339.6</v>
      </c>
      <c r="F118">
        <f t="shared" si="6"/>
        <v>9.0930240367340431E-2</v>
      </c>
      <c r="G118">
        <f t="shared" si="7"/>
        <v>0.41420794382800263</v>
      </c>
      <c r="H118">
        <f t="shared" si="8"/>
        <v>7.9897379512552824E-2</v>
      </c>
    </row>
    <row r="119" spans="1:8">
      <c r="A119" s="4">
        <v>27851</v>
      </c>
      <c r="B119" s="5">
        <v>5124.57</v>
      </c>
      <c r="C119" s="5">
        <v>608.28700000000003</v>
      </c>
      <c r="D119" s="6">
        <v>3370.3</v>
      </c>
      <c r="F119">
        <f t="shared" si="6"/>
        <v>3.0082271694376495E-2</v>
      </c>
      <c r="G119">
        <f t="shared" si="7"/>
        <v>0.17059132062405968</v>
      </c>
      <c r="H119">
        <f t="shared" si="8"/>
        <v>3.6770870762966368E-2</v>
      </c>
    </row>
    <row r="120" spans="1:8">
      <c r="A120" s="4">
        <v>27942</v>
      </c>
      <c r="B120" s="5">
        <v>5149.6729999999998</v>
      </c>
      <c r="C120" s="5">
        <v>609.41600000000005</v>
      </c>
      <c r="D120" s="6">
        <v>3405.9</v>
      </c>
      <c r="F120">
        <f t="shared" si="6"/>
        <v>1.9594229369488403E-2</v>
      </c>
      <c r="G120">
        <f t="shared" si="7"/>
        <v>7.4241270978996354E-3</v>
      </c>
      <c r="H120">
        <f t="shared" si="8"/>
        <v>4.2251431623297364E-2</v>
      </c>
    </row>
    <row r="121" spans="1:8">
      <c r="A121" s="4">
        <v>28034</v>
      </c>
      <c r="B121" s="5">
        <v>5187.0690000000004</v>
      </c>
      <c r="C121" s="5">
        <v>613.65300000000002</v>
      </c>
      <c r="D121" s="6">
        <v>3450.3</v>
      </c>
      <c r="F121">
        <f t="shared" si="6"/>
        <v>2.9047281254557689E-2</v>
      </c>
      <c r="G121">
        <f t="shared" si="7"/>
        <v>2.7810231434684418E-2</v>
      </c>
      <c r="H121">
        <f t="shared" si="8"/>
        <v>5.2144807539857396E-2</v>
      </c>
    </row>
    <row r="122" spans="1:8">
      <c r="A122" s="4">
        <v>28126</v>
      </c>
      <c r="B122" s="5">
        <v>5247.28</v>
      </c>
      <c r="C122" s="5">
        <v>643.84299999999996</v>
      </c>
      <c r="D122" s="6">
        <v>3489.7</v>
      </c>
      <c r="F122">
        <f t="shared" si="6"/>
        <v>4.6431616776255957E-2</v>
      </c>
      <c r="G122">
        <f t="shared" si="7"/>
        <v>0.19678873891270765</v>
      </c>
      <c r="H122">
        <f t="shared" si="8"/>
        <v>4.5677187490942295E-2</v>
      </c>
    </row>
    <row r="123" spans="1:8">
      <c r="A123" s="4">
        <v>28216</v>
      </c>
      <c r="B123" s="5">
        <v>5351.56</v>
      </c>
      <c r="C123" s="5">
        <v>693.60299999999995</v>
      </c>
      <c r="D123" s="6">
        <v>3509</v>
      </c>
      <c r="F123">
        <f t="shared" si="6"/>
        <v>7.9492613315851557E-2</v>
      </c>
      <c r="G123">
        <f t="shared" si="7"/>
        <v>0.30914368875642051</v>
      </c>
      <c r="H123">
        <f t="shared" si="8"/>
        <v>2.2122245465226342E-2</v>
      </c>
    </row>
    <row r="124" spans="1:8">
      <c r="A124" s="4">
        <v>28307</v>
      </c>
      <c r="B124" s="5">
        <v>5447.268</v>
      </c>
      <c r="C124" s="5">
        <v>731.40200000000004</v>
      </c>
      <c r="D124" s="6">
        <v>3542.5</v>
      </c>
      <c r="F124">
        <f t="shared" si="6"/>
        <v>7.1536523929470519E-2</v>
      </c>
      <c r="G124">
        <f t="shared" si="7"/>
        <v>0.21798636972446861</v>
      </c>
      <c r="H124">
        <f t="shared" si="8"/>
        <v>3.8187517811341998E-2</v>
      </c>
    </row>
    <row r="125" spans="1:8">
      <c r="A125" s="4">
        <v>28399</v>
      </c>
      <c r="B125" s="5">
        <v>5446.1409999999996</v>
      </c>
      <c r="C125" s="5">
        <v>710.755</v>
      </c>
      <c r="D125" s="6">
        <v>3595.9</v>
      </c>
      <c r="F125">
        <f t="shared" si="6"/>
        <v>-8.2757081164386292E-4</v>
      </c>
      <c r="G125">
        <f t="shared" si="7"/>
        <v>-0.11291738332681645</v>
      </c>
      <c r="H125">
        <f t="shared" si="8"/>
        <v>6.0296400846859832E-2</v>
      </c>
    </row>
    <row r="126" spans="1:8">
      <c r="A126" s="4">
        <v>28491</v>
      </c>
      <c r="B126" s="5">
        <v>5464.7380000000003</v>
      </c>
      <c r="C126" s="5">
        <v>724.851</v>
      </c>
      <c r="D126" s="6">
        <v>3616.9</v>
      </c>
      <c r="F126">
        <f t="shared" si="6"/>
        <v>1.3658845777221096E-2</v>
      </c>
      <c r="G126">
        <f t="shared" si="7"/>
        <v>7.9329726839769243E-2</v>
      </c>
      <c r="H126">
        <f t="shared" si="8"/>
        <v>2.33599377068332E-2</v>
      </c>
    </row>
    <row r="127" spans="1:8">
      <c r="A127" s="4">
        <v>28581</v>
      </c>
      <c r="B127" s="5">
        <v>5679.7179999999998</v>
      </c>
      <c r="C127" s="5">
        <v>774.62</v>
      </c>
      <c r="D127" s="6">
        <v>3694.2</v>
      </c>
      <c r="F127">
        <f t="shared" si="6"/>
        <v>0.15735795567875321</v>
      </c>
      <c r="G127">
        <f t="shared" si="7"/>
        <v>0.27464403029036344</v>
      </c>
      <c r="H127">
        <f t="shared" si="8"/>
        <v>8.5487572230362296E-2</v>
      </c>
    </row>
    <row r="128" spans="1:8">
      <c r="A128" s="4">
        <v>28672</v>
      </c>
      <c r="B128" s="5">
        <v>5735.4009999999998</v>
      </c>
      <c r="C128" s="5">
        <v>798.53099999999995</v>
      </c>
      <c r="D128" s="6">
        <v>3709.7</v>
      </c>
      <c r="F128">
        <f t="shared" si="6"/>
        <v>3.9215327239838338E-2</v>
      </c>
      <c r="G128">
        <f t="shared" si="7"/>
        <v>0.12347215408845624</v>
      </c>
      <c r="H128">
        <f t="shared" si="8"/>
        <v>1.678306534567664E-2</v>
      </c>
    </row>
    <row r="129" spans="1:8">
      <c r="A129" s="4">
        <v>28764</v>
      </c>
      <c r="B129" s="5">
        <v>5811.259</v>
      </c>
      <c r="C129" s="5">
        <v>816.7</v>
      </c>
      <c r="D129" s="6">
        <v>3739.6</v>
      </c>
      <c r="F129">
        <f t="shared" si="6"/>
        <v>5.2905106373556166E-2</v>
      </c>
      <c r="G129">
        <f t="shared" si="7"/>
        <v>9.1012121007199909E-2</v>
      </c>
      <c r="H129">
        <f t="shared" si="8"/>
        <v>3.2239803757716068E-2</v>
      </c>
    </row>
    <row r="130" spans="1:8">
      <c r="A130" s="4">
        <v>28856</v>
      </c>
      <c r="B130" s="5">
        <v>5820.9769999999999</v>
      </c>
      <c r="C130" s="5">
        <v>816.56799999999998</v>
      </c>
      <c r="D130" s="6">
        <v>3758.5</v>
      </c>
      <c r="F130">
        <f t="shared" si="6"/>
        <v>6.6890840693902831E-3</v>
      </c>
      <c r="G130">
        <f t="shared" si="7"/>
        <v>-6.4650422431755672E-4</v>
      </c>
      <c r="H130">
        <f t="shared" si="8"/>
        <v>2.021606588940017E-2</v>
      </c>
    </row>
    <row r="131" spans="1:8">
      <c r="A131" s="4">
        <v>28946</v>
      </c>
      <c r="B131" s="5">
        <v>5826.4409999999998</v>
      </c>
      <c r="C131" s="5">
        <v>814.67899999999997</v>
      </c>
      <c r="D131" s="6">
        <v>3756.3</v>
      </c>
      <c r="F131">
        <f t="shared" si="6"/>
        <v>3.7546961618302177E-3</v>
      </c>
      <c r="G131">
        <f t="shared" si="7"/>
        <v>-9.2533628552673441E-3</v>
      </c>
      <c r="H131">
        <f t="shared" si="8"/>
        <v>-2.3413595849404167E-3</v>
      </c>
    </row>
    <row r="132" spans="1:8">
      <c r="A132" s="4">
        <v>29037</v>
      </c>
      <c r="B132" s="5">
        <v>5868.3230000000003</v>
      </c>
      <c r="C132" s="5">
        <v>798.81899999999996</v>
      </c>
      <c r="D132" s="6">
        <v>3793.2</v>
      </c>
      <c r="F132">
        <f t="shared" si="6"/>
        <v>2.8753058685397015E-2</v>
      </c>
      <c r="G132">
        <f t="shared" si="7"/>
        <v>-7.7871161524968979E-2</v>
      </c>
      <c r="H132">
        <f t="shared" si="8"/>
        <v>3.9293986103346334E-2</v>
      </c>
    </row>
    <row r="133" spans="1:8">
      <c r="A133" s="4">
        <v>29129</v>
      </c>
      <c r="B133" s="5">
        <v>5884.4690000000001</v>
      </c>
      <c r="C133" s="5">
        <v>783.94799999999998</v>
      </c>
      <c r="D133" s="6">
        <v>3803.3</v>
      </c>
      <c r="F133">
        <f t="shared" si="6"/>
        <v>1.1005529177586126E-2</v>
      </c>
      <c r="G133">
        <f t="shared" si="7"/>
        <v>-7.4464928851216694E-2</v>
      </c>
      <c r="H133">
        <f t="shared" si="8"/>
        <v>1.065063798376098E-2</v>
      </c>
    </row>
    <row r="134" spans="1:8">
      <c r="A134" s="4">
        <v>29221</v>
      </c>
      <c r="B134" s="5">
        <v>5903.424</v>
      </c>
      <c r="C134" s="5">
        <v>778.26599999999996</v>
      </c>
      <c r="D134" s="6">
        <v>3796.7</v>
      </c>
      <c r="F134">
        <f t="shared" si="6"/>
        <v>1.2884764963499329E-2</v>
      </c>
      <c r="G134">
        <f t="shared" si="7"/>
        <v>-2.8991718838494496E-2</v>
      </c>
      <c r="H134">
        <f t="shared" si="8"/>
        <v>-6.9413404149032409E-3</v>
      </c>
    </row>
    <row r="135" spans="1:8">
      <c r="A135" s="4">
        <v>29312</v>
      </c>
      <c r="B135" s="5">
        <v>5782.4340000000002</v>
      </c>
      <c r="C135" s="5">
        <v>708.05</v>
      </c>
      <c r="D135" s="6">
        <v>3710.5</v>
      </c>
      <c r="F135">
        <f t="shared" si="6"/>
        <v>-8.1979542719614606E-2</v>
      </c>
      <c r="G135">
        <f t="shared" si="7"/>
        <v>-0.36088432489662914</v>
      </c>
      <c r="H135">
        <f t="shared" si="8"/>
        <v>-9.081570837832853E-2</v>
      </c>
    </row>
    <row r="136" spans="1:8">
      <c r="A136" s="4">
        <v>29403</v>
      </c>
      <c r="B136" s="5">
        <v>5771.6869999999999</v>
      </c>
      <c r="C136" s="5">
        <v>654.08399999999995</v>
      </c>
      <c r="D136" s="6">
        <v>3750.3</v>
      </c>
      <c r="F136">
        <f t="shared" si="6"/>
        <v>-7.4342396298860969E-3</v>
      </c>
      <c r="G136">
        <f t="shared" si="7"/>
        <v>-0.30487112492055646</v>
      </c>
      <c r="H136">
        <f t="shared" si="8"/>
        <v>4.2905268831693988E-2</v>
      </c>
    </row>
    <row r="137" spans="1:8">
      <c r="A137" s="4">
        <v>29495</v>
      </c>
      <c r="B137" s="5">
        <v>5878.4390000000003</v>
      </c>
      <c r="C137" s="5">
        <v>720.58299999999997</v>
      </c>
      <c r="D137" s="6">
        <v>3800.3</v>
      </c>
      <c r="F137">
        <f t="shared" si="6"/>
        <v>7.3983221889891482E-2</v>
      </c>
      <c r="G137">
        <f t="shared" si="7"/>
        <v>0.40666947976100953</v>
      </c>
      <c r="H137">
        <f t="shared" si="8"/>
        <v>5.332906700797313E-2</v>
      </c>
    </row>
    <row r="138" spans="1:8">
      <c r="A138" s="4">
        <v>29587</v>
      </c>
      <c r="B138" s="5">
        <v>6000.5910000000003</v>
      </c>
      <c r="C138" s="5">
        <v>792.19299999999998</v>
      </c>
      <c r="D138" s="6">
        <v>3821.1</v>
      </c>
      <c r="F138">
        <f t="shared" si="6"/>
        <v>8.3118664665908781E-2</v>
      </c>
      <c r="G138">
        <f t="shared" si="7"/>
        <v>0.39751145947101207</v>
      </c>
      <c r="H138">
        <f t="shared" si="8"/>
        <v>2.1893008446701501E-2</v>
      </c>
    </row>
    <row r="139" spans="1:8">
      <c r="A139" s="4">
        <v>29677</v>
      </c>
      <c r="B139" s="5">
        <v>5952.7110000000002</v>
      </c>
      <c r="C139" s="5">
        <v>754.47900000000004</v>
      </c>
      <c r="D139" s="6">
        <v>3821.1</v>
      </c>
      <c r="F139">
        <f t="shared" si="6"/>
        <v>-3.1916856189665221E-2</v>
      </c>
      <c r="G139">
        <f t="shared" si="7"/>
        <v>-0.19042834258823271</v>
      </c>
      <c r="H139">
        <f t="shared" si="8"/>
        <v>0</v>
      </c>
    </row>
    <row r="140" spans="1:8">
      <c r="A140" s="4">
        <v>29768</v>
      </c>
      <c r="B140" s="5">
        <v>6025.0370000000003</v>
      </c>
      <c r="C140" s="5">
        <v>801.31100000000004</v>
      </c>
      <c r="D140" s="6">
        <v>3836.6</v>
      </c>
      <c r="F140">
        <f t="shared" si="6"/>
        <v>4.8600377206284406E-2</v>
      </c>
      <c r="G140">
        <f t="shared" si="7"/>
        <v>0.24828789137934937</v>
      </c>
      <c r="H140">
        <f t="shared" si="8"/>
        <v>1.6225694171835059E-2</v>
      </c>
    </row>
    <row r="141" spans="1:8">
      <c r="A141" s="4">
        <v>29860</v>
      </c>
      <c r="B141" s="5">
        <v>5949.98</v>
      </c>
      <c r="C141" s="5">
        <v>770.23500000000001</v>
      </c>
      <c r="D141" s="6">
        <v>3807.6</v>
      </c>
      <c r="F141">
        <f t="shared" si="6"/>
        <v>-4.983006743361118E-2</v>
      </c>
      <c r="G141">
        <f t="shared" si="7"/>
        <v>-0.15512578761554519</v>
      </c>
      <c r="H141">
        <f t="shared" si="8"/>
        <v>-3.0235103998331958E-2</v>
      </c>
    </row>
    <row r="142" spans="1:8">
      <c r="A142" s="4">
        <v>29952</v>
      </c>
      <c r="B142" s="5">
        <v>5852.3339999999998</v>
      </c>
      <c r="C142" s="5">
        <v>689.99</v>
      </c>
      <c r="D142" s="6">
        <v>3832.2</v>
      </c>
      <c r="F142">
        <f t="shared" si="6"/>
        <v>-6.5644590401984448E-2</v>
      </c>
      <c r="G142">
        <f t="shared" si="7"/>
        <v>-0.41672995903847543</v>
      </c>
      <c r="H142">
        <f t="shared" si="8"/>
        <v>2.5843050740624207E-2</v>
      </c>
    </row>
    <row r="143" spans="1:8">
      <c r="A143" s="4">
        <v>30042</v>
      </c>
      <c r="B143" s="5">
        <v>5884.0479999999998</v>
      </c>
      <c r="C143" s="5">
        <v>689.37699999999995</v>
      </c>
      <c r="D143" s="6">
        <v>3845.9</v>
      </c>
      <c r="F143">
        <f t="shared" ref="F143:F206" si="9">4*(B143/B142-1)</f>
        <v>2.1676138101482501E-2</v>
      </c>
      <c r="G143">
        <f t="shared" ref="G143:G206" si="10">4*(C143/C142-1)</f>
        <v>-3.5536746909379247E-3</v>
      </c>
      <c r="H143">
        <f t="shared" ref="H143:H206" si="11">4*(D143/D142-1)</f>
        <v>1.4299879964511319E-2</v>
      </c>
    </row>
    <row r="144" spans="1:8">
      <c r="A144" s="4">
        <v>30133</v>
      </c>
      <c r="B144" s="5">
        <v>5861.3630000000003</v>
      </c>
      <c r="C144" s="5">
        <v>681.33199999999999</v>
      </c>
      <c r="D144" s="6">
        <v>3875.4</v>
      </c>
      <c r="F144">
        <f t="shared" si="9"/>
        <v>-1.5421356182002466E-2</v>
      </c>
      <c r="G144">
        <f t="shared" si="10"/>
        <v>-4.667982830874795E-2</v>
      </c>
      <c r="H144">
        <f t="shared" si="11"/>
        <v>3.0682025013651248E-2</v>
      </c>
    </row>
    <row r="145" spans="1:8">
      <c r="A145" s="4">
        <v>30225</v>
      </c>
      <c r="B145" s="5">
        <v>5865.99</v>
      </c>
      <c r="C145" s="5">
        <v>620.65899999999999</v>
      </c>
      <c r="D145" s="6">
        <v>3946.1</v>
      </c>
      <c r="F145">
        <f t="shared" si="9"/>
        <v>3.1576273300251145E-3</v>
      </c>
      <c r="G145">
        <f t="shared" si="10"/>
        <v>-0.35620226262673693</v>
      </c>
      <c r="H145">
        <f t="shared" si="11"/>
        <v>7.2973112452907607E-2</v>
      </c>
    </row>
    <row r="146" spans="1:8">
      <c r="A146" s="4">
        <v>30317</v>
      </c>
      <c r="B146" s="5">
        <v>5938.9470000000001</v>
      </c>
      <c r="C146" s="5">
        <v>642.75800000000004</v>
      </c>
      <c r="D146" s="6">
        <v>3984.8</v>
      </c>
      <c r="F146">
        <f t="shared" si="9"/>
        <v>4.9749147202773791E-2</v>
      </c>
      <c r="G146">
        <f t="shared" si="10"/>
        <v>0.14242281188220929</v>
      </c>
      <c r="H146">
        <f t="shared" si="11"/>
        <v>3.9228605458554E-2</v>
      </c>
    </row>
    <row r="147" spans="1:8">
      <c r="A147" s="4">
        <v>30407</v>
      </c>
      <c r="B147" s="5">
        <v>6072.433</v>
      </c>
      <c r="C147" s="5">
        <v>704.79300000000001</v>
      </c>
      <c r="D147" s="6">
        <v>4063.9</v>
      </c>
      <c r="F147">
        <f t="shared" si="9"/>
        <v>8.9905500082759104E-2</v>
      </c>
      <c r="G147">
        <f t="shared" si="10"/>
        <v>0.38605509383002623</v>
      </c>
      <c r="H147">
        <f t="shared" si="11"/>
        <v>7.9401726560931252E-2</v>
      </c>
    </row>
    <row r="148" spans="1:8">
      <c r="A148" s="4">
        <v>30498</v>
      </c>
      <c r="B148" s="5">
        <v>6192.1779999999999</v>
      </c>
      <c r="C148" s="5">
        <v>752.18499999999995</v>
      </c>
      <c r="D148" s="6">
        <v>4135.7</v>
      </c>
      <c r="F148">
        <f t="shared" si="9"/>
        <v>7.8877774361610697E-2</v>
      </c>
      <c r="G148">
        <f t="shared" si="10"/>
        <v>0.26896975423989744</v>
      </c>
      <c r="H148">
        <f t="shared" si="11"/>
        <v>7.0671030291099335E-2</v>
      </c>
    </row>
    <row r="149" spans="1:8">
      <c r="A149" s="4">
        <v>30590</v>
      </c>
      <c r="B149" s="5">
        <v>6320.1760000000004</v>
      </c>
      <c r="C149" s="5">
        <v>831.38499999999999</v>
      </c>
      <c r="D149" s="6">
        <v>4201.3</v>
      </c>
      <c r="F149">
        <f t="shared" si="9"/>
        <v>8.2683669623192735E-2</v>
      </c>
      <c r="G149">
        <f t="shared" si="10"/>
        <v>0.42117298271037029</v>
      </c>
      <c r="H149">
        <f t="shared" si="11"/>
        <v>6.3447542133133972E-2</v>
      </c>
    </row>
    <row r="150" spans="1:8">
      <c r="A150" s="4">
        <v>30682</v>
      </c>
      <c r="B150" s="5">
        <v>6442.76</v>
      </c>
      <c r="C150" s="5">
        <v>918.40200000000004</v>
      </c>
      <c r="D150" s="6">
        <v>4237.3</v>
      </c>
      <c r="F150">
        <f t="shared" si="9"/>
        <v>7.7582649597100151E-2</v>
      </c>
      <c r="G150">
        <f t="shared" si="10"/>
        <v>0.41866042808085346</v>
      </c>
      <c r="H150">
        <f t="shared" si="11"/>
        <v>3.4275105324542032E-2</v>
      </c>
    </row>
    <row r="151" spans="1:8">
      <c r="A151" s="4">
        <v>30773</v>
      </c>
      <c r="B151" s="5">
        <v>6553.9960000000001</v>
      </c>
      <c r="C151" s="5">
        <v>949.36699999999996</v>
      </c>
      <c r="D151" s="6">
        <v>4297.8999999999996</v>
      </c>
      <c r="F151">
        <f t="shared" si="9"/>
        <v>6.9061085621689777E-2</v>
      </c>
      <c r="G151">
        <f t="shared" si="10"/>
        <v>0.13486468888351677</v>
      </c>
      <c r="H151">
        <f t="shared" si="11"/>
        <v>5.7206239822527927E-2</v>
      </c>
    </row>
    <row r="152" spans="1:8">
      <c r="A152" s="4">
        <v>30864</v>
      </c>
      <c r="B152" s="5">
        <v>6617.69</v>
      </c>
      <c r="C152" s="5">
        <v>971.43499999999995</v>
      </c>
      <c r="D152" s="6">
        <v>4331.1000000000004</v>
      </c>
      <c r="F152">
        <f t="shared" si="9"/>
        <v>3.8873383505269032E-2</v>
      </c>
      <c r="G152">
        <f t="shared" si="10"/>
        <v>9.2979848678119481E-2</v>
      </c>
      <c r="H152">
        <f t="shared" si="11"/>
        <v>3.0898811047256558E-2</v>
      </c>
    </row>
    <row r="153" spans="1:8">
      <c r="A153" s="4">
        <v>30956</v>
      </c>
      <c r="B153" s="5">
        <v>6671.5649999999996</v>
      </c>
      <c r="C153" s="5">
        <v>955.49699999999996</v>
      </c>
      <c r="D153" s="6">
        <v>4388.1000000000004</v>
      </c>
      <c r="F153">
        <f t="shared" si="9"/>
        <v>3.2564233138753451E-2</v>
      </c>
      <c r="G153">
        <f t="shared" si="10"/>
        <v>-6.5626624529690591E-2</v>
      </c>
      <c r="H153">
        <f t="shared" si="11"/>
        <v>5.2642515758121178E-2</v>
      </c>
    </row>
    <row r="154" spans="1:8">
      <c r="A154" s="4">
        <v>31048</v>
      </c>
      <c r="B154" s="5">
        <v>6734.5219999999999</v>
      </c>
      <c r="C154" s="5">
        <v>923.99400000000003</v>
      </c>
      <c r="D154" s="6">
        <v>4462.5</v>
      </c>
      <c r="F154">
        <f t="shared" si="9"/>
        <v>3.7746465784264771E-2</v>
      </c>
      <c r="G154">
        <f t="shared" si="10"/>
        <v>-0.13188110480723614</v>
      </c>
      <c r="H154">
        <f t="shared" si="11"/>
        <v>6.7819785328501858E-2</v>
      </c>
    </row>
    <row r="155" spans="1:8">
      <c r="A155" s="4">
        <v>31138</v>
      </c>
      <c r="B155" s="5">
        <v>6791.5420000000004</v>
      </c>
      <c r="C155" s="5">
        <v>939.94399999999996</v>
      </c>
      <c r="D155" s="6">
        <v>4503.2</v>
      </c>
      <c r="F155">
        <f t="shared" si="9"/>
        <v>3.3867288576680643E-2</v>
      </c>
      <c r="G155">
        <f t="shared" si="10"/>
        <v>6.9048067411692671E-2</v>
      </c>
      <c r="H155">
        <f t="shared" si="11"/>
        <v>3.6481792717086847E-2</v>
      </c>
    </row>
    <row r="156" spans="1:8">
      <c r="A156" s="4">
        <v>31229</v>
      </c>
      <c r="B156" s="5">
        <v>6897.6310000000003</v>
      </c>
      <c r="C156" s="5">
        <v>929.55799999999999</v>
      </c>
      <c r="D156" s="6">
        <v>4588.7</v>
      </c>
      <c r="F156">
        <f t="shared" si="9"/>
        <v>6.2483011958109458E-2</v>
      </c>
      <c r="G156">
        <f t="shared" si="10"/>
        <v>-4.4198377775697129E-2</v>
      </c>
      <c r="H156">
        <f t="shared" si="11"/>
        <v>7.5945993959850355E-2</v>
      </c>
    </row>
    <row r="157" spans="1:8">
      <c r="A157" s="4">
        <v>31321</v>
      </c>
      <c r="B157" s="5">
        <v>6949.982</v>
      </c>
      <c r="C157" s="5">
        <v>965.9</v>
      </c>
      <c r="D157" s="6">
        <v>4598.8</v>
      </c>
      <c r="F157">
        <f t="shared" si="9"/>
        <v>3.0358828995056264E-2</v>
      </c>
      <c r="G157">
        <f t="shared" si="10"/>
        <v>0.15638400185894774</v>
      </c>
      <c r="H157">
        <f t="shared" si="11"/>
        <v>8.8042364939964202E-3</v>
      </c>
    </row>
    <row r="158" spans="1:8">
      <c r="A158" s="4">
        <v>31413</v>
      </c>
      <c r="B158" s="5">
        <v>7016.7629999999999</v>
      </c>
      <c r="C158" s="5">
        <v>963.91499999999996</v>
      </c>
      <c r="D158" s="6">
        <v>4637.2</v>
      </c>
      <c r="F158">
        <f t="shared" si="9"/>
        <v>3.8435207458091369E-2</v>
      </c>
      <c r="G158">
        <f t="shared" si="10"/>
        <v>-8.2203126617663713E-3</v>
      </c>
      <c r="H158">
        <f t="shared" si="11"/>
        <v>3.3400017395842418E-2</v>
      </c>
    </row>
    <row r="159" spans="1:8">
      <c r="A159" s="4">
        <v>31503</v>
      </c>
      <c r="B159" s="5">
        <v>7044.9520000000002</v>
      </c>
      <c r="C159" s="5">
        <v>942.52300000000002</v>
      </c>
      <c r="D159" s="6">
        <v>4686.6000000000004</v>
      </c>
      <c r="F159">
        <f t="shared" si="9"/>
        <v>1.6069518095452651E-2</v>
      </c>
      <c r="G159">
        <f t="shared" si="10"/>
        <v>-8.8771312823225923E-2</v>
      </c>
      <c r="H159">
        <f t="shared" si="11"/>
        <v>4.261192098680322E-2</v>
      </c>
    </row>
    <row r="160" spans="1:8">
      <c r="A160" s="4">
        <v>31594</v>
      </c>
      <c r="B160" s="5">
        <v>7112.8739999999998</v>
      </c>
      <c r="C160" s="5">
        <v>912.97500000000002</v>
      </c>
      <c r="D160" s="6">
        <v>4768.5</v>
      </c>
      <c r="F160">
        <f t="shared" si="9"/>
        <v>3.8564918540253679E-2</v>
      </c>
      <c r="G160">
        <f t="shared" si="10"/>
        <v>-0.12539959237069009</v>
      </c>
      <c r="H160">
        <f t="shared" si="11"/>
        <v>6.9901421072845693E-2</v>
      </c>
    </row>
    <row r="161" spans="1:8">
      <c r="A161" s="4">
        <v>31686</v>
      </c>
      <c r="B161" s="5">
        <v>7147.2539999999999</v>
      </c>
      <c r="C161" s="5">
        <v>914.39</v>
      </c>
      <c r="D161" s="6">
        <v>4797.2</v>
      </c>
      <c r="F161">
        <f t="shared" si="9"/>
        <v>1.9333956991224532E-2</v>
      </c>
      <c r="G161">
        <f t="shared" si="10"/>
        <v>6.1995125824907404E-3</v>
      </c>
      <c r="H161">
        <f t="shared" si="11"/>
        <v>2.4074656600608257E-2</v>
      </c>
    </row>
    <row r="162" spans="1:8">
      <c r="A162" s="4">
        <v>31778</v>
      </c>
      <c r="B162" s="5">
        <v>7186.8810000000003</v>
      </c>
      <c r="C162" s="5">
        <v>942.32799999999997</v>
      </c>
      <c r="D162" s="6">
        <v>4789.8999999999996</v>
      </c>
      <c r="F162">
        <f t="shared" si="9"/>
        <v>2.217746843752888E-2</v>
      </c>
      <c r="G162">
        <f t="shared" si="10"/>
        <v>0.12221480987324895</v>
      </c>
      <c r="H162">
        <f t="shared" si="11"/>
        <v>-6.0868840156760307E-3</v>
      </c>
    </row>
    <row r="163" spans="1:8">
      <c r="A163" s="4">
        <v>31868</v>
      </c>
      <c r="B163" s="5">
        <v>7263.3069999999998</v>
      </c>
      <c r="C163" s="5">
        <v>943.64700000000005</v>
      </c>
      <c r="D163" s="6">
        <v>4854</v>
      </c>
      <c r="F163">
        <f t="shared" si="9"/>
        <v>4.2536393742987677E-2</v>
      </c>
      <c r="G163">
        <f t="shared" si="10"/>
        <v>5.5988997461611234E-3</v>
      </c>
      <c r="H163">
        <f t="shared" si="11"/>
        <v>5.3529301238022242E-2</v>
      </c>
    </row>
    <row r="164" spans="1:8">
      <c r="A164" s="4">
        <v>31959</v>
      </c>
      <c r="B164" s="5">
        <v>7326.3010000000004</v>
      </c>
      <c r="C164" s="5">
        <v>944.59900000000005</v>
      </c>
      <c r="D164" s="6">
        <v>4908.2</v>
      </c>
      <c r="F164">
        <f t="shared" si="9"/>
        <v>3.4691635642001728E-2</v>
      </c>
      <c r="G164">
        <f t="shared" si="10"/>
        <v>4.0354073080290931E-3</v>
      </c>
      <c r="H164">
        <f t="shared" si="11"/>
        <v>4.4664194478780672E-2</v>
      </c>
    </row>
    <row r="165" spans="1:8">
      <c r="A165" s="4">
        <v>32051</v>
      </c>
      <c r="B165" s="5">
        <v>7451.6580000000004</v>
      </c>
      <c r="C165" s="5">
        <v>1018.254</v>
      </c>
      <c r="D165" s="6">
        <v>4920</v>
      </c>
      <c r="F165">
        <f t="shared" si="9"/>
        <v>6.844217839261546E-2</v>
      </c>
      <c r="G165">
        <f t="shared" si="10"/>
        <v>0.31189954679181309</v>
      </c>
      <c r="H165">
        <f t="shared" si="11"/>
        <v>9.6165600423780973E-3</v>
      </c>
    </row>
    <row r="166" spans="1:8">
      <c r="A166" s="4">
        <v>32143</v>
      </c>
      <c r="B166" s="5">
        <v>7490.2030000000004</v>
      </c>
      <c r="C166" s="5">
        <v>960.88300000000004</v>
      </c>
      <c r="D166" s="6">
        <v>5002.2</v>
      </c>
      <c r="F166">
        <f t="shared" si="9"/>
        <v>2.0690697291797733E-2</v>
      </c>
      <c r="G166">
        <f t="shared" si="10"/>
        <v>-0.22537009429867183</v>
      </c>
      <c r="H166">
        <f t="shared" si="11"/>
        <v>6.6829268292682542E-2</v>
      </c>
    </row>
    <row r="167" spans="1:8">
      <c r="A167" s="4">
        <v>32234</v>
      </c>
      <c r="B167" s="5">
        <v>7586.4009999999998</v>
      </c>
      <c r="C167" s="5">
        <v>984.25599999999997</v>
      </c>
      <c r="D167" s="6">
        <v>5038.5</v>
      </c>
      <c r="F167">
        <f t="shared" si="9"/>
        <v>5.1372706454016814E-2</v>
      </c>
      <c r="G167">
        <f t="shared" si="10"/>
        <v>9.7298006104801438E-2</v>
      </c>
      <c r="H167">
        <f t="shared" si="11"/>
        <v>2.9027228019671725E-2</v>
      </c>
    </row>
    <row r="168" spans="1:8">
      <c r="A168" s="4">
        <v>32325</v>
      </c>
      <c r="B168" s="5">
        <v>7625.57</v>
      </c>
      <c r="C168" s="5">
        <v>990.58</v>
      </c>
      <c r="D168" s="6">
        <v>5078.3</v>
      </c>
      <c r="F168">
        <f t="shared" si="9"/>
        <v>2.0652217039410559E-2</v>
      </c>
      <c r="G168">
        <f t="shared" si="10"/>
        <v>2.5700630730217E-2</v>
      </c>
      <c r="H168">
        <f t="shared" si="11"/>
        <v>3.1596705368661659E-2</v>
      </c>
    </row>
    <row r="169" spans="1:8">
      <c r="A169" s="4">
        <v>32417</v>
      </c>
      <c r="B169" s="5">
        <v>7727.3919999999998</v>
      </c>
      <c r="C169" s="5">
        <v>1003.699</v>
      </c>
      <c r="D169" s="6">
        <v>5138.1000000000004</v>
      </c>
      <c r="F169">
        <f t="shared" si="9"/>
        <v>5.3410826993916416E-2</v>
      </c>
      <c r="G169">
        <f t="shared" si="10"/>
        <v>5.2975024732984544E-2</v>
      </c>
      <c r="H169">
        <f t="shared" si="11"/>
        <v>4.710237677963125E-2</v>
      </c>
    </row>
    <row r="170" spans="1:8">
      <c r="A170" s="4">
        <v>32509</v>
      </c>
      <c r="B170" s="5">
        <v>7799.942</v>
      </c>
      <c r="C170" s="5">
        <v>1042.162</v>
      </c>
      <c r="D170" s="6">
        <v>5156.8999999999996</v>
      </c>
      <c r="F170">
        <f t="shared" si="9"/>
        <v>3.7554714449584026E-2</v>
      </c>
      <c r="G170">
        <f t="shared" si="10"/>
        <v>0.15328499878947799</v>
      </c>
      <c r="H170">
        <f t="shared" si="11"/>
        <v>1.4635760300499179E-2</v>
      </c>
    </row>
    <row r="171" spans="1:8">
      <c r="A171" s="4">
        <v>32599</v>
      </c>
      <c r="B171" s="5">
        <v>7858.3040000000001</v>
      </c>
      <c r="C171" s="5">
        <v>1029.9839999999999</v>
      </c>
      <c r="D171" s="6">
        <v>5180</v>
      </c>
      <c r="F171">
        <f t="shared" si="9"/>
        <v>2.9929453321575927E-2</v>
      </c>
      <c r="G171">
        <f t="shared" si="10"/>
        <v>-4.6741293580077059E-2</v>
      </c>
      <c r="H171">
        <f t="shared" si="11"/>
        <v>1.7917741278675514E-2</v>
      </c>
    </row>
    <row r="172" spans="1:8">
      <c r="A172" s="4">
        <v>32690</v>
      </c>
      <c r="B172" s="5">
        <v>7920.6279999999997</v>
      </c>
      <c r="C172" s="5">
        <v>1017.88</v>
      </c>
      <c r="D172" s="6">
        <v>5233.7</v>
      </c>
      <c r="F172">
        <f t="shared" si="9"/>
        <v>3.172389360350536E-2</v>
      </c>
      <c r="G172">
        <f t="shared" si="10"/>
        <v>-4.7006555441637676E-2</v>
      </c>
      <c r="H172">
        <f t="shared" si="11"/>
        <v>4.1467181467181646E-2</v>
      </c>
    </row>
    <row r="173" spans="1:8">
      <c r="A173" s="4">
        <v>32782</v>
      </c>
      <c r="B173" s="5">
        <v>7937.9179999999997</v>
      </c>
      <c r="C173" s="5">
        <v>1007.433</v>
      </c>
      <c r="D173" s="6">
        <v>5259.3</v>
      </c>
      <c r="F173">
        <f t="shared" si="9"/>
        <v>8.73163087573392E-3</v>
      </c>
      <c r="G173">
        <f t="shared" si="10"/>
        <v>-4.105395527960054E-2</v>
      </c>
      <c r="H173">
        <f t="shared" si="11"/>
        <v>1.9565508149111288E-2</v>
      </c>
    </row>
    <row r="174" spans="1:8">
      <c r="A174" s="4">
        <v>32874</v>
      </c>
      <c r="B174" s="5">
        <v>8020.8419999999996</v>
      </c>
      <c r="C174" s="5">
        <v>1017.347</v>
      </c>
      <c r="D174" s="6">
        <v>5300.9</v>
      </c>
      <c r="F174">
        <f t="shared" si="9"/>
        <v>4.1786271916641304E-2</v>
      </c>
      <c r="G174">
        <f t="shared" si="10"/>
        <v>3.9363411760384714E-2</v>
      </c>
      <c r="H174">
        <f t="shared" si="11"/>
        <v>3.163919152738881E-2</v>
      </c>
    </row>
    <row r="175" spans="1:8">
      <c r="A175" s="4">
        <v>32964</v>
      </c>
      <c r="B175" s="5">
        <v>8052.7209999999995</v>
      </c>
      <c r="C175" s="5">
        <v>1017.636</v>
      </c>
      <c r="D175" s="6">
        <v>5318.4</v>
      </c>
      <c r="F175">
        <f t="shared" si="9"/>
        <v>1.5898081523111784E-2</v>
      </c>
      <c r="G175">
        <f t="shared" si="10"/>
        <v>1.1362887982171443E-3</v>
      </c>
      <c r="H175">
        <f t="shared" si="11"/>
        <v>1.3205304759568826E-2</v>
      </c>
    </row>
    <row r="176" spans="1:8">
      <c r="A176" s="4">
        <v>33055</v>
      </c>
      <c r="B176" s="5">
        <v>8052.598</v>
      </c>
      <c r="C176" s="5">
        <v>993.68299999999999</v>
      </c>
      <c r="D176" s="6">
        <v>5338.6</v>
      </c>
      <c r="F176">
        <f t="shared" si="9"/>
        <v>-6.1097360755102414E-5</v>
      </c>
      <c r="G176">
        <f t="shared" si="10"/>
        <v>-9.4151543380933678E-2</v>
      </c>
      <c r="H176">
        <f t="shared" si="11"/>
        <v>1.519253910950713E-2</v>
      </c>
    </row>
    <row r="177" spans="1:8">
      <c r="A177" s="4">
        <v>33147</v>
      </c>
      <c r="B177" s="5">
        <v>7982.0469999999996</v>
      </c>
      <c r="C177" s="5">
        <v>930.84199999999998</v>
      </c>
      <c r="D177" s="6">
        <v>5297</v>
      </c>
      <c r="F177">
        <f t="shared" si="9"/>
        <v>-3.5045087312194134E-2</v>
      </c>
      <c r="G177">
        <f t="shared" si="10"/>
        <v>-0.25296196070577848</v>
      </c>
      <c r="H177">
        <f t="shared" si="11"/>
        <v>-3.1169220394860364E-2</v>
      </c>
    </row>
    <row r="178" spans="1:8">
      <c r="A178" s="4">
        <v>33239</v>
      </c>
      <c r="B178" s="5">
        <v>7943.38</v>
      </c>
      <c r="C178" s="5">
        <v>892.94299999999998</v>
      </c>
      <c r="D178" s="6">
        <v>5282</v>
      </c>
      <c r="F178">
        <f t="shared" si="9"/>
        <v>-1.9376984375060413E-2</v>
      </c>
      <c r="G178">
        <f t="shared" si="10"/>
        <v>-0.16285900292423428</v>
      </c>
      <c r="H178">
        <f t="shared" si="11"/>
        <v>-1.1327166320558746E-2</v>
      </c>
    </row>
    <row r="179" spans="1:8">
      <c r="A179" s="4">
        <v>33329</v>
      </c>
      <c r="B179" s="5">
        <v>7996.9930000000004</v>
      </c>
      <c r="C179" s="5">
        <v>888.45299999999997</v>
      </c>
      <c r="D179" s="6">
        <v>5322.2</v>
      </c>
      <c r="F179">
        <f t="shared" si="9"/>
        <v>2.6997575339465563E-2</v>
      </c>
      <c r="G179">
        <f t="shared" si="10"/>
        <v>-2.0113265908350275E-2</v>
      </c>
      <c r="H179">
        <f t="shared" si="11"/>
        <v>3.0443014009844838E-2</v>
      </c>
    </row>
    <row r="180" spans="1:8">
      <c r="A180" s="4">
        <v>33420</v>
      </c>
      <c r="B180" s="5">
        <v>8030.6790000000001</v>
      </c>
      <c r="C180" s="5">
        <v>910.57299999999998</v>
      </c>
      <c r="D180" s="6">
        <v>5342.6</v>
      </c>
      <c r="F180">
        <f t="shared" si="9"/>
        <v>1.6849333243132314E-2</v>
      </c>
      <c r="G180">
        <f t="shared" si="10"/>
        <v>9.9588835875392689E-2</v>
      </c>
      <c r="H180">
        <f t="shared" si="11"/>
        <v>1.5332005561610629E-2</v>
      </c>
    </row>
    <row r="181" spans="1:8">
      <c r="A181" s="4">
        <v>33512</v>
      </c>
      <c r="B181" s="5">
        <v>8062.16</v>
      </c>
      <c r="C181" s="5">
        <v>945.43200000000002</v>
      </c>
      <c r="D181" s="6">
        <v>5340.2</v>
      </c>
      <c r="F181">
        <f t="shared" si="9"/>
        <v>1.5680367749725477E-2</v>
      </c>
      <c r="G181">
        <f t="shared" si="10"/>
        <v>0.15312995223886539</v>
      </c>
      <c r="H181">
        <f t="shared" si="11"/>
        <v>-1.796877924606477E-3</v>
      </c>
    </row>
    <row r="182" spans="1:8">
      <c r="A182" s="4">
        <v>33604</v>
      </c>
      <c r="B182" s="5">
        <v>8150.6540000000005</v>
      </c>
      <c r="C182" s="5">
        <v>924.41300000000001</v>
      </c>
      <c r="D182" s="6">
        <v>5432</v>
      </c>
      <c r="F182">
        <f t="shared" si="9"/>
        <v>4.3905851533584617E-2</v>
      </c>
      <c r="G182">
        <f t="shared" si="10"/>
        <v>-8.892865906802383E-2</v>
      </c>
      <c r="H182">
        <f t="shared" si="11"/>
        <v>6.8761469607879988E-2</v>
      </c>
    </row>
    <row r="183" spans="1:8">
      <c r="A183" s="4">
        <v>33695</v>
      </c>
      <c r="B183" s="5">
        <v>8237.259</v>
      </c>
      <c r="C183" s="5">
        <v>985.30700000000002</v>
      </c>
      <c r="D183" s="6">
        <v>5464.2</v>
      </c>
      <c r="F183">
        <f t="shared" si="9"/>
        <v>4.2502110873556376E-2</v>
      </c>
      <c r="G183">
        <f t="shared" si="10"/>
        <v>0.26349261639548516</v>
      </c>
      <c r="H183">
        <f t="shared" si="11"/>
        <v>2.3711340206185483E-2</v>
      </c>
    </row>
    <row r="184" spans="1:8">
      <c r="A184" s="4">
        <v>33786</v>
      </c>
      <c r="B184" s="5">
        <v>8322.2530000000006</v>
      </c>
      <c r="C184" s="5">
        <v>995.49199999999996</v>
      </c>
      <c r="D184" s="6">
        <v>5524.6</v>
      </c>
      <c r="F184">
        <f t="shared" si="9"/>
        <v>4.1272952568323973E-2</v>
      </c>
      <c r="G184">
        <f t="shared" si="10"/>
        <v>4.1347519098108521E-2</v>
      </c>
      <c r="H184">
        <f t="shared" si="11"/>
        <v>4.421507265473501E-2</v>
      </c>
    </row>
    <row r="185" spans="1:8">
      <c r="A185" s="4">
        <v>33878</v>
      </c>
      <c r="B185" s="5">
        <v>8409.8340000000007</v>
      </c>
      <c r="C185" s="5">
        <v>1027</v>
      </c>
      <c r="D185" s="6">
        <v>5592</v>
      </c>
      <c r="F185">
        <f t="shared" si="9"/>
        <v>4.2094850997680844E-2</v>
      </c>
      <c r="G185">
        <f t="shared" si="10"/>
        <v>0.12660272508468218</v>
      </c>
      <c r="H185">
        <f t="shared" si="11"/>
        <v>4.8799913115881388E-2</v>
      </c>
    </row>
    <row r="186" spans="1:8">
      <c r="A186" s="4">
        <v>33970</v>
      </c>
      <c r="B186" s="5">
        <v>8425.2890000000007</v>
      </c>
      <c r="C186" s="5">
        <v>1051.133</v>
      </c>
      <c r="D186" s="6">
        <v>5614.7</v>
      </c>
      <c r="F186">
        <f t="shared" si="9"/>
        <v>7.3509179848256778E-3</v>
      </c>
      <c r="G186">
        <f t="shared" si="10"/>
        <v>9.3994157740993067E-2</v>
      </c>
      <c r="H186">
        <f t="shared" si="11"/>
        <v>1.6237482117309909E-2</v>
      </c>
    </row>
    <row r="187" spans="1:8">
      <c r="A187" s="4">
        <v>34060</v>
      </c>
      <c r="B187" s="5">
        <v>8479.1929999999993</v>
      </c>
      <c r="C187" s="5">
        <v>1059.3869999999999</v>
      </c>
      <c r="D187" s="6">
        <v>5668.6</v>
      </c>
      <c r="F187">
        <f t="shared" si="9"/>
        <v>2.5591525703153373E-2</v>
      </c>
      <c r="G187">
        <f t="shared" si="10"/>
        <v>3.1409916727949572E-2</v>
      </c>
      <c r="H187">
        <f t="shared" si="11"/>
        <v>3.8399202094502094E-2</v>
      </c>
    </row>
    <row r="188" spans="1:8">
      <c r="A188" s="4">
        <v>34151</v>
      </c>
      <c r="B188" s="5">
        <v>8523.8279999999995</v>
      </c>
      <c r="C188" s="5">
        <v>1058.6410000000001</v>
      </c>
      <c r="D188" s="6">
        <v>5730.1</v>
      </c>
      <c r="F188">
        <f t="shared" si="9"/>
        <v>2.1056249102951341E-2</v>
      </c>
      <c r="G188">
        <f t="shared" si="10"/>
        <v>-2.8167232559956901E-3</v>
      </c>
      <c r="H188">
        <f t="shared" si="11"/>
        <v>4.3396958684684073E-2</v>
      </c>
    </row>
    <row r="189" spans="1:8">
      <c r="A189" s="4">
        <v>34243</v>
      </c>
      <c r="B189" s="5">
        <v>8636.393</v>
      </c>
      <c r="C189" s="5">
        <v>1114.5050000000001</v>
      </c>
      <c r="D189" s="6">
        <v>5781.1</v>
      </c>
      <c r="F189">
        <f t="shared" si="9"/>
        <v>5.2823684382181213E-2</v>
      </c>
      <c r="G189">
        <f t="shared" si="10"/>
        <v>0.21107816530816415</v>
      </c>
      <c r="H189">
        <f t="shared" si="11"/>
        <v>3.5601472923683986E-2</v>
      </c>
    </row>
    <row r="190" spans="1:8">
      <c r="A190" s="4">
        <v>34335</v>
      </c>
      <c r="B190" s="5">
        <v>8720.4709999999995</v>
      </c>
      <c r="C190" s="5">
        <v>1162.5909999999999</v>
      </c>
      <c r="D190" s="6">
        <v>5845.5</v>
      </c>
      <c r="F190">
        <f t="shared" si="9"/>
        <v>3.8941257073410007E-2</v>
      </c>
      <c r="G190">
        <f t="shared" si="10"/>
        <v>0.17258244691589475</v>
      </c>
      <c r="H190">
        <f t="shared" si="11"/>
        <v>4.455899396308638E-2</v>
      </c>
    </row>
    <row r="191" spans="1:8">
      <c r="A191" s="4">
        <v>34425</v>
      </c>
      <c r="B191" s="5">
        <v>8839.7530000000006</v>
      </c>
      <c r="C191" s="5">
        <v>1230.354</v>
      </c>
      <c r="D191" s="6">
        <v>5888.8</v>
      </c>
      <c r="F191">
        <f t="shared" si="9"/>
        <v>5.4713558476371382E-2</v>
      </c>
      <c r="G191">
        <f t="shared" si="10"/>
        <v>0.23314476028113162</v>
      </c>
      <c r="H191">
        <f t="shared" si="11"/>
        <v>2.9629629629630116E-2</v>
      </c>
    </row>
    <row r="192" spans="1:8">
      <c r="A192" s="4">
        <v>34516</v>
      </c>
      <c r="B192" s="5">
        <v>8896.6910000000007</v>
      </c>
      <c r="C192" s="5">
        <v>1208.2349999999999</v>
      </c>
      <c r="D192" s="6">
        <v>5936</v>
      </c>
      <c r="F192">
        <f t="shared" si="9"/>
        <v>2.5764520795999779E-2</v>
      </c>
      <c r="G192">
        <f t="shared" si="10"/>
        <v>-7.1911010977328882E-2</v>
      </c>
      <c r="H192">
        <f t="shared" si="11"/>
        <v>3.2060861296019816E-2</v>
      </c>
    </row>
    <row r="193" spans="1:8">
      <c r="A193" s="4">
        <v>34608</v>
      </c>
      <c r="B193" s="5">
        <v>8995.4969999999994</v>
      </c>
      <c r="C193" s="5">
        <v>1264.5630000000001</v>
      </c>
      <c r="D193" s="6">
        <v>5994.6</v>
      </c>
      <c r="F193">
        <f t="shared" si="9"/>
        <v>4.4423707645909971E-2</v>
      </c>
      <c r="G193">
        <f t="shared" si="10"/>
        <v>0.18648027908478149</v>
      </c>
      <c r="H193">
        <f t="shared" si="11"/>
        <v>3.9487870619946186E-2</v>
      </c>
    </row>
    <row r="194" spans="1:8">
      <c r="A194" s="4">
        <v>34700</v>
      </c>
      <c r="B194" s="5">
        <v>9017.5650000000005</v>
      </c>
      <c r="C194" s="5">
        <v>1277.4159999999999</v>
      </c>
      <c r="D194" s="6">
        <v>6001.6</v>
      </c>
      <c r="F194">
        <f t="shared" si="9"/>
        <v>9.8129097258334852E-3</v>
      </c>
      <c r="G194">
        <f t="shared" si="10"/>
        <v>4.0655942013168911E-2</v>
      </c>
      <c r="H194">
        <f t="shared" si="11"/>
        <v>4.6708704500719733E-3</v>
      </c>
    </row>
    <row r="195" spans="1:8">
      <c r="A195" s="4">
        <v>34790</v>
      </c>
      <c r="B195" s="5">
        <v>9036.9500000000007</v>
      </c>
      <c r="C195" s="5">
        <v>1243.0609999999999</v>
      </c>
      <c r="D195" s="6">
        <v>6050.8</v>
      </c>
      <c r="F195">
        <f t="shared" si="9"/>
        <v>8.5987736157155936E-3</v>
      </c>
      <c r="G195">
        <f t="shared" si="10"/>
        <v>-0.10757654515052284</v>
      </c>
      <c r="H195">
        <f t="shared" si="11"/>
        <v>3.2791255665156172E-2</v>
      </c>
    </row>
    <row r="196" spans="1:8">
      <c r="A196" s="4">
        <v>34881</v>
      </c>
      <c r="B196" s="5">
        <v>9112.9009999999998</v>
      </c>
      <c r="C196" s="5">
        <v>1231.097</v>
      </c>
      <c r="D196" s="6">
        <v>6104.9</v>
      </c>
      <c r="F196">
        <f t="shared" si="9"/>
        <v>3.3617979517424956E-2</v>
      </c>
      <c r="G196">
        <f t="shared" si="10"/>
        <v>-3.8498512945060348E-2</v>
      </c>
      <c r="H196">
        <f t="shared" si="11"/>
        <v>3.5763865935082961E-2</v>
      </c>
    </row>
    <row r="197" spans="1:8">
      <c r="A197" s="4">
        <v>34973</v>
      </c>
      <c r="B197" s="5">
        <v>9176.4369999999999</v>
      </c>
      <c r="C197" s="5">
        <v>1265.761</v>
      </c>
      <c r="D197" s="6">
        <v>6147.8</v>
      </c>
      <c r="F197">
        <f t="shared" si="9"/>
        <v>2.788837495326657E-2</v>
      </c>
      <c r="G197">
        <f t="shared" si="10"/>
        <v>0.1126280057542175</v>
      </c>
      <c r="H197">
        <f t="shared" si="11"/>
        <v>2.8108568526921118E-2</v>
      </c>
    </row>
    <row r="198" spans="1:8">
      <c r="A198" s="4">
        <v>35065</v>
      </c>
      <c r="B198" s="5">
        <v>9239.2970000000005</v>
      </c>
      <c r="C198" s="5">
        <v>1282.4349999999999</v>
      </c>
      <c r="D198" s="6">
        <v>6204</v>
      </c>
      <c r="F198">
        <f t="shared" si="9"/>
        <v>2.7400613113782946E-2</v>
      </c>
      <c r="G198">
        <f t="shared" si="10"/>
        <v>5.2692411916625659E-2</v>
      </c>
      <c r="H198">
        <f t="shared" si="11"/>
        <v>3.6565926022317008E-2</v>
      </c>
    </row>
    <row r="199" spans="1:8">
      <c r="A199" s="4">
        <v>35156</v>
      </c>
      <c r="B199" s="5">
        <v>9399.0249999999996</v>
      </c>
      <c r="C199" s="5">
        <v>1348.86</v>
      </c>
      <c r="D199" s="6">
        <v>6274.2</v>
      </c>
      <c r="F199">
        <f t="shared" si="9"/>
        <v>6.9151581554310226E-2</v>
      </c>
      <c r="G199">
        <f t="shared" si="10"/>
        <v>0.20718398983184283</v>
      </c>
      <c r="H199">
        <f t="shared" si="11"/>
        <v>4.5261121856866815E-2</v>
      </c>
    </row>
    <row r="200" spans="1:8">
      <c r="A200" s="4">
        <v>35247</v>
      </c>
      <c r="B200" s="5">
        <v>9480.7810000000009</v>
      </c>
      <c r="C200" s="5">
        <v>1416.875</v>
      </c>
      <c r="D200" s="6">
        <v>6311.8</v>
      </c>
      <c r="F200">
        <f t="shared" si="9"/>
        <v>3.4793396123534492E-2</v>
      </c>
      <c r="G200">
        <f t="shared" si="10"/>
        <v>0.20169624720134038</v>
      </c>
      <c r="H200">
        <f t="shared" si="11"/>
        <v>2.3971183577189414E-2</v>
      </c>
    </row>
    <row r="201" spans="1:8">
      <c r="A201" s="4">
        <v>35339</v>
      </c>
      <c r="B201" s="5">
        <v>9584.2720000000008</v>
      </c>
      <c r="C201" s="5">
        <v>1413.0229999999999</v>
      </c>
      <c r="D201" s="6">
        <v>6363.2</v>
      </c>
      <c r="F201">
        <f t="shared" si="9"/>
        <v>4.3663491435990132E-2</v>
      </c>
      <c r="G201">
        <f t="shared" si="10"/>
        <v>-1.0874636082929268E-2</v>
      </c>
      <c r="H201">
        <f t="shared" si="11"/>
        <v>3.2573909185968475E-2</v>
      </c>
    </row>
    <row r="202" spans="1:8">
      <c r="A202" s="4">
        <v>35431</v>
      </c>
      <c r="B202" s="5">
        <v>9657.9869999999992</v>
      </c>
      <c r="C202" s="5">
        <v>1446.0139999999999</v>
      </c>
      <c r="D202" s="6">
        <v>6427.3</v>
      </c>
      <c r="F202">
        <f t="shared" si="9"/>
        <v>3.0764986636438785E-2</v>
      </c>
      <c r="G202">
        <f t="shared" si="10"/>
        <v>9.3391261147200311E-2</v>
      </c>
      <c r="H202">
        <f t="shared" si="11"/>
        <v>4.0294191601709883E-2</v>
      </c>
    </row>
    <row r="203" spans="1:8">
      <c r="A203" s="4">
        <v>35521</v>
      </c>
      <c r="B203" s="5">
        <v>9801.18</v>
      </c>
      <c r="C203" s="5">
        <v>1538.348</v>
      </c>
      <c r="D203" s="6">
        <v>6453.3</v>
      </c>
      <c r="F203">
        <f t="shared" si="9"/>
        <v>5.9305526089443283E-2</v>
      </c>
      <c r="G203">
        <f t="shared" si="10"/>
        <v>0.25541661422365181</v>
      </c>
      <c r="H203">
        <f t="shared" si="11"/>
        <v>1.6180978015651881E-2</v>
      </c>
    </row>
    <row r="204" spans="1:8">
      <c r="A204" s="4">
        <v>35612</v>
      </c>
      <c r="B204" s="5">
        <v>9924.1959999999999</v>
      </c>
      <c r="C204" s="5">
        <v>1565.6969999999999</v>
      </c>
      <c r="D204" s="6">
        <v>6563</v>
      </c>
      <c r="F204">
        <f t="shared" si="9"/>
        <v>5.0204567205173412E-2</v>
      </c>
      <c r="G204">
        <f t="shared" si="10"/>
        <v>7.1112648113430765E-2</v>
      </c>
      <c r="H204">
        <f t="shared" si="11"/>
        <v>6.7996218988734647E-2</v>
      </c>
    </row>
    <row r="205" spans="1:8">
      <c r="A205" s="4">
        <v>35704</v>
      </c>
      <c r="B205" s="5">
        <v>10000.332</v>
      </c>
      <c r="C205" s="5">
        <v>1590.702</v>
      </c>
      <c r="D205" s="6">
        <v>6638.1</v>
      </c>
      <c r="F205">
        <f t="shared" si="9"/>
        <v>3.0687019885540678E-2</v>
      </c>
      <c r="G205">
        <f t="shared" si="10"/>
        <v>6.3882092128936918E-2</v>
      </c>
      <c r="H205">
        <f t="shared" si="11"/>
        <v>4.5771750723754501E-2</v>
      </c>
    </row>
    <row r="206" spans="1:8">
      <c r="A206" s="4">
        <v>35796</v>
      </c>
      <c r="B206" s="5">
        <v>10094.800999999999</v>
      </c>
      <c r="C206" s="5">
        <v>1666.6310000000001</v>
      </c>
      <c r="D206" s="6">
        <v>6704.1</v>
      </c>
      <c r="F206">
        <f t="shared" si="9"/>
        <v>3.7786345493329598E-2</v>
      </c>
      <c r="G206">
        <f t="shared" si="10"/>
        <v>0.19093205389821666</v>
      </c>
      <c r="H206">
        <f t="shared" si="11"/>
        <v>3.9770416233560368E-2</v>
      </c>
    </row>
    <row r="207" spans="1:8">
      <c r="A207" s="4">
        <v>35886</v>
      </c>
      <c r="B207" s="5">
        <v>10185.575999999999</v>
      </c>
      <c r="C207" s="5">
        <v>1646.6880000000001</v>
      </c>
      <c r="D207" s="6">
        <v>6819.5</v>
      </c>
      <c r="F207">
        <f t="shared" ref="F207:F260" si="12">4*(B207/B206-1)</f>
        <v>3.5969010186530426E-2</v>
      </c>
      <c r="G207">
        <f t="shared" ref="G207:G260" si="13">4*(C207/C206-1)</f>
        <v>-4.7864224294400071E-2</v>
      </c>
      <c r="H207">
        <f t="shared" ref="H207:H260" si="14">4*(D207/D206-1)</f>
        <v>6.8853388225115886E-2</v>
      </c>
    </row>
    <row r="208" spans="1:8">
      <c r="A208" s="4">
        <v>35977</v>
      </c>
      <c r="B208" s="5">
        <v>10319.973</v>
      </c>
      <c r="C208" s="5">
        <v>1693.873</v>
      </c>
      <c r="D208" s="6">
        <v>6909.9</v>
      </c>
      <c r="F208">
        <f t="shared" si="12"/>
        <v>5.2779342081390901E-2</v>
      </c>
      <c r="G208">
        <f t="shared" si="13"/>
        <v>0.11461794826949578</v>
      </c>
      <c r="H208">
        <f t="shared" si="14"/>
        <v>5.3024415279712578E-2</v>
      </c>
    </row>
    <row r="209" spans="1:8">
      <c r="A209" s="4">
        <v>36069</v>
      </c>
      <c r="B209" s="5">
        <v>10498.614</v>
      </c>
      <c r="C209" s="5">
        <v>1748.3510000000001</v>
      </c>
      <c r="D209" s="6">
        <v>7015.9</v>
      </c>
      <c r="F209">
        <f t="shared" si="12"/>
        <v>6.9240878827880437E-2</v>
      </c>
      <c r="G209">
        <f t="shared" si="13"/>
        <v>0.12864718901594152</v>
      </c>
      <c r="H209">
        <f t="shared" si="14"/>
        <v>6.1361235329020936E-2</v>
      </c>
    </row>
    <row r="210" spans="1:8">
      <c r="A210" s="4">
        <v>36161</v>
      </c>
      <c r="B210" s="5">
        <v>10592.145</v>
      </c>
      <c r="C210" s="5">
        <v>1803.4069999999999</v>
      </c>
      <c r="D210" s="6">
        <v>7085.1</v>
      </c>
      <c r="F210">
        <f t="shared" si="12"/>
        <v>3.5635561036914787E-2</v>
      </c>
      <c r="G210">
        <f t="shared" si="13"/>
        <v>0.1259609769434169</v>
      </c>
      <c r="H210">
        <f t="shared" si="14"/>
        <v>3.9453241921920679E-2</v>
      </c>
    </row>
    <row r="211" spans="1:8">
      <c r="A211" s="4">
        <v>36251</v>
      </c>
      <c r="B211" s="5">
        <v>10674.941999999999</v>
      </c>
      <c r="C211" s="5">
        <v>1797.11</v>
      </c>
      <c r="D211" s="6">
        <v>7196.6</v>
      </c>
      <c r="F211">
        <f t="shared" si="12"/>
        <v>3.1267321208310328E-2</v>
      </c>
      <c r="G211">
        <f t="shared" si="13"/>
        <v>-1.3966897100876174E-2</v>
      </c>
      <c r="H211">
        <f t="shared" si="14"/>
        <v>6.2949005659764801E-2</v>
      </c>
    </row>
    <row r="212" spans="1:8">
      <c r="A212" s="4">
        <v>36342</v>
      </c>
      <c r="B212" s="5">
        <v>10810.68</v>
      </c>
      <c r="C212" s="5">
        <v>1842.2080000000001</v>
      </c>
      <c r="D212" s="6">
        <v>7283.1</v>
      </c>
      <c r="F212">
        <f t="shared" si="12"/>
        <v>5.0862290399329879E-2</v>
      </c>
      <c r="G212">
        <f t="shared" si="13"/>
        <v>0.10037894174535822</v>
      </c>
      <c r="H212">
        <f t="shared" si="14"/>
        <v>4.8078259177945171E-2</v>
      </c>
    </row>
    <row r="213" spans="1:8">
      <c r="A213" s="4">
        <v>36434</v>
      </c>
      <c r="B213" s="5">
        <v>11004.834000000001</v>
      </c>
      <c r="C213" s="5">
        <v>1907.5640000000001</v>
      </c>
      <c r="D213" s="6">
        <v>7385.8</v>
      </c>
      <c r="F213">
        <f t="shared" si="12"/>
        <v>7.1837849237976314E-2</v>
      </c>
      <c r="G213">
        <f t="shared" si="13"/>
        <v>0.14190797130400057</v>
      </c>
      <c r="H213">
        <f t="shared" si="14"/>
        <v>5.6404553006275115E-2</v>
      </c>
    </row>
    <row r="214" spans="1:8">
      <c r="A214" s="4">
        <v>36526</v>
      </c>
      <c r="B214" s="5">
        <v>11033.569</v>
      </c>
      <c r="C214" s="5">
        <v>1880.8989999999999</v>
      </c>
      <c r="D214" s="6">
        <v>7497.8</v>
      </c>
      <c r="F214">
        <f t="shared" si="12"/>
        <v>1.0444501025639319E-2</v>
      </c>
      <c r="G214">
        <f t="shared" si="13"/>
        <v>-5.5914244554835957E-2</v>
      </c>
      <c r="H214">
        <f t="shared" si="14"/>
        <v>6.0656936283137952E-2</v>
      </c>
    </row>
    <row r="215" spans="1:8">
      <c r="A215" s="4">
        <v>36617</v>
      </c>
      <c r="B215" s="5">
        <v>11248.802</v>
      </c>
      <c r="C215" s="5">
        <v>2011.12</v>
      </c>
      <c r="D215" s="6">
        <v>7568.3</v>
      </c>
      <c r="F215">
        <f t="shared" si="12"/>
        <v>7.8028423985022854E-2</v>
      </c>
      <c r="G215">
        <f t="shared" si="13"/>
        <v>0.27693353018955325</v>
      </c>
      <c r="H215">
        <f t="shared" si="14"/>
        <v>3.7611032569553338E-2</v>
      </c>
    </row>
    <row r="216" spans="1:8">
      <c r="A216" s="4">
        <v>36708</v>
      </c>
      <c r="B216" s="5">
        <v>11258.254999999999</v>
      </c>
      <c r="C216" s="5">
        <v>1979.7159999999999</v>
      </c>
      <c r="D216" s="6">
        <v>7642.4</v>
      </c>
      <c r="F216">
        <f t="shared" si="12"/>
        <v>3.3614246210396104E-3</v>
      </c>
      <c r="G216">
        <f t="shared" si="13"/>
        <v>-6.2460718405664473E-2</v>
      </c>
      <c r="H216">
        <f t="shared" si="14"/>
        <v>3.9163352404106178E-2</v>
      </c>
    </row>
    <row r="217" spans="1:8">
      <c r="A217" s="4">
        <v>36800</v>
      </c>
      <c r="B217" s="5">
        <v>11324.964</v>
      </c>
      <c r="C217" s="5">
        <v>1980.7</v>
      </c>
      <c r="D217" s="6">
        <v>7710</v>
      </c>
      <c r="F217">
        <f t="shared" si="12"/>
        <v>2.3701364021333937E-2</v>
      </c>
      <c r="G217">
        <f t="shared" si="13"/>
        <v>1.9881639588712474E-3</v>
      </c>
      <c r="H217">
        <f t="shared" si="14"/>
        <v>3.5381555532294051E-2</v>
      </c>
    </row>
    <row r="218" spans="1:8">
      <c r="A218" s="4">
        <v>36892</v>
      </c>
      <c r="B218" s="5">
        <v>11287.752</v>
      </c>
      <c r="C218" s="5">
        <v>1876.059</v>
      </c>
      <c r="D218" s="6">
        <v>7740.8</v>
      </c>
      <c r="F218">
        <f t="shared" si="12"/>
        <v>-1.3143353038473027E-2</v>
      </c>
      <c r="G218">
        <f t="shared" si="13"/>
        <v>-0.2113212500631092</v>
      </c>
      <c r="H218">
        <f t="shared" si="14"/>
        <v>1.5979247730220969E-2</v>
      </c>
    </row>
    <row r="219" spans="1:8">
      <c r="A219" s="4">
        <v>36982</v>
      </c>
      <c r="B219" s="5">
        <v>11361.734</v>
      </c>
      <c r="C219" s="5">
        <v>1869.9970000000001</v>
      </c>
      <c r="D219" s="6">
        <v>7770</v>
      </c>
      <c r="F219">
        <f t="shared" si="12"/>
        <v>2.6216734740451386E-2</v>
      </c>
      <c r="G219">
        <f t="shared" si="13"/>
        <v>-1.2924966645504909E-2</v>
      </c>
      <c r="H219">
        <f t="shared" si="14"/>
        <v>1.508887970235584E-2</v>
      </c>
    </row>
    <row r="220" spans="1:8">
      <c r="A220" s="4">
        <v>37073</v>
      </c>
      <c r="B220" s="5">
        <v>11330.38</v>
      </c>
      <c r="C220" s="5">
        <v>1830.347</v>
      </c>
      <c r="D220" s="6">
        <v>7804.2</v>
      </c>
      <c r="F220">
        <f t="shared" si="12"/>
        <v>-1.1038455925830082E-2</v>
      </c>
      <c r="G220">
        <f t="shared" si="13"/>
        <v>-8.4812970288187906E-2</v>
      </c>
      <c r="H220">
        <f t="shared" si="14"/>
        <v>1.7606177606177553E-2</v>
      </c>
    </row>
    <row r="221" spans="1:8">
      <c r="A221" s="4">
        <v>37165</v>
      </c>
      <c r="B221" s="5">
        <v>11370.028</v>
      </c>
      <c r="C221" s="5">
        <v>1724.4870000000001</v>
      </c>
      <c r="D221" s="6">
        <v>7926.4</v>
      </c>
      <c r="F221">
        <f t="shared" si="12"/>
        <v>1.3997059233671116E-2</v>
      </c>
      <c r="G221">
        <f t="shared" si="13"/>
        <v>-0.2313441112532213</v>
      </c>
      <c r="H221">
        <f t="shared" si="14"/>
        <v>6.2632941236770101E-2</v>
      </c>
    </row>
    <row r="222" spans="1:8">
      <c r="A222" s="4">
        <v>37257</v>
      </c>
      <c r="B222" s="5">
        <v>11467.137000000001</v>
      </c>
      <c r="C222" s="5">
        <v>1781.87</v>
      </c>
      <c r="D222" s="6">
        <v>7953.7</v>
      </c>
      <c r="F222">
        <f t="shared" si="12"/>
        <v>3.4163152456616608E-2</v>
      </c>
      <c r="G222">
        <f t="shared" si="13"/>
        <v>0.1331016122475841</v>
      </c>
      <c r="H222">
        <f t="shared" si="14"/>
        <v>1.377674606378676E-2</v>
      </c>
    </row>
    <row r="223" spans="1:8">
      <c r="A223" s="4">
        <v>37347</v>
      </c>
      <c r="B223" s="5">
        <v>11528.137000000001</v>
      </c>
      <c r="C223" s="5">
        <v>1803.39</v>
      </c>
      <c r="D223" s="6">
        <v>7994.1</v>
      </c>
      <c r="F223">
        <f t="shared" si="12"/>
        <v>2.1278196990233589E-2</v>
      </c>
      <c r="G223">
        <f t="shared" si="13"/>
        <v>4.8308799182881224E-2</v>
      </c>
      <c r="H223">
        <f t="shared" si="14"/>
        <v>2.0317588040786205E-2</v>
      </c>
    </row>
    <row r="224" spans="1:8">
      <c r="A224" s="4">
        <v>37438</v>
      </c>
      <c r="B224" s="5">
        <v>11586.608</v>
      </c>
      <c r="C224" s="5">
        <v>1807.992</v>
      </c>
      <c r="D224" s="6">
        <v>8048.3</v>
      </c>
      <c r="F224">
        <f t="shared" si="12"/>
        <v>2.0288100323582192E-2</v>
      </c>
      <c r="G224">
        <f t="shared" si="13"/>
        <v>1.0207442649676324E-2</v>
      </c>
      <c r="H224">
        <f t="shared" si="14"/>
        <v>2.7120001000738192E-2</v>
      </c>
    </row>
    <row r="225" spans="1:8">
      <c r="A225" s="4">
        <v>37530</v>
      </c>
      <c r="B225" s="5">
        <v>11590.578</v>
      </c>
      <c r="C225" s="5">
        <v>1808.2539999999999</v>
      </c>
      <c r="D225" s="6">
        <v>8076.9</v>
      </c>
      <c r="F225">
        <f t="shared" si="12"/>
        <v>1.3705477910361807E-3</v>
      </c>
      <c r="G225">
        <f t="shared" si="13"/>
        <v>5.7964858251580154E-4</v>
      </c>
      <c r="H225">
        <f t="shared" si="14"/>
        <v>1.421418187691792E-2</v>
      </c>
    </row>
    <row r="226" spans="1:8">
      <c r="A226" s="4">
        <v>37622</v>
      </c>
      <c r="B226" s="5">
        <v>11638.916999999999</v>
      </c>
      <c r="C226" s="5">
        <v>1810.4469999999999</v>
      </c>
      <c r="D226" s="6">
        <v>8117.7</v>
      </c>
      <c r="F226">
        <f t="shared" si="12"/>
        <v>1.668217063894506E-2</v>
      </c>
      <c r="G226">
        <f t="shared" si="13"/>
        <v>4.8510883979790975E-3</v>
      </c>
      <c r="H226">
        <f t="shared" si="14"/>
        <v>2.020577201649143E-2</v>
      </c>
    </row>
    <row r="227" spans="1:8">
      <c r="A227" s="4">
        <v>37712</v>
      </c>
      <c r="B227" s="5">
        <v>11737.522000000001</v>
      </c>
      <c r="C227" s="5">
        <v>1821.78</v>
      </c>
      <c r="D227" s="6">
        <v>8198.1</v>
      </c>
      <c r="F227">
        <f t="shared" si="12"/>
        <v>3.3888032709572968E-2</v>
      </c>
      <c r="G227">
        <f t="shared" si="13"/>
        <v>2.5039120173084406E-2</v>
      </c>
      <c r="H227">
        <f t="shared" si="14"/>
        <v>3.961713293174185E-2</v>
      </c>
    </row>
    <row r="228" spans="1:8">
      <c r="A228" s="4">
        <v>37803</v>
      </c>
      <c r="B228" s="5">
        <v>11930.678</v>
      </c>
      <c r="C228" s="5">
        <v>1888.413</v>
      </c>
      <c r="D228" s="6">
        <v>8308.5</v>
      </c>
      <c r="F228">
        <f t="shared" si="12"/>
        <v>6.5825137537547818E-2</v>
      </c>
      <c r="G228">
        <f t="shared" si="13"/>
        <v>0.14630306623192713</v>
      </c>
      <c r="H228">
        <f t="shared" si="14"/>
        <v>5.3866139715299965E-2</v>
      </c>
    </row>
    <row r="229" spans="1:8">
      <c r="A229" s="4">
        <v>37895</v>
      </c>
      <c r="B229" s="5">
        <v>12038.591</v>
      </c>
      <c r="C229" s="5">
        <v>1959.8689999999999</v>
      </c>
      <c r="D229" s="6">
        <v>8353.7000000000007</v>
      </c>
      <c r="F229">
        <f t="shared" si="12"/>
        <v>3.6180005863874598E-2</v>
      </c>
      <c r="G229">
        <f t="shared" si="13"/>
        <v>0.15135672122570654</v>
      </c>
      <c r="H229">
        <f t="shared" si="14"/>
        <v>2.1760847325029253E-2</v>
      </c>
    </row>
    <row r="230" spans="1:8">
      <c r="A230" s="4">
        <v>37987</v>
      </c>
      <c r="B230" s="5">
        <v>12117.924000000001</v>
      </c>
      <c r="C230" s="5">
        <v>1970.1030000000001</v>
      </c>
      <c r="D230" s="6">
        <v>8427.6</v>
      </c>
      <c r="F230">
        <f t="shared" si="12"/>
        <v>2.6359563174793266E-2</v>
      </c>
      <c r="G230">
        <f t="shared" si="13"/>
        <v>2.0887110311964996E-2</v>
      </c>
      <c r="H230">
        <f t="shared" si="14"/>
        <v>3.5385517794510157E-2</v>
      </c>
    </row>
    <row r="231" spans="1:8">
      <c r="A231" s="4">
        <v>38078</v>
      </c>
      <c r="B231" s="5">
        <v>12195.893</v>
      </c>
      <c r="C231" s="5">
        <v>2055.7159999999999</v>
      </c>
      <c r="D231" s="6">
        <v>8465.1</v>
      </c>
      <c r="F231">
        <f t="shared" si="12"/>
        <v>2.5736751608608444E-2</v>
      </c>
      <c r="G231">
        <f t="shared" si="13"/>
        <v>0.17382441425651329</v>
      </c>
      <c r="H231">
        <f t="shared" si="14"/>
        <v>1.7798661540652461E-2</v>
      </c>
    </row>
    <row r="232" spans="1:8">
      <c r="A232" s="4">
        <v>38169</v>
      </c>
      <c r="B232" s="5">
        <v>12286.666999999999</v>
      </c>
      <c r="C232" s="5">
        <v>2082.1129999999998</v>
      </c>
      <c r="D232" s="6">
        <v>8539.1</v>
      </c>
      <c r="F232">
        <f t="shared" si="12"/>
        <v>2.9771989636182994E-2</v>
      </c>
      <c r="G232">
        <f t="shared" si="13"/>
        <v>5.1363126034918771E-2</v>
      </c>
      <c r="H232">
        <f t="shared" si="14"/>
        <v>3.4967100211456881E-2</v>
      </c>
    </row>
    <row r="233" spans="1:8">
      <c r="A233" s="4">
        <v>38261</v>
      </c>
      <c r="B233" s="5">
        <v>12387.233</v>
      </c>
      <c r="C233" s="5">
        <v>2124.924</v>
      </c>
      <c r="D233" s="6">
        <v>8631.2999999999993</v>
      </c>
      <c r="F233">
        <f t="shared" si="12"/>
        <v>3.2739879741185973E-2</v>
      </c>
      <c r="G233">
        <f t="shared" si="13"/>
        <v>8.2245296004588297E-2</v>
      </c>
      <c r="H233">
        <f t="shared" si="14"/>
        <v>4.3189563302923339E-2</v>
      </c>
    </row>
    <row r="234" spans="1:8">
      <c r="A234" s="4">
        <v>38353</v>
      </c>
      <c r="B234" s="5">
        <v>12514.999</v>
      </c>
      <c r="C234" s="5">
        <v>2169.9589999999998</v>
      </c>
      <c r="D234" s="6">
        <v>8700.1</v>
      </c>
      <c r="F234">
        <f t="shared" si="12"/>
        <v>4.1257317110286351E-2</v>
      </c>
      <c r="G234">
        <f t="shared" si="13"/>
        <v>8.477479665155041E-2</v>
      </c>
      <c r="H234">
        <f t="shared" si="14"/>
        <v>3.1883957225447013E-2</v>
      </c>
    </row>
    <row r="235" spans="1:8">
      <c r="A235" s="4">
        <v>38443</v>
      </c>
      <c r="B235" s="5">
        <v>12570.71</v>
      </c>
      <c r="C235" s="5">
        <v>2131.2930000000001</v>
      </c>
      <c r="D235" s="6">
        <v>8786.2000000000007</v>
      </c>
      <c r="F235">
        <f t="shared" si="12"/>
        <v>1.7806154039644362E-2</v>
      </c>
      <c r="G235">
        <f t="shared" si="13"/>
        <v>-7.1275079390900498E-2</v>
      </c>
      <c r="H235">
        <f t="shared" si="14"/>
        <v>3.9585751887909915E-2</v>
      </c>
    </row>
    <row r="236" spans="1:8">
      <c r="A236" s="4">
        <v>38534</v>
      </c>
      <c r="B236" s="5">
        <v>12670.529</v>
      </c>
      <c r="C236" s="5">
        <v>2155.0500000000002</v>
      </c>
      <c r="D236" s="6">
        <v>8852.9</v>
      </c>
      <c r="F236">
        <f t="shared" si="12"/>
        <v>3.1762406419367117E-2</v>
      </c>
      <c r="G236">
        <f t="shared" si="13"/>
        <v>4.458701830297418E-2</v>
      </c>
      <c r="H236">
        <f t="shared" si="14"/>
        <v>3.0365800915070906E-2</v>
      </c>
    </row>
    <row r="237" spans="1:8">
      <c r="A237" s="4">
        <v>38626</v>
      </c>
      <c r="B237" s="5">
        <v>12735.584999999999</v>
      </c>
      <c r="C237" s="5">
        <v>2232.8249999999998</v>
      </c>
      <c r="D237" s="6">
        <v>8874.9</v>
      </c>
      <c r="F237">
        <f t="shared" si="12"/>
        <v>2.0537737611428852E-2</v>
      </c>
      <c r="G237">
        <f t="shared" si="13"/>
        <v>0.14435859956845487</v>
      </c>
      <c r="H237">
        <f t="shared" si="14"/>
        <v>9.9402455692487734E-3</v>
      </c>
    </row>
    <row r="238" spans="1:8">
      <c r="A238" s="4">
        <v>38718</v>
      </c>
      <c r="B238" s="5">
        <v>12896.380999999999</v>
      </c>
      <c r="C238" s="5">
        <v>2266.337</v>
      </c>
      <c r="D238" s="6">
        <v>8965.7999999999993</v>
      </c>
      <c r="F238">
        <f t="shared" si="12"/>
        <v>5.050290190831408E-2</v>
      </c>
      <c r="G238">
        <f t="shared" si="13"/>
        <v>6.0035157255942551E-2</v>
      </c>
      <c r="H238">
        <f t="shared" si="14"/>
        <v>4.0969475712402392E-2</v>
      </c>
    </row>
    <row r="239" spans="1:8">
      <c r="A239" s="4">
        <v>38808</v>
      </c>
      <c r="B239" s="5">
        <v>12948.713</v>
      </c>
      <c r="C239" s="5">
        <v>2263.1390000000001</v>
      </c>
      <c r="D239" s="6">
        <v>9019.7999999999993</v>
      </c>
      <c r="F239">
        <f t="shared" si="12"/>
        <v>1.6231530380499848E-2</v>
      </c>
      <c r="G239">
        <f t="shared" si="13"/>
        <v>-5.6443503327172628E-3</v>
      </c>
      <c r="H239">
        <f t="shared" si="14"/>
        <v>2.4091547881951669E-2</v>
      </c>
    </row>
    <row r="240" spans="1:8">
      <c r="A240" s="4">
        <v>38899</v>
      </c>
      <c r="B240" s="5">
        <v>12950.436</v>
      </c>
      <c r="C240" s="5">
        <v>2231.2399999999998</v>
      </c>
      <c r="D240" s="6">
        <v>9073.9</v>
      </c>
      <c r="F240">
        <f t="shared" si="12"/>
        <v>5.3225366876219482E-4</v>
      </c>
      <c r="G240">
        <f t="shared" si="13"/>
        <v>-5.6380098615242513E-2</v>
      </c>
      <c r="H240">
        <f t="shared" si="14"/>
        <v>2.3991662786314372E-2</v>
      </c>
    </row>
    <row r="241" spans="1:8">
      <c r="A241" s="4">
        <v>38991</v>
      </c>
      <c r="B241" s="5">
        <v>13038.441000000001</v>
      </c>
      <c r="C241" s="5">
        <v>2166.66</v>
      </c>
      <c r="D241" s="6">
        <v>9158.2999999999993</v>
      </c>
      <c r="F241">
        <f t="shared" si="12"/>
        <v>2.7182096417448953E-2</v>
      </c>
      <c r="G241">
        <f t="shared" si="13"/>
        <v>-0.11577418834370112</v>
      </c>
      <c r="H241">
        <f t="shared" si="14"/>
        <v>3.7205611699489438E-2</v>
      </c>
    </row>
    <row r="242" spans="1:8">
      <c r="A242" s="4">
        <v>39083</v>
      </c>
      <c r="B242" s="5">
        <v>13056.120999999999</v>
      </c>
      <c r="C242" s="5">
        <v>2145.1379999999999</v>
      </c>
      <c r="D242" s="6">
        <v>9209.2000000000007</v>
      </c>
      <c r="F242">
        <f t="shared" si="12"/>
        <v>5.4239613462989666E-3</v>
      </c>
      <c r="G242">
        <f t="shared" si="13"/>
        <v>-3.9733045332447148E-2</v>
      </c>
      <c r="H242">
        <f t="shared" si="14"/>
        <v>2.2231200113559169E-2</v>
      </c>
    </row>
    <row r="243" spans="1:8">
      <c r="A243" s="4">
        <v>39173</v>
      </c>
      <c r="B243" s="5">
        <v>13173.553</v>
      </c>
      <c r="C243" s="5">
        <v>2192.991</v>
      </c>
      <c r="D243" s="6">
        <v>9244.5</v>
      </c>
      <c r="F243">
        <f t="shared" si="12"/>
        <v>3.5977607744291262E-2</v>
      </c>
      <c r="G243">
        <f t="shared" si="13"/>
        <v>8.9230622924958425E-2</v>
      </c>
      <c r="H243">
        <f t="shared" si="14"/>
        <v>1.5332493593362528E-2</v>
      </c>
    </row>
    <row r="244" spans="1:8">
      <c r="A244" s="4">
        <v>39264</v>
      </c>
      <c r="B244" s="5">
        <v>13269.825999999999</v>
      </c>
      <c r="C244" s="5">
        <v>2176.2730000000001</v>
      </c>
      <c r="D244" s="6">
        <v>9285.2000000000007</v>
      </c>
      <c r="F244">
        <f t="shared" si="12"/>
        <v>2.9232204857716937E-2</v>
      </c>
      <c r="G244">
        <f t="shared" si="13"/>
        <v>-3.0493513197272115E-2</v>
      </c>
      <c r="H244">
        <f t="shared" si="14"/>
        <v>1.7610471090919511E-2</v>
      </c>
    </row>
    <row r="245" spans="1:8">
      <c r="A245" s="4">
        <v>39356</v>
      </c>
      <c r="B245" s="5">
        <v>13325.962</v>
      </c>
      <c r="C245" s="5">
        <v>2123.5929999999998</v>
      </c>
      <c r="D245" s="6">
        <v>9312.6</v>
      </c>
      <c r="F245">
        <f t="shared" si="12"/>
        <v>1.6921397462182242E-2</v>
      </c>
      <c r="G245">
        <f t="shared" si="13"/>
        <v>-9.6826087535893279E-2</v>
      </c>
      <c r="H245">
        <f t="shared" si="14"/>
        <v>1.1803730668160206E-2</v>
      </c>
    </row>
    <row r="246" spans="1:8">
      <c r="A246" s="4">
        <v>39448</v>
      </c>
      <c r="B246" s="5">
        <v>13266.834000000001</v>
      </c>
      <c r="C246" s="5">
        <v>2055.6970000000001</v>
      </c>
      <c r="D246" s="6">
        <v>9289.1</v>
      </c>
      <c r="F246">
        <f t="shared" si="12"/>
        <v>-1.7748212099058414E-2</v>
      </c>
      <c r="G246">
        <f t="shared" si="13"/>
        <v>-0.12788891280014525</v>
      </c>
      <c r="H246">
        <f t="shared" si="14"/>
        <v>-1.0093851341193449E-2</v>
      </c>
    </row>
    <row r="247" spans="1:8">
      <c r="A247" s="4">
        <v>39539</v>
      </c>
      <c r="B247" s="5">
        <v>13310.467000000001</v>
      </c>
      <c r="C247" s="5">
        <v>2024.0429999999999</v>
      </c>
      <c r="D247" s="6">
        <v>9285.7999999999993</v>
      </c>
      <c r="F247">
        <f t="shared" si="12"/>
        <v>1.3155512460621743E-2</v>
      </c>
      <c r="G247">
        <f t="shared" si="13"/>
        <v>-6.1592734726956699E-2</v>
      </c>
      <c r="H247">
        <f t="shared" si="14"/>
        <v>-1.4210203356626039E-3</v>
      </c>
    </row>
    <row r="248" spans="1:8">
      <c r="A248" s="4">
        <v>39630</v>
      </c>
      <c r="B248" s="5">
        <v>13186.924999999999</v>
      </c>
      <c r="C248" s="5">
        <v>1934.654</v>
      </c>
      <c r="D248" s="6">
        <v>9196</v>
      </c>
      <c r="F248">
        <f t="shared" si="12"/>
        <v>-3.7126270625967184E-2</v>
      </c>
      <c r="G248">
        <f t="shared" si="13"/>
        <v>-0.17665434973466443</v>
      </c>
      <c r="H248">
        <f t="shared" si="14"/>
        <v>-3.8682719851816483E-2</v>
      </c>
    </row>
    <row r="249" spans="1:8">
      <c r="A249" s="4">
        <v>39722</v>
      </c>
      <c r="B249" s="5">
        <v>12883.531000000001</v>
      </c>
      <c r="C249" s="5">
        <v>1744.6389999999999</v>
      </c>
      <c r="D249" s="6">
        <v>9076</v>
      </c>
      <c r="F249">
        <f t="shared" si="12"/>
        <v>-9.2028733006367602E-2</v>
      </c>
      <c r="G249">
        <f t="shared" si="13"/>
        <v>-0.39286611456105369</v>
      </c>
      <c r="H249">
        <f t="shared" si="14"/>
        <v>-5.2196607220530655E-2</v>
      </c>
    </row>
    <row r="250" spans="1:8">
      <c r="A250" s="4">
        <v>39814</v>
      </c>
      <c r="B250" s="5">
        <v>12663.228999999999</v>
      </c>
      <c r="C250" s="5">
        <v>1490.4090000000001</v>
      </c>
      <c r="D250" s="6">
        <v>9040.9</v>
      </c>
      <c r="F250">
        <f t="shared" si="12"/>
        <v>-6.8398019145528011E-2</v>
      </c>
      <c r="G250">
        <f t="shared" si="13"/>
        <v>-0.58288276256577953</v>
      </c>
      <c r="H250">
        <f t="shared" si="14"/>
        <v>-1.5469369766416996E-2</v>
      </c>
    </row>
    <row r="251" spans="1:8">
      <c r="A251" s="4">
        <v>39904</v>
      </c>
      <c r="B251" s="5">
        <v>12641.271000000001</v>
      </c>
      <c r="C251" s="5">
        <v>1397.1559999999999</v>
      </c>
      <c r="D251" s="6">
        <v>8998.5</v>
      </c>
      <c r="F251">
        <f t="shared" si="12"/>
        <v>-6.9359876537014031E-3</v>
      </c>
      <c r="G251">
        <f t="shared" si="13"/>
        <v>-0.25027492453413824</v>
      </c>
      <c r="H251">
        <f t="shared" si="14"/>
        <v>-1.875919432799833E-2</v>
      </c>
    </row>
    <row r="252" spans="1:8">
      <c r="A252" s="4">
        <v>39995</v>
      </c>
      <c r="B252" s="5">
        <v>12694.517</v>
      </c>
      <c r="C252" s="5">
        <v>1407.251</v>
      </c>
      <c r="D252" s="6">
        <v>9050.2999999999993</v>
      </c>
      <c r="F252">
        <f t="shared" si="12"/>
        <v>1.6848305838866651E-2</v>
      </c>
      <c r="G252">
        <f t="shared" si="13"/>
        <v>2.890156861510107E-2</v>
      </c>
      <c r="H252">
        <f t="shared" si="14"/>
        <v>2.3026059898871409E-2</v>
      </c>
    </row>
    <row r="253" spans="1:8">
      <c r="A253" s="4">
        <v>40087</v>
      </c>
      <c r="B253" s="5">
        <v>12813.451999999999</v>
      </c>
      <c r="C253" s="5">
        <v>1522.0419999999999</v>
      </c>
      <c r="D253" s="6">
        <v>9060.2000000000007</v>
      </c>
      <c r="F253">
        <f t="shared" si="12"/>
        <v>3.7476022128293707E-2</v>
      </c>
      <c r="G253">
        <f t="shared" si="13"/>
        <v>0.3262843657599106</v>
      </c>
      <c r="H253">
        <f t="shared" si="14"/>
        <v>4.3755455620262396E-3</v>
      </c>
    </row>
    <row r="254" spans="1:8">
      <c r="A254" s="4">
        <v>40179</v>
      </c>
      <c r="B254" s="5">
        <v>12937.744000000001</v>
      </c>
      <c r="C254" s="5">
        <v>1630.008</v>
      </c>
      <c r="D254" s="6">
        <v>9121.2000000000007</v>
      </c>
      <c r="F254">
        <f t="shared" si="12"/>
        <v>3.8800473127772683E-2</v>
      </c>
      <c r="G254">
        <f t="shared" si="13"/>
        <v>0.2837398705160572</v>
      </c>
      <c r="H254">
        <f t="shared" si="14"/>
        <v>2.6930972826207267E-2</v>
      </c>
    </row>
    <row r="255" spans="1:8">
      <c r="A255" s="4">
        <v>40269</v>
      </c>
      <c r="B255" s="5">
        <v>13058.482</v>
      </c>
      <c r="C255" s="5">
        <v>1728.3</v>
      </c>
      <c r="D255" s="6">
        <v>9186.9</v>
      </c>
      <c r="F255">
        <f t="shared" si="12"/>
        <v>3.7328919168596819E-2</v>
      </c>
      <c r="G255">
        <f t="shared" si="13"/>
        <v>0.24120617812918699</v>
      </c>
      <c r="H255">
        <f t="shared" si="14"/>
        <v>2.8811998421259588E-2</v>
      </c>
    </row>
    <row r="256" spans="1:8">
      <c r="A256" s="4">
        <v>40360</v>
      </c>
      <c r="B256" s="5">
        <v>13139.59</v>
      </c>
      <c r="C256" s="5">
        <v>1766.7829999999999</v>
      </c>
      <c r="D256" s="6">
        <v>9247.1</v>
      </c>
      <c r="F256">
        <f t="shared" si="12"/>
        <v>2.4844541654994501E-2</v>
      </c>
      <c r="G256">
        <f t="shared" si="13"/>
        <v>8.9065555748423009E-2</v>
      </c>
      <c r="H256">
        <f t="shared" si="14"/>
        <v>2.6211235563683211E-2</v>
      </c>
    </row>
    <row r="257" spans="1:8">
      <c r="A257" s="4">
        <v>40452</v>
      </c>
      <c r="B257" s="5">
        <v>13216.107</v>
      </c>
      <c r="C257" s="5">
        <v>1734.528</v>
      </c>
      <c r="D257" s="6">
        <v>9328.4</v>
      </c>
      <c r="F257">
        <f t="shared" si="12"/>
        <v>2.3293573087135755E-2</v>
      </c>
      <c r="G257">
        <f t="shared" si="13"/>
        <v>-7.3025380026862319E-2</v>
      </c>
      <c r="H257">
        <f t="shared" si="14"/>
        <v>3.5167782331757991E-2</v>
      </c>
    </row>
    <row r="258" spans="1:8">
      <c r="A258" s="4">
        <v>40544</v>
      </c>
      <c r="B258" s="5">
        <v>13227.870999999999</v>
      </c>
      <c r="C258" s="5">
        <v>1750.8589999999999</v>
      </c>
      <c r="D258" s="6">
        <v>9376.7000000000007</v>
      </c>
      <c r="F258">
        <f t="shared" si="12"/>
        <v>3.5605038609327622E-3</v>
      </c>
      <c r="G258">
        <f t="shared" si="13"/>
        <v>3.7660965980370165E-2</v>
      </c>
      <c r="H258">
        <f t="shared" si="14"/>
        <v>2.0710947214957365E-2</v>
      </c>
    </row>
    <row r="259" spans="1:8">
      <c r="A259" s="4">
        <v>40634</v>
      </c>
      <c r="B259" s="5">
        <v>13271.834999999999</v>
      </c>
      <c r="C259" s="5">
        <v>1778.43</v>
      </c>
      <c r="D259" s="6">
        <v>9392.7000000000007</v>
      </c>
      <c r="F259">
        <f t="shared" si="12"/>
        <v>1.3294354019630639E-2</v>
      </c>
      <c r="G259">
        <f t="shared" si="13"/>
        <v>6.298851021127394E-2</v>
      </c>
      <c r="H259">
        <f t="shared" si="14"/>
        <v>6.825428988876503E-3</v>
      </c>
    </row>
    <row r="260" spans="1:8">
      <c r="A260" s="4">
        <v>40725</v>
      </c>
      <c r="B260" s="5">
        <v>13337.839</v>
      </c>
      <c r="C260" s="5">
        <v>1774.5619999999999</v>
      </c>
      <c r="D260" s="6">
        <v>9446.5</v>
      </c>
      <c r="F260">
        <f t="shared" si="12"/>
        <v>1.9892953762610688E-2</v>
      </c>
      <c r="G260">
        <f t="shared" si="13"/>
        <v>-8.6998082578455538E-3</v>
      </c>
      <c r="H260">
        <f t="shared" si="14"/>
        <v>2.291140992472851E-2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</vt:lpstr>
      <vt:lpstr>Question 3</vt:lpstr>
      <vt:lpstr>Sheet3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2012-02-05T20:37:29Z</dcterms:created>
  <dcterms:modified xsi:type="dcterms:W3CDTF">2012-02-05T21:17:07Z</dcterms:modified>
</cp:coreProperties>
</file>