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Backup\Uncertainty\FourChronTrialsSept4\"/>
    </mc:Choice>
  </mc:AlternateContent>
  <xr:revisionPtr revIDLastSave="0" documentId="13_ncr:1_{9CACB274-DB2A-4C80-87D4-4B5DB7A1FF2C}" xr6:coauthVersionLast="47" xr6:coauthVersionMax="47" xr10:uidLastSave="{00000000-0000-0000-0000-000000000000}"/>
  <bookViews>
    <workbookView xWindow="-28920" yWindow="-10020" windowWidth="29040" windowHeight="15720" activeTab="1" xr2:uid="{F27FC86F-9420-4738-A345-C293D6EEE144}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4" i="5" l="1"/>
  <c r="AF43" i="5"/>
  <c r="AD43" i="5"/>
  <c r="AB43" i="5"/>
  <c r="Z43" i="5"/>
  <c r="X43" i="5"/>
  <c r="V43" i="5"/>
  <c r="AF42" i="5"/>
  <c r="AD42" i="5"/>
  <c r="AB42" i="5"/>
  <c r="Z42" i="5"/>
  <c r="X42" i="5"/>
  <c r="V42" i="5"/>
  <c r="AF41" i="5"/>
  <c r="AD41" i="5"/>
  <c r="AB41" i="5"/>
  <c r="Z41" i="5"/>
  <c r="Y44" i="5" s="1"/>
  <c r="X41" i="5"/>
  <c r="V41" i="5"/>
  <c r="AF40" i="5"/>
  <c r="AD40" i="5"/>
  <c r="AB40" i="5"/>
  <c r="Z40" i="5"/>
  <c r="X40" i="5"/>
  <c r="V40" i="5"/>
  <c r="U44" i="5" s="1"/>
  <c r="AF39" i="5"/>
  <c r="AE44" i="5" s="1"/>
  <c r="AD39" i="5"/>
  <c r="AC44" i="5" s="1"/>
  <c r="AB39" i="5"/>
  <c r="AA44" i="5" s="1"/>
  <c r="Z39" i="5"/>
  <c r="X39" i="5"/>
  <c r="V39" i="5"/>
  <c r="AF37" i="5"/>
  <c r="AD37" i="5"/>
  <c r="AB37" i="5"/>
  <c r="Z37" i="5"/>
  <c r="X37" i="5"/>
  <c r="V37" i="5"/>
  <c r="AF36" i="5"/>
  <c r="AD36" i="5"/>
  <c r="AB36" i="5"/>
  <c r="Z36" i="5"/>
  <c r="X36" i="5"/>
  <c r="V36" i="5"/>
  <c r="AF35" i="5"/>
  <c r="AD35" i="5"/>
  <c r="AB35" i="5"/>
  <c r="Z35" i="5"/>
  <c r="X35" i="5"/>
  <c r="V35" i="5"/>
  <c r="AF34" i="5"/>
  <c r="AE38" i="5" s="1"/>
  <c r="AD34" i="5"/>
  <c r="AC38" i="5" s="1"/>
  <c r="AB34" i="5"/>
  <c r="Z34" i="5"/>
  <c r="Y38" i="5" s="1"/>
  <c r="X34" i="5"/>
  <c r="V34" i="5"/>
  <c r="AF33" i="5"/>
  <c r="AD33" i="5"/>
  <c r="AB33" i="5"/>
  <c r="AA38" i="5" s="1"/>
  <c r="Z33" i="5"/>
  <c r="X33" i="5"/>
  <c r="W38" i="5" s="1"/>
  <c r="V33" i="5"/>
  <c r="U38" i="5" s="1"/>
  <c r="O47" i="5"/>
  <c r="M47" i="5"/>
  <c r="K47" i="5"/>
  <c r="I47" i="5"/>
  <c r="G47" i="5"/>
  <c r="E47" i="5"/>
  <c r="O46" i="5"/>
  <c r="M46" i="5"/>
  <c r="K46" i="5"/>
  <c r="I46" i="5"/>
  <c r="G46" i="5"/>
  <c r="E46" i="5"/>
  <c r="O45" i="5"/>
  <c r="M45" i="5"/>
  <c r="K45" i="5"/>
  <c r="I45" i="5"/>
  <c r="G45" i="5"/>
  <c r="E45" i="5"/>
  <c r="O44" i="5"/>
  <c r="M44" i="5"/>
  <c r="L48" i="5" s="1"/>
  <c r="K44" i="5"/>
  <c r="I44" i="5"/>
  <c r="G44" i="5"/>
  <c r="E44" i="5"/>
  <c r="O43" i="5"/>
  <c r="M43" i="5"/>
  <c r="K43" i="5"/>
  <c r="J48" i="5" s="1"/>
  <c r="I43" i="5"/>
  <c r="H48" i="5" s="1"/>
  <c r="G43" i="5"/>
  <c r="F48" i="5" s="1"/>
  <c r="E43" i="5"/>
  <c r="O41" i="5"/>
  <c r="M41" i="5"/>
  <c r="K41" i="5"/>
  <c r="I41" i="5"/>
  <c r="G41" i="5"/>
  <c r="E41" i="5"/>
  <c r="O40" i="5"/>
  <c r="M40" i="5"/>
  <c r="K40" i="5"/>
  <c r="I40" i="5"/>
  <c r="G40" i="5"/>
  <c r="E40" i="5"/>
  <c r="O39" i="5"/>
  <c r="M39" i="5"/>
  <c r="K39" i="5"/>
  <c r="I39" i="5"/>
  <c r="G39" i="5"/>
  <c r="E39" i="5"/>
  <c r="O38" i="5"/>
  <c r="M38" i="5"/>
  <c r="K38" i="5"/>
  <c r="I38" i="5"/>
  <c r="H42" i="5" s="1"/>
  <c r="G38" i="5"/>
  <c r="F42" i="5" s="1"/>
  <c r="E38" i="5"/>
  <c r="O37" i="5"/>
  <c r="M37" i="5"/>
  <c r="K37" i="5"/>
  <c r="I37" i="5"/>
  <c r="G37" i="5"/>
  <c r="E37" i="5"/>
  <c r="AC32" i="5"/>
  <c r="AF31" i="5"/>
  <c r="AD31" i="5"/>
  <c r="AB31" i="5"/>
  <c r="Z31" i="5"/>
  <c r="X31" i="5"/>
  <c r="V31" i="5"/>
  <c r="AF30" i="5"/>
  <c r="AD30" i="5"/>
  <c r="AB30" i="5"/>
  <c r="Z30" i="5"/>
  <c r="X30" i="5"/>
  <c r="V30" i="5"/>
  <c r="AF29" i="5"/>
  <c r="AD29" i="5"/>
  <c r="AB29" i="5"/>
  <c r="Z29" i="5"/>
  <c r="X29" i="5"/>
  <c r="V29" i="5"/>
  <c r="AF28" i="5"/>
  <c r="AD28" i="5"/>
  <c r="AB28" i="5"/>
  <c r="Z28" i="5"/>
  <c r="X28" i="5"/>
  <c r="V28" i="5"/>
  <c r="AF27" i="5"/>
  <c r="AD27" i="5"/>
  <c r="AB27" i="5"/>
  <c r="Z27" i="5"/>
  <c r="X27" i="5"/>
  <c r="V27" i="5"/>
  <c r="AF25" i="5"/>
  <c r="AD25" i="5"/>
  <c r="AB25" i="5"/>
  <c r="Z25" i="5"/>
  <c r="X25" i="5"/>
  <c r="V25" i="5"/>
  <c r="AF24" i="5"/>
  <c r="AD24" i="5"/>
  <c r="AB24" i="5"/>
  <c r="Z24" i="5"/>
  <c r="X24" i="5"/>
  <c r="V24" i="5"/>
  <c r="AF23" i="5"/>
  <c r="AD23" i="5"/>
  <c r="AB23" i="5"/>
  <c r="Z23" i="5"/>
  <c r="X23" i="5"/>
  <c r="V23" i="5"/>
  <c r="AF22" i="5"/>
  <c r="AD22" i="5"/>
  <c r="AB22" i="5"/>
  <c r="Z22" i="5"/>
  <c r="X22" i="5"/>
  <c r="V22" i="5"/>
  <c r="AF21" i="5"/>
  <c r="AE26" i="5" s="1"/>
  <c r="AD21" i="5"/>
  <c r="AC26" i="5" s="1"/>
  <c r="AB21" i="5"/>
  <c r="Z21" i="5"/>
  <c r="X21" i="5"/>
  <c r="V21" i="5"/>
  <c r="AF19" i="5"/>
  <c r="AD19" i="5"/>
  <c r="AB19" i="5"/>
  <c r="Z19" i="5"/>
  <c r="X19" i="5"/>
  <c r="V19" i="5"/>
  <c r="AF18" i="5"/>
  <c r="AD18" i="5"/>
  <c r="AB18" i="5"/>
  <c r="Z18" i="5"/>
  <c r="X18" i="5"/>
  <c r="V18" i="5"/>
  <c r="AF17" i="5"/>
  <c r="AD17" i="5"/>
  <c r="AB17" i="5"/>
  <c r="Z17" i="5"/>
  <c r="X17" i="5"/>
  <c r="V17" i="5"/>
  <c r="AF16" i="5"/>
  <c r="AD16" i="5"/>
  <c r="AC20" i="5" s="1"/>
  <c r="AB16" i="5"/>
  <c r="Z16" i="5"/>
  <c r="X16" i="5"/>
  <c r="V16" i="5"/>
  <c r="AF15" i="5"/>
  <c r="AD15" i="5"/>
  <c r="AB15" i="5"/>
  <c r="Z15" i="5"/>
  <c r="Y20" i="5" s="1"/>
  <c r="X15" i="5"/>
  <c r="V15" i="5"/>
  <c r="AF13" i="5"/>
  <c r="AD13" i="5"/>
  <c r="AB13" i="5"/>
  <c r="Z13" i="5"/>
  <c r="X13" i="5"/>
  <c r="V13" i="5"/>
  <c r="AF12" i="5"/>
  <c r="AD12" i="5"/>
  <c r="AB12" i="5"/>
  <c r="Z12" i="5"/>
  <c r="X12" i="5"/>
  <c r="V12" i="5"/>
  <c r="AF11" i="5"/>
  <c r="AD11" i="5"/>
  <c r="AB11" i="5"/>
  <c r="Z11" i="5"/>
  <c r="X11" i="5"/>
  <c r="V11" i="5"/>
  <c r="AF10" i="5"/>
  <c r="AD10" i="5"/>
  <c r="AB10" i="5"/>
  <c r="Z10" i="5"/>
  <c r="Y14" i="5" s="1"/>
  <c r="X10" i="5"/>
  <c r="V10" i="5"/>
  <c r="AF9" i="5"/>
  <c r="AD9" i="5"/>
  <c r="AB9" i="5"/>
  <c r="Z9" i="5"/>
  <c r="X9" i="5"/>
  <c r="V9" i="5"/>
  <c r="X50" i="2"/>
  <c r="Q77" i="2"/>
  <c r="Q78" i="2"/>
  <c r="Q63" i="2"/>
  <c r="Q48" i="2"/>
  <c r="T47" i="2" s="1"/>
  <c r="P77" i="2"/>
  <c r="P78" i="2"/>
  <c r="P63" i="2"/>
  <c r="T62" i="2" s="1"/>
  <c r="P48" i="2"/>
  <c r="O48" i="2"/>
  <c r="M48" i="2"/>
  <c r="K48" i="2"/>
  <c r="I48" i="2"/>
  <c r="G48" i="2"/>
  <c r="E48" i="2"/>
  <c r="E53" i="2"/>
  <c r="G53" i="2"/>
  <c r="I53" i="2"/>
  <c r="K53" i="2"/>
  <c r="M53" i="2"/>
  <c r="O53" i="2"/>
  <c r="O63" i="2"/>
  <c r="M63" i="2"/>
  <c r="K63" i="2"/>
  <c r="I63" i="2"/>
  <c r="G63" i="2"/>
  <c r="E63" i="2"/>
  <c r="E68" i="2"/>
  <c r="G68" i="2"/>
  <c r="I68" i="2"/>
  <c r="K68" i="2"/>
  <c r="M68" i="2"/>
  <c r="O68" i="2"/>
  <c r="O77" i="2"/>
  <c r="O78" i="2"/>
  <c r="M77" i="2"/>
  <c r="M78" i="2"/>
  <c r="K77" i="2"/>
  <c r="K78" i="2"/>
  <c r="I77" i="2"/>
  <c r="I78" i="2"/>
  <c r="G77" i="2"/>
  <c r="G78" i="2"/>
  <c r="E77" i="2"/>
  <c r="E78" i="2"/>
  <c r="E82" i="2"/>
  <c r="E83" i="2"/>
  <c r="G82" i="2"/>
  <c r="G83" i="2"/>
  <c r="I82" i="2"/>
  <c r="I83" i="2"/>
  <c r="K82" i="2"/>
  <c r="K83" i="2"/>
  <c r="M82" i="2"/>
  <c r="M83" i="2"/>
  <c r="O82" i="2"/>
  <c r="O83" i="2"/>
  <c r="O86" i="1"/>
  <c r="M86" i="1"/>
  <c r="K86" i="1"/>
  <c r="I86" i="1"/>
  <c r="G86" i="1"/>
  <c r="E86" i="1"/>
  <c r="E80" i="1"/>
  <c r="G80" i="1"/>
  <c r="I80" i="1"/>
  <c r="K80" i="1"/>
  <c r="M79" i="1"/>
  <c r="M80" i="1"/>
  <c r="O80" i="1"/>
  <c r="E85" i="1"/>
  <c r="G85" i="1"/>
  <c r="I85" i="1"/>
  <c r="K85" i="1"/>
  <c r="M85" i="1"/>
  <c r="O85" i="1"/>
  <c r="O79" i="1"/>
  <c r="K79" i="1"/>
  <c r="I79" i="1"/>
  <c r="G79" i="1"/>
  <c r="E79" i="1"/>
  <c r="O70" i="1"/>
  <c r="M70" i="1"/>
  <c r="K70" i="1"/>
  <c r="I70" i="1"/>
  <c r="G70" i="1"/>
  <c r="E70" i="1"/>
  <c r="E64" i="1"/>
  <c r="G64" i="1"/>
  <c r="I64" i="1"/>
  <c r="K64" i="1"/>
  <c r="M64" i="1"/>
  <c r="O64" i="1"/>
  <c r="E54" i="1"/>
  <c r="E48" i="1"/>
  <c r="G54" i="1"/>
  <c r="G48" i="1"/>
  <c r="I54" i="1"/>
  <c r="I48" i="1"/>
  <c r="K54" i="1"/>
  <c r="K48" i="1"/>
  <c r="M54" i="1"/>
  <c r="O54" i="1"/>
  <c r="M48" i="1"/>
  <c r="O48" i="1"/>
  <c r="T77" i="2"/>
  <c r="P76" i="2"/>
  <c r="P79" i="2"/>
  <c r="P75" i="2"/>
  <c r="P61" i="2"/>
  <c r="P62" i="2"/>
  <c r="P64" i="2"/>
  <c r="P60" i="2"/>
  <c r="P46" i="2"/>
  <c r="P47" i="2"/>
  <c r="P49" i="2"/>
  <c r="P45" i="2"/>
  <c r="O84" i="2"/>
  <c r="M84" i="2"/>
  <c r="K84" i="2"/>
  <c r="I84" i="2"/>
  <c r="G84" i="2"/>
  <c r="E84" i="2"/>
  <c r="E81" i="2"/>
  <c r="E80" i="2"/>
  <c r="G81" i="2"/>
  <c r="G80" i="2"/>
  <c r="I81" i="2"/>
  <c r="I80" i="2"/>
  <c r="K81" i="2"/>
  <c r="K80" i="2"/>
  <c r="M81" i="2"/>
  <c r="M80" i="2"/>
  <c r="O81" i="2"/>
  <c r="E79" i="2"/>
  <c r="G79" i="2"/>
  <c r="I79" i="2"/>
  <c r="K79" i="2"/>
  <c r="M79" i="2"/>
  <c r="O80" i="2"/>
  <c r="O79" i="2"/>
  <c r="O76" i="2"/>
  <c r="O75" i="2"/>
  <c r="M76" i="2"/>
  <c r="M75" i="2"/>
  <c r="K76" i="2"/>
  <c r="K75" i="2"/>
  <c r="I76" i="2"/>
  <c r="I75" i="2"/>
  <c r="G76" i="2"/>
  <c r="G75" i="2"/>
  <c r="E76" i="2"/>
  <c r="E75" i="2"/>
  <c r="E69" i="2"/>
  <c r="G69" i="2"/>
  <c r="I69" i="2"/>
  <c r="K69" i="2"/>
  <c r="M69" i="2"/>
  <c r="O69" i="2"/>
  <c r="O67" i="2"/>
  <c r="O66" i="2"/>
  <c r="O65" i="2"/>
  <c r="M67" i="2"/>
  <c r="M66" i="2"/>
  <c r="M65" i="2"/>
  <c r="K67" i="2"/>
  <c r="K66" i="2"/>
  <c r="K65" i="2"/>
  <c r="I67" i="2"/>
  <c r="I66" i="2"/>
  <c r="I65" i="2"/>
  <c r="G67" i="2"/>
  <c r="G66" i="2"/>
  <c r="G65" i="2"/>
  <c r="E66" i="2"/>
  <c r="E67" i="2"/>
  <c r="E65" i="2"/>
  <c r="E64" i="2"/>
  <c r="G64" i="2"/>
  <c r="I64" i="2"/>
  <c r="K64" i="2"/>
  <c r="M64" i="2"/>
  <c r="O64" i="2"/>
  <c r="O62" i="2"/>
  <c r="O61" i="2"/>
  <c r="O60" i="2"/>
  <c r="M62" i="2"/>
  <c r="M61" i="2"/>
  <c r="M60" i="2"/>
  <c r="K62" i="2"/>
  <c r="K61" i="2"/>
  <c r="K60" i="2"/>
  <c r="I62" i="2"/>
  <c r="I61" i="2"/>
  <c r="I60" i="2"/>
  <c r="G62" i="2"/>
  <c r="G61" i="2"/>
  <c r="G60" i="2"/>
  <c r="E62" i="2"/>
  <c r="E61" i="2"/>
  <c r="E60" i="2"/>
  <c r="E54" i="2"/>
  <c r="G54" i="2"/>
  <c r="I54" i="2"/>
  <c r="K54" i="2"/>
  <c r="M54" i="2"/>
  <c r="O54" i="2"/>
  <c r="O52" i="2"/>
  <c r="O51" i="2"/>
  <c r="O50" i="2"/>
  <c r="M52" i="2"/>
  <c r="M51" i="2"/>
  <c r="M50" i="2"/>
  <c r="K52" i="2"/>
  <c r="K51" i="2"/>
  <c r="K50" i="2"/>
  <c r="I52" i="2"/>
  <c r="I51" i="2"/>
  <c r="I50" i="2"/>
  <c r="G52" i="2"/>
  <c r="G51" i="2"/>
  <c r="G50" i="2"/>
  <c r="E51" i="2"/>
  <c r="E52" i="2"/>
  <c r="E50" i="2"/>
  <c r="E49" i="2"/>
  <c r="G49" i="2"/>
  <c r="I49" i="2"/>
  <c r="K49" i="2"/>
  <c r="M49" i="2"/>
  <c r="O49" i="2"/>
  <c r="O47" i="2"/>
  <c r="O46" i="2"/>
  <c r="O45" i="2"/>
  <c r="M47" i="2"/>
  <c r="M46" i="2"/>
  <c r="M45" i="2"/>
  <c r="K47" i="2"/>
  <c r="K46" i="2"/>
  <c r="K45" i="2"/>
  <c r="I47" i="2"/>
  <c r="I46" i="2"/>
  <c r="I45" i="2"/>
  <c r="G47" i="2"/>
  <c r="G46" i="2"/>
  <c r="G45" i="2"/>
  <c r="E46" i="2"/>
  <c r="E47" i="2"/>
  <c r="E45" i="2"/>
  <c r="O87" i="1"/>
  <c r="M87" i="1"/>
  <c r="K87" i="1"/>
  <c r="J88" i="1" s="1"/>
  <c r="I87" i="1"/>
  <c r="G87" i="1"/>
  <c r="E87" i="1"/>
  <c r="O84" i="1"/>
  <c r="M84" i="1"/>
  <c r="K84" i="1"/>
  <c r="I84" i="1"/>
  <c r="G84" i="1"/>
  <c r="E84" i="1"/>
  <c r="O83" i="1"/>
  <c r="N88" i="1" s="1"/>
  <c r="M83" i="1"/>
  <c r="L88" i="1" s="1"/>
  <c r="K83" i="1"/>
  <c r="I83" i="1"/>
  <c r="H88" i="1" s="1"/>
  <c r="G83" i="1"/>
  <c r="F88" i="1" s="1"/>
  <c r="E83" i="1"/>
  <c r="D88" i="1" s="1"/>
  <c r="O81" i="1"/>
  <c r="M81" i="1"/>
  <c r="K81" i="1"/>
  <c r="I81" i="1"/>
  <c r="G81" i="1"/>
  <c r="E81" i="1"/>
  <c r="O78" i="1"/>
  <c r="M78" i="1"/>
  <c r="K78" i="1"/>
  <c r="I78" i="1"/>
  <c r="G78" i="1"/>
  <c r="E78" i="1"/>
  <c r="O77" i="1"/>
  <c r="N82" i="1" s="1"/>
  <c r="M77" i="1"/>
  <c r="L82" i="1" s="1"/>
  <c r="K77" i="1"/>
  <c r="J82" i="1" s="1"/>
  <c r="I77" i="1"/>
  <c r="H82" i="1" s="1"/>
  <c r="G77" i="1"/>
  <c r="F82" i="1" s="1"/>
  <c r="E77" i="1"/>
  <c r="D82" i="1" s="1"/>
  <c r="O71" i="1"/>
  <c r="M71" i="1"/>
  <c r="K71" i="1"/>
  <c r="I71" i="1"/>
  <c r="G71" i="1"/>
  <c r="E71" i="1"/>
  <c r="O69" i="1"/>
  <c r="M69" i="1"/>
  <c r="K69" i="1"/>
  <c r="I69" i="1"/>
  <c r="G69" i="1"/>
  <c r="E69" i="1"/>
  <c r="D72" i="1" s="1"/>
  <c r="O68" i="1"/>
  <c r="M68" i="1"/>
  <c r="K68" i="1"/>
  <c r="I68" i="1"/>
  <c r="G68" i="1"/>
  <c r="E68" i="1"/>
  <c r="O67" i="1"/>
  <c r="M67" i="1"/>
  <c r="L72" i="1" s="1"/>
  <c r="K67" i="1"/>
  <c r="I67" i="1"/>
  <c r="H72" i="1" s="1"/>
  <c r="G67" i="1"/>
  <c r="F72" i="1" s="1"/>
  <c r="E67" i="1"/>
  <c r="O65" i="1"/>
  <c r="M65" i="1"/>
  <c r="K65" i="1"/>
  <c r="I65" i="1"/>
  <c r="G65" i="1"/>
  <c r="E65" i="1"/>
  <c r="O63" i="1"/>
  <c r="M63" i="1"/>
  <c r="K63" i="1"/>
  <c r="I63" i="1"/>
  <c r="G63" i="1"/>
  <c r="E63" i="1"/>
  <c r="O62" i="1"/>
  <c r="M62" i="1"/>
  <c r="K62" i="1"/>
  <c r="I62" i="1"/>
  <c r="G62" i="1"/>
  <c r="E62" i="1"/>
  <c r="O61" i="1"/>
  <c r="M61" i="1"/>
  <c r="K61" i="1"/>
  <c r="I61" i="1"/>
  <c r="G61" i="1"/>
  <c r="F66" i="1" s="1"/>
  <c r="E61" i="1"/>
  <c r="O55" i="1"/>
  <c r="M55" i="1"/>
  <c r="K55" i="1"/>
  <c r="I55" i="1"/>
  <c r="G55" i="1"/>
  <c r="E55" i="1"/>
  <c r="O53" i="1"/>
  <c r="M53" i="1"/>
  <c r="K53" i="1"/>
  <c r="I53" i="1"/>
  <c r="G53" i="1"/>
  <c r="E53" i="1"/>
  <c r="O52" i="1"/>
  <c r="M52" i="1"/>
  <c r="K52" i="1"/>
  <c r="I52" i="1"/>
  <c r="G52" i="1"/>
  <c r="E52" i="1"/>
  <c r="O51" i="1"/>
  <c r="M51" i="1"/>
  <c r="L56" i="1" s="1"/>
  <c r="K51" i="1"/>
  <c r="I51" i="1"/>
  <c r="G51" i="1"/>
  <c r="E51" i="1"/>
  <c r="O49" i="1"/>
  <c r="M49" i="1"/>
  <c r="K49" i="1"/>
  <c r="I49" i="1"/>
  <c r="G49" i="1"/>
  <c r="E49" i="1"/>
  <c r="O47" i="1"/>
  <c r="M47" i="1"/>
  <c r="K47" i="1"/>
  <c r="I47" i="1"/>
  <c r="G47" i="1"/>
  <c r="E47" i="1"/>
  <c r="O46" i="1"/>
  <c r="M46" i="1"/>
  <c r="K46" i="1"/>
  <c r="I46" i="1"/>
  <c r="G46" i="1"/>
  <c r="E46" i="1"/>
  <c r="O45" i="1"/>
  <c r="M45" i="1"/>
  <c r="L50" i="1" s="1"/>
  <c r="K45" i="1"/>
  <c r="I45" i="1"/>
  <c r="G45" i="1"/>
  <c r="E45" i="1"/>
  <c r="W14" i="5" l="1"/>
  <c r="AE20" i="5"/>
  <c r="U14" i="5"/>
  <c r="D52" i="5" s="1"/>
  <c r="U20" i="5"/>
  <c r="N42" i="5"/>
  <c r="W20" i="5"/>
  <c r="AA20" i="5"/>
  <c r="AA26" i="5"/>
  <c r="D42" i="5"/>
  <c r="D48" i="5"/>
  <c r="U26" i="5"/>
  <c r="U32" i="5"/>
  <c r="N48" i="5"/>
  <c r="H52" i="5"/>
  <c r="AA14" i="5"/>
  <c r="W26" i="5"/>
  <c r="F52" i="5" s="1"/>
  <c r="W32" i="5"/>
  <c r="AA32" i="5"/>
  <c r="AC14" i="5"/>
  <c r="Y26" i="5"/>
  <c r="Y32" i="5"/>
  <c r="H53" i="5" s="1"/>
  <c r="J42" i="5"/>
  <c r="AE14" i="5"/>
  <c r="N52" i="5" s="1"/>
  <c r="AE32" i="5"/>
  <c r="N53" i="5" s="1"/>
  <c r="L42" i="5"/>
  <c r="L53" i="5"/>
  <c r="D66" i="1"/>
  <c r="J50" i="1"/>
  <c r="J56" i="1"/>
  <c r="J66" i="1"/>
  <c r="J72" i="1"/>
  <c r="N72" i="1"/>
  <c r="H66" i="1"/>
  <c r="L66" i="1"/>
  <c r="L92" i="1" s="1"/>
  <c r="N56" i="1"/>
  <c r="N66" i="1"/>
  <c r="N50" i="1"/>
  <c r="N92" i="1" s="1"/>
  <c r="Q48" i="1"/>
  <c r="D50" i="1"/>
  <c r="D92" i="1" s="1"/>
  <c r="D56" i="1"/>
  <c r="F50" i="1"/>
  <c r="F92" i="1" s="1"/>
  <c r="F56" i="1"/>
  <c r="H50" i="1"/>
  <c r="H56" i="1"/>
  <c r="Q65" i="1"/>
  <c r="Q64" i="1"/>
  <c r="Q80" i="1"/>
  <c r="Q77" i="1"/>
  <c r="Q61" i="1"/>
  <c r="Q49" i="1"/>
  <c r="Q63" i="1"/>
  <c r="Q79" i="1"/>
  <c r="Q46" i="1"/>
  <c r="Q47" i="1"/>
  <c r="Q81" i="1"/>
  <c r="Q45" i="1"/>
  <c r="F55" i="2"/>
  <c r="J85" i="2"/>
  <c r="H85" i="2"/>
  <c r="Q79" i="2"/>
  <c r="F85" i="2"/>
  <c r="N85" i="2"/>
  <c r="Q75" i="2"/>
  <c r="Q76" i="2"/>
  <c r="D85" i="2"/>
  <c r="Q61" i="2"/>
  <c r="F70" i="2"/>
  <c r="Q64" i="2"/>
  <c r="N70" i="2"/>
  <c r="L70" i="2"/>
  <c r="H70" i="2"/>
  <c r="Q60" i="2"/>
  <c r="Q62" i="2"/>
  <c r="J70" i="2"/>
  <c r="L55" i="2"/>
  <c r="J55" i="2"/>
  <c r="H55" i="2"/>
  <c r="Q49" i="2"/>
  <c r="N55" i="2"/>
  <c r="Q47" i="2"/>
  <c r="D55" i="2"/>
  <c r="Q46" i="2"/>
  <c r="L85" i="2"/>
  <c r="Q45" i="2"/>
  <c r="D70" i="2"/>
  <c r="Q78" i="1"/>
  <c r="Q62" i="1"/>
  <c r="L52" i="5" l="1"/>
  <c r="J53" i="5"/>
  <c r="F53" i="5"/>
  <c r="J52" i="5"/>
  <c r="D53" i="5"/>
  <c r="J92" i="1"/>
  <c r="H92" i="1"/>
  <c r="S47" i="1"/>
  <c r="T45" i="1"/>
  <c r="S79" i="1"/>
  <c r="S63" i="1"/>
  <c r="D87" i="2"/>
  <c r="D93" i="1"/>
  <c r="F93" i="1"/>
  <c r="H93" i="1"/>
  <c r="J93" i="1"/>
  <c r="L93" i="1"/>
  <c r="N93" i="1"/>
  <c r="F87" i="2"/>
  <c r="S77" i="2"/>
  <c r="S62" i="2"/>
  <c r="H87" i="2"/>
  <c r="N87" i="2"/>
  <c r="J87" i="2"/>
  <c r="L87" i="2"/>
  <c r="T45" i="2"/>
  <c r="S47" i="2"/>
</calcChain>
</file>

<file path=xl/sharedStrings.xml><?xml version="1.0" encoding="utf-8"?>
<sst xmlns="http://schemas.openxmlformats.org/spreadsheetml/2006/main" count="428" uniqueCount="68">
  <si>
    <t>TreeNob</t>
  </si>
  <si>
    <t>n.cores</t>
  </si>
  <si>
    <t>n.trees</t>
  </si>
  <si>
    <t>n.tot</t>
  </si>
  <si>
    <t>rbar.eff</t>
  </si>
  <si>
    <t>eps</t>
  </si>
  <si>
    <t>snr</t>
  </si>
  <si>
    <t>AR1</t>
  </si>
  <si>
    <t>TargCor</t>
  </si>
  <si>
    <t>Tree Nob</t>
  </si>
  <si>
    <t>Syn 1</t>
  </si>
  <si>
    <t>Syn 2</t>
  </si>
  <si>
    <t>Syn 3</t>
  </si>
  <si>
    <t>Syn 4</t>
  </si>
  <si>
    <t>Syn 5</t>
  </si>
  <si>
    <t>Syn 6</t>
  </si>
  <si>
    <t>Syn 7</t>
  </si>
  <si>
    <t>Syn 8</t>
  </si>
  <si>
    <t>Syn 9</t>
  </si>
  <si>
    <t>Syn 10</t>
  </si>
  <si>
    <t>Each simulation represents the average of 10 Synthetic chronologies</t>
  </si>
  <si>
    <t>Cross correlation matrix of Tree Nob and 10 Synthetic chronologies comprising TN Sim1.</t>
  </si>
  <si>
    <t>TN Sim1</t>
  </si>
  <si>
    <t>Table 1. Tree Nob Geoduck - Langara Island Sea Surface Temperature</t>
  </si>
  <si>
    <t>No Bootstrapping</t>
  </si>
  <si>
    <t>MEboot</t>
  </si>
  <si>
    <t>Traditional Bootstrapping</t>
  </si>
  <si>
    <t>VEt</t>
  </si>
  <si>
    <t>VEe</t>
  </si>
  <si>
    <t>90% interval</t>
  </si>
  <si>
    <t>50% interval</t>
  </si>
  <si>
    <t>TN Sim 1</t>
  </si>
  <si>
    <t>TN Sim2</t>
  </si>
  <si>
    <t>TN Sim 2</t>
  </si>
  <si>
    <t>TN Sim 3</t>
  </si>
  <si>
    <t>TN Sim3</t>
  </si>
  <si>
    <t>TN Sim4</t>
  </si>
  <si>
    <t>TN Sim 4</t>
  </si>
  <si>
    <t>Ca646</t>
  </si>
  <si>
    <t>Ca646 Sim1</t>
  </si>
  <si>
    <t>Ca646 Sim2</t>
  </si>
  <si>
    <t>Ca646 Sim3</t>
  </si>
  <si>
    <t>Ca646 Sim4</t>
  </si>
  <si>
    <t>Ca646 Sim 1</t>
  </si>
  <si>
    <t>Ca646 Sim 2</t>
  </si>
  <si>
    <t>Ca646 Sim 3</t>
  </si>
  <si>
    <t>Ca646 Sim 4</t>
  </si>
  <si>
    <t>Cana113</t>
  </si>
  <si>
    <t>Cana113 Sim1</t>
  </si>
  <si>
    <t>Cana113 Sim2</t>
  </si>
  <si>
    <t>Cana113 Sim3</t>
  </si>
  <si>
    <t>Cana113 Sim4</t>
  </si>
  <si>
    <t>Table 2. Rock Springs Ranch Blue Oak - Local Winter Precipitation</t>
  </si>
  <si>
    <t>Table 3. Arrowsmith Mountain Mountain Hemlock MXD - Local Growing Season Air Temperature</t>
  </si>
  <si>
    <t>Cana113 Sim 1</t>
  </si>
  <si>
    <t>Cana113 Sim 2</t>
  </si>
  <si>
    <t>Cana113 Sim 3</t>
  </si>
  <si>
    <t>Cana113 Sim 4</t>
  </si>
  <si>
    <t>correlation to target vs prediction interval capture</t>
  </si>
  <si>
    <t>t-val</t>
  </si>
  <si>
    <t>empricial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</si>
  <si>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Cross correlation matrix of Tree Nob and 10 Synthetic chronologies comprising TN Sim1.</t>
    </r>
  </si>
  <si>
    <r>
      <rPr>
        <b/>
        <sz val="10.5"/>
        <color theme="1"/>
        <rFont val="Times New Roman"/>
        <family val="1"/>
      </rPr>
      <t>Table 2</t>
    </r>
    <r>
      <rPr>
        <sz val="10.5"/>
        <color theme="1"/>
        <rFont val="Times New Roman"/>
        <family val="1"/>
      </rPr>
      <t>. Tree Nob Geoduck - Langara Island Sea Surface Temperature</t>
    </r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</si>
  <si>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. Chronology Statistics</t>
    </r>
  </si>
  <si>
    <t>Tree Nob Geoduck - Langara Island Sea Surface Temperature</t>
  </si>
  <si>
    <t>Rock Springs Ranch Blue Oak - Local Winter Precipitation</t>
  </si>
  <si>
    <t xml:space="preserve">Table 3. </t>
  </si>
  <si>
    <t>Arrowsmith Mountain Mountain Hemlock MXD - Local Growing Season Air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</si>
</sst>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b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10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0" fontId="3" fillId="0" borderId="16" xfId="0" applyNumberFormat="1" applyFont="1" applyBorder="1" applyAlignment="1">
      <alignment horizontal="center" vertical="center"/>
    </xf>
    <xf numFmtId="0" fontId="0" fillId="0" borderId="12" xfId="0" applyBorder="1"/>
    <xf numFmtId="9" fontId="3" fillId="0" borderId="20" xfId="0" applyNumberFormat="1" applyFont="1" applyBorder="1" applyAlignment="1">
      <alignment horizontal="center" vertical="center" wrapText="1"/>
    </xf>
    <xf numFmtId="0" fontId="0" fillId="0" borderId="21" xfId="0" applyBorder="1"/>
    <xf numFmtId="0" fontId="0" fillId="0" borderId="20" xfId="0" applyBorder="1"/>
    <xf numFmtId="0" fontId="0" fillId="0" borderId="22" xfId="0" applyBorder="1"/>
    <xf numFmtId="10" fontId="3" fillId="0" borderId="15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2" fillId="0" borderId="18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2" fillId="0" borderId="17" xfId="0" applyNumberFormat="1" applyFont="1" applyBorder="1" applyAlignment="1">
      <alignment horizontal="center" vertical="center"/>
    </xf>
    <xf numFmtId="10" fontId="2" fillId="0" borderId="19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 wrapText="1"/>
    </xf>
    <xf numFmtId="9" fontId="3" fillId="0" borderId="20" xfId="0" applyNumberFormat="1" applyFont="1" applyBorder="1" applyAlignment="1">
      <alignment horizontal="center" vertical="center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0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horizontal="center" vertical="center"/>
    </xf>
    <xf numFmtId="10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0" fontId="0" fillId="0" borderId="1" xfId="0" applyBorder="1"/>
    <xf numFmtId="0" fontId="0" fillId="0" borderId="4" xfId="0" applyBorder="1"/>
    <xf numFmtId="0" fontId="3" fillId="0" borderId="25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6" xfId="0" applyBorder="1"/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0" fontId="0" fillId="0" borderId="7" xfId="0" applyBorder="1" applyAlignment="1">
      <alignment horizontal="left"/>
    </xf>
    <xf numFmtId="9" fontId="3" fillId="0" borderId="20" xfId="0" applyNumberFormat="1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 wrapText="1"/>
    </xf>
    <xf numFmtId="9" fontId="3" fillId="0" borderId="12" xfId="0" applyNumberFormat="1" applyFont="1" applyBorder="1" applyAlignment="1">
      <alignment horizontal="center" vertical="center" wrapText="1"/>
    </xf>
    <xf numFmtId="9" fontId="3" fillId="0" borderId="17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vertical="center" textRotation="90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 textRotation="90" wrapText="1"/>
    </xf>
    <xf numFmtId="9" fontId="3" fillId="0" borderId="21" xfId="0" applyNumberFormat="1" applyFont="1" applyBorder="1" applyAlignment="1">
      <alignment horizontal="center" vertical="center" textRotation="90" wrapText="1"/>
    </xf>
    <xf numFmtId="9" fontId="3" fillId="0" borderId="11" xfId="0" applyNumberFormat="1" applyFont="1" applyBorder="1" applyAlignment="1">
      <alignment horizontal="center" vertical="center" textRotation="90" wrapText="1"/>
    </xf>
    <xf numFmtId="9" fontId="3" fillId="0" borderId="12" xfId="0" applyNumberFormat="1" applyFont="1" applyBorder="1" applyAlignment="1">
      <alignment horizontal="center" vertical="center" textRotation="90" wrapText="1"/>
    </xf>
    <xf numFmtId="9" fontId="3" fillId="0" borderId="17" xfId="0" applyNumberFormat="1" applyFont="1" applyBorder="1" applyAlignment="1">
      <alignment horizontal="center" vertical="center" textRotation="90" wrapText="1"/>
    </xf>
    <xf numFmtId="0" fontId="0" fillId="0" borderId="20" xfId="0" applyBorder="1" applyAlignment="1">
      <alignment horizont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textRotation="90" wrapText="1"/>
    </xf>
    <xf numFmtId="0" fontId="0" fillId="0" borderId="21" xfId="0" applyBorder="1" applyAlignment="1">
      <alignment horizont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Stronger Predictors Outperform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527148409262557"/>
                  <c:y val="0.29940981335666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Sheet1!$Q$45:$Q$81</c:f>
              <c:numCache>
                <c:formatCode>0.00%</c:formatCode>
                <c:ptCount val="37"/>
                <c:pt idx="0">
                  <c:v>2.1767470833333302E-2</c:v>
                </c:pt>
                <c:pt idx="1">
                  <c:v>2.5450266666666648E-2</c:v>
                </c:pt>
                <c:pt idx="2">
                  <c:v>2.4341424999999955E-2</c:v>
                </c:pt>
                <c:pt idx="3">
                  <c:v>2.2459691666666653E-2</c:v>
                </c:pt>
                <c:pt idx="4">
                  <c:v>1.3978491666666648E-2</c:v>
                </c:pt>
                <c:pt idx="16">
                  <c:v>3.609544999999998E-2</c:v>
                </c:pt>
                <c:pt idx="17">
                  <c:v>2.6384425E-2</c:v>
                </c:pt>
                <c:pt idx="18">
                  <c:v>3.6693541666666642E-2</c:v>
                </c:pt>
                <c:pt idx="19">
                  <c:v>3.1639791666666667E-2</c:v>
                </c:pt>
                <c:pt idx="20">
                  <c:v>4.4220441666666659E-2</c:v>
                </c:pt>
                <c:pt idx="32">
                  <c:v>-1.4185600000000026E-2</c:v>
                </c:pt>
                <c:pt idx="33">
                  <c:v>-1.7613629166666683E-2</c:v>
                </c:pt>
                <c:pt idx="34">
                  <c:v>-2.1543562500000005E-2</c:v>
                </c:pt>
                <c:pt idx="35">
                  <c:v>-1.3428020833333351E-2</c:v>
                </c:pt>
                <c:pt idx="36">
                  <c:v>-1.6003795833333345E-2</c:v>
                </c:pt>
              </c:numCache>
            </c:numRef>
          </c:xVal>
          <c:yVal>
            <c:numRef>
              <c:f>Sheet1!$R$45:$R$81</c:f>
              <c:numCache>
                <c:formatCode>0.00</c:formatCode>
                <c:ptCount val="37"/>
                <c:pt idx="0">
                  <c:v>0.60692639999999998</c:v>
                </c:pt>
                <c:pt idx="1">
                  <c:v>0.51738019999999996</c:v>
                </c:pt>
                <c:pt idx="2">
                  <c:v>0.59569830000000001</c:v>
                </c:pt>
                <c:pt idx="3">
                  <c:v>0.60803549999999995</c:v>
                </c:pt>
                <c:pt idx="4">
                  <c:v>0.59132949999999995</c:v>
                </c:pt>
                <c:pt idx="16">
                  <c:v>0.57982129999999998</c:v>
                </c:pt>
                <c:pt idx="17">
                  <c:v>0.59339019999999998</c:v>
                </c:pt>
                <c:pt idx="18">
                  <c:v>0.58545100000000005</c:v>
                </c:pt>
                <c:pt idx="19">
                  <c:v>0.46053260000000001</c:v>
                </c:pt>
                <c:pt idx="20">
                  <c:v>0.76748280000000002</c:v>
                </c:pt>
                <c:pt idx="32">
                  <c:v>0.38760640000000002</c:v>
                </c:pt>
                <c:pt idx="33">
                  <c:v>0.38760640000000002</c:v>
                </c:pt>
                <c:pt idx="34">
                  <c:v>0.37240390000000001</c:v>
                </c:pt>
                <c:pt idx="35">
                  <c:v>0.28584670000000001</c:v>
                </c:pt>
                <c:pt idx="36">
                  <c:v>0.52598929999999999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9-4B02-BA7D-3DE10FCF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19424"/>
        <c:axId val="1848922752"/>
      </c:scatterChart>
      <c:valAx>
        <c:axId val="18489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Prediction Interval Capture Relative to Set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22752"/>
        <c:crosses val="autoZero"/>
        <c:crossBetween val="midCat"/>
      </c:valAx>
      <c:valAx>
        <c:axId val="18489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Chronology-Target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19424"/>
        <c:crossesAt val="-3.0000000000000006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196103</xdr:colOff>
      <xdr:row>28</xdr:row>
      <xdr:rowOff>23532</xdr:rowOff>
    </xdr:from>
    <xdr:to>
      <xdr:col>26</xdr:col>
      <xdr:colOff>459441</xdr:colOff>
      <xdr:row>42</xdr:row>
      <xdr:rowOff>99732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A1201-8E55-FC45-8C13-B8C3EF3A5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EBAB-7325-4D09-9A54-1ACCC6E81D72}">
  <dimension ref="B1:AK93"/>
  <sheetViews>
    <sheetView topLeftCell="A52" zoomScale="85" zoomScaleNormal="85" workbookViewId="0">
      <selection activeCell="B42" sqref="B42:O93"/>
    </sheetView>
  </sheetViews>
  <sheetFormatPr defaultRowHeight="15" x14ac:dyDescent="0.25"/>
  <cols>
    <col min="1" max="1" width="8.28515625" customWidth="1"/>
    <col min="2" max="2" width="12.7109375" customWidth="1"/>
    <col min="3" max="3" width="15" customWidth="1"/>
    <col min="31" max="37" width="12.7109375" customWidth="1"/>
  </cols>
  <sheetData>
    <row r="1" spans="2:13" ht="15.75" thickBot="1" x14ac:dyDescent="0.3"/>
    <row r="2" spans="2:13" x14ac:dyDescent="0.25"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6" t="s">
        <v>19</v>
      </c>
    </row>
    <row r="3" spans="2:13" x14ac:dyDescent="0.25">
      <c r="B3" s="7" t="s">
        <v>9</v>
      </c>
      <c r="C3" s="8">
        <v>1</v>
      </c>
      <c r="D3" s="9">
        <v>0.76664429999999995</v>
      </c>
      <c r="E3" s="9">
        <v>0.77605310000000005</v>
      </c>
      <c r="F3" s="9">
        <v>0.7672021</v>
      </c>
      <c r="G3" s="9">
        <v>0.77098350000000004</v>
      </c>
      <c r="H3" s="9">
        <v>0.80264789999999997</v>
      </c>
      <c r="I3" s="9">
        <v>0.79031399999999996</v>
      </c>
      <c r="J3" s="9">
        <v>0.76346210000000003</v>
      </c>
      <c r="K3" s="9">
        <v>0.81803519999999996</v>
      </c>
      <c r="L3" s="9">
        <v>0.79583029999999999</v>
      </c>
      <c r="M3" s="10">
        <v>0.76622279999999998</v>
      </c>
    </row>
    <row r="4" spans="2:13" x14ac:dyDescent="0.25">
      <c r="B4" s="7" t="s">
        <v>10</v>
      </c>
      <c r="C4" s="11">
        <v>0.76664429999999995</v>
      </c>
      <c r="D4" s="12">
        <v>1</v>
      </c>
      <c r="E4" s="12">
        <v>0.72028539999999996</v>
      </c>
      <c r="F4" s="12">
        <v>0.71517569999999997</v>
      </c>
      <c r="G4" s="12">
        <v>0.72124920000000003</v>
      </c>
      <c r="H4" s="12">
        <v>0.69752970000000003</v>
      </c>
      <c r="I4" s="12">
        <v>0.7446604</v>
      </c>
      <c r="J4" s="12">
        <v>0.68055359999999998</v>
      </c>
      <c r="K4" s="12">
        <v>0.73780429999999997</v>
      </c>
      <c r="L4" s="12">
        <v>0.72331889999999999</v>
      </c>
      <c r="M4" s="13">
        <v>0.71391830000000001</v>
      </c>
    </row>
    <row r="5" spans="2:13" x14ac:dyDescent="0.25">
      <c r="B5" s="7" t="s">
        <v>11</v>
      </c>
      <c r="C5" s="11">
        <v>0.77605310000000005</v>
      </c>
      <c r="D5" s="12">
        <v>0.72028539999999996</v>
      </c>
      <c r="E5" s="12">
        <v>1</v>
      </c>
      <c r="F5" s="12">
        <v>0.72699849999999999</v>
      </c>
      <c r="G5" s="12">
        <v>0.7153448</v>
      </c>
      <c r="H5" s="12">
        <v>0.72149039999999998</v>
      </c>
      <c r="I5" s="12">
        <v>0.72767119999999996</v>
      </c>
      <c r="J5" s="12">
        <v>0.68577580000000005</v>
      </c>
      <c r="K5" s="12">
        <v>0.73720609999999998</v>
      </c>
      <c r="L5" s="12">
        <v>0.76936649999999995</v>
      </c>
      <c r="M5" s="13">
        <v>0.67798780000000003</v>
      </c>
    </row>
    <row r="6" spans="2:13" x14ac:dyDescent="0.25">
      <c r="B6" s="7" t="s">
        <v>12</v>
      </c>
      <c r="C6" s="11">
        <v>0.7672021</v>
      </c>
      <c r="D6" s="12">
        <v>0.71517569999999997</v>
      </c>
      <c r="E6" s="12">
        <v>0.72699849999999999</v>
      </c>
      <c r="F6" s="12">
        <v>1</v>
      </c>
      <c r="G6" s="12">
        <v>0.71203059999999996</v>
      </c>
      <c r="H6" s="12">
        <v>0.69697209999999998</v>
      </c>
      <c r="I6" s="12">
        <v>0.7640922</v>
      </c>
      <c r="J6" s="12">
        <v>0.70119399999999998</v>
      </c>
      <c r="K6" s="12">
        <v>0.74588759999999998</v>
      </c>
      <c r="L6" s="12">
        <v>0.70264700000000002</v>
      </c>
      <c r="M6" s="13">
        <v>0.7031482</v>
      </c>
    </row>
    <row r="7" spans="2:13" x14ac:dyDescent="0.25">
      <c r="B7" s="7" t="s">
        <v>13</v>
      </c>
      <c r="C7" s="11">
        <v>0.77098350000000004</v>
      </c>
      <c r="D7" s="12">
        <v>0.72124920000000003</v>
      </c>
      <c r="E7" s="12">
        <v>0.7153448</v>
      </c>
      <c r="F7" s="12">
        <v>0.71203059999999996</v>
      </c>
      <c r="G7" s="12">
        <v>1</v>
      </c>
      <c r="H7" s="12">
        <v>0.70319699999999996</v>
      </c>
      <c r="I7" s="12">
        <v>0.72905569999999997</v>
      </c>
      <c r="J7" s="12">
        <v>0.69210349999999998</v>
      </c>
      <c r="K7" s="12">
        <v>0.70648940000000005</v>
      </c>
      <c r="L7" s="12">
        <v>0.7314986</v>
      </c>
      <c r="M7" s="13">
        <v>0.68733310000000003</v>
      </c>
    </row>
    <row r="8" spans="2:13" x14ac:dyDescent="0.25">
      <c r="B8" s="7" t="s">
        <v>14</v>
      </c>
      <c r="C8" s="11">
        <v>0.80264789999999997</v>
      </c>
      <c r="D8" s="12">
        <v>0.69752970000000003</v>
      </c>
      <c r="E8" s="12">
        <v>0.72149039999999998</v>
      </c>
      <c r="F8" s="12">
        <v>0.69697209999999998</v>
      </c>
      <c r="G8" s="12">
        <v>0.70319699999999996</v>
      </c>
      <c r="H8" s="12">
        <v>1</v>
      </c>
      <c r="I8" s="12">
        <v>0.74474169999999995</v>
      </c>
      <c r="J8" s="12">
        <v>0.69734640000000003</v>
      </c>
      <c r="K8" s="12">
        <v>0.71780960000000005</v>
      </c>
      <c r="L8" s="12">
        <v>0.70983750000000001</v>
      </c>
      <c r="M8" s="13">
        <v>0.69204120000000002</v>
      </c>
    </row>
    <row r="9" spans="2:13" x14ac:dyDescent="0.25">
      <c r="B9" s="7" t="s">
        <v>15</v>
      </c>
      <c r="C9" s="11">
        <v>0.79031399999999996</v>
      </c>
      <c r="D9" s="12">
        <v>0.7446604</v>
      </c>
      <c r="E9" s="12">
        <v>0.72767119999999996</v>
      </c>
      <c r="F9" s="12">
        <v>0.7640922</v>
      </c>
      <c r="G9" s="12">
        <v>0.72905569999999997</v>
      </c>
      <c r="H9" s="12">
        <v>0.74474169999999995</v>
      </c>
      <c r="I9" s="12">
        <v>1</v>
      </c>
      <c r="J9" s="12">
        <v>0.73221320000000001</v>
      </c>
      <c r="K9" s="12">
        <v>0.76293999999999995</v>
      </c>
      <c r="L9" s="12">
        <v>0.70647789999999999</v>
      </c>
      <c r="M9" s="13">
        <v>0.70143080000000002</v>
      </c>
    </row>
    <row r="10" spans="2:13" x14ac:dyDescent="0.25">
      <c r="B10" s="7" t="s">
        <v>16</v>
      </c>
      <c r="C10" s="11">
        <v>0.76346210000000003</v>
      </c>
      <c r="D10" s="12">
        <v>0.68055359999999998</v>
      </c>
      <c r="E10" s="12">
        <v>0.68577580000000005</v>
      </c>
      <c r="F10" s="12">
        <v>0.70119399999999998</v>
      </c>
      <c r="G10" s="12">
        <v>0.69210349999999998</v>
      </c>
      <c r="H10" s="12">
        <v>0.69734640000000003</v>
      </c>
      <c r="I10" s="12">
        <v>0.73221320000000001</v>
      </c>
      <c r="J10" s="12">
        <v>1</v>
      </c>
      <c r="K10" s="12">
        <v>0.69002859999999999</v>
      </c>
      <c r="L10" s="12">
        <v>0.68598950000000003</v>
      </c>
      <c r="M10" s="13">
        <v>0.69017090000000003</v>
      </c>
    </row>
    <row r="11" spans="2:13" x14ac:dyDescent="0.25">
      <c r="B11" s="7" t="s">
        <v>17</v>
      </c>
      <c r="C11" s="11">
        <v>0.81803519999999996</v>
      </c>
      <c r="D11" s="12">
        <v>0.73780429999999997</v>
      </c>
      <c r="E11" s="12">
        <v>0.73720609999999998</v>
      </c>
      <c r="F11" s="12">
        <v>0.74588759999999998</v>
      </c>
      <c r="G11" s="12">
        <v>0.70648940000000005</v>
      </c>
      <c r="H11" s="12">
        <v>0.71780960000000005</v>
      </c>
      <c r="I11" s="12">
        <v>0.76293999999999995</v>
      </c>
      <c r="J11" s="12">
        <v>0.69002859999999999</v>
      </c>
      <c r="K11" s="12">
        <v>1</v>
      </c>
      <c r="L11" s="12">
        <v>0.71465599999999996</v>
      </c>
      <c r="M11" s="13">
        <v>0.70367619999999997</v>
      </c>
    </row>
    <row r="12" spans="2:13" x14ac:dyDescent="0.25">
      <c r="B12" s="7" t="s">
        <v>18</v>
      </c>
      <c r="C12" s="11">
        <v>0.79583029999999999</v>
      </c>
      <c r="D12" s="12">
        <v>0.72331889999999999</v>
      </c>
      <c r="E12" s="12">
        <v>0.76936649999999995</v>
      </c>
      <c r="F12" s="12">
        <v>0.70264700000000002</v>
      </c>
      <c r="G12" s="12">
        <v>0.7314986</v>
      </c>
      <c r="H12" s="12">
        <v>0.70983750000000001</v>
      </c>
      <c r="I12" s="12">
        <v>0.70647789999999999</v>
      </c>
      <c r="J12" s="12">
        <v>0.68598950000000003</v>
      </c>
      <c r="K12" s="12">
        <v>0.71465599999999996</v>
      </c>
      <c r="L12" s="12">
        <v>1</v>
      </c>
      <c r="M12" s="13">
        <v>0.70159400000000005</v>
      </c>
    </row>
    <row r="13" spans="2:13" ht="15.75" thickBot="1" x14ac:dyDescent="0.3">
      <c r="B13" s="14" t="s">
        <v>19</v>
      </c>
      <c r="C13" s="15">
        <v>0.76622279999999998</v>
      </c>
      <c r="D13" s="16">
        <v>0.71391830000000001</v>
      </c>
      <c r="E13" s="16">
        <v>0.67798780000000003</v>
      </c>
      <c r="F13" s="16">
        <v>0.7031482</v>
      </c>
      <c r="G13" s="16">
        <v>0.68733310000000003</v>
      </c>
      <c r="H13" s="16">
        <v>0.69204120000000002</v>
      </c>
      <c r="I13" s="16">
        <v>0.70143080000000002</v>
      </c>
      <c r="J13" s="16">
        <v>0.69017090000000003</v>
      </c>
      <c r="K13" s="16">
        <v>0.70367619999999997</v>
      </c>
      <c r="L13" s="16">
        <v>0.70159400000000005</v>
      </c>
      <c r="M13" s="17">
        <v>1</v>
      </c>
    </row>
    <row r="14" spans="2:13" x14ac:dyDescent="0.25">
      <c r="B14" t="s">
        <v>21</v>
      </c>
    </row>
    <row r="17" spans="2:11" x14ac:dyDescent="0.25">
      <c r="B17" s="19"/>
      <c r="C17" s="19" t="s">
        <v>1</v>
      </c>
      <c r="D17" s="19" t="s">
        <v>2</v>
      </c>
      <c r="E17" s="19" t="s">
        <v>3</v>
      </c>
      <c r="F17" s="19" t="s">
        <v>4</v>
      </c>
      <c r="G17" s="19" t="s">
        <v>5</v>
      </c>
      <c r="H17" s="19" t="s">
        <v>6</v>
      </c>
      <c r="I17" s="19" t="s">
        <v>7</v>
      </c>
      <c r="J17" s="19" t="s">
        <v>8</v>
      </c>
      <c r="K17" s="19"/>
    </row>
    <row r="18" spans="2:11" x14ac:dyDescent="0.25">
      <c r="B18" s="19" t="s">
        <v>0</v>
      </c>
      <c r="C18" s="19">
        <v>77</v>
      </c>
      <c r="D18" s="19">
        <v>77</v>
      </c>
      <c r="E18" s="19">
        <v>618</v>
      </c>
      <c r="F18" s="12">
        <v>0.63100000000000001</v>
      </c>
      <c r="G18" s="12">
        <v>0.99199999999999999</v>
      </c>
      <c r="H18" s="12">
        <v>129.87700000000001</v>
      </c>
      <c r="I18" s="12">
        <v>0.58587650000000002</v>
      </c>
      <c r="J18" s="12">
        <v>0.59132949999999995</v>
      </c>
      <c r="K18" s="12"/>
    </row>
    <row r="19" spans="2:11" x14ac:dyDescent="0.25">
      <c r="B19" s="19" t="s">
        <v>22</v>
      </c>
      <c r="C19" s="19">
        <v>77</v>
      </c>
      <c r="D19" s="19">
        <v>77</v>
      </c>
      <c r="E19" s="19">
        <v>618</v>
      </c>
      <c r="F19" s="12">
        <v>0.56030000000000002</v>
      </c>
      <c r="G19" s="12">
        <v>0.98980000000000001</v>
      </c>
      <c r="H19" s="12">
        <v>97.567800000000005</v>
      </c>
      <c r="I19" s="12">
        <v>0.58409730000000004</v>
      </c>
      <c r="J19" s="12">
        <v>0.60692639999999998</v>
      </c>
      <c r="K19" s="12"/>
    </row>
    <row r="20" spans="2:11" x14ac:dyDescent="0.25">
      <c r="B20" s="19" t="s">
        <v>32</v>
      </c>
      <c r="C20" s="19">
        <v>77</v>
      </c>
      <c r="D20" s="19">
        <v>77</v>
      </c>
      <c r="E20" s="19">
        <v>618</v>
      </c>
      <c r="F20" s="12">
        <v>0.5484</v>
      </c>
      <c r="G20" s="12">
        <v>0.98929999999999996</v>
      </c>
      <c r="H20" s="12">
        <v>92.617099999999994</v>
      </c>
      <c r="I20" s="12">
        <v>0.57198579999999999</v>
      </c>
      <c r="J20" s="12">
        <v>0.51738019999999996</v>
      </c>
      <c r="K20" s="12"/>
    </row>
    <row r="21" spans="2:11" x14ac:dyDescent="0.25">
      <c r="B21" s="19" t="s">
        <v>35</v>
      </c>
      <c r="C21" s="19">
        <v>77</v>
      </c>
      <c r="D21" s="19">
        <v>77</v>
      </c>
      <c r="E21" s="19">
        <v>618</v>
      </c>
      <c r="F21" s="12">
        <v>0.29420000000000002</v>
      </c>
      <c r="G21" s="12">
        <v>0.96909999999999996</v>
      </c>
      <c r="H21" s="12">
        <v>31.7822</v>
      </c>
      <c r="I21" s="12">
        <v>0.55807640000000003</v>
      </c>
      <c r="J21" s="12">
        <v>0.59569830000000001</v>
      </c>
      <c r="K21" s="12"/>
    </row>
    <row r="22" spans="2:11" x14ac:dyDescent="0.25">
      <c r="B22" s="19" t="s">
        <v>36</v>
      </c>
      <c r="C22" s="19">
        <v>77</v>
      </c>
      <c r="D22" s="19">
        <v>77</v>
      </c>
      <c r="E22" s="19">
        <v>618</v>
      </c>
      <c r="F22" s="12">
        <v>0.54649999999999999</v>
      </c>
      <c r="G22" s="12">
        <v>0.98929999999999996</v>
      </c>
      <c r="H22" s="12">
        <v>91.843699999999998</v>
      </c>
      <c r="I22" s="12">
        <v>0.4843267</v>
      </c>
      <c r="J22" s="12">
        <v>0.60803549999999995</v>
      </c>
      <c r="K22" s="12"/>
    </row>
    <row r="25" spans="2:11" x14ac:dyDescent="0.25">
      <c r="B25" s="19"/>
      <c r="C25" s="19" t="s">
        <v>1</v>
      </c>
      <c r="D25" s="19" t="s">
        <v>2</v>
      </c>
      <c r="E25" s="19" t="s">
        <v>3</v>
      </c>
      <c r="F25" s="19" t="s">
        <v>4</v>
      </c>
      <c r="G25" s="19" t="s">
        <v>5</v>
      </c>
      <c r="H25" s="19" t="s">
        <v>6</v>
      </c>
      <c r="I25" s="19" t="s">
        <v>7</v>
      </c>
      <c r="J25" s="19" t="s">
        <v>8</v>
      </c>
    </row>
    <row r="26" spans="2:11" x14ac:dyDescent="0.25">
      <c r="B26" s="19" t="s">
        <v>38</v>
      </c>
      <c r="C26" s="19">
        <v>89</v>
      </c>
      <c r="D26" s="19">
        <v>66</v>
      </c>
      <c r="E26" s="19">
        <v>2148</v>
      </c>
      <c r="F26" s="12">
        <v>0.74199999999999999</v>
      </c>
      <c r="G26" s="12">
        <v>0.995</v>
      </c>
      <c r="H26" s="12">
        <v>189.96</v>
      </c>
      <c r="I26" s="12">
        <v>0.18054239999999999</v>
      </c>
      <c r="J26" s="12">
        <v>0.76748280000000002</v>
      </c>
    </row>
    <row r="27" spans="2:11" x14ac:dyDescent="0.25">
      <c r="B27" s="19" t="s">
        <v>39</v>
      </c>
      <c r="C27" s="19">
        <v>89</v>
      </c>
      <c r="D27" s="19">
        <v>66</v>
      </c>
      <c r="E27" s="19">
        <v>2148</v>
      </c>
      <c r="F27" s="12">
        <v>0.52900000000000003</v>
      </c>
      <c r="G27" s="12">
        <v>0.98670000000000002</v>
      </c>
      <c r="H27" s="12">
        <v>74.173000000000002</v>
      </c>
      <c r="I27" s="12">
        <v>0.1132568</v>
      </c>
      <c r="J27" s="12">
        <v>0.57982129999999998</v>
      </c>
    </row>
    <row r="28" spans="2:11" x14ac:dyDescent="0.25">
      <c r="B28" s="19" t="s">
        <v>40</v>
      </c>
      <c r="C28" s="19">
        <v>89</v>
      </c>
      <c r="D28" s="19">
        <v>66</v>
      </c>
      <c r="E28" s="19">
        <v>2148</v>
      </c>
      <c r="F28" s="12">
        <v>0.53059999999999996</v>
      </c>
      <c r="G28" s="12">
        <v>0.98670000000000002</v>
      </c>
      <c r="H28" s="12">
        <v>74.650400000000005</v>
      </c>
      <c r="I28" s="12">
        <v>9.3441090000000004E-2</v>
      </c>
      <c r="J28" s="12">
        <v>0.59339019999999998</v>
      </c>
    </row>
    <row r="29" spans="2:11" x14ac:dyDescent="0.25">
      <c r="B29" s="19" t="s">
        <v>41</v>
      </c>
      <c r="C29" s="19">
        <v>89</v>
      </c>
      <c r="D29" s="19">
        <v>66</v>
      </c>
      <c r="E29" s="19">
        <v>2148</v>
      </c>
      <c r="F29" s="12">
        <v>0.26950000000000002</v>
      </c>
      <c r="G29" s="12">
        <v>0.96050000000000002</v>
      </c>
      <c r="H29" s="12">
        <v>24.3687</v>
      </c>
      <c r="I29" s="12">
        <v>8.2282690000000006E-2</v>
      </c>
      <c r="J29" s="12">
        <v>0.58545100000000005</v>
      </c>
    </row>
    <row r="30" spans="2:11" x14ac:dyDescent="0.25">
      <c r="B30" s="19" t="s">
        <v>42</v>
      </c>
      <c r="C30" s="19">
        <v>89</v>
      </c>
      <c r="D30" s="19">
        <v>66</v>
      </c>
      <c r="E30" s="19">
        <v>2148</v>
      </c>
      <c r="F30" s="12">
        <v>0.53059999999999996</v>
      </c>
      <c r="G30" s="12">
        <v>0.98670000000000002</v>
      </c>
      <c r="H30" s="12">
        <v>74.617500000000007</v>
      </c>
      <c r="I30" s="12">
        <v>9.1575459999999997E-2</v>
      </c>
      <c r="J30" s="12">
        <v>0.46053260000000001</v>
      </c>
    </row>
    <row r="33" spans="2:26" x14ac:dyDescent="0.25">
      <c r="B33" s="19"/>
      <c r="C33" s="19" t="s">
        <v>1</v>
      </c>
      <c r="D33" s="19" t="s">
        <v>2</v>
      </c>
      <c r="E33" s="19" t="s">
        <v>3</v>
      </c>
      <c r="F33" s="19" t="s">
        <v>4</v>
      </c>
      <c r="G33" s="19" t="s">
        <v>5</v>
      </c>
      <c r="H33" s="19" t="s">
        <v>6</v>
      </c>
      <c r="I33" s="19" t="s">
        <v>7</v>
      </c>
      <c r="J33" s="19" t="s">
        <v>8</v>
      </c>
    </row>
    <row r="34" spans="2:26" x14ac:dyDescent="0.25">
      <c r="B34" s="19" t="s">
        <v>47</v>
      </c>
      <c r="C34">
        <v>28</v>
      </c>
      <c r="D34">
        <v>28</v>
      </c>
      <c r="E34">
        <v>378</v>
      </c>
      <c r="F34" s="1">
        <v>0.441</v>
      </c>
      <c r="G34" s="1">
        <v>0.95699999999999996</v>
      </c>
      <c r="H34" s="1">
        <v>22.109000000000002</v>
      </c>
      <c r="I34" s="1">
        <v>0.2756073</v>
      </c>
      <c r="J34" s="1">
        <v>0.52598929999999999</v>
      </c>
    </row>
    <row r="35" spans="2:26" x14ac:dyDescent="0.25">
      <c r="B35" s="19" t="s">
        <v>48</v>
      </c>
      <c r="C35">
        <v>28</v>
      </c>
      <c r="D35">
        <v>28</v>
      </c>
      <c r="E35">
        <v>378</v>
      </c>
      <c r="F35" s="1">
        <v>0.53039999999999998</v>
      </c>
      <c r="G35" s="1">
        <v>0.96930000000000005</v>
      </c>
      <c r="H35" s="1">
        <v>31.696300000000001</v>
      </c>
      <c r="I35" s="1">
        <v>0.26220070000000001</v>
      </c>
      <c r="J35" s="1">
        <v>0.38760640000000002</v>
      </c>
    </row>
    <row r="36" spans="2:26" x14ac:dyDescent="0.25">
      <c r="B36" s="19" t="s">
        <v>49</v>
      </c>
      <c r="C36">
        <v>28</v>
      </c>
      <c r="D36">
        <v>28</v>
      </c>
      <c r="E36">
        <v>378</v>
      </c>
      <c r="F36" s="1">
        <v>0.52229999999999999</v>
      </c>
      <c r="G36" s="1">
        <v>0.96809999999999996</v>
      </c>
      <c r="H36" s="1">
        <v>30.681699999999999</v>
      </c>
      <c r="I36" s="1">
        <v>0.24337110000000001</v>
      </c>
      <c r="J36" s="1">
        <v>0.38661420000000002</v>
      </c>
    </row>
    <row r="37" spans="2:26" x14ac:dyDescent="0.25">
      <c r="B37" s="19" t="s">
        <v>50</v>
      </c>
      <c r="C37">
        <v>28</v>
      </c>
      <c r="D37">
        <v>28</v>
      </c>
      <c r="E37">
        <v>378</v>
      </c>
      <c r="F37">
        <v>0.26590000000000003</v>
      </c>
      <c r="G37">
        <v>0.90990000000000004</v>
      </c>
      <c r="H37">
        <v>10.150600000000001</v>
      </c>
      <c r="I37" s="1">
        <v>0.18001159999999999</v>
      </c>
      <c r="J37" s="1">
        <v>0.37240390000000001</v>
      </c>
    </row>
    <row r="38" spans="2:26" x14ac:dyDescent="0.25">
      <c r="B38" s="19" t="s">
        <v>51</v>
      </c>
      <c r="C38">
        <v>28</v>
      </c>
      <c r="D38">
        <v>28</v>
      </c>
      <c r="E38">
        <v>378</v>
      </c>
      <c r="F38" s="1">
        <v>0.51649999999999996</v>
      </c>
      <c r="G38" s="1">
        <v>0.96740000000000004</v>
      </c>
      <c r="H38" s="1">
        <v>29.987100000000002</v>
      </c>
      <c r="I38" s="1">
        <v>0.18239759999999999</v>
      </c>
      <c r="J38" s="1">
        <v>0.28584670000000001</v>
      </c>
    </row>
    <row r="39" spans="2:26" x14ac:dyDescent="0.25">
      <c r="B39" t="s">
        <v>20</v>
      </c>
    </row>
    <row r="42" spans="2:26" x14ac:dyDescent="0.25">
      <c r="B42" s="18"/>
      <c r="D42" s="50" t="s">
        <v>23</v>
      </c>
      <c r="E42" s="50"/>
      <c r="F42" s="50"/>
      <c r="G42" s="50"/>
      <c r="H42" s="50"/>
      <c r="I42" s="50"/>
      <c r="J42" s="50"/>
      <c r="K42" s="50"/>
      <c r="L42" s="50"/>
      <c r="M42" s="50"/>
    </row>
    <row r="43" spans="2:26" ht="15.75" thickBot="1" x14ac:dyDescent="0.3">
      <c r="B43" s="23"/>
      <c r="C43" s="28"/>
      <c r="D43" s="51" t="s">
        <v>24</v>
      </c>
      <c r="E43" s="52"/>
      <c r="F43" s="52"/>
      <c r="G43" s="53"/>
      <c r="H43" s="52" t="s">
        <v>25</v>
      </c>
      <c r="I43" s="52"/>
      <c r="J43" s="52"/>
      <c r="K43" s="52"/>
      <c r="L43" s="51" t="s">
        <v>26</v>
      </c>
      <c r="M43" s="52"/>
      <c r="N43" s="52"/>
      <c r="O43" s="53"/>
    </row>
    <row r="44" spans="2:26" ht="18.75" x14ac:dyDescent="0.3">
      <c r="B44" s="24"/>
      <c r="C44" s="29"/>
      <c r="D44" s="47" t="s">
        <v>27</v>
      </c>
      <c r="E44" s="48"/>
      <c r="F44" s="48" t="s">
        <v>28</v>
      </c>
      <c r="G44" s="49"/>
      <c r="H44" s="48" t="s">
        <v>27</v>
      </c>
      <c r="I44" s="48"/>
      <c r="J44" s="48" t="s">
        <v>28</v>
      </c>
      <c r="K44" s="48"/>
      <c r="L44" s="47" t="s">
        <v>27</v>
      </c>
      <c r="M44" s="48"/>
      <c r="N44" s="48" t="s">
        <v>28</v>
      </c>
      <c r="O44" s="49"/>
      <c r="T44" s="35" t="s">
        <v>58</v>
      </c>
      <c r="U44" s="36"/>
      <c r="V44" s="36"/>
      <c r="W44" s="36"/>
      <c r="X44" s="36"/>
      <c r="Y44" s="36"/>
      <c r="Z44" s="37"/>
    </row>
    <row r="45" spans="2:26" ht="15" customHeight="1" thickBot="1" x14ac:dyDescent="0.35">
      <c r="B45" s="45" t="s">
        <v>30</v>
      </c>
      <c r="C45" s="29" t="s">
        <v>31</v>
      </c>
      <c r="D45" s="3">
        <v>0.51991935</v>
      </c>
      <c r="E45" s="31">
        <f>(D45-0.5)</f>
        <v>1.9919350000000002E-2</v>
      </c>
      <c r="F45">
        <v>0.51991935</v>
      </c>
      <c r="G45" s="25">
        <f>(F45-0.5)</f>
        <v>1.9919350000000002E-2</v>
      </c>
      <c r="H45" s="3">
        <v>0.5333871</v>
      </c>
      <c r="I45" s="31">
        <f>(H45-0.5)</f>
        <v>3.3387100000000003E-2</v>
      </c>
      <c r="J45">
        <v>0.5333871</v>
      </c>
      <c r="K45" s="22">
        <f>(J45-0.5)</f>
        <v>3.3387100000000003E-2</v>
      </c>
      <c r="L45" s="3">
        <v>0.56516129999999998</v>
      </c>
      <c r="M45" s="31">
        <f>(L45-0.5)</f>
        <v>6.5161299999999978E-2</v>
      </c>
      <c r="N45">
        <v>0.56516129999999998</v>
      </c>
      <c r="O45" s="25">
        <f>(N45-0.5)</f>
        <v>6.5161299999999978E-2</v>
      </c>
      <c r="Q45" s="20">
        <f>AVERAGE(E45,G45,I45,K45,M45,O45,E51,G51,I51,K51,M51,O51)</f>
        <v>2.1767470833333302E-2</v>
      </c>
      <c r="R45" s="12">
        <v>0.60692639999999998</v>
      </c>
      <c r="T45" s="38">
        <f>CORREL(Q45:Q81,R45:R81)</f>
        <v>0.79240171703623408</v>
      </c>
      <c r="U45" s="39"/>
      <c r="V45" s="39"/>
      <c r="W45" s="39"/>
      <c r="X45" s="39"/>
      <c r="Y45" s="39"/>
      <c r="Z45" s="40"/>
    </row>
    <row r="46" spans="2:26" x14ac:dyDescent="0.25">
      <c r="B46" s="45"/>
      <c r="C46" s="29" t="s">
        <v>33</v>
      </c>
      <c r="D46">
        <v>0.53830644999999999</v>
      </c>
      <c r="E46" s="25">
        <f>(D46-0.5)</f>
        <v>3.8306449999999992E-2</v>
      </c>
      <c r="F46">
        <v>0.53830644999999999</v>
      </c>
      <c r="G46" s="25">
        <f>(F46-0.5)</f>
        <v>3.8306449999999992E-2</v>
      </c>
      <c r="H46">
        <v>0.54677419999999999</v>
      </c>
      <c r="I46" s="25">
        <f>(H46-0.5)</f>
        <v>4.6774199999999988E-2</v>
      </c>
      <c r="J46">
        <v>0.54677419999999999</v>
      </c>
      <c r="K46" s="25">
        <f>(J46-0.5)</f>
        <v>4.6774199999999988E-2</v>
      </c>
      <c r="L46">
        <v>0.56709679999999996</v>
      </c>
      <c r="M46" s="25">
        <f>(L46-0.5)</f>
        <v>6.7096799999999956E-2</v>
      </c>
      <c r="N46">
        <v>0.56709679999999996</v>
      </c>
      <c r="O46" s="25">
        <f>(N46-0.5)</f>
        <v>6.7096799999999956E-2</v>
      </c>
      <c r="Q46" s="20">
        <f>AVERAGE(E46,G46,I46,K46,M46,O46,E52,G52,I52,K52,M52,O52)</f>
        <v>2.5450266666666648E-2</v>
      </c>
      <c r="R46" s="12">
        <v>0.51738019999999996</v>
      </c>
    </row>
    <row r="47" spans="2:26" x14ac:dyDescent="0.25">
      <c r="B47" s="45"/>
      <c r="C47" s="29" t="s">
        <v>34</v>
      </c>
      <c r="D47">
        <v>0.5212903499999999</v>
      </c>
      <c r="E47" s="25">
        <f>(D47-0.5)</f>
        <v>2.1290349999999902E-2</v>
      </c>
      <c r="F47">
        <v>0.5212903499999999</v>
      </c>
      <c r="G47" s="25">
        <f>(F47-0.5)</f>
        <v>2.1290349999999902E-2</v>
      </c>
      <c r="H47">
        <v>0.53870969999999996</v>
      </c>
      <c r="I47" s="25">
        <f>(H47-0.5)</f>
        <v>3.8709699999999958E-2</v>
      </c>
      <c r="J47">
        <v>0.53870969999999996</v>
      </c>
      <c r="K47" s="25">
        <f>(J47-0.5)</f>
        <v>3.8709699999999958E-2</v>
      </c>
      <c r="L47">
        <v>0.59403229999999996</v>
      </c>
      <c r="M47" s="25">
        <f>(L47-0.5)</f>
        <v>9.4032299999999958E-2</v>
      </c>
      <c r="N47">
        <v>0.59403229999999996</v>
      </c>
      <c r="O47" s="25">
        <f>(N47-0.5)</f>
        <v>9.4032299999999958E-2</v>
      </c>
      <c r="Q47" s="20">
        <f>AVERAGE(E47,G47,I47,K47,M47,O47,E53,G53,I53,K53,M53,O53)</f>
        <v>2.4341424999999955E-2</v>
      </c>
      <c r="R47" s="12">
        <v>0.59569830000000001</v>
      </c>
      <c r="S47">
        <f>CORREL(Q45:Q49,R45:R49)</f>
        <v>-0.37494941840713542</v>
      </c>
    </row>
    <row r="48" spans="2:26" x14ac:dyDescent="0.25">
      <c r="B48" s="45"/>
      <c r="C48" s="29" t="s">
        <v>37</v>
      </c>
      <c r="D48">
        <v>0.53395165</v>
      </c>
      <c r="E48" s="25">
        <f>(D48-0.5)</f>
        <v>3.395165E-2</v>
      </c>
      <c r="F48">
        <v>0.53395165</v>
      </c>
      <c r="G48" s="25">
        <f>(F48-0.5)</f>
        <v>3.395165E-2</v>
      </c>
      <c r="H48">
        <v>0.54564520000000005</v>
      </c>
      <c r="I48" s="25">
        <f>(H48-0.5)</f>
        <v>4.5645200000000052E-2</v>
      </c>
      <c r="J48">
        <v>0.54564520000000005</v>
      </c>
      <c r="K48" s="25">
        <f>(J48-0.5)</f>
        <v>4.5645200000000052E-2</v>
      </c>
      <c r="L48">
        <v>0.5746774</v>
      </c>
      <c r="M48" s="25">
        <f>(L48-0.5)</f>
        <v>7.4677400000000005E-2</v>
      </c>
      <c r="N48">
        <v>0.5746774</v>
      </c>
      <c r="O48" s="25">
        <f>(N48-0.5)</f>
        <v>7.4677400000000005E-2</v>
      </c>
      <c r="Q48" s="20">
        <f>AVERAGE(E48,G48,I48,K48,M48,O48,E54,G54,I54,K54,M54,O54)</f>
        <v>2.2459691666666653E-2</v>
      </c>
      <c r="R48" s="12">
        <v>0.60803549999999995</v>
      </c>
    </row>
    <row r="49" spans="2:19" ht="15" customHeight="1" x14ac:dyDescent="0.25">
      <c r="B49" s="45"/>
      <c r="C49" s="29" t="s">
        <v>9</v>
      </c>
      <c r="D49" s="26">
        <v>0.48629034999999998</v>
      </c>
      <c r="E49" s="25">
        <f>(D49-0.5)</f>
        <v>-1.3709650000000018E-2</v>
      </c>
      <c r="F49">
        <v>0.48629034999999998</v>
      </c>
      <c r="G49" s="25">
        <f>(F49-0.5)</f>
        <v>-1.3709650000000018E-2</v>
      </c>
      <c r="H49" s="26">
        <v>0.49193550000000003</v>
      </c>
      <c r="I49" s="25">
        <f>(H49-0.5)</f>
        <v>-8.0644999999999745E-3</v>
      </c>
      <c r="J49">
        <v>0.49193550000000003</v>
      </c>
      <c r="K49" s="22">
        <f>(J49-0.5)</f>
        <v>-8.0644999999999745E-3</v>
      </c>
      <c r="L49" s="26">
        <v>0.54677419999999999</v>
      </c>
      <c r="M49" s="25">
        <f>(L49-0.5)</f>
        <v>4.6774199999999988E-2</v>
      </c>
      <c r="N49">
        <v>0.54677419999999999</v>
      </c>
      <c r="O49" s="25">
        <f>(N49-0.5)</f>
        <v>4.6774199999999988E-2</v>
      </c>
      <c r="Q49" s="20">
        <f>AVERAGE(E49,G49,I49,K49,M49,O49,E55,G55,I55,K55,M55,O55)</f>
        <v>1.3978491666666648E-2</v>
      </c>
      <c r="R49" s="12">
        <v>0.59132949999999995</v>
      </c>
    </row>
    <row r="50" spans="2:19" ht="15" customHeight="1" x14ac:dyDescent="0.25">
      <c r="B50" s="27"/>
      <c r="C50" s="29"/>
      <c r="D50" s="42">
        <f>AVERAGE(E45:E49)</f>
        <v>1.9951629999999977E-2</v>
      </c>
      <c r="E50" s="43"/>
      <c r="F50" s="54">
        <f>AVERAGE(G45:G49)</f>
        <v>1.9951629999999977E-2</v>
      </c>
      <c r="G50" s="54"/>
      <c r="H50" s="42">
        <f>AVERAGE(I45:I49)</f>
        <v>3.1290340000000007E-2</v>
      </c>
      <c r="I50" s="43"/>
      <c r="J50" s="54">
        <f>AVERAGE(K45:K49)</f>
        <v>3.1290340000000007E-2</v>
      </c>
      <c r="K50" s="54"/>
      <c r="L50" s="42">
        <f>AVERAGE(M45:M49)</f>
        <v>6.9548399999999982E-2</v>
      </c>
      <c r="M50" s="43"/>
      <c r="N50" s="54">
        <f>AVERAGE(O45:O49)</f>
        <v>6.9548399999999982E-2</v>
      </c>
      <c r="O50" s="43"/>
      <c r="Q50" s="20"/>
      <c r="R50" s="12"/>
    </row>
    <row r="51" spans="2:19" x14ac:dyDescent="0.25">
      <c r="B51" s="45" t="s">
        <v>29</v>
      </c>
      <c r="C51" s="29" t="s">
        <v>31</v>
      </c>
      <c r="D51" s="26">
        <v>0.87830644999999996</v>
      </c>
      <c r="E51" s="25">
        <f>(D51-0.9)</f>
        <v>-2.1693550000000061E-2</v>
      </c>
      <c r="F51">
        <v>0.90032259999999997</v>
      </c>
      <c r="G51" s="25">
        <f>(F51-0.9)</f>
        <v>3.225999999999507E-4</v>
      </c>
      <c r="H51" s="26">
        <v>0.88822579999999995</v>
      </c>
      <c r="I51" s="25">
        <f>(H51-0.9)</f>
        <v>-1.1774200000000068E-2</v>
      </c>
      <c r="J51">
        <v>0.90967739999999997</v>
      </c>
      <c r="K51" s="22">
        <f>(J51-0.9)</f>
        <v>9.6773999999999472E-3</v>
      </c>
      <c r="L51" s="26">
        <v>0.91822579999999998</v>
      </c>
      <c r="M51" s="25">
        <f>(L51-0.9)</f>
        <v>1.8225799999999959E-2</v>
      </c>
      <c r="N51">
        <v>0.92951609999999996</v>
      </c>
      <c r="O51" s="25">
        <f>(N51-0.9)</f>
        <v>2.9516099999999934E-2</v>
      </c>
    </row>
    <row r="52" spans="2:19" x14ac:dyDescent="0.25">
      <c r="B52" s="45"/>
      <c r="C52" s="29" t="s">
        <v>33</v>
      </c>
      <c r="D52">
        <v>0.87467739999999994</v>
      </c>
      <c r="E52" s="25">
        <f>(D52-0.9)</f>
        <v>-2.5322600000000084E-2</v>
      </c>
      <c r="F52">
        <v>0.90233870000000005</v>
      </c>
      <c r="G52" s="25">
        <f>(F52-0.9)</f>
        <v>2.3387000000000269E-3</v>
      </c>
      <c r="H52">
        <v>0.88548389999999999</v>
      </c>
      <c r="I52" s="25">
        <f>(H52-0.9)</f>
        <v>-1.4516100000000032E-2</v>
      </c>
      <c r="J52">
        <v>0.90919349999999999</v>
      </c>
      <c r="K52" s="25">
        <f>(J52-0.9)</f>
        <v>9.1934999999999656E-3</v>
      </c>
      <c r="L52">
        <v>0.90661290000000005</v>
      </c>
      <c r="M52" s="25">
        <f>(L52-0.9)</f>
        <v>6.6129000000000326E-3</v>
      </c>
      <c r="N52">
        <v>0.9227419</v>
      </c>
      <c r="O52" s="25">
        <f>(N52-0.9)</f>
        <v>2.2741899999999982E-2</v>
      </c>
    </row>
    <row r="53" spans="2:19" x14ac:dyDescent="0.25">
      <c r="B53" s="45"/>
      <c r="C53" s="29" t="s">
        <v>34</v>
      </c>
      <c r="D53">
        <v>0.85685484999999995</v>
      </c>
      <c r="E53" s="25">
        <f>(D53-0.9)</f>
        <v>-4.3145150000000076E-2</v>
      </c>
      <c r="F53">
        <v>0.89024195000000006</v>
      </c>
      <c r="G53" s="25">
        <f>(F53-0.9)</f>
        <v>-9.7580499999999626E-3</v>
      </c>
      <c r="H53">
        <v>0.87032259999999995</v>
      </c>
      <c r="I53" s="25">
        <f>(H53-0.9)</f>
        <v>-2.9677400000000076E-2</v>
      </c>
      <c r="J53">
        <v>0.90387099999999998</v>
      </c>
      <c r="K53" s="25">
        <f>(J53-0.9)</f>
        <v>3.8709999999999578E-3</v>
      </c>
      <c r="L53">
        <v>0.91709680000000005</v>
      </c>
      <c r="M53" s="25">
        <f>(L53-0.9)</f>
        <v>1.7096800000000023E-2</v>
      </c>
      <c r="N53">
        <v>0.94564519999999996</v>
      </c>
      <c r="O53" s="25">
        <f>(N53-0.9)</f>
        <v>4.5645199999999941E-2</v>
      </c>
    </row>
    <row r="54" spans="2:19" x14ac:dyDescent="0.25">
      <c r="B54" s="45"/>
      <c r="C54" s="29" t="s">
        <v>37</v>
      </c>
      <c r="D54">
        <v>0.85887099999999994</v>
      </c>
      <c r="E54" s="25">
        <f>(D54-0.9)</f>
        <v>-4.1129000000000082E-2</v>
      </c>
      <c r="F54">
        <v>0.89209680000000002</v>
      </c>
      <c r="G54" s="25">
        <f>(F54-0.9)</f>
        <v>-7.9031999999999991E-3</v>
      </c>
      <c r="H54">
        <v>0.86887099999999995</v>
      </c>
      <c r="I54" s="25">
        <f>(H54-0.9)</f>
        <v>-3.1129000000000073E-2</v>
      </c>
      <c r="J54">
        <v>0.90612899999999996</v>
      </c>
      <c r="K54" s="25">
        <f>(J54-0.9)</f>
        <v>6.1289999999999401E-3</v>
      </c>
      <c r="L54">
        <v>0.89919349999999998</v>
      </c>
      <c r="M54" s="25">
        <f>(L54-0.9)</f>
        <v>-8.0650000000004329E-4</v>
      </c>
      <c r="N54">
        <v>0.93580649999999999</v>
      </c>
      <c r="O54" s="25">
        <f>(N54-0.9)</f>
        <v>3.5806499999999963E-2</v>
      </c>
    </row>
    <row r="55" spans="2:19" x14ac:dyDescent="0.25">
      <c r="B55" s="45"/>
      <c r="C55" s="29" t="s">
        <v>9</v>
      </c>
      <c r="D55" s="26">
        <v>0.86774189999999995</v>
      </c>
      <c r="E55" s="25">
        <f>(D55-0.9)</f>
        <v>-3.2258100000000067E-2</v>
      </c>
      <c r="F55">
        <v>0.9048387</v>
      </c>
      <c r="G55" s="25">
        <f>(F55-0.9)</f>
        <v>4.8386999999999736E-3</v>
      </c>
      <c r="H55" s="26">
        <v>0.9</v>
      </c>
      <c r="I55" s="25">
        <f>(H55-0.9)</f>
        <v>0</v>
      </c>
      <c r="J55">
        <v>0.9177419</v>
      </c>
      <c r="K55" s="22">
        <f>(J55-0.9)</f>
        <v>1.7741899999999977E-2</v>
      </c>
      <c r="L55" s="26">
        <v>0.96290319999999996</v>
      </c>
      <c r="M55" s="25">
        <f>(L55-0.9)</f>
        <v>6.2903199999999937E-2</v>
      </c>
      <c r="N55">
        <v>0.96451609999999999</v>
      </c>
      <c r="O55" s="25">
        <f>(N55-0.9)</f>
        <v>6.4516099999999965E-2</v>
      </c>
    </row>
    <row r="56" spans="2:19" x14ac:dyDescent="0.25">
      <c r="B56" s="32"/>
      <c r="C56" s="30"/>
      <c r="D56" s="42">
        <f>AVERAGE(E51:E55)</f>
        <v>-3.2709680000000074E-2</v>
      </c>
      <c r="E56" s="43"/>
      <c r="F56" s="54">
        <f>AVERAGE(G51:G55)</f>
        <v>-2.0322500000000019E-3</v>
      </c>
      <c r="G56" s="54"/>
      <c r="H56" s="42">
        <f>AVERAGE(I51:I55)</f>
        <v>-1.741934000000005E-2</v>
      </c>
      <c r="I56" s="43"/>
      <c r="J56" s="54">
        <f>AVERAGE(K51:K55)</f>
        <v>9.3225599999999572E-3</v>
      </c>
      <c r="K56" s="54"/>
      <c r="L56" s="42">
        <f>AVERAGE(M51:M55)</f>
        <v>2.0806439999999982E-2</v>
      </c>
      <c r="M56" s="43"/>
      <c r="N56" s="54">
        <f>AVERAGE(O51:O55)</f>
        <v>3.9645159999999957E-2</v>
      </c>
      <c r="O56" s="43"/>
    </row>
    <row r="58" spans="2:19" x14ac:dyDescent="0.25">
      <c r="B58" s="18"/>
      <c r="D58" s="50" t="s">
        <v>52</v>
      </c>
      <c r="E58" s="50"/>
      <c r="F58" s="50"/>
      <c r="G58" s="50"/>
      <c r="H58" s="50"/>
      <c r="I58" s="50"/>
      <c r="J58" s="50"/>
      <c r="K58" s="50"/>
      <c r="L58" s="50"/>
      <c r="M58" s="50"/>
    </row>
    <row r="59" spans="2:19" x14ac:dyDescent="0.25">
      <c r="B59" s="23"/>
      <c r="C59" s="2"/>
      <c r="D59" s="51" t="s">
        <v>24</v>
      </c>
      <c r="E59" s="52"/>
      <c r="F59" s="52"/>
      <c r="G59" s="53"/>
      <c r="H59" s="52" t="s">
        <v>25</v>
      </c>
      <c r="I59" s="52"/>
      <c r="J59" s="52"/>
      <c r="K59" s="52"/>
      <c r="L59" s="51" t="s">
        <v>26</v>
      </c>
      <c r="M59" s="52"/>
      <c r="N59" s="52"/>
      <c r="O59" s="53"/>
    </row>
    <row r="60" spans="2:19" x14ac:dyDescent="0.25">
      <c r="B60" s="24"/>
      <c r="D60" s="47" t="s">
        <v>27</v>
      </c>
      <c r="E60" s="48"/>
      <c r="F60" s="48" t="s">
        <v>28</v>
      </c>
      <c r="G60" s="49"/>
      <c r="H60" s="48" t="s">
        <v>27</v>
      </c>
      <c r="I60" s="48"/>
      <c r="J60" s="48" t="s">
        <v>28</v>
      </c>
      <c r="K60" s="48"/>
      <c r="L60" s="47" t="s">
        <v>27</v>
      </c>
      <c r="M60" s="48"/>
      <c r="N60" s="48" t="s">
        <v>28</v>
      </c>
      <c r="O60" s="49"/>
    </row>
    <row r="61" spans="2:19" x14ac:dyDescent="0.25">
      <c r="B61" s="44" t="s">
        <v>30</v>
      </c>
      <c r="C61" s="3" t="s">
        <v>43</v>
      </c>
      <c r="D61" s="3">
        <v>0.54653229999999997</v>
      </c>
      <c r="E61" s="31">
        <f>(D61-0.5)</f>
        <v>4.6532299999999971E-2</v>
      </c>
      <c r="F61" s="3">
        <v>0.54653229999999997</v>
      </c>
      <c r="G61" s="31">
        <f>(F61-0.5)</f>
        <v>4.6532299999999971E-2</v>
      </c>
      <c r="H61" s="3">
        <v>0.55016129999999996</v>
      </c>
      <c r="I61" s="31">
        <f>(H61-0.5)</f>
        <v>5.0161299999999964E-2</v>
      </c>
      <c r="J61" s="3">
        <v>0.55016129999999996</v>
      </c>
      <c r="K61" s="31">
        <f>(J61-0.5)</f>
        <v>5.0161299999999964E-2</v>
      </c>
      <c r="L61" s="3">
        <v>0.5603226</v>
      </c>
      <c r="M61" s="31">
        <f>(L61-0.5)</f>
        <v>6.0322600000000004E-2</v>
      </c>
      <c r="N61" s="3">
        <v>0.5603226</v>
      </c>
      <c r="O61" s="31">
        <f>(N61-0.5)</f>
        <v>6.0322600000000004E-2</v>
      </c>
      <c r="Q61" s="20">
        <f>AVERAGE(E61,G61,I61,K61,M61,O61,E67,G67,I67,K67,M67,O67)</f>
        <v>3.609544999999998E-2</v>
      </c>
      <c r="R61" s="12">
        <v>0.57982129999999998</v>
      </c>
    </row>
    <row r="62" spans="2:19" x14ac:dyDescent="0.25">
      <c r="B62" s="45"/>
      <c r="C62" s="26" t="s">
        <v>44</v>
      </c>
      <c r="D62">
        <v>0.53379035000000008</v>
      </c>
      <c r="E62" s="25">
        <f>(D62-0.5)</f>
        <v>3.379035000000008E-2</v>
      </c>
      <c r="F62">
        <v>0.53379035000000008</v>
      </c>
      <c r="G62" s="25">
        <f>(F62-0.5)</f>
        <v>3.379035000000008E-2</v>
      </c>
      <c r="H62">
        <v>0.53725809999999996</v>
      </c>
      <c r="I62" s="25">
        <f>(H62-0.5)</f>
        <v>3.7258099999999961E-2</v>
      </c>
      <c r="J62">
        <v>0.53725809999999996</v>
      </c>
      <c r="K62" s="25">
        <f>(J62-0.5)</f>
        <v>3.7258099999999961E-2</v>
      </c>
      <c r="L62">
        <v>0.54403230000000002</v>
      </c>
      <c r="M62" s="25">
        <f>(L62-0.5)</f>
        <v>4.4032300000000024E-2</v>
      </c>
      <c r="N62">
        <v>0.54403230000000002</v>
      </c>
      <c r="O62" s="25">
        <f>(N62-0.5)</f>
        <v>4.4032300000000024E-2</v>
      </c>
      <c r="Q62" s="20">
        <f>AVERAGE(E62,G62,I62,K62,M62,O62,E68,G68,I68,K68,M68,O68)</f>
        <v>2.6384425E-2</v>
      </c>
      <c r="R62" s="12">
        <v>0.59339019999999998</v>
      </c>
    </row>
    <row r="63" spans="2:19" x14ac:dyDescent="0.25">
      <c r="B63" s="45"/>
      <c r="C63" s="26" t="s">
        <v>45</v>
      </c>
      <c r="D63">
        <v>0.54806449999999995</v>
      </c>
      <c r="E63" s="25">
        <f>(D63-0.5)</f>
        <v>4.8064499999999954E-2</v>
      </c>
      <c r="F63">
        <v>0.54806449999999995</v>
      </c>
      <c r="G63" s="25">
        <f>(F63-0.5)</f>
        <v>4.8064499999999954E-2</v>
      </c>
      <c r="H63">
        <v>0.55161289999999996</v>
      </c>
      <c r="I63" s="25">
        <f>(H63-0.5)</f>
        <v>5.1612899999999962E-2</v>
      </c>
      <c r="J63">
        <v>0.55161289999999996</v>
      </c>
      <c r="K63" s="25">
        <f>(J63-0.5)</f>
        <v>5.1612899999999962E-2</v>
      </c>
      <c r="L63">
        <v>0.56725809999999999</v>
      </c>
      <c r="M63" s="25">
        <f>(L63-0.5)</f>
        <v>6.7258099999999987E-2</v>
      </c>
      <c r="N63">
        <v>0.56725809999999999</v>
      </c>
      <c r="O63" s="25">
        <f>(N63-0.5)</f>
        <v>6.7258099999999987E-2</v>
      </c>
      <c r="Q63" s="20">
        <f>AVERAGE(E63,G63,I63,K63,M63,O63,E69,G69,I69,K69,M69,O69)</f>
        <v>3.6693541666666642E-2</v>
      </c>
      <c r="R63" s="12">
        <v>0.58545100000000005</v>
      </c>
      <c r="S63">
        <f>CORREL(Q61:Q65,R61:R65)</f>
        <v>0.69792662861145716</v>
      </c>
    </row>
    <row r="64" spans="2:19" x14ac:dyDescent="0.25">
      <c r="B64" s="45"/>
      <c r="C64" s="26" t="s">
        <v>46</v>
      </c>
      <c r="D64">
        <v>0.5474194</v>
      </c>
      <c r="E64" s="25">
        <f>(D64-0.5)</f>
        <v>4.74194E-2</v>
      </c>
      <c r="F64">
        <v>0.5474194</v>
      </c>
      <c r="G64" s="25">
        <f>(F64-0.5)</f>
        <v>4.74194E-2</v>
      </c>
      <c r="H64">
        <v>0.54903230000000003</v>
      </c>
      <c r="I64" s="25">
        <f>(H64-0.5)</f>
        <v>4.9032300000000029E-2</v>
      </c>
      <c r="J64">
        <v>0.54903230000000003</v>
      </c>
      <c r="K64" s="25">
        <f>(J64-0.5)</f>
        <v>4.9032300000000029E-2</v>
      </c>
      <c r="L64">
        <v>0.55919350000000001</v>
      </c>
      <c r="M64" s="25">
        <f>(L64-0.5)</f>
        <v>5.919350000000001E-2</v>
      </c>
      <c r="N64">
        <v>0.55919350000000001</v>
      </c>
      <c r="O64" s="25">
        <f>(N64-0.5)</f>
        <v>5.919350000000001E-2</v>
      </c>
      <c r="Q64" s="20">
        <f>AVERAGE(E64,G64,I64,K64,M64,O64,E70,G70,I70,K70,M70,O70)</f>
        <v>3.1639791666666667E-2</v>
      </c>
      <c r="R64" s="12">
        <v>0.46053260000000001</v>
      </c>
    </row>
    <row r="65" spans="2:37" x14ac:dyDescent="0.25">
      <c r="B65" s="46"/>
      <c r="C65" s="26" t="s">
        <v>38</v>
      </c>
      <c r="D65" s="26">
        <v>0.55483870000000002</v>
      </c>
      <c r="E65" s="25">
        <f>(D65-0.5)</f>
        <v>5.4838700000000018E-2</v>
      </c>
      <c r="F65" s="26">
        <v>0.55483870000000002</v>
      </c>
      <c r="G65" s="25">
        <f>(F65-0.5)</f>
        <v>5.4838700000000018E-2</v>
      </c>
      <c r="H65" s="26">
        <v>0.55645160000000005</v>
      </c>
      <c r="I65" s="25">
        <f>(H65-0.5)</f>
        <v>5.6451600000000046E-2</v>
      </c>
      <c r="J65" s="26">
        <v>0.55645160000000005</v>
      </c>
      <c r="K65" s="25">
        <f>(J65-0.5)</f>
        <v>5.6451600000000046E-2</v>
      </c>
      <c r="L65" s="26">
        <v>0.55806449999999996</v>
      </c>
      <c r="M65" s="25">
        <f>(L65-0.5)</f>
        <v>5.8064499999999963E-2</v>
      </c>
      <c r="N65" s="26">
        <v>0.55806449999999996</v>
      </c>
      <c r="O65" s="25">
        <f>(N65-0.5)</f>
        <v>5.8064499999999963E-2</v>
      </c>
      <c r="Q65" s="20">
        <f>AVERAGE(E65,G65,I65,K65,M65,O65,E71,G71,I71,K71,M71,O71)</f>
        <v>4.4220441666666659E-2</v>
      </c>
      <c r="R65" s="12">
        <v>0.76748280000000002</v>
      </c>
    </row>
    <row r="66" spans="2:37" x14ac:dyDescent="0.25">
      <c r="B66" s="27"/>
      <c r="C66" s="26"/>
      <c r="D66" s="42">
        <f>AVERAGE(E61:E65)</f>
        <v>4.6129050000000005E-2</v>
      </c>
      <c r="E66" s="43"/>
      <c r="F66" s="42">
        <f>AVERAGE(G61:G65)</f>
        <v>4.6129050000000005E-2</v>
      </c>
      <c r="G66" s="43"/>
      <c r="H66" s="42">
        <f>AVERAGE(I61:I65)</f>
        <v>4.8903239999999994E-2</v>
      </c>
      <c r="I66" s="43"/>
      <c r="J66" s="42">
        <f>AVERAGE(K61:K65)</f>
        <v>4.8903239999999994E-2</v>
      </c>
      <c r="K66" s="43"/>
      <c r="L66" s="42">
        <f>AVERAGE(M61:M65)</f>
        <v>5.7774199999999998E-2</v>
      </c>
      <c r="M66" s="43"/>
      <c r="N66" s="42">
        <f>AVERAGE(O61:O65)</f>
        <v>5.7774199999999998E-2</v>
      </c>
      <c r="O66" s="43"/>
      <c r="Q66" s="20"/>
      <c r="R66" s="12"/>
    </row>
    <row r="67" spans="2:37" x14ac:dyDescent="0.25">
      <c r="B67" s="44" t="s">
        <v>29</v>
      </c>
      <c r="C67" s="26" t="s">
        <v>43</v>
      </c>
      <c r="D67" s="26">
        <v>0.91274189999999999</v>
      </c>
      <c r="E67" s="25">
        <f>(D67-0.9)</f>
        <v>1.2741899999999973E-2</v>
      </c>
      <c r="F67" s="26">
        <v>0.92088709999999996</v>
      </c>
      <c r="G67" s="25">
        <f>(F67-0.9)</f>
        <v>2.0887099999999936E-2</v>
      </c>
      <c r="H67" s="26">
        <v>0.91403230000000002</v>
      </c>
      <c r="I67" s="25">
        <f>(H67-0.9)</f>
        <v>1.4032299999999998E-2</v>
      </c>
      <c r="J67" s="26">
        <v>0.92225809999999997</v>
      </c>
      <c r="K67" s="25">
        <f>(J67-0.9)</f>
        <v>2.2258099999999947E-2</v>
      </c>
      <c r="L67" s="26">
        <v>0.92064520000000005</v>
      </c>
      <c r="M67" s="25">
        <f>(L67-0.9)</f>
        <v>2.064520000000003E-2</v>
      </c>
      <c r="N67" s="26">
        <v>0.92854840000000005</v>
      </c>
      <c r="O67" s="25">
        <f>(N67-0.9)</f>
        <v>2.8548400000000029E-2</v>
      </c>
    </row>
    <row r="68" spans="2:37" x14ac:dyDescent="0.25">
      <c r="B68" s="45"/>
      <c r="C68" s="26" t="s">
        <v>44</v>
      </c>
      <c r="D68">
        <v>0.90637095000000001</v>
      </c>
      <c r="E68" s="25">
        <f>(D68-0.9)</f>
        <v>6.3709499999999863E-3</v>
      </c>
      <c r="F68">
        <v>0.91766124999999998</v>
      </c>
      <c r="G68" s="25">
        <f>(F68-0.9)</f>
        <v>1.7661249999999962E-2</v>
      </c>
      <c r="H68">
        <v>0.90709680000000004</v>
      </c>
      <c r="I68" s="25">
        <f>(H68-0.9)</f>
        <v>7.0968000000000142E-3</v>
      </c>
      <c r="J68">
        <v>0.91838710000000001</v>
      </c>
      <c r="K68" s="25">
        <f>(J68-0.9)</f>
        <v>1.838709999999999E-2</v>
      </c>
      <c r="L68">
        <v>0.91532259999999999</v>
      </c>
      <c r="M68" s="25">
        <f>(L68-0.9)</f>
        <v>1.5322599999999964E-2</v>
      </c>
      <c r="N68">
        <v>0.92161289999999996</v>
      </c>
      <c r="O68" s="25">
        <f>(N68-0.9)</f>
        <v>2.1612899999999935E-2</v>
      </c>
    </row>
    <row r="69" spans="2:37" x14ac:dyDescent="0.25">
      <c r="B69" s="45"/>
      <c r="C69" s="26" t="s">
        <v>45</v>
      </c>
      <c r="D69">
        <v>0.90161290000000005</v>
      </c>
      <c r="E69" s="25">
        <f>(D69-0.9)</f>
        <v>1.6129000000000282E-3</v>
      </c>
      <c r="F69">
        <v>0.91935480000000003</v>
      </c>
      <c r="G69" s="25">
        <f>(F69-0.9)</f>
        <v>1.9354800000000005E-2</v>
      </c>
      <c r="H69">
        <v>0.9048387</v>
      </c>
      <c r="I69" s="25">
        <f>(H69-0.9)</f>
        <v>4.8386999999999736E-3</v>
      </c>
      <c r="J69">
        <v>0.92112899999999998</v>
      </c>
      <c r="K69" s="25">
        <f>(J69-0.9)</f>
        <v>2.1128999999999953E-2</v>
      </c>
      <c r="L69">
        <v>0.92451609999999995</v>
      </c>
      <c r="M69" s="25">
        <f>(L69-0.9)</f>
        <v>2.451609999999993E-2</v>
      </c>
      <c r="N69">
        <v>0.93500000000000005</v>
      </c>
      <c r="O69" s="25">
        <f>(N69-0.9)</f>
        <v>3.5000000000000031E-2</v>
      </c>
    </row>
    <row r="70" spans="2:37" x14ac:dyDescent="0.25">
      <c r="B70" s="45"/>
      <c r="C70" s="26" t="s">
        <v>46</v>
      </c>
      <c r="D70">
        <v>0.89749999999999996</v>
      </c>
      <c r="E70" s="25">
        <f>(D70-0.9)</f>
        <v>-2.5000000000000577E-3</v>
      </c>
      <c r="F70">
        <v>0.91427420000000004</v>
      </c>
      <c r="G70" s="25">
        <f>(F70-0.9)</f>
        <v>1.4274200000000015E-2</v>
      </c>
      <c r="H70">
        <v>0.90161290000000005</v>
      </c>
      <c r="I70" s="25">
        <f>(H70-0.9)</f>
        <v>1.6129000000000282E-3</v>
      </c>
      <c r="J70">
        <v>0.91645160000000003</v>
      </c>
      <c r="K70" s="25">
        <f>(J70-0.9)</f>
        <v>1.6451600000000011E-2</v>
      </c>
      <c r="L70">
        <v>0.91370969999999996</v>
      </c>
      <c r="M70" s="25">
        <f>(L70-0.9)</f>
        <v>1.3709699999999936E-2</v>
      </c>
      <c r="N70">
        <v>0.92483870000000001</v>
      </c>
      <c r="O70" s="25">
        <f>(N70-0.9)</f>
        <v>2.4838699999999991E-2</v>
      </c>
    </row>
    <row r="71" spans="2:37" ht="15.75" thickBot="1" x14ac:dyDescent="0.3">
      <c r="B71" s="46"/>
      <c r="C71" s="32" t="s">
        <v>38</v>
      </c>
      <c r="D71" s="26">
        <v>0.93225809999999998</v>
      </c>
      <c r="E71" s="25">
        <f>(D71-0.9)</f>
        <v>3.2258099999999956E-2</v>
      </c>
      <c r="F71" s="26">
        <v>0.92903230000000003</v>
      </c>
      <c r="G71" s="25">
        <f>(F71-0.9)</f>
        <v>2.9032300000000011E-2</v>
      </c>
      <c r="H71" s="26">
        <v>0.93225809999999998</v>
      </c>
      <c r="I71" s="25">
        <f>(H71-0.9)</f>
        <v>3.2258099999999956E-2</v>
      </c>
      <c r="J71" s="26">
        <v>0.93064519999999995</v>
      </c>
      <c r="K71" s="25">
        <f>(J71-0.9)</f>
        <v>3.0645199999999928E-2</v>
      </c>
      <c r="L71" s="26">
        <v>0.93387100000000001</v>
      </c>
      <c r="M71" s="25">
        <f>(L71-0.9)</f>
        <v>3.3870999999999984E-2</v>
      </c>
      <c r="N71" s="26">
        <v>0.93387100000000001</v>
      </c>
      <c r="O71" s="25">
        <f>(N71-0.9)</f>
        <v>3.3870999999999984E-2</v>
      </c>
    </row>
    <row r="72" spans="2:37" x14ac:dyDescent="0.25">
      <c r="B72" s="32"/>
      <c r="C72" s="33"/>
      <c r="D72" s="42">
        <f>AVERAGE(E67:E71)</f>
        <v>1.0096769999999977E-2</v>
      </c>
      <c r="E72" s="43"/>
      <c r="F72" s="42">
        <f>AVERAGE(G67:G71)</f>
        <v>2.0241929999999984E-2</v>
      </c>
      <c r="G72" s="43"/>
      <c r="H72" s="42">
        <f>AVERAGE(I67:I71)</f>
        <v>1.1967759999999994E-2</v>
      </c>
      <c r="I72" s="43"/>
      <c r="J72" s="42">
        <f>AVERAGE(K67:K71)</f>
        <v>2.1774199999999966E-2</v>
      </c>
      <c r="K72" s="43"/>
      <c r="L72" s="42">
        <f>AVERAGE(M67:M71)</f>
        <v>2.161291999999997E-2</v>
      </c>
      <c r="M72" s="43"/>
      <c r="N72" s="42">
        <f>AVERAGE(O67:O71)</f>
        <v>2.8774199999999993E-2</v>
      </c>
      <c r="O72" s="43"/>
      <c r="AE72" s="82"/>
      <c r="AF72" s="90" t="s">
        <v>24</v>
      </c>
      <c r="AG72" s="83"/>
      <c r="AH72" s="90" t="s">
        <v>25</v>
      </c>
      <c r="AI72" s="97"/>
      <c r="AJ72" s="83" t="s">
        <v>26</v>
      </c>
      <c r="AK72" s="84"/>
    </row>
    <row r="73" spans="2:37" x14ac:dyDescent="0.25">
      <c r="AE73" s="7"/>
      <c r="AF73" s="91" t="s">
        <v>59</v>
      </c>
      <c r="AG73" s="85" t="s">
        <v>60</v>
      </c>
      <c r="AH73" s="91" t="s">
        <v>59</v>
      </c>
      <c r="AI73" s="98" t="s">
        <v>60</v>
      </c>
      <c r="AJ73" s="85" t="s">
        <v>59</v>
      </c>
      <c r="AK73" s="86" t="s">
        <v>60</v>
      </c>
    </row>
    <row r="74" spans="2:37" x14ac:dyDescent="0.25">
      <c r="B74" s="18"/>
      <c r="D74" s="50" t="s">
        <v>53</v>
      </c>
      <c r="E74" s="50"/>
      <c r="F74" s="50"/>
      <c r="G74" s="50"/>
      <c r="H74" s="50"/>
      <c r="I74" s="50"/>
      <c r="J74" s="50"/>
      <c r="K74" s="50"/>
      <c r="L74" s="50"/>
      <c r="M74" s="50"/>
      <c r="AE74" s="96" t="s">
        <v>30</v>
      </c>
      <c r="AF74" s="93">
        <v>2.7466289999999994E-2</v>
      </c>
      <c r="AG74" s="94">
        <v>1.5072346666666658E-2</v>
      </c>
      <c r="AH74" s="93">
        <v>3.2609986666666667E-2</v>
      </c>
      <c r="AI74" s="99">
        <v>2.1003926666666662E-2</v>
      </c>
      <c r="AJ74" s="94">
        <v>5.1092386666666663E-2</v>
      </c>
      <c r="AK74" s="95">
        <v>3.9259053333333328E-2</v>
      </c>
    </row>
    <row r="75" spans="2:37" ht="15.75" thickBot="1" x14ac:dyDescent="0.3">
      <c r="B75" s="23"/>
      <c r="C75" s="2"/>
      <c r="D75" s="51" t="s">
        <v>24</v>
      </c>
      <c r="E75" s="52"/>
      <c r="F75" s="52"/>
      <c r="G75" s="53"/>
      <c r="H75" s="52" t="s">
        <v>25</v>
      </c>
      <c r="I75" s="52"/>
      <c r="J75" s="52"/>
      <c r="K75" s="52"/>
      <c r="L75" s="51" t="s">
        <v>26</v>
      </c>
      <c r="M75" s="52"/>
      <c r="N75" s="52"/>
      <c r="O75" s="53"/>
      <c r="AE75" s="87" t="s">
        <v>29</v>
      </c>
      <c r="AF75" s="92">
        <v>-1.9719456666666708E-2</v>
      </c>
      <c r="AG75" s="88">
        <v>-6.8467766666666869E-3</v>
      </c>
      <c r="AH75" s="92">
        <v>-1.3953566666666695E-2</v>
      </c>
      <c r="AI75" s="100">
        <v>-2.4677400000000355E-3</v>
      </c>
      <c r="AJ75" s="88">
        <v>4.5185666666666411E-3</v>
      </c>
      <c r="AK75" s="89">
        <v>1.2170093333333307E-2</v>
      </c>
    </row>
    <row r="76" spans="2:37" x14ac:dyDescent="0.25">
      <c r="B76" s="24"/>
      <c r="D76" s="47" t="s">
        <v>27</v>
      </c>
      <c r="E76" s="48"/>
      <c r="F76" s="48" t="s">
        <v>28</v>
      </c>
      <c r="G76" s="49"/>
      <c r="H76" s="48" t="s">
        <v>27</v>
      </c>
      <c r="I76" s="48"/>
      <c r="J76" s="48" t="s">
        <v>28</v>
      </c>
      <c r="K76" s="48"/>
      <c r="L76" s="47" t="s">
        <v>27</v>
      </c>
      <c r="M76" s="48"/>
      <c r="N76" s="48" t="s">
        <v>28</v>
      </c>
      <c r="O76" s="49"/>
    </row>
    <row r="77" spans="2:37" x14ac:dyDescent="0.25">
      <c r="B77" s="44" t="s">
        <v>30</v>
      </c>
      <c r="C77" s="3" t="s">
        <v>54</v>
      </c>
      <c r="D77">
        <v>0.51784095000000008</v>
      </c>
      <c r="E77" s="31">
        <f>(D77-0.5)</f>
        <v>1.7840950000000078E-2</v>
      </c>
      <c r="F77">
        <v>0.48534089999999996</v>
      </c>
      <c r="G77" s="31">
        <f>(F77-0.5)</f>
        <v>-1.4659100000000036E-2</v>
      </c>
      <c r="H77">
        <v>0.51659089999999996</v>
      </c>
      <c r="I77" s="31">
        <f>(H77-0.5)</f>
        <v>1.6590899999999964E-2</v>
      </c>
      <c r="J77">
        <v>0.48704550000000002</v>
      </c>
      <c r="K77" s="31">
        <f>(J77-0.5)</f>
        <v>-1.295449999999998E-2</v>
      </c>
      <c r="L77">
        <v>0.52636360000000004</v>
      </c>
      <c r="M77" s="31">
        <f>(L77-0.5)</f>
        <v>2.6363600000000043E-2</v>
      </c>
      <c r="N77">
        <v>0.49249999999999999</v>
      </c>
      <c r="O77" s="31">
        <f>(N77-0.5)</f>
        <v>-7.5000000000000067E-3</v>
      </c>
      <c r="Q77" s="20">
        <f>AVERAGE(E77,G77,I77,K77,M77,O77,E83,G83,I83,K83,M83,O83)</f>
        <v>-1.4185600000000026E-2</v>
      </c>
      <c r="R77" s="1">
        <v>0.38760640000000002</v>
      </c>
    </row>
    <row r="78" spans="2:37" x14ac:dyDescent="0.25">
      <c r="B78" s="45"/>
      <c r="C78" s="3" t="s">
        <v>55</v>
      </c>
      <c r="D78">
        <v>0.51659089999999996</v>
      </c>
      <c r="E78" s="25">
        <f>(D78-0.5)</f>
        <v>1.6590899999999964E-2</v>
      </c>
      <c r="F78">
        <v>0.48170455000000001</v>
      </c>
      <c r="G78" s="25">
        <f>(F78-0.5)</f>
        <v>-1.8295449999999991E-2</v>
      </c>
      <c r="H78">
        <v>0.5186364</v>
      </c>
      <c r="I78" s="25">
        <f>(H78-0.5)</f>
        <v>1.8636399999999997E-2</v>
      </c>
      <c r="J78">
        <v>0.48499999999999999</v>
      </c>
      <c r="K78" s="25">
        <f>(J78-0.5)</f>
        <v>-1.5000000000000013E-2</v>
      </c>
      <c r="L78">
        <v>0.51954549999999999</v>
      </c>
      <c r="M78" s="25">
        <f>(L78-0.5)</f>
        <v>1.9545499999999993E-2</v>
      </c>
      <c r="N78">
        <v>0.48204550000000002</v>
      </c>
      <c r="O78" s="25">
        <f>(N78-0.5)</f>
        <v>-1.7954499999999984E-2</v>
      </c>
      <c r="Q78" s="20">
        <f>AVERAGE(E78,G78,I78,K78,M78,O78,E84,G84,I84,K84,M84,O84)</f>
        <v>-1.7613629166666683E-2</v>
      </c>
      <c r="R78" s="1">
        <v>0.38760640000000002</v>
      </c>
    </row>
    <row r="79" spans="2:37" x14ac:dyDescent="0.25">
      <c r="B79" s="45"/>
      <c r="C79" s="3" t="s">
        <v>56</v>
      </c>
      <c r="D79">
        <v>0.50613635000000001</v>
      </c>
      <c r="E79" s="25">
        <f>(D79-0.5)</f>
        <v>6.1363500000000126E-3</v>
      </c>
      <c r="F79">
        <v>0.47409089999999998</v>
      </c>
      <c r="G79" s="25">
        <f>(F79-0.5)</f>
        <v>-2.5909100000000018E-2</v>
      </c>
      <c r="H79">
        <v>0.50659089999999996</v>
      </c>
      <c r="I79" s="25">
        <f>(H79-0.5)</f>
        <v>6.5908999999999551E-3</v>
      </c>
      <c r="J79">
        <v>0.47340910000000003</v>
      </c>
      <c r="K79" s="25">
        <f>(J79-0.5)</f>
        <v>-2.6590899999999973E-2</v>
      </c>
      <c r="L79">
        <v>0.51613640000000005</v>
      </c>
      <c r="M79" s="25">
        <f t="shared" ref="M79:M80" si="0">(L79-0.5)</f>
        <v>1.6136400000000051E-2</v>
      </c>
      <c r="N79">
        <v>0.48363640000000002</v>
      </c>
      <c r="O79" s="25">
        <f>(N79-0.5)</f>
        <v>-1.6363599999999978E-2</v>
      </c>
      <c r="Q79" s="20">
        <f>AVERAGE(E79,G79,I79,K79,M79,O79,E85,G85,I85,K85,M85,O85)</f>
        <v>-2.1543562500000005E-2</v>
      </c>
      <c r="R79" s="1">
        <v>0.37240390000000001</v>
      </c>
      <c r="S79">
        <f>CORREL(Q77:Q81,R77:R81)</f>
        <v>-0.14937697509110681</v>
      </c>
    </row>
    <row r="80" spans="2:37" x14ac:dyDescent="0.25">
      <c r="B80" s="45"/>
      <c r="C80" s="3" t="s">
        <v>57</v>
      </c>
      <c r="D80">
        <v>0.52397729999999998</v>
      </c>
      <c r="E80" s="25">
        <f>(D80-0.5)</f>
        <v>2.3977299999999979E-2</v>
      </c>
      <c r="F80">
        <v>0.49204545</v>
      </c>
      <c r="G80" s="25">
        <f>(F80-0.5)</f>
        <v>-7.9545500000000047E-3</v>
      </c>
      <c r="H80">
        <v>0.5236364</v>
      </c>
      <c r="I80" s="25">
        <f>(H80-0.5)</f>
        <v>2.3636400000000002E-2</v>
      </c>
      <c r="J80">
        <v>0.49363639999999998</v>
      </c>
      <c r="K80" s="25">
        <f>(J80-0.5)</f>
        <v>-6.3636000000000248E-3</v>
      </c>
      <c r="L80">
        <v>0.53363640000000001</v>
      </c>
      <c r="M80" s="25">
        <f t="shared" si="0"/>
        <v>3.3636400000000011E-2</v>
      </c>
      <c r="N80">
        <v>0.49863639999999998</v>
      </c>
      <c r="O80" s="25">
        <f>(N80-0.5)</f>
        <v>-1.3636000000000204E-3</v>
      </c>
      <c r="Q80" s="20">
        <f>AVERAGE(E80,G80,I80,K80,M80,O80,E86,G86,I86,K86,M86,O86)</f>
        <v>-1.3428020833333351E-2</v>
      </c>
      <c r="R80" s="1">
        <v>0.28584670000000001</v>
      </c>
    </row>
    <row r="81" spans="2:18" x14ac:dyDescent="0.25">
      <c r="B81" s="46"/>
      <c r="C81" s="3" t="s">
        <v>47</v>
      </c>
      <c r="D81">
        <v>0.51704545000000002</v>
      </c>
      <c r="E81" s="25">
        <f>(D81-0.5)</f>
        <v>1.7045450000000018E-2</v>
      </c>
      <c r="F81">
        <v>0.46250000000000002</v>
      </c>
      <c r="G81" s="25">
        <f>(F81-0.5)</f>
        <v>-3.7499999999999978E-2</v>
      </c>
      <c r="H81">
        <v>0.52272730000000001</v>
      </c>
      <c r="I81" s="25">
        <f>(H81-0.5)</f>
        <v>2.2727300000000006E-2</v>
      </c>
      <c r="J81">
        <v>0.47499999999999998</v>
      </c>
      <c r="K81" s="25">
        <f>(J81-0.5)</f>
        <v>-2.5000000000000022E-2</v>
      </c>
      <c r="L81">
        <v>0.53409090000000004</v>
      </c>
      <c r="M81" s="25">
        <f>(L81-0.5)</f>
        <v>3.4090900000000035E-2</v>
      </c>
      <c r="N81">
        <v>0.49545450000000002</v>
      </c>
      <c r="O81" s="25">
        <f>(N81-0.5)</f>
        <v>-4.5454999999999801E-3</v>
      </c>
      <c r="Q81" s="20">
        <f>AVERAGE(E81,G81,I81,K81,M81,O81,E87,G87,I87,K87,M87,O87)</f>
        <v>-1.6003795833333345E-2</v>
      </c>
      <c r="R81" s="1">
        <v>0.52598929999999999</v>
      </c>
    </row>
    <row r="82" spans="2:18" x14ac:dyDescent="0.25">
      <c r="B82" s="27"/>
      <c r="C82" s="26"/>
      <c r="D82" s="42">
        <f>AVERAGE(E77:E81)</f>
        <v>1.631819000000001E-2</v>
      </c>
      <c r="E82" s="43"/>
      <c r="F82" s="42">
        <f t="shared" ref="F82:O82" si="1">AVERAGE(G77:G81)</f>
        <v>-2.0863640000000006E-2</v>
      </c>
      <c r="G82" s="43"/>
      <c r="H82" s="42">
        <f t="shared" ref="H82:O82" si="2">AVERAGE(I77:I81)</f>
        <v>1.7636379999999986E-2</v>
      </c>
      <c r="I82" s="43"/>
      <c r="J82" s="42">
        <f t="shared" ref="J82:O82" si="3">AVERAGE(K77:K81)</f>
        <v>-1.7181800000000004E-2</v>
      </c>
      <c r="K82" s="43"/>
      <c r="L82" s="42">
        <f t="shared" ref="L82:O82" si="4">AVERAGE(M77:M81)</f>
        <v>2.5954560000000026E-2</v>
      </c>
      <c r="M82" s="43"/>
      <c r="N82" s="42">
        <f t="shared" ref="N82:O82" si="5">AVERAGE(O77:O81)</f>
        <v>-9.5454399999999936E-3</v>
      </c>
      <c r="O82" s="43"/>
      <c r="Q82" s="20"/>
      <c r="R82" s="1"/>
    </row>
    <row r="83" spans="2:18" x14ac:dyDescent="0.25">
      <c r="B83" s="44" t="s">
        <v>29</v>
      </c>
      <c r="C83" s="26" t="s">
        <v>54</v>
      </c>
      <c r="D83">
        <v>0.86749999999999994</v>
      </c>
      <c r="E83" s="25">
        <f>(D83-0.9)</f>
        <v>-3.2500000000000084E-2</v>
      </c>
      <c r="F83">
        <v>0.86477274999999998</v>
      </c>
      <c r="G83" s="25">
        <f>(F83-0.9)</f>
        <v>-3.5227250000000043E-2</v>
      </c>
      <c r="H83">
        <v>0.86886359999999996</v>
      </c>
      <c r="I83" s="25">
        <f>(H83-0.9)</f>
        <v>-3.1136400000000064E-2</v>
      </c>
      <c r="J83">
        <v>0.86454549999999997</v>
      </c>
      <c r="K83" s="25">
        <f>(J83-0.9)</f>
        <v>-3.5454500000000055E-2</v>
      </c>
      <c r="L83">
        <v>0.86886359999999996</v>
      </c>
      <c r="M83" s="25">
        <f>(L83-0.9)</f>
        <v>-3.1136400000000064E-2</v>
      </c>
      <c r="N83">
        <v>0.86954549999999997</v>
      </c>
      <c r="O83" s="25">
        <f>(N83-0.9)</f>
        <v>-3.0454500000000051E-2</v>
      </c>
    </row>
    <row r="84" spans="2:18" x14ac:dyDescent="0.25">
      <c r="B84" s="45"/>
      <c r="C84" s="26" t="s">
        <v>55</v>
      </c>
      <c r="D84">
        <v>0.8631818</v>
      </c>
      <c r="E84" s="25">
        <f>(D84-0.9)</f>
        <v>-3.6818200000000023E-2</v>
      </c>
      <c r="F84">
        <v>0.86261359999999998</v>
      </c>
      <c r="G84" s="25">
        <f>(F84-0.9)</f>
        <v>-3.7386400000000042E-2</v>
      </c>
      <c r="H84">
        <v>0.86340910000000004</v>
      </c>
      <c r="I84" s="25">
        <f>(H84-0.9)</f>
        <v>-3.6590899999999982E-2</v>
      </c>
      <c r="J84">
        <v>0.86363639999999997</v>
      </c>
      <c r="K84" s="25">
        <f>(J84-0.9)</f>
        <v>-3.6363600000000051E-2</v>
      </c>
      <c r="L84">
        <v>0.86727270000000001</v>
      </c>
      <c r="M84" s="25">
        <f>(L84-0.9)</f>
        <v>-3.2727300000000015E-2</v>
      </c>
      <c r="N84">
        <v>0.86499999999999999</v>
      </c>
      <c r="O84" s="25">
        <f>(N84-0.9)</f>
        <v>-3.5000000000000031E-2</v>
      </c>
    </row>
    <row r="85" spans="2:18" x14ac:dyDescent="0.25">
      <c r="B85" s="45"/>
      <c r="C85" s="26" t="s">
        <v>56</v>
      </c>
      <c r="D85">
        <v>0.86181820000000009</v>
      </c>
      <c r="E85" s="25">
        <f>(D85-0.9)</f>
        <v>-3.8181799999999932E-2</v>
      </c>
      <c r="F85">
        <v>0.8587499999999999</v>
      </c>
      <c r="G85" s="25">
        <f>(F85-0.9)</f>
        <v>-4.125000000000012E-2</v>
      </c>
      <c r="H85">
        <v>0.86295449999999996</v>
      </c>
      <c r="I85" s="25">
        <f>(H85-0.9)</f>
        <v>-3.7045500000000064E-2</v>
      </c>
      <c r="J85">
        <v>0.86</v>
      </c>
      <c r="K85" s="25">
        <f>(J85-0.9)</f>
        <v>-4.0000000000000036E-2</v>
      </c>
      <c r="L85">
        <v>0.87045450000000002</v>
      </c>
      <c r="M85" s="25">
        <f>(L85-0.9)</f>
        <v>-2.9545500000000002E-2</v>
      </c>
      <c r="N85">
        <v>0.86750000000000005</v>
      </c>
      <c r="O85" s="25">
        <f>(N85-0.9)</f>
        <v>-3.2499999999999973E-2</v>
      </c>
    </row>
    <row r="86" spans="2:18" x14ac:dyDescent="0.25">
      <c r="B86" s="45"/>
      <c r="C86" s="26" t="s">
        <v>57</v>
      </c>
      <c r="D86">
        <v>0.86113634999999999</v>
      </c>
      <c r="E86" s="25">
        <f>(D86-0.9)</f>
        <v>-3.8863650000000027E-2</v>
      </c>
      <c r="F86">
        <v>0.85988635000000002</v>
      </c>
      <c r="G86" s="25">
        <f>(F86-0.9)</f>
        <v>-4.0113650000000001E-2</v>
      </c>
      <c r="H86">
        <v>0.86136360000000001</v>
      </c>
      <c r="I86" s="25">
        <f>(H86-0.9)</f>
        <v>-3.8636400000000015E-2</v>
      </c>
      <c r="J86">
        <v>0.86022730000000003</v>
      </c>
      <c r="K86" s="25">
        <f>(J86-0.9)</f>
        <v>-3.9772699999999994E-2</v>
      </c>
      <c r="L86">
        <v>0.86499999999999999</v>
      </c>
      <c r="M86" s="25">
        <f>(L86-0.9)</f>
        <v>-3.5000000000000031E-2</v>
      </c>
      <c r="N86">
        <v>0.86568179999999995</v>
      </c>
      <c r="O86" s="25">
        <f>(N86-0.9)</f>
        <v>-3.4318200000000076E-2</v>
      </c>
    </row>
    <row r="87" spans="2:18" x14ac:dyDescent="0.25">
      <c r="B87" s="46"/>
      <c r="C87" s="26" t="s">
        <v>47</v>
      </c>
      <c r="D87">
        <v>0.86363634999999994</v>
      </c>
      <c r="E87" s="25">
        <f>(D87-0.9)</f>
        <v>-3.6363650000000081E-2</v>
      </c>
      <c r="F87">
        <v>0.86022725</v>
      </c>
      <c r="G87" s="25">
        <f>(F87-0.9)</f>
        <v>-3.9772750000000023E-2</v>
      </c>
      <c r="H87">
        <v>0.86136360000000001</v>
      </c>
      <c r="I87" s="25">
        <f>(H87-0.9)</f>
        <v>-3.8636400000000015E-2</v>
      </c>
      <c r="J87">
        <v>0.85909089999999999</v>
      </c>
      <c r="K87" s="25">
        <f>(J87-0.9)</f>
        <v>-4.0909100000000032E-2</v>
      </c>
      <c r="L87">
        <v>0.88409090000000001</v>
      </c>
      <c r="M87" s="25">
        <f>(L87-0.9)</f>
        <v>-1.5909100000000009E-2</v>
      </c>
      <c r="N87">
        <v>0.87272729999999998</v>
      </c>
      <c r="O87" s="25">
        <f>(N87-0.9)</f>
        <v>-2.7272700000000039E-2</v>
      </c>
    </row>
    <row r="88" spans="2:18" x14ac:dyDescent="0.25">
      <c r="B88" s="32"/>
      <c r="C88" s="33"/>
      <c r="D88" s="42">
        <f>AVERAGE(E83:E87)</f>
        <v>-3.654546000000003E-2</v>
      </c>
      <c r="E88" s="43"/>
      <c r="F88" s="42">
        <f t="shared" ref="F88:O88" si="6">AVERAGE(G83:G87)</f>
        <v>-3.8750010000000043E-2</v>
      </c>
      <c r="G88" s="43"/>
      <c r="H88" s="42">
        <f t="shared" ref="H88:O88" si="7">AVERAGE(I83:I87)</f>
        <v>-3.6409120000000031E-2</v>
      </c>
      <c r="I88" s="43"/>
      <c r="J88" s="42">
        <f t="shared" ref="J88:O88" si="8">AVERAGE(K83:K87)</f>
        <v>-3.8499980000000031E-2</v>
      </c>
      <c r="K88" s="43"/>
      <c r="L88" s="42">
        <f t="shared" ref="L88:O88" si="9">AVERAGE(M83:M87)</f>
        <v>-2.8863660000000024E-2</v>
      </c>
      <c r="M88" s="43"/>
      <c r="N88" s="42">
        <f t="shared" ref="N88:O88" si="10">AVERAGE(O83:O87)</f>
        <v>-3.1909080000000034E-2</v>
      </c>
      <c r="O88" s="43"/>
    </row>
    <row r="89" spans="2:18" ht="15.75" thickBot="1" x14ac:dyDescent="0.3"/>
    <row r="90" spans="2:18" x14ac:dyDescent="0.25">
      <c r="C90" s="67"/>
      <c r="D90" s="75" t="s">
        <v>24</v>
      </c>
      <c r="E90" s="76"/>
      <c r="F90" s="76"/>
      <c r="G90" s="77"/>
      <c r="H90" s="76" t="s">
        <v>25</v>
      </c>
      <c r="I90" s="76"/>
      <c r="J90" s="76"/>
      <c r="K90" s="76"/>
      <c r="L90" s="75" t="s">
        <v>26</v>
      </c>
      <c r="M90" s="76"/>
      <c r="N90" s="76"/>
      <c r="O90" s="78"/>
    </row>
    <row r="91" spans="2:18" x14ac:dyDescent="0.25">
      <c r="C91" s="68"/>
      <c r="D91" s="47" t="s">
        <v>27</v>
      </c>
      <c r="E91" s="48"/>
      <c r="F91" s="48" t="s">
        <v>28</v>
      </c>
      <c r="G91" s="49"/>
      <c r="H91" s="48" t="s">
        <v>27</v>
      </c>
      <c r="I91" s="48"/>
      <c r="J91" s="48" t="s">
        <v>28</v>
      </c>
      <c r="K91" s="48"/>
      <c r="L91" s="47" t="s">
        <v>27</v>
      </c>
      <c r="M91" s="48"/>
      <c r="N91" s="48" t="s">
        <v>28</v>
      </c>
      <c r="O91" s="69"/>
    </row>
    <row r="92" spans="2:18" x14ac:dyDescent="0.25">
      <c r="C92" s="68" t="s">
        <v>30</v>
      </c>
      <c r="D92" s="79">
        <f>AVERAGE(D50,D66,D82)</f>
        <v>2.7466289999999994E-2</v>
      </c>
      <c r="E92" s="80"/>
      <c r="F92" s="70">
        <f>AVERAGE(F50,F66,F82)</f>
        <v>1.5072346666666658E-2</v>
      </c>
      <c r="G92" s="70"/>
      <c r="H92" s="70">
        <f>AVERAGE(H50,H66,H82)</f>
        <v>3.2609986666666667E-2</v>
      </c>
      <c r="I92" s="70"/>
      <c r="J92" s="70">
        <f>AVERAGE(J50,J66,J82)</f>
        <v>2.1003926666666662E-2</v>
      </c>
      <c r="K92" s="70"/>
      <c r="L92" s="70">
        <f>AVERAGE(L50,L66,L82)</f>
        <v>5.1092386666666663E-2</v>
      </c>
      <c r="M92" s="70"/>
      <c r="N92" s="70">
        <f>AVERAGE(N50,N66,N82)</f>
        <v>3.9259053333333328E-2</v>
      </c>
      <c r="O92" s="71"/>
    </row>
    <row r="93" spans="2:18" ht="15.75" thickBot="1" x14ac:dyDescent="0.3">
      <c r="C93" s="72" t="s">
        <v>29</v>
      </c>
      <c r="D93" s="81">
        <f>AVERAGE(D56,D72,D88)</f>
        <v>-1.9719456666666708E-2</v>
      </c>
      <c r="E93" s="73"/>
      <c r="F93" s="73">
        <f>AVERAGE(F56,F72,F88)</f>
        <v>-6.8467766666666869E-3</v>
      </c>
      <c r="G93" s="73"/>
      <c r="H93" s="73">
        <f>AVERAGE(H56,H72,H88)</f>
        <v>-1.3953566666666695E-2</v>
      </c>
      <c r="I93" s="73"/>
      <c r="J93" s="73">
        <f>AVERAGE(J56,J72,J88)</f>
        <v>-2.4677400000000355E-3</v>
      </c>
      <c r="K93" s="73"/>
      <c r="L93" s="73">
        <f>AVERAGE(L56,L72,L88)</f>
        <v>4.5185666666666411E-3</v>
      </c>
      <c r="M93" s="73"/>
      <c r="N93" s="73">
        <f>AVERAGE(N56,N72,N88)</f>
        <v>1.2170093333333307E-2</v>
      </c>
      <c r="O93" s="74"/>
    </row>
  </sheetData>
  <mergeCells count="98">
    <mergeCell ref="AF72:AG72"/>
    <mergeCell ref="AH72:AI72"/>
    <mergeCell ref="AJ72:AK72"/>
    <mergeCell ref="L91:M91"/>
    <mergeCell ref="N91:O91"/>
    <mergeCell ref="J82:K82"/>
    <mergeCell ref="L82:M82"/>
    <mergeCell ref="N82:O82"/>
    <mergeCell ref="D92:E92"/>
    <mergeCell ref="F92:G92"/>
    <mergeCell ref="H92:I92"/>
    <mergeCell ref="J92:K92"/>
    <mergeCell ref="L92:M92"/>
    <mergeCell ref="N92:O92"/>
    <mergeCell ref="D90:G90"/>
    <mergeCell ref="H90:K90"/>
    <mergeCell ref="L90:O90"/>
    <mergeCell ref="D91:E91"/>
    <mergeCell ref="F91:G91"/>
    <mergeCell ref="H91:I91"/>
    <mergeCell ref="J91:K91"/>
    <mergeCell ref="J50:K50"/>
    <mergeCell ref="L50:M50"/>
    <mergeCell ref="N50:O50"/>
    <mergeCell ref="D66:E66"/>
    <mergeCell ref="F66:G66"/>
    <mergeCell ref="H66:I66"/>
    <mergeCell ref="J66:K66"/>
    <mergeCell ref="L66:M66"/>
    <mergeCell ref="N66:O66"/>
    <mergeCell ref="J56:K56"/>
    <mergeCell ref="L56:M56"/>
    <mergeCell ref="N56:O56"/>
    <mergeCell ref="D42:M42"/>
    <mergeCell ref="D43:G43"/>
    <mergeCell ref="H43:K43"/>
    <mergeCell ref="L43:O43"/>
    <mergeCell ref="D44:E44"/>
    <mergeCell ref="F44:G44"/>
    <mergeCell ref="H44:I44"/>
    <mergeCell ref="J44:K44"/>
    <mergeCell ref="L44:M44"/>
    <mergeCell ref="N44:O44"/>
    <mergeCell ref="D50:E50"/>
    <mergeCell ref="F50:G50"/>
    <mergeCell ref="B45:B49"/>
    <mergeCell ref="B51:B55"/>
    <mergeCell ref="D56:E56"/>
    <mergeCell ref="F56:G56"/>
    <mergeCell ref="H56:I56"/>
    <mergeCell ref="H50:I50"/>
    <mergeCell ref="D58:M58"/>
    <mergeCell ref="D59:G59"/>
    <mergeCell ref="H59:K59"/>
    <mergeCell ref="L59:O59"/>
    <mergeCell ref="D60:E60"/>
    <mergeCell ref="F60:G60"/>
    <mergeCell ref="H60:I60"/>
    <mergeCell ref="J60:K60"/>
    <mergeCell ref="L60:M60"/>
    <mergeCell ref="N60:O60"/>
    <mergeCell ref="B61:B65"/>
    <mergeCell ref="B67:B71"/>
    <mergeCell ref="D72:E72"/>
    <mergeCell ref="F72:G72"/>
    <mergeCell ref="H72:I72"/>
    <mergeCell ref="N76:O76"/>
    <mergeCell ref="L72:M72"/>
    <mergeCell ref="N72:O72"/>
    <mergeCell ref="D74:M74"/>
    <mergeCell ref="D75:G75"/>
    <mergeCell ref="H75:K75"/>
    <mergeCell ref="L75:O75"/>
    <mergeCell ref="J72:K72"/>
    <mergeCell ref="B77:B81"/>
    <mergeCell ref="B83:B87"/>
    <mergeCell ref="D88:E88"/>
    <mergeCell ref="F88:G88"/>
    <mergeCell ref="H88:I88"/>
    <mergeCell ref="D82:E82"/>
    <mergeCell ref="F82:G82"/>
    <mergeCell ref="H82:I82"/>
    <mergeCell ref="T44:Z44"/>
    <mergeCell ref="T45:Z45"/>
    <mergeCell ref="D93:E93"/>
    <mergeCell ref="F93:G93"/>
    <mergeCell ref="H93:I93"/>
    <mergeCell ref="J93:K93"/>
    <mergeCell ref="L93:M93"/>
    <mergeCell ref="N93:O93"/>
    <mergeCell ref="L88:M88"/>
    <mergeCell ref="N88:O88"/>
    <mergeCell ref="J88:K88"/>
    <mergeCell ref="D76:E76"/>
    <mergeCell ref="F76:G76"/>
    <mergeCell ref="H76:I76"/>
    <mergeCell ref="J76:K76"/>
    <mergeCell ref="L76:M7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C906-B60B-424E-B0CE-786EA699CB2B}">
  <dimension ref="A2:AF53"/>
  <sheetViews>
    <sheetView tabSelected="1" topLeftCell="K12" workbookViewId="0">
      <selection activeCell="O24" sqref="O24"/>
    </sheetView>
  </sheetViews>
  <sheetFormatPr defaultRowHeight="15" x14ac:dyDescent="0.25"/>
  <cols>
    <col min="3" max="3" width="14.140625" customWidth="1"/>
    <col min="18" max="18" width="9.140625" customWidth="1"/>
    <col min="19" max="19" width="3.7109375" customWidth="1"/>
    <col min="20" max="20" width="13.7109375" customWidth="1"/>
  </cols>
  <sheetData>
    <row r="2" spans="2:32" x14ac:dyDescent="0.25">
      <c r="B2" s="18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32" ht="15" customHeight="1" x14ac:dyDescent="0.25"/>
    <row r="7" spans="2:32" ht="15.75" x14ac:dyDescent="0.25">
      <c r="R7" s="28"/>
      <c r="S7" s="23"/>
      <c r="T7" s="28"/>
      <c r="U7" s="109" t="s">
        <v>24</v>
      </c>
      <c r="V7" s="110"/>
      <c r="W7" s="110"/>
      <c r="X7" s="111"/>
      <c r="Y7" s="110" t="s">
        <v>25</v>
      </c>
      <c r="Z7" s="110"/>
      <c r="AA7" s="110"/>
      <c r="AB7" s="110"/>
      <c r="AC7" s="109" t="s">
        <v>26</v>
      </c>
      <c r="AD7" s="110"/>
      <c r="AE7" s="110"/>
      <c r="AF7" s="111"/>
    </row>
    <row r="8" spans="2:32" x14ac:dyDescent="0.25">
      <c r="R8" s="29"/>
      <c r="S8" s="24"/>
      <c r="T8" s="29"/>
      <c r="U8" s="112" t="s">
        <v>27</v>
      </c>
      <c r="V8" s="113"/>
      <c r="W8" s="113" t="s">
        <v>28</v>
      </c>
      <c r="X8" s="114"/>
      <c r="Y8" s="113" t="s">
        <v>27</v>
      </c>
      <c r="Z8" s="113"/>
      <c r="AA8" s="113" t="s">
        <v>28</v>
      </c>
      <c r="AB8" s="113"/>
      <c r="AC8" s="112" t="s">
        <v>27</v>
      </c>
      <c r="AD8" s="113"/>
      <c r="AE8" s="113" t="s">
        <v>28</v>
      </c>
      <c r="AF8" s="114"/>
    </row>
    <row r="9" spans="2:32" x14ac:dyDescent="0.25">
      <c r="R9" s="123" t="s">
        <v>64</v>
      </c>
      <c r="S9" s="116" t="s">
        <v>30</v>
      </c>
      <c r="T9" s="28" t="s">
        <v>31</v>
      </c>
      <c r="U9" s="8">
        <v>0.51991935</v>
      </c>
      <c r="V9" s="31">
        <f>(U9-0.5)</f>
        <v>1.9919350000000002E-2</v>
      </c>
      <c r="W9" s="12">
        <v>0.51991935</v>
      </c>
      <c r="X9" s="25">
        <f>(W9-0.5)</f>
        <v>1.9919350000000002E-2</v>
      </c>
      <c r="Y9" s="8">
        <v>0.5333871</v>
      </c>
      <c r="Z9" s="31">
        <f>(Y9-0.5)</f>
        <v>3.3387100000000003E-2</v>
      </c>
      <c r="AA9" s="12">
        <v>0.5333871</v>
      </c>
      <c r="AB9" s="22">
        <f>(AA9-0.5)</f>
        <v>3.3387100000000003E-2</v>
      </c>
      <c r="AC9" s="8">
        <v>0.56516129999999998</v>
      </c>
      <c r="AD9" s="31">
        <f>(AC9-0.5)</f>
        <v>6.5161299999999978E-2</v>
      </c>
      <c r="AE9" s="12">
        <v>0.56516129999999998</v>
      </c>
      <c r="AF9" s="25">
        <f>(AE9-0.5)</f>
        <v>6.5161299999999978E-2</v>
      </c>
    </row>
    <row r="10" spans="2:32" x14ac:dyDescent="0.25">
      <c r="R10" s="120"/>
      <c r="S10" s="102"/>
      <c r="T10" s="29" t="s">
        <v>33</v>
      </c>
      <c r="U10" s="12">
        <v>0.53830644999999999</v>
      </c>
      <c r="V10" s="25">
        <f>(U10-0.5)</f>
        <v>3.8306449999999992E-2</v>
      </c>
      <c r="W10" s="12">
        <v>0.53830644999999999</v>
      </c>
      <c r="X10" s="25">
        <f>(W10-0.5)</f>
        <v>3.8306449999999992E-2</v>
      </c>
      <c r="Y10" s="12">
        <v>0.54677419999999999</v>
      </c>
      <c r="Z10" s="25">
        <f>(Y10-0.5)</f>
        <v>4.6774199999999988E-2</v>
      </c>
      <c r="AA10" s="12">
        <v>0.54677419999999999</v>
      </c>
      <c r="AB10" s="25">
        <f>(AA10-0.5)</f>
        <v>4.6774199999999988E-2</v>
      </c>
      <c r="AC10" s="12">
        <v>0.56709679999999996</v>
      </c>
      <c r="AD10" s="25">
        <f>(AC10-0.5)</f>
        <v>6.7096799999999956E-2</v>
      </c>
      <c r="AE10" s="12">
        <v>0.56709679999999996</v>
      </c>
      <c r="AF10" s="25">
        <f>(AE10-0.5)</f>
        <v>6.7096799999999956E-2</v>
      </c>
    </row>
    <row r="11" spans="2:32" ht="15" customHeight="1" x14ac:dyDescent="0.25">
      <c r="R11" s="120"/>
      <c r="S11" s="102"/>
      <c r="T11" s="29" t="s">
        <v>34</v>
      </c>
      <c r="U11" s="12">
        <v>0.5212903499999999</v>
      </c>
      <c r="V11" s="25">
        <f>(U11-0.5)</f>
        <v>2.1290349999999902E-2</v>
      </c>
      <c r="W11" s="12">
        <v>0.5212903499999999</v>
      </c>
      <c r="X11" s="25">
        <f>(W11-0.5)</f>
        <v>2.1290349999999902E-2</v>
      </c>
      <c r="Y11" s="12">
        <v>0.53870969999999996</v>
      </c>
      <c r="Z11" s="25">
        <f>(Y11-0.5)</f>
        <v>3.8709699999999958E-2</v>
      </c>
      <c r="AA11" s="12">
        <v>0.53870969999999996</v>
      </c>
      <c r="AB11" s="25">
        <f>(AA11-0.5)</f>
        <v>3.8709699999999958E-2</v>
      </c>
      <c r="AC11" s="12">
        <v>0.59403229999999996</v>
      </c>
      <c r="AD11" s="25">
        <f>(AC11-0.5)</f>
        <v>9.4032299999999958E-2</v>
      </c>
      <c r="AE11" s="12">
        <v>0.59403229999999996</v>
      </c>
      <c r="AF11" s="25">
        <f>(AE11-0.5)</f>
        <v>9.4032299999999958E-2</v>
      </c>
    </row>
    <row r="12" spans="2:32" x14ac:dyDescent="0.25">
      <c r="R12" s="120"/>
      <c r="S12" s="102"/>
      <c r="T12" s="29" t="s">
        <v>37</v>
      </c>
      <c r="U12" s="12">
        <v>0.53395165</v>
      </c>
      <c r="V12" s="25">
        <f>(U12-0.5)</f>
        <v>3.395165E-2</v>
      </c>
      <c r="W12" s="12">
        <v>0.53395165</v>
      </c>
      <c r="X12" s="25">
        <f>(W12-0.5)</f>
        <v>3.395165E-2</v>
      </c>
      <c r="Y12" s="12">
        <v>0.54564520000000005</v>
      </c>
      <c r="Z12" s="25">
        <f>(Y12-0.5)</f>
        <v>4.5645200000000052E-2</v>
      </c>
      <c r="AA12" s="12">
        <v>0.54564520000000005</v>
      </c>
      <c r="AB12" s="25">
        <f>(AA12-0.5)</f>
        <v>4.5645200000000052E-2</v>
      </c>
      <c r="AC12" s="12">
        <v>0.5746774</v>
      </c>
      <c r="AD12" s="25">
        <f>(AC12-0.5)</f>
        <v>7.4677400000000005E-2</v>
      </c>
      <c r="AE12" s="12">
        <v>0.5746774</v>
      </c>
      <c r="AF12" s="25">
        <f>(AE12-0.5)</f>
        <v>7.4677400000000005E-2</v>
      </c>
    </row>
    <row r="13" spans="2:32" x14ac:dyDescent="0.25">
      <c r="R13" s="120"/>
      <c r="S13" s="102"/>
      <c r="T13" s="29" t="s">
        <v>9</v>
      </c>
      <c r="U13" s="11">
        <v>0.48629034999999998</v>
      </c>
      <c r="V13" s="25">
        <f>(U13-0.5)</f>
        <v>-1.3709650000000018E-2</v>
      </c>
      <c r="W13" s="12">
        <v>0.48629034999999998</v>
      </c>
      <c r="X13" s="25">
        <f>(W13-0.5)</f>
        <v>-1.3709650000000018E-2</v>
      </c>
      <c r="Y13" s="11">
        <v>0.49193550000000003</v>
      </c>
      <c r="Z13" s="25">
        <f>(Y13-0.5)</f>
        <v>-8.0644999999999745E-3</v>
      </c>
      <c r="AA13" s="12">
        <v>0.49193550000000003</v>
      </c>
      <c r="AB13" s="22">
        <f>(AA13-0.5)</f>
        <v>-8.0644999999999745E-3</v>
      </c>
      <c r="AC13" s="11">
        <v>0.54677419999999999</v>
      </c>
      <c r="AD13" s="25">
        <f>(AC13-0.5)</f>
        <v>4.6774199999999988E-2</v>
      </c>
      <c r="AE13" s="12">
        <v>0.54677419999999999</v>
      </c>
      <c r="AF13" s="25">
        <f>(AE13-0.5)</f>
        <v>4.6774199999999988E-2</v>
      </c>
    </row>
    <row r="14" spans="2:32" x14ac:dyDescent="0.25">
      <c r="R14" s="120"/>
      <c r="S14" s="115"/>
      <c r="T14" s="30"/>
      <c r="U14" s="42">
        <f>AVERAGE(V9:V13)</f>
        <v>1.9951629999999977E-2</v>
      </c>
      <c r="V14" s="43"/>
      <c r="W14" s="54">
        <f>AVERAGE(X9:X13)</f>
        <v>1.9951629999999977E-2</v>
      </c>
      <c r="X14" s="54"/>
      <c r="Y14" s="42">
        <f>AVERAGE(Z9:Z13)</f>
        <v>3.1290340000000007E-2</v>
      </c>
      <c r="Z14" s="43"/>
      <c r="AA14" s="54">
        <f>AVERAGE(AB9:AB13)</f>
        <v>3.1290340000000007E-2</v>
      </c>
      <c r="AB14" s="54"/>
      <c r="AC14" s="42">
        <f>AVERAGE(AD9:AD13)</f>
        <v>6.9548399999999982E-2</v>
      </c>
      <c r="AD14" s="43"/>
      <c r="AE14" s="54">
        <f>AVERAGE(AF9:AF13)</f>
        <v>6.9548399999999982E-2</v>
      </c>
      <c r="AF14" s="43"/>
    </row>
    <row r="15" spans="2:32" x14ac:dyDescent="0.25">
      <c r="R15" s="120"/>
      <c r="S15" s="116" t="s">
        <v>29</v>
      </c>
      <c r="T15" s="28" t="s">
        <v>31</v>
      </c>
      <c r="U15" s="11">
        <v>0.87830644999999996</v>
      </c>
      <c r="V15" s="25">
        <f>(U15-0.9)</f>
        <v>-2.1693550000000061E-2</v>
      </c>
      <c r="W15" s="12">
        <v>0.90032259999999997</v>
      </c>
      <c r="X15" s="25">
        <f>(W15-0.9)</f>
        <v>3.225999999999507E-4</v>
      </c>
      <c r="Y15" s="11">
        <v>0.88822579999999995</v>
      </c>
      <c r="Z15" s="25">
        <f>(Y15-0.9)</f>
        <v>-1.1774200000000068E-2</v>
      </c>
      <c r="AA15" s="12">
        <v>0.90967739999999997</v>
      </c>
      <c r="AB15" s="22">
        <f>(AA15-0.9)</f>
        <v>9.6773999999999472E-3</v>
      </c>
      <c r="AC15" s="11">
        <v>0.91822579999999998</v>
      </c>
      <c r="AD15" s="25">
        <f>(AC15-0.9)</f>
        <v>1.8225799999999959E-2</v>
      </c>
      <c r="AE15" s="12">
        <v>0.92951609999999996</v>
      </c>
      <c r="AF15" s="25">
        <f>(AE15-0.9)</f>
        <v>2.9516099999999934E-2</v>
      </c>
    </row>
    <row r="16" spans="2:32" x14ac:dyDescent="0.25">
      <c r="R16" s="120"/>
      <c r="S16" s="102"/>
      <c r="T16" s="29" t="s">
        <v>33</v>
      </c>
      <c r="U16" s="12">
        <v>0.87467739999999994</v>
      </c>
      <c r="V16" s="25">
        <f>(U16-0.9)</f>
        <v>-2.5322600000000084E-2</v>
      </c>
      <c r="W16" s="12">
        <v>0.90233870000000005</v>
      </c>
      <c r="X16" s="25">
        <f>(W16-0.9)</f>
        <v>2.3387000000000269E-3</v>
      </c>
      <c r="Y16" s="12">
        <v>0.88548389999999999</v>
      </c>
      <c r="Z16" s="25">
        <f>(Y16-0.9)</f>
        <v>-1.4516100000000032E-2</v>
      </c>
      <c r="AA16" s="12">
        <v>0.90919349999999999</v>
      </c>
      <c r="AB16" s="25">
        <f>(AA16-0.9)</f>
        <v>9.1934999999999656E-3</v>
      </c>
      <c r="AC16" s="12">
        <v>0.90661290000000005</v>
      </c>
      <c r="AD16" s="25">
        <f>(AC16-0.9)</f>
        <v>6.6129000000000326E-3</v>
      </c>
      <c r="AE16" s="12">
        <v>0.9227419</v>
      </c>
      <c r="AF16" s="25">
        <f>(AE16-0.9)</f>
        <v>2.2741899999999982E-2</v>
      </c>
    </row>
    <row r="17" spans="1:32" x14ac:dyDescent="0.25">
      <c r="R17" s="120"/>
      <c r="S17" s="102"/>
      <c r="T17" s="29" t="s">
        <v>34</v>
      </c>
      <c r="U17" s="12">
        <v>0.85685484999999995</v>
      </c>
      <c r="V17" s="25">
        <f>(U17-0.9)</f>
        <v>-4.3145150000000076E-2</v>
      </c>
      <c r="W17" s="12">
        <v>0.89024195000000006</v>
      </c>
      <c r="X17" s="25">
        <f>(W17-0.9)</f>
        <v>-9.7580499999999626E-3</v>
      </c>
      <c r="Y17" s="12">
        <v>0.87032259999999995</v>
      </c>
      <c r="Z17" s="25">
        <f>(Y17-0.9)</f>
        <v>-2.9677400000000076E-2</v>
      </c>
      <c r="AA17" s="12">
        <v>0.90387099999999998</v>
      </c>
      <c r="AB17" s="25">
        <f>(AA17-0.9)</f>
        <v>3.8709999999999578E-3</v>
      </c>
      <c r="AC17" s="12">
        <v>0.91709680000000005</v>
      </c>
      <c r="AD17" s="25">
        <f>(AC17-0.9)</f>
        <v>1.7096800000000023E-2</v>
      </c>
      <c r="AE17" s="12">
        <v>0.94564519999999996</v>
      </c>
      <c r="AF17" s="25">
        <f>(AE17-0.9)</f>
        <v>4.5645199999999941E-2</v>
      </c>
    </row>
    <row r="18" spans="1:32" x14ac:dyDescent="0.25">
      <c r="B18" s="18"/>
      <c r="D18" s="21"/>
      <c r="E18" s="21"/>
      <c r="F18" s="21"/>
      <c r="G18" s="21"/>
      <c r="H18" s="21"/>
      <c r="I18" s="21"/>
      <c r="J18" s="21"/>
      <c r="K18" s="21"/>
      <c r="L18" s="21"/>
      <c r="M18" s="21"/>
      <c r="R18" s="120"/>
      <c r="S18" s="102"/>
      <c r="T18" s="29" t="s">
        <v>37</v>
      </c>
      <c r="U18" s="12">
        <v>0.85887099999999994</v>
      </c>
      <c r="V18" s="25">
        <f>(U18-0.9)</f>
        <v>-4.1129000000000082E-2</v>
      </c>
      <c r="W18" s="12">
        <v>0.89209680000000002</v>
      </c>
      <c r="X18" s="25">
        <f>(W18-0.9)</f>
        <v>-7.9031999999999991E-3</v>
      </c>
      <c r="Y18" s="12">
        <v>0.86887099999999995</v>
      </c>
      <c r="Z18" s="25">
        <f>(Y18-0.9)</f>
        <v>-3.1129000000000073E-2</v>
      </c>
      <c r="AA18" s="12">
        <v>0.90612899999999996</v>
      </c>
      <c r="AB18" s="25">
        <f>(AA18-0.9)</f>
        <v>6.1289999999999401E-3</v>
      </c>
      <c r="AC18" s="12">
        <v>0.89919349999999998</v>
      </c>
      <c r="AD18" s="25">
        <f>(AC18-0.9)</f>
        <v>-8.0650000000004329E-4</v>
      </c>
      <c r="AE18" s="12">
        <v>0.93580649999999999</v>
      </c>
      <c r="AF18" s="25">
        <f>(AE18-0.9)</f>
        <v>3.5806499999999963E-2</v>
      </c>
    </row>
    <row r="19" spans="1:32" ht="15" customHeight="1" x14ac:dyDescent="0.25">
      <c r="A19" s="108"/>
      <c r="B19" s="23"/>
      <c r="C19" s="2"/>
      <c r="D19" s="51"/>
      <c r="E19" s="52"/>
      <c r="F19" s="52"/>
      <c r="G19" s="53"/>
      <c r="H19" s="51"/>
      <c r="I19" s="52"/>
      <c r="J19" s="52"/>
      <c r="K19" s="53"/>
      <c r="L19" s="51"/>
      <c r="M19" s="52"/>
      <c r="N19" s="52"/>
      <c r="O19" s="53"/>
      <c r="R19" s="120"/>
      <c r="S19" s="102"/>
      <c r="T19" s="29" t="s">
        <v>9</v>
      </c>
      <c r="U19" s="11">
        <v>0.86774189999999995</v>
      </c>
      <c r="V19" s="25">
        <f>(U19-0.9)</f>
        <v>-3.2258100000000067E-2</v>
      </c>
      <c r="W19" s="12">
        <v>0.9048387</v>
      </c>
      <c r="X19" s="25">
        <f>(W19-0.9)</f>
        <v>4.8386999999999736E-3</v>
      </c>
      <c r="Y19" s="11">
        <v>0.9</v>
      </c>
      <c r="Z19" s="25">
        <f>(Y19-0.9)</f>
        <v>0</v>
      </c>
      <c r="AA19" s="12">
        <v>0.9177419</v>
      </c>
      <c r="AB19" s="22">
        <f>(AA19-0.9)</f>
        <v>1.7741899999999977E-2</v>
      </c>
      <c r="AC19" s="11">
        <v>0.96290319999999996</v>
      </c>
      <c r="AD19" s="25">
        <f>(AC19-0.9)</f>
        <v>6.2903199999999937E-2</v>
      </c>
      <c r="AE19" s="12">
        <v>0.96451609999999999</v>
      </c>
      <c r="AF19" s="25">
        <f>(AE19-0.9)</f>
        <v>6.4516099999999965E-2</v>
      </c>
    </row>
    <row r="20" spans="1:32" x14ac:dyDescent="0.25">
      <c r="A20" s="108"/>
      <c r="B20" s="24"/>
      <c r="D20" s="47"/>
      <c r="E20" s="48"/>
      <c r="F20" s="48"/>
      <c r="G20" s="49"/>
      <c r="H20" s="48"/>
      <c r="I20" s="48"/>
      <c r="J20" s="48"/>
      <c r="K20" s="48"/>
      <c r="L20" s="47"/>
      <c r="M20" s="48"/>
      <c r="N20" s="48"/>
      <c r="O20" s="49"/>
      <c r="R20" s="122"/>
      <c r="S20" s="115"/>
      <c r="T20" s="30"/>
      <c r="U20" s="42">
        <f>AVERAGE(V15:V19)</f>
        <v>-3.2709680000000074E-2</v>
      </c>
      <c r="V20" s="43"/>
      <c r="W20" s="54">
        <f>AVERAGE(X15:X19)</f>
        <v>-2.0322500000000019E-3</v>
      </c>
      <c r="X20" s="54"/>
      <c r="Y20" s="42">
        <f>AVERAGE(Z15:Z19)</f>
        <v>-1.741934000000005E-2</v>
      </c>
      <c r="Z20" s="43"/>
      <c r="AA20" s="54">
        <f>AVERAGE(AB15:AB19)</f>
        <v>9.3225599999999572E-3</v>
      </c>
      <c r="AB20" s="54"/>
      <c r="AC20" s="42">
        <f>AVERAGE(AD15:AD19)</f>
        <v>2.0806439999999982E-2</v>
      </c>
      <c r="AD20" s="43"/>
      <c r="AE20" s="54">
        <f>AVERAGE(AF15:AF19)</f>
        <v>3.9645159999999957E-2</v>
      </c>
      <c r="AF20" s="43"/>
    </row>
    <row r="21" spans="1:32" ht="15" customHeight="1" x14ac:dyDescent="0.25">
      <c r="R21" s="124" t="s">
        <v>65</v>
      </c>
      <c r="S21" s="116" t="s">
        <v>30</v>
      </c>
      <c r="T21" s="28" t="s">
        <v>43</v>
      </c>
      <c r="U21" s="9">
        <v>0.54653229999999997</v>
      </c>
      <c r="V21" s="31">
        <f>(U21-0.5)</f>
        <v>4.6532299999999971E-2</v>
      </c>
      <c r="W21" s="8">
        <v>0.54653229999999997</v>
      </c>
      <c r="X21" s="31">
        <f>(W21-0.5)</f>
        <v>4.6532299999999971E-2</v>
      </c>
      <c r="Y21" s="8">
        <v>0.55016129999999996</v>
      </c>
      <c r="Z21" s="31">
        <f>(Y21-0.5)</f>
        <v>5.0161299999999964E-2</v>
      </c>
      <c r="AA21" s="8">
        <v>0.55016129999999996</v>
      </c>
      <c r="AB21" s="31">
        <f>(AA21-0.5)</f>
        <v>5.0161299999999964E-2</v>
      </c>
      <c r="AC21" s="8">
        <v>0.5603226</v>
      </c>
      <c r="AD21" s="31">
        <f>(AC21-0.5)</f>
        <v>6.0322600000000004E-2</v>
      </c>
      <c r="AE21" s="8">
        <v>0.5603226</v>
      </c>
      <c r="AF21" s="31">
        <f>(AE21-0.5)</f>
        <v>6.0322600000000004E-2</v>
      </c>
    </row>
    <row r="22" spans="1:32" x14ac:dyDescent="0.25">
      <c r="R22" s="121"/>
      <c r="S22" s="102"/>
      <c r="T22" s="29" t="s">
        <v>44</v>
      </c>
      <c r="U22" s="12">
        <v>0.53379035000000008</v>
      </c>
      <c r="V22" s="25">
        <f>(U22-0.5)</f>
        <v>3.379035000000008E-2</v>
      </c>
      <c r="W22" s="12">
        <v>0.53379035000000008</v>
      </c>
      <c r="X22" s="25">
        <f>(W22-0.5)</f>
        <v>3.379035000000008E-2</v>
      </c>
      <c r="Y22" s="12">
        <v>0.53725809999999996</v>
      </c>
      <c r="Z22" s="25">
        <f>(Y22-0.5)</f>
        <v>3.7258099999999961E-2</v>
      </c>
      <c r="AA22" s="12">
        <v>0.53725809999999996</v>
      </c>
      <c r="AB22" s="25">
        <f>(AA22-0.5)</f>
        <v>3.7258099999999961E-2</v>
      </c>
      <c r="AC22" s="12">
        <v>0.54403230000000002</v>
      </c>
      <c r="AD22" s="25">
        <f>(AC22-0.5)</f>
        <v>4.4032300000000024E-2</v>
      </c>
      <c r="AE22" s="12">
        <v>0.54403230000000002</v>
      </c>
      <c r="AF22" s="25">
        <f>(AE22-0.5)</f>
        <v>4.4032300000000024E-2</v>
      </c>
    </row>
    <row r="23" spans="1:32" x14ac:dyDescent="0.25">
      <c r="R23" s="121"/>
      <c r="S23" s="102"/>
      <c r="T23" s="29" t="s">
        <v>45</v>
      </c>
      <c r="U23" s="12">
        <v>0.54806449999999995</v>
      </c>
      <c r="V23" s="25">
        <f>(U23-0.5)</f>
        <v>4.8064499999999954E-2</v>
      </c>
      <c r="W23" s="12">
        <v>0.54806449999999995</v>
      </c>
      <c r="X23" s="25">
        <f>(W23-0.5)</f>
        <v>4.8064499999999954E-2</v>
      </c>
      <c r="Y23" s="12">
        <v>0.55161289999999996</v>
      </c>
      <c r="Z23" s="25">
        <f>(Y23-0.5)</f>
        <v>5.1612899999999962E-2</v>
      </c>
      <c r="AA23" s="12">
        <v>0.55161289999999996</v>
      </c>
      <c r="AB23" s="25">
        <f>(AA23-0.5)</f>
        <v>5.1612899999999962E-2</v>
      </c>
      <c r="AC23" s="12">
        <v>0.56725809999999999</v>
      </c>
      <c r="AD23" s="25">
        <f>(AC23-0.5)</f>
        <v>6.7258099999999987E-2</v>
      </c>
      <c r="AE23" s="12">
        <v>0.56725809999999999</v>
      </c>
      <c r="AF23" s="25">
        <f>(AE23-0.5)</f>
        <v>6.7258099999999987E-2</v>
      </c>
    </row>
    <row r="24" spans="1:32" x14ac:dyDescent="0.25">
      <c r="R24" s="121"/>
      <c r="S24" s="102"/>
      <c r="T24" s="29" t="s">
        <v>46</v>
      </c>
      <c r="U24" s="12">
        <v>0.5474194</v>
      </c>
      <c r="V24" s="25">
        <f>(U24-0.5)</f>
        <v>4.74194E-2</v>
      </c>
      <c r="W24" s="12">
        <v>0.5474194</v>
      </c>
      <c r="X24" s="25">
        <f>(W24-0.5)</f>
        <v>4.74194E-2</v>
      </c>
      <c r="Y24" s="12">
        <v>0.54903230000000003</v>
      </c>
      <c r="Z24" s="25">
        <f>(Y24-0.5)</f>
        <v>4.9032300000000029E-2</v>
      </c>
      <c r="AA24" s="12">
        <v>0.54903230000000003</v>
      </c>
      <c r="AB24" s="25">
        <f>(AA24-0.5)</f>
        <v>4.9032300000000029E-2</v>
      </c>
      <c r="AC24" s="12">
        <v>0.55919350000000001</v>
      </c>
      <c r="AD24" s="25">
        <f>(AC24-0.5)</f>
        <v>5.919350000000001E-2</v>
      </c>
      <c r="AE24" s="12">
        <v>0.55919350000000001</v>
      </c>
      <c r="AF24" s="25">
        <f>(AE24-0.5)</f>
        <v>5.919350000000001E-2</v>
      </c>
    </row>
    <row r="25" spans="1:32" x14ac:dyDescent="0.25">
      <c r="R25" s="121"/>
      <c r="S25" s="102"/>
      <c r="T25" s="29" t="s">
        <v>38</v>
      </c>
      <c r="U25" s="64">
        <v>0.55483870000000002</v>
      </c>
      <c r="V25" s="25">
        <f>(U25-0.5)</f>
        <v>5.4838700000000018E-2</v>
      </c>
      <c r="W25" s="11">
        <v>0.55483870000000002</v>
      </c>
      <c r="X25" s="25">
        <f>(W25-0.5)</f>
        <v>5.4838700000000018E-2</v>
      </c>
      <c r="Y25" s="11">
        <v>0.55645160000000005</v>
      </c>
      <c r="Z25" s="25">
        <f>(Y25-0.5)</f>
        <v>5.6451600000000046E-2</v>
      </c>
      <c r="AA25" s="11">
        <v>0.55645160000000005</v>
      </c>
      <c r="AB25" s="25">
        <f>(AA25-0.5)</f>
        <v>5.6451600000000046E-2</v>
      </c>
      <c r="AC25" s="11">
        <v>0.55806449999999996</v>
      </c>
      <c r="AD25" s="25">
        <f>(AC25-0.5)</f>
        <v>5.8064499999999963E-2</v>
      </c>
      <c r="AE25" s="11">
        <v>0.55806449999999996</v>
      </c>
      <c r="AF25" s="25">
        <f>(AE25-0.5)</f>
        <v>5.8064499999999963E-2</v>
      </c>
    </row>
    <row r="26" spans="1:32" x14ac:dyDescent="0.25">
      <c r="R26" s="121"/>
      <c r="S26" s="115"/>
      <c r="T26" s="30"/>
      <c r="U26" s="54">
        <f>AVERAGE(V21:V25)</f>
        <v>4.6129050000000005E-2</v>
      </c>
      <c r="V26" s="43"/>
      <c r="W26" s="42">
        <f>AVERAGE(X21:X25)</f>
        <v>4.6129050000000005E-2</v>
      </c>
      <c r="X26" s="43"/>
      <c r="Y26" s="42">
        <f>AVERAGE(Z21:Z25)</f>
        <v>4.8903239999999994E-2</v>
      </c>
      <c r="Z26" s="43"/>
      <c r="AA26" s="42">
        <f>AVERAGE(AB21:AB25)</f>
        <v>4.8903239999999994E-2</v>
      </c>
      <c r="AB26" s="43"/>
      <c r="AC26" s="42">
        <f>AVERAGE(AD21:AD25)</f>
        <v>5.7774199999999998E-2</v>
      </c>
      <c r="AD26" s="43"/>
      <c r="AE26" s="42">
        <f>AVERAGE(AF21:AF25)</f>
        <v>5.7774199999999998E-2</v>
      </c>
      <c r="AF26" s="43"/>
    </row>
    <row r="27" spans="1:32" ht="15" customHeight="1" x14ac:dyDescent="0.25">
      <c r="R27" s="121"/>
      <c r="S27" s="117" t="s">
        <v>29</v>
      </c>
      <c r="T27" s="28" t="s">
        <v>43</v>
      </c>
      <c r="U27" s="64">
        <v>0.91274189999999999</v>
      </c>
      <c r="V27" s="25">
        <f>(U27-0.9)</f>
        <v>1.2741899999999973E-2</v>
      </c>
      <c r="W27" s="11">
        <v>0.92088709999999996</v>
      </c>
      <c r="X27" s="25">
        <f>(W27-0.9)</f>
        <v>2.0887099999999936E-2</v>
      </c>
      <c r="Y27" s="11">
        <v>0.91403230000000002</v>
      </c>
      <c r="Z27" s="25">
        <f>(Y27-0.9)</f>
        <v>1.4032299999999998E-2</v>
      </c>
      <c r="AA27" s="11">
        <v>0.92225809999999997</v>
      </c>
      <c r="AB27" s="25">
        <f>(AA27-0.9)</f>
        <v>2.2258099999999947E-2</v>
      </c>
      <c r="AC27" s="11">
        <v>0.92064520000000005</v>
      </c>
      <c r="AD27" s="25">
        <f>(AC27-0.9)</f>
        <v>2.064520000000003E-2</v>
      </c>
      <c r="AE27" s="11">
        <v>0.92854840000000005</v>
      </c>
      <c r="AF27" s="25">
        <f>(AE27-0.9)</f>
        <v>2.8548400000000029E-2</v>
      </c>
    </row>
    <row r="28" spans="1:32" x14ac:dyDescent="0.25">
      <c r="R28" s="121"/>
      <c r="S28" s="118"/>
      <c r="T28" s="29" t="s">
        <v>44</v>
      </c>
      <c r="U28" s="12">
        <v>0.90637095000000001</v>
      </c>
      <c r="V28" s="25">
        <f>(U28-0.9)</f>
        <v>6.3709499999999863E-3</v>
      </c>
      <c r="W28" s="12">
        <v>0.91766124999999998</v>
      </c>
      <c r="X28" s="25">
        <f>(W28-0.9)</f>
        <v>1.7661249999999962E-2</v>
      </c>
      <c r="Y28" s="12">
        <v>0.90709680000000004</v>
      </c>
      <c r="Z28" s="25">
        <f>(Y28-0.9)</f>
        <v>7.0968000000000142E-3</v>
      </c>
      <c r="AA28" s="12">
        <v>0.91838710000000001</v>
      </c>
      <c r="AB28" s="25">
        <f>(AA28-0.9)</f>
        <v>1.838709999999999E-2</v>
      </c>
      <c r="AC28" s="12">
        <v>0.91532259999999999</v>
      </c>
      <c r="AD28" s="25">
        <f>(AC28-0.9)</f>
        <v>1.5322599999999964E-2</v>
      </c>
      <c r="AE28" s="12">
        <v>0.92161289999999996</v>
      </c>
      <c r="AF28" s="25">
        <f>(AE28-0.9)</f>
        <v>2.1612899999999935E-2</v>
      </c>
    </row>
    <row r="29" spans="1:32" x14ac:dyDescent="0.25">
      <c r="R29" s="121"/>
      <c r="S29" s="118"/>
      <c r="T29" s="29" t="s">
        <v>45</v>
      </c>
      <c r="U29" s="12">
        <v>0.90161290000000005</v>
      </c>
      <c r="V29" s="25">
        <f>(U29-0.9)</f>
        <v>1.6129000000000282E-3</v>
      </c>
      <c r="W29" s="12">
        <v>0.91935480000000003</v>
      </c>
      <c r="X29" s="25">
        <f>(W29-0.9)</f>
        <v>1.9354800000000005E-2</v>
      </c>
      <c r="Y29" s="12">
        <v>0.9048387</v>
      </c>
      <c r="Z29" s="25">
        <f>(Y29-0.9)</f>
        <v>4.8386999999999736E-3</v>
      </c>
      <c r="AA29" s="12">
        <v>0.92112899999999998</v>
      </c>
      <c r="AB29" s="25">
        <f>(AA29-0.9)</f>
        <v>2.1128999999999953E-2</v>
      </c>
      <c r="AC29" s="12">
        <v>0.92451609999999995</v>
      </c>
      <c r="AD29" s="25">
        <f>(AC29-0.9)</f>
        <v>2.451609999999993E-2</v>
      </c>
      <c r="AE29" s="12">
        <v>0.93500000000000005</v>
      </c>
      <c r="AF29" s="25">
        <f>(AE29-0.9)</f>
        <v>3.5000000000000031E-2</v>
      </c>
    </row>
    <row r="30" spans="1:32" x14ac:dyDescent="0.25">
      <c r="R30" s="121"/>
      <c r="S30" s="118"/>
      <c r="T30" s="29" t="s">
        <v>46</v>
      </c>
      <c r="U30" s="12">
        <v>0.89749999999999996</v>
      </c>
      <c r="V30" s="25">
        <f>(U30-0.9)</f>
        <v>-2.5000000000000577E-3</v>
      </c>
      <c r="W30" s="12">
        <v>0.91427420000000004</v>
      </c>
      <c r="X30" s="25">
        <f>(W30-0.9)</f>
        <v>1.4274200000000015E-2</v>
      </c>
      <c r="Y30" s="12">
        <v>0.90161290000000005</v>
      </c>
      <c r="Z30" s="25">
        <f>(Y30-0.9)</f>
        <v>1.6129000000000282E-3</v>
      </c>
      <c r="AA30" s="12">
        <v>0.91645160000000003</v>
      </c>
      <c r="AB30" s="25">
        <f>(AA30-0.9)</f>
        <v>1.6451600000000011E-2</v>
      </c>
      <c r="AC30" s="12">
        <v>0.91370969999999996</v>
      </c>
      <c r="AD30" s="25">
        <f>(AC30-0.9)</f>
        <v>1.3709699999999936E-2</v>
      </c>
      <c r="AE30" s="12">
        <v>0.92483870000000001</v>
      </c>
      <c r="AF30" s="25">
        <f>(AE30-0.9)</f>
        <v>2.4838699999999991E-2</v>
      </c>
    </row>
    <row r="31" spans="1:32" x14ac:dyDescent="0.25">
      <c r="R31" s="121"/>
      <c r="S31" s="118"/>
      <c r="T31" s="29" t="s">
        <v>38</v>
      </c>
      <c r="U31" s="64">
        <v>0.93225809999999998</v>
      </c>
      <c r="V31" s="25">
        <f>(U31-0.9)</f>
        <v>3.2258099999999956E-2</v>
      </c>
      <c r="W31" s="11">
        <v>0.92903230000000003</v>
      </c>
      <c r="X31" s="25">
        <f>(W31-0.9)</f>
        <v>2.9032300000000011E-2</v>
      </c>
      <c r="Y31" s="11">
        <v>0.93225809999999998</v>
      </c>
      <c r="Z31" s="25">
        <f>(Y31-0.9)</f>
        <v>3.2258099999999956E-2</v>
      </c>
      <c r="AA31" s="11">
        <v>0.93064519999999995</v>
      </c>
      <c r="AB31" s="25">
        <f>(AA31-0.9)</f>
        <v>3.0645199999999928E-2</v>
      </c>
      <c r="AC31" s="11">
        <v>0.93387100000000001</v>
      </c>
      <c r="AD31" s="25">
        <f>(AC31-0.9)</f>
        <v>3.3870999999999984E-2</v>
      </c>
      <c r="AE31" s="11">
        <v>0.93387100000000001</v>
      </c>
      <c r="AF31" s="25">
        <f>(AE31-0.9)</f>
        <v>3.3870999999999984E-2</v>
      </c>
    </row>
    <row r="32" spans="1:32" x14ac:dyDescent="0.25">
      <c r="R32" s="125"/>
      <c r="S32" s="119"/>
      <c r="T32" s="30"/>
      <c r="U32" s="54">
        <f>AVERAGE(V27:V31)</f>
        <v>1.0096769999999977E-2</v>
      </c>
      <c r="V32" s="43"/>
      <c r="W32" s="42">
        <f>AVERAGE(X27:X31)</f>
        <v>2.0241929999999984E-2</v>
      </c>
      <c r="X32" s="43"/>
      <c r="Y32" s="42">
        <f>AVERAGE(Z27:Z31)</f>
        <v>1.1967759999999994E-2</v>
      </c>
      <c r="Z32" s="43"/>
      <c r="AA32" s="42">
        <f>AVERAGE(AB27:AB31)</f>
        <v>2.1774199999999966E-2</v>
      </c>
      <c r="AB32" s="43"/>
      <c r="AC32" s="42">
        <f>AVERAGE(AD27:AD31)</f>
        <v>2.161291999999997E-2</v>
      </c>
      <c r="AD32" s="43"/>
      <c r="AE32" s="42">
        <f>AVERAGE(AF27:AF31)</f>
        <v>2.8774199999999993E-2</v>
      </c>
      <c r="AF32" s="43"/>
    </row>
    <row r="33" spans="2:32" x14ac:dyDescent="0.25">
      <c r="R33" s="120" t="s">
        <v>67</v>
      </c>
      <c r="S33" s="117" t="s">
        <v>30</v>
      </c>
      <c r="T33" s="28" t="s">
        <v>54</v>
      </c>
      <c r="U33" s="12">
        <v>0.51784095000000008</v>
      </c>
      <c r="V33" s="31">
        <f>(U33-0.5)</f>
        <v>1.7840950000000078E-2</v>
      </c>
      <c r="W33" s="12">
        <v>0.48534089999999996</v>
      </c>
      <c r="X33" s="31">
        <f>(W33-0.5)</f>
        <v>-1.4659100000000036E-2</v>
      </c>
      <c r="Y33" s="12">
        <v>0.51659089999999996</v>
      </c>
      <c r="Z33" s="31">
        <f>(Y33-0.5)</f>
        <v>1.6590899999999964E-2</v>
      </c>
      <c r="AA33" s="12">
        <v>0.48704550000000002</v>
      </c>
      <c r="AB33" s="31">
        <f>(AA33-0.5)</f>
        <v>-1.295449999999998E-2</v>
      </c>
      <c r="AC33" s="12">
        <v>0.52636360000000004</v>
      </c>
      <c r="AD33" s="31">
        <f>(AC33-0.5)</f>
        <v>2.6363600000000043E-2</v>
      </c>
      <c r="AE33" s="12">
        <v>0.49249999999999999</v>
      </c>
      <c r="AF33" s="31">
        <f>(AE33-0.5)</f>
        <v>-7.5000000000000067E-3</v>
      </c>
    </row>
    <row r="34" spans="2:32" x14ac:dyDescent="0.25">
      <c r="B34" s="18"/>
      <c r="D34" s="21" t="s">
        <v>66</v>
      </c>
      <c r="E34" s="21"/>
      <c r="F34" s="21"/>
      <c r="G34" s="21"/>
      <c r="H34" s="21"/>
      <c r="I34" s="21"/>
      <c r="J34" s="21"/>
      <c r="K34" s="21"/>
      <c r="L34" s="21"/>
      <c r="M34" s="21"/>
      <c r="R34" s="120"/>
      <c r="S34" s="118"/>
      <c r="T34" s="29" t="s">
        <v>55</v>
      </c>
      <c r="U34" s="12">
        <v>0.51659089999999996</v>
      </c>
      <c r="V34" s="25">
        <f>(U34-0.5)</f>
        <v>1.6590899999999964E-2</v>
      </c>
      <c r="W34" s="12">
        <v>0.48170455000000001</v>
      </c>
      <c r="X34" s="25">
        <f>(W34-0.5)</f>
        <v>-1.8295449999999991E-2</v>
      </c>
      <c r="Y34" s="12">
        <v>0.5186364</v>
      </c>
      <c r="Z34" s="25">
        <f>(Y34-0.5)</f>
        <v>1.8636399999999997E-2</v>
      </c>
      <c r="AA34" s="12">
        <v>0.48499999999999999</v>
      </c>
      <c r="AB34" s="25">
        <f>(AA34-0.5)</f>
        <v>-1.5000000000000013E-2</v>
      </c>
      <c r="AC34" s="12">
        <v>0.51954549999999999</v>
      </c>
      <c r="AD34" s="25">
        <f>(AC34-0.5)</f>
        <v>1.9545499999999993E-2</v>
      </c>
      <c r="AE34" s="12">
        <v>0.48204550000000002</v>
      </c>
      <c r="AF34" s="25">
        <f>(AE34-0.5)</f>
        <v>-1.7954499999999984E-2</v>
      </c>
    </row>
    <row r="35" spans="2:32" x14ac:dyDescent="0.25">
      <c r="B35" s="23"/>
      <c r="C35" s="2"/>
      <c r="D35" s="51" t="s">
        <v>24</v>
      </c>
      <c r="E35" s="52"/>
      <c r="F35" s="52"/>
      <c r="G35" s="53"/>
      <c r="H35" s="52" t="s">
        <v>25</v>
      </c>
      <c r="I35" s="52"/>
      <c r="J35" s="52"/>
      <c r="K35" s="52"/>
      <c r="L35" s="51" t="s">
        <v>26</v>
      </c>
      <c r="M35" s="52"/>
      <c r="N35" s="52"/>
      <c r="O35" s="53"/>
      <c r="R35" s="120"/>
      <c r="S35" s="118"/>
      <c r="T35" s="29" t="s">
        <v>56</v>
      </c>
      <c r="U35" s="12">
        <v>0.50613635000000001</v>
      </c>
      <c r="V35" s="25">
        <f>(U35-0.5)</f>
        <v>6.1363500000000126E-3</v>
      </c>
      <c r="W35" s="12">
        <v>0.47409089999999998</v>
      </c>
      <c r="X35" s="25">
        <f>(W35-0.5)</f>
        <v>-2.5909100000000018E-2</v>
      </c>
      <c r="Y35" s="12">
        <v>0.50659089999999996</v>
      </c>
      <c r="Z35" s="25">
        <f>(Y35-0.5)</f>
        <v>6.5908999999999551E-3</v>
      </c>
      <c r="AA35" s="12">
        <v>0.47340910000000003</v>
      </c>
      <c r="AB35" s="25">
        <f>(AA35-0.5)</f>
        <v>-2.6590899999999973E-2</v>
      </c>
      <c r="AC35" s="12">
        <v>0.51613640000000005</v>
      </c>
      <c r="AD35" s="25">
        <f t="shared" ref="AD35:AD36" si="0">(AC35-0.5)</f>
        <v>1.6136400000000051E-2</v>
      </c>
      <c r="AE35" s="12">
        <v>0.48363640000000002</v>
      </c>
      <c r="AF35" s="25">
        <f>(AE35-0.5)</f>
        <v>-1.6363599999999978E-2</v>
      </c>
    </row>
    <row r="36" spans="2:32" x14ac:dyDescent="0.25">
      <c r="B36" s="24"/>
      <c r="D36" s="47" t="s">
        <v>27</v>
      </c>
      <c r="E36" s="48"/>
      <c r="F36" s="48" t="s">
        <v>28</v>
      </c>
      <c r="G36" s="49"/>
      <c r="H36" s="48" t="s">
        <v>27</v>
      </c>
      <c r="I36" s="48"/>
      <c r="J36" s="48" t="s">
        <v>28</v>
      </c>
      <c r="K36" s="48"/>
      <c r="L36" s="47" t="s">
        <v>27</v>
      </c>
      <c r="M36" s="48"/>
      <c r="N36" s="48" t="s">
        <v>28</v>
      </c>
      <c r="O36" s="49"/>
      <c r="R36" s="120"/>
      <c r="S36" s="118"/>
      <c r="T36" s="29" t="s">
        <v>57</v>
      </c>
      <c r="U36" s="12">
        <v>0.52397729999999998</v>
      </c>
      <c r="V36" s="25">
        <f>(U36-0.5)</f>
        <v>2.3977299999999979E-2</v>
      </c>
      <c r="W36" s="12">
        <v>0.49204545</v>
      </c>
      <c r="X36" s="25">
        <f>(W36-0.5)</f>
        <v>-7.9545500000000047E-3</v>
      </c>
      <c r="Y36" s="12">
        <v>0.5236364</v>
      </c>
      <c r="Z36" s="25">
        <f>(Y36-0.5)</f>
        <v>2.3636400000000002E-2</v>
      </c>
      <c r="AA36" s="12">
        <v>0.49363639999999998</v>
      </c>
      <c r="AB36" s="25">
        <f>(AA36-0.5)</f>
        <v>-6.3636000000000248E-3</v>
      </c>
      <c r="AC36" s="12">
        <v>0.53363640000000001</v>
      </c>
      <c r="AD36" s="25">
        <f t="shared" si="0"/>
        <v>3.3636400000000011E-2</v>
      </c>
      <c r="AE36" s="12">
        <v>0.49863639999999998</v>
      </c>
      <c r="AF36" s="25">
        <f>(AE36-0.5)</f>
        <v>-1.3636000000000204E-3</v>
      </c>
    </row>
    <row r="37" spans="2:32" ht="15" customHeight="1" x14ac:dyDescent="0.25">
      <c r="B37" s="105" t="s">
        <v>30</v>
      </c>
      <c r="C37" s="57" t="s">
        <v>54</v>
      </c>
      <c r="D37">
        <v>0.51784095000000008</v>
      </c>
      <c r="E37" s="31">
        <f>(D37-0.5)</f>
        <v>1.7840950000000078E-2</v>
      </c>
      <c r="F37">
        <v>0.48534089999999996</v>
      </c>
      <c r="G37" s="31">
        <f>(F37-0.5)</f>
        <v>-1.4659100000000036E-2</v>
      </c>
      <c r="H37">
        <v>0.51659089999999996</v>
      </c>
      <c r="I37" s="31">
        <f>(H37-0.5)</f>
        <v>1.6590899999999964E-2</v>
      </c>
      <c r="J37">
        <v>0.48704550000000002</v>
      </c>
      <c r="K37" s="31">
        <f>(J37-0.5)</f>
        <v>-1.295449999999998E-2</v>
      </c>
      <c r="L37">
        <v>0.52636360000000004</v>
      </c>
      <c r="M37" s="31">
        <f>(L37-0.5)</f>
        <v>2.6363600000000043E-2</v>
      </c>
      <c r="N37">
        <v>0.49249999999999999</v>
      </c>
      <c r="O37" s="31">
        <f>(N37-0.5)</f>
        <v>-7.5000000000000067E-3</v>
      </c>
      <c r="R37" s="120"/>
      <c r="S37" s="118"/>
      <c r="T37" s="29" t="s">
        <v>47</v>
      </c>
      <c r="U37" s="12">
        <v>0.51704545000000002</v>
      </c>
      <c r="V37" s="25">
        <f>(U37-0.5)</f>
        <v>1.7045450000000018E-2</v>
      </c>
      <c r="W37" s="12">
        <v>0.46250000000000002</v>
      </c>
      <c r="X37" s="25">
        <f>(W37-0.5)</f>
        <v>-3.7499999999999978E-2</v>
      </c>
      <c r="Y37" s="12">
        <v>0.52272730000000001</v>
      </c>
      <c r="Z37" s="25">
        <f>(Y37-0.5)</f>
        <v>2.2727300000000006E-2</v>
      </c>
      <c r="AA37" s="12">
        <v>0.47499999999999998</v>
      </c>
      <c r="AB37" s="25">
        <f>(AA37-0.5)</f>
        <v>-2.5000000000000022E-2</v>
      </c>
      <c r="AC37" s="12">
        <v>0.53409090000000004</v>
      </c>
      <c r="AD37" s="25">
        <f>(AC37-0.5)</f>
        <v>3.4090900000000035E-2</v>
      </c>
      <c r="AE37" s="12">
        <v>0.49545450000000002</v>
      </c>
      <c r="AF37" s="25">
        <f>(AE37-0.5)</f>
        <v>-4.5454999999999801E-3</v>
      </c>
    </row>
    <row r="38" spans="2:32" x14ac:dyDescent="0.25">
      <c r="B38" s="106"/>
      <c r="C38" s="57" t="s">
        <v>55</v>
      </c>
      <c r="D38">
        <v>0.51659089999999996</v>
      </c>
      <c r="E38" s="25">
        <f>(D38-0.5)</f>
        <v>1.6590899999999964E-2</v>
      </c>
      <c r="F38">
        <v>0.48170455000000001</v>
      </c>
      <c r="G38" s="25">
        <f>(F38-0.5)</f>
        <v>-1.8295449999999991E-2</v>
      </c>
      <c r="H38">
        <v>0.5186364</v>
      </c>
      <c r="I38" s="25">
        <f>(H38-0.5)</f>
        <v>1.8636399999999997E-2</v>
      </c>
      <c r="J38">
        <v>0.48499999999999999</v>
      </c>
      <c r="K38" s="25">
        <f>(J38-0.5)</f>
        <v>-1.5000000000000013E-2</v>
      </c>
      <c r="L38">
        <v>0.51954549999999999</v>
      </c>
      <c r="M38" s="25">
        <f>(L38-0.5)</f>
        <v>1.9545499999999993E-2</v>
      </c>
      <c r="N38">
        <v>0.48204550000000002</v>
      </c>
      <c r="O38" s="25">
        <f>(N38-0.5)</f>
        <v>-1.7954499999999984E-2</v>
      </c>
      <c r="R38" s="120"/>
      <c r="S38" s="119"/>
      <c r="T38" s="30"/>
      <c r="U38" s="54">
        <f>AVERAGE(V33:V37)</f>
        <v>1.631819000000001E-2</v>
      </c>
      <c r="V38" s="43"/>
      <c r="W38" s="42">
        <f t="shared" ref="W38:AF38" si="1">AVERAGE(X33:X37)</f>
        <v>-2.0863640000000006E-2</v>
      </c>
      <c r="X38" s="43"/>
      <c r="Y38" s="42">
        <f t="shared" ref="Y38:AF38" si="2">AVERAGE(Z33:Z37)</f>
        <v>1.7636379999999986E-2</v>
      </c>
      <c r="Z38" s="43"/>
      <c r="AA38" s="42">
        <f t="shared" ref="AA38:AF38" si="3">AVERAGE(AB33:AB37)</f>
        <v>-1.7181800000000004E-2</v>
      </c>
      <c r="AB38" s="43"/>
      <c r="AC38" s="42">
        <f t="shared" ref="AC38:AF38" si="4">AVERAGE(AD33:AD37)</f>
        <v>2.5954560000000026E-2</v>
      </c>
      <c r="AD38" s="43"/>
      <c r="AE38" s="42">
        <f t="shared" ref="AE38:AF38" si="5">AVERAGE(AF33:AF37)</f>
        <v>-9.5454399999999936E-3</v>
      </c>
      <c r="AF38" s="43"/>
    </row>
    <row r="39" spans="2:32" x14ac:dyDescent="0.25">
      <c r="B39" s="106"/>
      <c r="C39" s="57" t="s">
        <v>56</v>
      </c>
      <c r="D39">
        <v>0.50613635000000001</v>
      </c>
      <c r="E39" s="25">
        <f>(D39-0.5)</f>
        <v>6.1363500000000126E-3</v>
      </c>
      <c r="F39">
        <v>0.47409089999999998</v>
      </c>
      <c r="G39" s="25">
        <f>(F39-0.5)</f>
        <v>-2.5909100000000018E-2</v>
      </c>
      <c r="H39">
        <v>0.50659089999999996</v>
      </c>
      <c r="I39" s="25">
        <f>(H39-0.5)</f>
        <v>6.5908999999999551E-3</v>
      </c>
      <c r="J39">
        <v>0.47340910000000003</v>
      </c>
      <c r="K39" s="25">
        <f>(J39-0.5)</f>
        <v>-2.6590899999999973E-2</v>
      </c>
      <c r="L39">
        <v>0.51613640000000005</v>
      </c>
      <c r="M39" s="25">
        <f t="shared" ref="M39:M40" si="6">(L39-0.5)</f>
        <v>1.6136400000000051E-2</v>
      </c>
      <c r="N39">
        <v>0.48363640000000002</v>
      </c>
      <c r="O39" s="25">
        <f>(N39-0.5)</f>
        <v>-1.6363599999999978E-2</v>
      </c>
      <c r="R39" s="120"/>
      <c r="S39" s="117" t="s">
        <v>29</v>
      </c>
      <c r="T39" s="28" t="s">
        <v>54</v>
      </c>
      <c r="U39" s="12">
        <v>0.86749999999999994</v>
      </c>
      <c r="V39" s="25">
        <f>(U39-0.9)</f>
        <v>-3.2500000000000084E-2</v>
      </c>
      <c r="W39" s="12">
        <v>0.86477274999999998</v>
      </c>
      <c r="X39" s="25">
        <f>(W39-0.9)</f>
        <v>-3.5227250000000043E-2</v>
      </c>
      <c r="Y39" s="12">
        <v>0.86886359999999996</v>
      </c>
      <c r="Z39" s="25">
        <f>(Y39-0.9)</f>
        <v>-3.1136400000000064E-2</v>
      </c>
      <c r="AA39" s="12">
        <v>0.86454549999999997</v>
      </c>
      <c r="AB39" s="25">
        <f>(AA39-0.9)</f>
        <v>-3.5454500000000055E-2</v>
      </c>
      <c r="AC39" s="12">
        <v>0.86886359999999996</v>
      </c>
      <c r="AD39" s="25">
        <f>(AC39-0.9)</f>
        <v>-3.1136400000000064E-2</v>
      </c>
      <c r="AE39" s="12">
        <v>0.86954549999999997</v>
      </c>
      <c r="AF39" s="25">
        <f>(AE39-0.9)</f>
        <v>-3.0454500000000051E-2</v>
      </c>
    </row>
    <row r="40" spans="2:32" x14ac:dyDescent="0.25">
      <c r="B40" s="106"/>
      <c r="C40" s="57" t="s">
        <v>57</v>
      </c>
      <c r="D40">
        <v>0.52397729999999998</v>
      </c>
      <c r="E40" s="25">
        <f>(D40-0.5)</f>
        <v>2.3977299999999979E-2</v>
      </c>
      <c r="F40">
        <v>0.49204545</v>
      </c>
      <c r="G40" s="25">
        <f>(F40-0.5)</f>
        <v>-7.9545500000000047E-3</v>
      </c>
      <c r="H40">
        <v>0.5236364</v>
      </c>
      <c r="I40" s="25">
        <f>(H40-0.5)</f>
        <v>2.3636400000000002E-2</v>
      </c>
      <c r="J40">
        <v>0.49363639999999998</v>
      </c>
      <c r="K40" s="25">
        <f>(J40-0.5)</f>
        <v>-6.3636000000000248E-3</v>
      </c>
      <c r="L40">
        <v>0.53363640000000001</v>
      </c>
      <c r="M40" s="25">
        <f t="shared" si="6"/>
        <v>3.3636400000000011E-2</v>
      </c>
      <c r="N40">
        <v>0.49863639999999998</v>
      </c>
      <c r="O40" s="25">
        <f>(N40-0.5)</f>
        <v>-1.3636000000000204E-3</v>
      </c>
      <c r="R40" s="120"/>
      <c r="S40" s="118"/>
      <c r="T40" s="29" t="s">
        <v>55</v>
      </c>
      <c r="U40" s="12">
        <v>0.8631818</v>
      </c>
      <c r="V40" s="25">
        <f>(U40-0.9)</f>
        <v>-3.6818200000000023E-2</v>
      </c>
      <c r="W40" s="12">
        <v>0.86261359999999998</v>
      </c>
      <c r="X40" s="25">
        <f>(W40-0.9)</f>
        <v>-3.7386400000000042E-2</v>
      </c>
      <c r="Y40" s="12">
        <v>0.86340910000000004</v>
      </c>
      <c r="Z40" s="25">
        <f>(Y40-0.9)</f>
        <v>-3.6590899999999982E-2</v>
      </c>
      <c r="AA40" s="12">
        <v>0.86363639999999997</v>
      </c>
      <c r="AB40" s="25">
        <f>(AA40-0.9)</f>
        <v>-3.6363600000000051E-2</v>
      </c>
      <c r="AC40" s="12">
        <v>0.86727270000000001</v>
      </c>
      <c r="AD40" s="25">
        <f>(AC40-0.9)</f>
        <v>-3.2727300000000015E-2</v>
      </c>
      <c r="AE40" s="12">
        <v>0.86499999999999999</v>
      </c>
      <c r="AF40" s="25">
        <f>(AE40-0.9)</f>
        <v>-3.5000000000000031E-2</v>
      </c>
    </row>
    <row r="41" spans="2:32" x14ac:dyDescent="0.25">
      <c r="B41" s="106"/>
      <c r="C41" s="26" t="s">
        <v>47</v>
      </c>
      <c r="D41">
        <v>0.51704545000000002</v>
      </c>
      <c r="E41" s="25">
        <f>(D41-0.5)</f>
        <v>1.7045450000000018E-2</v>
      </c>
      <c r="F41">
        <v>0.46250000000000002</v>
      </c>
      <c r="G41" s="25">
        <f>(F41-0.5)</f>
        <v>-3.7499999999999978E-2</v>
      </c>
      <c r="H41">
        <v>0.52272730000000001</v>
      </c>
      <c r="I41" s="25">
        <f>(H41-0.5)</f>
        <v>2.2727300000000006E-2</v>
      </c>
      <c r="J41">
        <v>0.47499999999999998</v>
      </c>
      <c r="K41" s="25">
        <f>(J41-0.5)</f>
        <v>-2.5000000000000022E-2</v>
      </c>
      <c r="L41">
        <v>0.53409090000000004</v>
      </c>
      <c r="M41" s="25">
        <f>(L41-0.5)</f>
        <v>3.4090900000000035E-2</v>
      </c>
      <c r="N41">
        <v>0.49545450000000002</v>
      </c>
      <c r="O41" s="25">
        <f>(N41-0.5)</f>
        <v>-4.5454999999999801E-3</v>
      </c>
      <c r="R41" s="120"/>
      <c r="S41" s="118"/>
      <c r="T41" s="29" t="s">
        <v>56</v>
      </c>
      <c r="U41" s="12">
        <v>0.86181820000000009</v>
      </c>
      <c r="V41" s="25">
        <f>(U41-0.9)</f>
        <v>-3.8181799999999932E-2</v>
      </c>
      <c r="W41" s="12">
        <v>0.8587499999999999</v>
      </c>
      <c r="X41" s="25">
        <f>(W41-0.9)</f>
        <v>-4.125000000000012E-2</v>
      </c>
      <c r="Y41" s="12">
        <v>0.86295449999999996</v>
      </c>
      <c r="Z41" s="25">
        <f>(Y41-0.9)</f>
        <v>-3.7045500000000064E-2</v>
      </c>
      <c r="AA41" s="12">
        <v>0.86</v>
      </c>
      <c r="AB41" s="25">
        <f>(AA41-0.9)</f>
        <v>-4.0000000000000036E-2</v>
      </c>
      <c r="AC41" s="12">
        <v>0.87045450000000002</v>
      </c>
      <c r="AD41" s="25">
        <f>(AC41-0.9)</f>
        <v>-2.9545500000000002E-2</v>
      </c>
      <c r="AE41" s="12">
        <v>0.86750000000000005</v>
      </c>
      <c r="AF41" s="25">
        <f>(AE41-0.9)</f>
        <v>-3.2499999999999973E-2</v>
      </c>
    </row>
    <row r="42" spans="2:32" x14ac:dyDescent="0.25">
      <c r="B42" s="107"/>
      <c r="C42" s="26"/>
      <c r="D42" s="42">
        <f>AVERAGE(E37:E41)</f>
        <v>1.631819000000001E-2</v>
      </c>
      <c r="E42" s="43"/>
      <c r="F42" s="42">
        <f t="shared" ref="F42:O42" si="7">AVERAGE(G37:G41)</f>
        <v>-2.0863640000000006E-2</v>
      </c>
      <c r="G42" s="43"/>
      <c r="H42" s="42">
        <f t="shared" ref="H42:O42" si="8">AVERAGE(I37:I41)</f>
        <v>1.7636379999999986E-2</v>
      </c>
      <c r="I42" s="43"/>
      <c r="J42" s="42">
        <f t="shared" ref="J42:O42" si="9">AVERAGE(K37:K41)</f>
        <v>-1.7181800000000004E-2</v>
      </c>
      <c r="K42" s="43"/>
      <c r="L42" s="42">
        <f t="shared" ref="L42:O42" si="10">AVERAGE(M37:M41)</f>
        <v>2.5954560000000026E-2</v>
      </c>
      <c r="M42" s="43"/>
      <c r="N42" s="42">
        <f t="shared" ref="N42:O42" si="11">AVERAGE(O37:O41)</f>
        <v>-9.5454399999999936E-3</v>
      </c>
      <c r="O42" s="43"/>
      <c r="R42" s="120"/>
      <c r="S42" s="118"/>
      <c r="T42" s="29" t="s">
        <v>57</v>
      </c>
      <c r="U42" s="12">
        <v>0.86113634999999999</v>
      </c>
      <c r="V42" s="25">
        <f>(U42-0.9)</f>
        <v>-3.8863650000000027E-2</v>
      </c>
      <c r="W42" s="12">
        <v>0.85988635000000002</v>
      </c>
      <c r="X42" s="25">
        <f>(W42-0.9)</f>
        <v>-4.0113650000000001E-2</v>
      </c>
      <c r="Y42" s="12">
        <v>0.86136360000000001</v>
      </c>
      <c r="Z42" s="25">
        <f>(Y42-0.9)</f>
        <v>-3.8636400000000015E-2</v>
      </c>
      <c r="AA42" s="12">
        <v>0.86022730000000003</v>
      </c>
      <c r="AB42" s="25">
        <f>(AA42-0.9)</f>
        <v>-3.9772699999999994E-2</v>
      </c>
      <c r="AC42" s="12">
        <v>0.86499999999999999</v>
      </c>
      <c r="AD42" s="25">
        <f>(AC42-0.9)</f>
        <v>-3.5000000000000031E-2</v>
      </c>
      <c r="AE42" s="12">
        <v>0.86568179999999995</v>
      </c>
      <c r="AF42" s="25">
        <f>(AE42-0.9)</f>
        <v>-3.4318200000000076E-2</v>
      </c>
    </row>
    <row r="43" spans="2:32" ht="15" customHeight="1" x14ac:dyDescent="0.25">
      <c r="B43" s="105" t="s">
        <v>29</v>
      </c>
      <c r="C43" s="26" t="s">
        <v>54</v>
      </c>
      <c r="D43">
        <v>0.86749999999999994</v>
      </c>
      <c r="E43" s="25">
        <f>(D43-0.9)</f>
        <v>-3.2500000000000084E-2</v>
      </c>
      <c r="F43">
        <v>0.86477274999999998</v>
      </c>
      <c r="G43" s="25">
        <f>(F43-0.9)</f>
        <v>-3.5227250000000043E-2</v>
      </c>
      <c r="H43">
        <v>0.86886359999999996</v>
      </c>
      <c r="I43" s="25">
        <f>(H43-0.9)</f>
        <v>-3.1136400000000064E-2</v>
      </c>
      <c r="J43">
        <v>0.86454549999999997</v>
      </c>
      <c r="K43" s="25">
        <f>(J43-0.9)</f>
        <v>-3.5454500000000055E-2</v>
      </c>
      <c r="L43">
        <v>0.86886359999999996</v>
      </c>
      <c r="M43" s="25">
        <f>(L43-0.9)</f>
        <v>-3.1136400000000064E-2</v>
      </c>
      <c r="N43">
        <v>0.86954549999999997</v>
      </c>
      <c r="O43" s="25">
        <f>(N43-0.9)</f>
        <v>-3.0454500000000051E-2</v>
      </c>
      <c r="R43" s="120"/>
      <c r="S43" s="118"/>
      <c r="T43" s="29" t="s">
        <v>47</v>
      </c>
      <c r="U43" s="12">
        <v>0.86363634999999994</v>
      </c>
      <c r="V43" s="25">
        <f>(U43-0.9)</f>
        <v>-3.6363650000000081E-2</v>
      </c>
      <c r="W43" s="12">
        <v>0.86022725</v>
      </c>
      <c r="X43" s="25">
        <f>(W43-0.9)</f>
        <v>-3.9772750000000023E-2</v>
      </c>
      <c r="Y43" s="12">
        <v>0.86136360000000001</v>
      </c>
      <c r="Z43" s="25">
        <f>(Y43-0.9)</f>
        <v>-3.8636400000000015E-2</v>
      </c>
      <c r="AA43" s="12">
        <v>0.85909089999999999</v>
      </c>
      <c r="AB43" s="25">
        <f>(AA43-0.9)</f>
        <v>-4.0909100000000032E-2</v>
      </c>
      <c r="AC43" s="12">
        <v>0.88409090000000001</v>
      </c>
      <c r="AD43" s="25">
        <f>(AC43-0.9)</f>
        <v>-1.5909100000000009E-2</v>
      </c>
      <c r="AE43" s="12">
        <v>0.87272729999999998</v>
      </c>
      <c r="AF43" s="25">
        <f>(AE43-0.9)</f>
        <v>-2.7272700000000039E-2</v>
      </c>
    </row>
    <row r="44" spans="2:32" x14ac:dyDescent="0.25">
      <c r="B44" s="106"/>
      <c r="C44" s="26" t="s">
        <v>55</v>
      </c>
      <c r="D44">
        <v>0.8631818</v>
      </c>
      <c r="E44" s="25">
        <f>(D44-0.9)</f>
        <v>-3.6818200000000023E-2</v>
      </c>
      <c r="F44">
        <v>0.86261359999999998</v>
      </c>
      <c r="G44" s="25">
        <f>(F44-0.9)</f>
        <v>-3.7386400000000042E-2</v>
      </c>
      <c r="H44">
        <v>0.86340910000000004</v>
      </c>
      <c r="I44" s="25">
        <f>(H44-0.9)</f>
        <v>-3.6590899999999982E-2</v>
      </c>
      <c r="J44">
        <v>0.86363639999999997</v>
      </c>
      <c r="K44" s="25">
        <f>(J44-0.9)</f>
        <v>-3.6363600000000051E-2</v>
      </c>
      <c r="L44">
        <v>0.86727270000000001</v>
      </c>
      <c r="M44" s="25">
        <f>(L44-0.9)</f>
        <v>-3.2727300000000015E-2</v>
      </c>
      <c r="N44">
        <v>0.86499999999999999</v>
      </c>
      <c r="O44" s="25">
        <f>(N44-0.9)</f>
        <v>-3.5000000000000031E-2</v>
      </c>
      <c r="R44" s="122"/>
      <c r="S44" s="119"/>
      <c r="T44" s="30"/>
      <c r="U44" s="54">
        <f>AVERAGE(V39:V43)</f>
        <v>-3.654546000000003E-2</v>
      </c>
      <c r="V44" s="43"/>
      <c r="W44" s="42">
        <f t="shared" ref="W44:AF44" si="12">AVERAGE(X39:X43)</f>
        <v>-3.8750010000000043E-2</v>
      </c>
      <c r="X44" s="43"/>
      <c r="Y44" s="42">
        <f t="shared" ref="Y44:AF44" si="13">AVERAGE(Z39:Z43)</f>
        <v>-3.6409120000000031E-2</v>
      </c>
      <c r="Z44" s="43"/>
      <c r="AA44" s="42">
        <f t="shared" ref="AA44:AF44" si="14">AVERAGE(AB39:AB43)</f>
        <v>-3.8499980000000031E-2</v>
      </c>
      <c r="AB44" s="43"/>
      <c r="AC44" s="42">
        <f t="shared" ref="AC44:AF44" si="15">AVERAGE(AD39:AD43)</f>
        <v>-2.8863660000000024E-2</v>
      </c>
      <c r="AD44" s="43"/>
      <c r="AE44" s="42">
        <f t="shared" ref="AE44:AF44" si="16">AVERAGE(AF39:AF43)</f>
        <v>-3.1909080000000034E-2</v>
      </c>
      <c r="AF44" s="43"/>
    </row>
    <row r="45" spans="2:32" x14ac:dyDescent="0.25">
      <c r="B45" s="106"/>
      <c r="C45" s="26" t="s">
        <v>56</v>
      </c>
      <c r="D45">
        <v>0.86181820000000009</v>
      </c>
      <c r="E45" s="25">
        <f>(D45-0.9)</f>
        <v>-3.8181799999999932E-2</v>
      </c>
      <c r="F45">
        <v>0.8587499999999999</v>
      </c>
      <c r="G45" s="25">
        <f>(F45-0.9)</f>
        <v>-4.125000000000012E-2</v>
      </c>
      <c r="H45">
        <v>0.86295449999999996</v>
      </c>
      <c r="I45" s="25">
        <f>(H45-0.9)</f>
        <v>-3.7045500000000064E-2</v>
      </c>
      <c r="J45">
        <v>0.86</v>
      </c>
      <c r="K45" s="25">
        <f>(J45-0.9)</f>
        <v>-4.0000000000000036E-2</v>
      </c>
      <c r="L45">
        <v>0.87045450000000002</v>
      </c>
      <c r="M45" s="25">
        <f>(L45-0.9)</f>
        <v>-2.9545500000000002E-2</v>
      </c>
      <c r="N45">
        <v>0.86750000000000005</v>
      </c>
      <c r="O45" s="25">
        <f>(N45-0.9)</f>
        <v>-3.2499999999999973E-2</v>
      </c>
    </row>
    <row r="46" spans="2:32" x14ac:dyDescent="0.25">
      <c r="B46" s="106"/>
      <c r="C46" s="26" t="s">
        <v>57</v>
      </c>
      <c r="D46">
        <v>0.86113634999999999</v>
      </c>
      <c r="E46" s="25">
        <f>(D46-0.9)</f>
        <v>-3.8863650000000027E-2</v>
      </c>
      <c r="F46">
        <v>0.85988635000000002</v>
      </c>
      <c r="G46" s="25">
        <f>(F46-0.9)</f>
        <v>-4.0113650000000001E-2</v>
      </c>
      <c r="H46">
        <v>0.86136360000000001</v>
      </c>
      <c r="I46" s="25">
        <f>(H46-0.9)</f>
        <v>-3.8636400000000015E-2</v>
      </c>
      <c r="J46">
        <v>0.86022730000000003</v>
      </c>
      <c r="K46" s="25">
        <f>(J46-0.9)</f>
        <v>-3.9772699999999994E-2</v>
      </c>
      <c r="L46">
        <v>0.86499999999999999</v>
      </c>
      <c r="M46" s="25">
        <f>(L46-0.9)</f>
        <v>-3.5000000000000031E-2</v>
      </c>
      <c r="N46">
        <v>0.86568179999999995</v>
      </c>
      <c r="O46" s="25">
        <f>(N46-0.9)</f>
        <v>-3.4318200000000076E-2</v>
      </c>
    </row>
    <row r="47" spans="2:32" x14ac:dyDescent="0.25">
      <c r="B47" s="106"/>
      <c r="C47" s="26" t="s">
        <v>47</v>
      </c>
      <c r="D47">
        <v>0.86363634999999994</v>
      </c>
      <c r="E47" s="25">
        <f>(D47-0.9)</f>
        <v>-3.6363650000000081E-2</v>
      </c>
      <c r="F47">
        <v>0.86022725</v>
      </c>
      <c r="G47" s="25">
        <f>(F47-0.9)</f>
        <v>-3.9772750000000023E-2</v>
      </c>
      <c r="H47">
        <v>0.86136360000000001</v>
      </c>
      <c r="I47" s="25">
        <f>(H47-0.9)</f>
        <v>-3.8636400000000015E-2</v>
      </c>
      <c r="J47">
        <v>0.85909089999999999</v>
      </c>
      <c r="K47" s="25">
        <f>(J47-0.9)</f>
        <v>-4.0909100000000032E-2</v>
      </c>
      <c r="L47">
        <v>0.88409090000000001</v>
      </c>
      <c r="M47" s="25">
        <f>(L47-0.9)</f>
        <v>-1.5909100000000009E-2</v>
      </c>
      <c r="N47">
        <v>0.87272729999999998</v>
      </c>
      <c r="O47" s="25">
        <f>(N47-0.9)</f>
        <v>-2.7272700000000039E-2</v>
      </c>
    </row>
    <row r="48" spans="2:32" x14ac:dyDescent="0.25">
      <c r="B48" s="107"/>
      <c r="C48" s="33"/>
      <c r="D48" s="42">
        <f>AVERAGE(E43:E47)</f>
        <v>-3.654546000000003E-2</v>
      </c>
      <c r="E48" s="43"/>
      <c r="F48" s="42">
        <f t="shared" ref="F48:O48" si="17">AVERAGE(G43:G47)</f>
        <v>-3.8750010000000043E-2</v>
      </c>
      <c r="G48" s="43"/>
      <c r="H48" s="42">
        <f t="shared" ref="H48:O48" si="18">AVERAGE(I43:I47)</f>
        <v>-3.6409120000000031E-2</v>
      </c>
      <c r="I48" s="43"/>
      <c r="J48" s="42">
        <f t="shared" ref="J48:O48" si="19">AVERAGE(K43:K47)</f>
        <v>-3.8499980000000031E-2</v>
      </c>
      <c r="K48" s="43"/>
      <c r="L48" s="42">
        <f t="shared" ref="L48:O48" si="20">AVERAGE(M43:M47)</f>
        <v>-2.8863660000000024E-2</v>
      </c>
      <c r="M48" s="43"/>
      <c r="N48" s="42">
        <f t="shared" ref="N48:O48" si="21">AVERAGE(O43:O47)</f>
        <v>-3.1909080000000034E-2</v>
      </c>
      <c r="O48" s="43"/>
    </row>
    <row r="50" spans="2:15" x14ac:dyDescent="0.25">
      <c r="B50" s="57"/>
      <c r="C50" s="57"/>
      <c r="D50" s="104" t="s">
        <v>24</v>
      </c>
      <c r="E50" s="104"/>
      <c r="F50" s="104"/>
      <c r="G50" s="104"/>
      <c r="H50" s="104" t="s">
        <v>25</v>
      </c>
      <c r="I50" s="104"/>
      <c r="J50" s="104"/>
      <c r="K50" s="104"/>
      <c r="L50" s="104" t="s">
        <v>26</v>
      </c>
      <c r="M50" s="104"/>
      <c r="N50" s="104"/>
      <c r="O50" s="104"/>
    </row>
    <row r="51" spans="2:15" x14ac:dyDescent="0.25">
      <c r="B51" s="57"/>
      <c r="C51" s="57"/>
      <c r="D51" s="60" t="s">
        <v>27</v>
      </c>
      <c r="E51" s="60"/>
      <c r="F51" s="60" t="s">
        <v>28</v>
      </c>
      <c r="G51" s="60"/>
      <c r="H51" s="60" t="s">
        <v>27</v>
      </c>
      <c r="I51" s="60"/>
      <c r="J51" s="60" t="s">
        <v>28</v>
      </c>
      <c r="K51" s="60"/>
      <c r="L51" s="60" t="s">
        <v>27</v>
      </c>
      <c r="M51" s="60"/>
      <c r="N51" s="60" t="s">
        <v>28</v>
      </c>
      <c r="O51" s="60"/>
    </row>
    <row r="52" spans="2:15" x14ac:dyDescent="0.25">
      <c r="B52" s="103" t="s">
        <v>30</v>
      </c>
      <c r="C52" s="103"/>
      <c r="D52" s="70">
        <f>AVERAGE(U14,U26,D42)</f>
        <v>2.7466289999999994E-2</v>
      </c>
      <c r="E52" s="70"/>
      <c r="F52" s="70">
        <f>AVERAGE(W14,W26,F42)</f>
        <v>1.5072346666666658E-2</v>
      </c>
      <c r="G52" s="70"/>
      <c r="H52" s="70">
        <f>AVERAGE(Y14,Y26,H42)</f>
        <v>3.2609986666666667E-2</v>
      </c>
      <c r="I52" s="70"/>
      <c r="J52" s="70">
        <f>AVERAGE(AA14,AA26,J42)</f>
        <v>2.1003926666666662E-2</v>
      </c>
      <c r="K52" s="70"/>
      <c r="L52" s="70">
        <f>AVERAGE(AC14,AC26,L42)</f>
        <v>5.1092386666666663E-2</v>
      </c>
      <c r="M52" s="70"/>
      <c r="N52" s="70">
        <f>AVERAGE(AE14,AE26,N42)</f>
        <v>3.9259053333333328E-2</v>
      </c>
      <c r="O52" s="70"/>
    </row>
    <row r="53" spans="2:15" x14ac:dyDescent="0.25">
      <c r="B53" s="103" t="s">
        <v>29</v>
      </c>
      <c r="C53" s="103"/>
      <c r="D53" s="70">
        <f>AVERAGE(U20,U32,D48)</f>
        <v>-1.9719456666666708E-2</v>
      </c>
      <c r="E53" s="70"/>
      <c r="F53" s="70">
        <f>AVERAGE(W20,W32,F48)</f>
        <v>-6.8467766666666869E-3</v>
      </c>
      <c r="G53" s="70"/>
      <c r="H53" s="70">
        <f>AVERAGE(Y20,Y32,H48)</f>
        <v>-1.3953566666666695E-2</v>
      </c>
      <c r="I53" s="70"/>
      <c r="J53" s="70">
        <f>AVERAGE(AA20,AA32,J48)</f>
        <v>-2.4677400000000355E-3</v>
      </c>
      <c r="K53" s="70"/>
      <c r="L53" s="70">
        <f>AVERAGE(AC20,AC32,L48)</f>
        <v>4.5185666666666411E-3</v>
      </c>
      <c r="M53" s="70"/>
      <c r="N53" s="70">
        <f>AVERAGE(AE20,AE32,N48)</f>
        <v>1.2170093333333307E-2</v>
      </c>
      <c r="O53" s="70"/>
    </row>
  </sheetData>
  <mergeCells count="109">
    <mergeCell ref="R33:R44"/>
    <mergeCell ref="AE38:AF38"/>
    <mergeCell ref="S39:S44"/>
    <mergeCell ref="U44:V44"/>
    <mergeCell ref="W44:X44"/>
    <mergeCell ref="Y44:Z44"/>
    <mergeCell ref="AA44:AB44"/>
    <mergeCell ref="AC44:AD44"/>
    <mergeCell ref="AE44:AF44"/>
    <mergeCell ref="S33:S38"/>
    <mergeCell ref="U38:V38"/>
    <mergeCell ref="W38:X38"/>
    <mergeCell ref="Y38:Z38"/>
    <mergeCell ref="AA38:AB38"/>
    <mergeCell ref="AC38:AD38"/>
    <mergeCell ref="B52:C52"/>
    <mergeCell ref="B53:C53"/>
    <mergeCell ref="S27:S32"/>
    <mergeCell ref="S21:S26"/>
    <mergeCell ref="S9:S14"/>
    <mergeCell ref="S15:S20"/>
    <mergeCell ref="B37:B42"/>
    <mergeCell ref="B43:B48"/>
    <mergeCell ref="R21:R32"/>
    <mergeCell ref="D53:E53"/>
    <mergeCell ref="F53:G53"/>
    <mergeCell ref="H53:I53"/>
    <mergeCell ref="J53:K53"/>
    <mergeCell ref="L53:M53"/>
    <mergeCell ref="N53:O53"/>
    <mergeCell ref="D52:E52"/>
    <mergeCell ref="F52:G52"/>
    <mergeCell ref="H52:I52"/>
    <mergeCell ref="J52:K52"/>
    <mergeCell ref="L52:M52"/>
    <mergeCell ref="N52:O52"/>
    <mergeCell ref="D50:G50"/>
    <mergeCell ref="H50:K50"/>
    <mergeCell ref="L50:O50"/>
    <mergeCell ref="D51:E51"/>
    <mergeCell ref="F51:G51"/>
    <mergeCell ref="H51:I51"/>
    <mergeCell ref="J51:K51"/>
    <mergeCell ref="L51:M51"/>
    <mergeCell ref="N51:O51"/>
    <mergeCell ref="N42:O42"/>
    <mergeCell ref="D48:E48"/>
    <mergeCell ref="F48:G48"/>
    <mergeCell ref="H48:I48"/>
    <mergeCell ref="J48:K48"/>
    <mergeCell ref="L48:M48"/>
    <mergeCell ref="N48:O48"/>
    <mergeCell ref="D42:E42"/>
    <mergeCell ref="F42:G42"/>
    <mergeCell ref="H42:I42"/>
    <mergeCell ref="J42:K42"/>
    <mergeCell ref="L42:M42"/>
    <mergeCell ref="D35:G35"/>
    <mergeCell ref="H35:K35"/>
    <mergeCell ref="L35:O35"/>
    <mergeCell ref="D36:E36"/>
    <mergeCell ref="F36:G36"/>
    <mergeCell ref="H36:I36"/>
    <mergeCell ref="J36:K36"/>
    <mergeCell ref="L36:M36"/>
    <mergeCell ref="N36:O36"/>
    <mergeCell ref="AE26:AF26"/>
    <mergeCell ref="U32:V32"/>
    <mergeCell ref="W32:X32"/>
    <mergeCell ref="Y32:Z32"/>
    <mergeCell ref="AA32:AB32"/>
    <mergeCell ref="AC32:AD32"/>
    <mergeCell ref="AE32:AF32"/>
    <mergeCell ref="U26:V26"/>
    <mergeCell ref="W26:X26"/>
    <mergeCell ref="Y26:Z26"/>
    <mergeCell ref="AA26:AB26"/>
    <mergeCell ref="AC26:AD26"/>
    <mergeCell ref="D19:G19"/>
    <mergeCell ref="H19:K19"/>
    <mergeCell ref="L19:O19"/>
    <mergeCell ref="D20:E20"/>
    <mergeCell ref="F20:G20"/>
    <mergeCell ref="H20:I20"/>
    <mergeCell ref="J20:K20"/>
    <mergeCell ref="L20:M20"/>
    <mergeCell ref="N20:O20"/>
    <mergeCell ref="AE14:AF14"/>
    <mergeCell ref="U20:V20"/>
    <mergeCell ref="W20:X20"/>
    <mergeCell ref="Y20:Z20"/>
    <mergeCell ref="AA20:AB20"/>
    <mergeCell ref="AC20:AD20"/>
    <mergeCell ref="AE20:AF20"/>
    <mergeCell ref="U14:V14"/>
    <mergeCell ref="W14:X14"/>
    <mergeCell ref="Y14:Z14"/>
    <mergeCell ref="AA14:AB14"/>
    <mergeCell ref="AC14:AD14"/>
    <mergeCell ref="R9:R20"/>
    <mergeCell ref="U7:X7"/>
    <mergeCell ref="Y7:AB7"/>
    <mergeCell ref="AC7:AF7"/>
    <mergeCell ref="U8:V8"/>
    <mergeCell ref="W8:X8"/>
    <mergeCell ref="Y8:Z8"/>
    <mergeCell ref="AA8:AB8"/>
    <mergeCell ref="AC8:AD8"/>
    <mergeCell ref="AE8:A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2A95-FCB8-4958-9AA1-BBC10DE76FCE}">
  <dimension ref="B2:J23"/>
  <sheetViews>
    <sheetView workbookViewId="0">
      <selection activeCell="B2" sqref="B2:J23"/>
    </sheetView>
  </sheetViews>
  <sheetFormatPr defaultRowHeight="15" x14ac:dyDescent="0.25"/>
  <cols>
    <col min="2" max="2" width="13.28515625" customWidth="1"/>
  </cols>
  <sheetData>
    <row r="2" spans="2:10" x14ac:dyDescent="0.25">
      <c r="B2" t="s">
        <v>63</v>
      </c>
    </row>
    <row r="3" spans="2:10" x14ac:dyDescent="0.25">
      <c r="B3" s="19"/>
      <c r="C3" s="19" t="s">
        <v>1</v>
      </c>
      <c r="D3" s="19" t="s">
        <v>2</v>
      </c>
      <c r="E3" s="19" t="s">
        <v>3</v>
      </c>
      <c r="F3" s="19" t="s">
        <v>4</v>
      </c>
      <c r="G3" s="19" t="s">
        <v>5</v>
      </c>
      <c r="H3" s="19" t="s">
        <v>6</v>
      </c>
      <c r="I3" s="19" t="s">
        <v>7</v>
      </c>
      <c r="J3" s="19" t="s">
        <v>8</v>
      </c>
    </row>
    <row r="4" spans="2:10" x14ac:dyDescent="0.25">
      <c r="B4" s="19" t="s">
        <v>0</v>
      </c>
      <c r="C4" s="19">
        <v>77</v>
      </c>
      <c r="D4" s="19">
        <v>77</v>
      </c>
      <c r="E4" s="19">
        <v>618</v>
      </c>
      <c r="F4" s="12">
        <v>0.63100000000000001</v>
      </c>
      <c r="G4" s="12">
        <v>0.99199999999999999</v>
      </c>
      <c r="H4" s="12">
        <v>129.87700000000001</v>
      </c>
      <c r="I4" s="12">
        <v>0.58587650000000002</v>
      </c>
      <c r="J4" s="12">
        <v>0.59132949999999995</v>
      </c>
    </row>
    <row r="5" spans="2:10" x14ac:dyDescent="0.25">
      <c r="B5" s="19" t="s">
        <v>22</v>
      </c>
      <c r="C5" s="19">
        <v>77</v>
      </c>
      <c r="D5" s="19">
        <v>77</v>
      </c>
      <c r="E5" s="19">
        <v>618</v>
      </c>
      <c r="F5" s="12">
        <v>0.56030000000000002</v>
      </c>
      <c r="G5" s="12">
        <v>0.98980000000000001</v>
      </c>
      <c r="H5" s="12">
        <v>97.567800000000005</v>
      </c>
      <c r="I5" s="12">
        <v>0.58409730000000004</v>
      </c>
      <c r="J5" s="12">
        <v>0.60692639999999998</v>
      </c>
    </row>
    <row r="6" spans="2:10" x14ac:dyDescent="0.25">
      <c r="B6" s="19" t="s">
        <v>32</v>
      </c>
      <c r="C6" s="19">
        <v>77</v>
      </c>
      <c r="D6" s="19">
        <v>77</v>
      </c>
      <c r="E6" s="19">
        <v>618</v>
      </c>
      <c r="F6" s="12">
        <v>0.5484</v>
      </c>
      <c r="G6" s="12">
        <v>0.98929999999999996</v>
      </c>
      <c r="H6" s="12">
        <v>92.617099999999994</v>
      </c>
      <c r="I6" s="12">
        <v>0.57198579999999999</v>
      </c>
      <c r="J6" s="12">
        <v>0.51738019999999996</v>
      </c>
    </row>
    <row r="7" spans="2:10" x14ac:dyDescent="0.25">
      <c r="B7" s="19" t="s">
        <v>35</v>
      </c>
      <c r="C7" s="19">
        <v>77</v>
      </c>
      <c r="D7" s="19">
        <v>77</v>
      </c>
      <c r="E7" s="19">
        <v>618</v>
      </c>
      <c r="F7" s="12">
        <v>0.29420000000000002</v>
      </c>
      <c r="G7" s="12">
        <v>0.96909999999999996</v>
      </c>
      <c r="H7" s="12">
        <v>31.7822</v>
      </c>
      <c r="I7" s="12">
        <v>0.55807640000000003</v>
      </c>
      <c r="J7" s="12">
        <v>0.59569830000000001</v>
      </c>
    </row>
    <row r="8" spans="2:10" x14ac:dyDescent="0.25">
      <c r="B8" s="19" t="s">
        <v>36</v>
      </c>
      <c r="C8" s="19">
        <v>77</v>
      </c>
      <c r="D8" s="19">
        <v>77</v>
      </c>
      <c r="E8" s="19">
        <v>618</v>
      </c>
      <c r="F8" s="12">
        <v>0.54649999999999999</v>
      </c>
      <c r="G8" s="12">
        <v>0.98929999999999996</v>
      </c>
      <c r="H8" s="12">
        <v>91.843699999999998</v>
      </c>
      <c r="I8" s="12">
        <v>0.4843267</v>
      </c>
      <c r="J8" s="12">
        <v>0.60803549999999995</v>
      </c>
    </row>
    <row r="10" spans="2:10" x14ac:dyDescent="0.25">
      <c r="B10" s="19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</row>
    <row r="11" spans="2:10" x14ac:dyDescent="0.25">
      <c r="B11" s="19" t="s">
        <v>38</v>
      </c>
      <c r="C11" s="19">
        <v>89</v>
      </c>
      <c r="D11" s="19">
        <v>66</v>
      </c>
      <c r="E11" s="19">
        <v>2148</v>
      </c>
      <c r="F11" s="12">
        <v>0.74199999999999999</v>
      </c>
      <c r="G11" s="12">
        <v>0.995</v>
      </c>
      <c r="H11" s="12">
        <v>189.96</v>
      </c>
      <c r="I11" s="12">
        <v>0.18054239999999999</v>
      </c>
      <c r="J11" s="12">
        <v>0.76748280000000002</v>
      </c>
    </row>
    <row r="12" spans="2:10" x14ac:dyDescent="0.25">
      <c r="B12" s="19" t="s">
        <v>39</v>
      </c>
      <c r="C12" s="19">
        <v>89</v>
      </c>
      <c r="D12" s="19">
        <v>66</v>
      </c>
      <c r="E12" s="19">
        <v>2148</v>
      </c>
      <c r="F12" s="12">
        <v>0.52900000000000003</v>
      </c>
      <c r="G12" s="12">
        <v>0.98670000000000002</v>
      </c>
      <c r="H12" s="12">
        <v>74.173000000000002</v>
      </c>
      <c r="I12" s="12">
        <v>0.1132568</v>
      </c>
      <c r="J12" s="12">
        <v>0.57982129999999998</v>
      </c>
    </row>
    <row r="13" spans="2:10" x14ac:dyDescent="0.25">
      <c r="B13" s="19" t="s">
        <v>40</v>
      </c>
      <c r="C13" s="19">
        <v>89</v>
      </c>
      <c r="D13" s="19">
        <v>66</v>
      </c>
      <c r="E13" s="19">
        <v>2148</v>
      </c>
      <c r="F13" s="12">
        <v>0.53059999999999996</v>
      </c>
      <c r="G13" s="12">
        <v>0.98670000000000002</v>
      </c>
      <c r="H13" s="12">
        <v>74.650400000000005</v>
      </c>
      <c r="I13" s="12">
        <v>9.3441090000000004E-2</v>
      </c>
      <c r="J13" s="12">
        <v>0.59339019999999998</v>
      </c>
    </row>
    <row r="14" spans="2:10" x14ac:dyDescent="0.25">
      <c r="B14" s="19" t="s">
        <v>41</v>
      </c>
      <c r="C14" s="19">
        <v>89</v>
      </c>
      <c r="D14" s="19">
        <v>66</v>
      </c>
      <c r="E14" s="19">
        <v>2148</v>
      </c>
      <c r="F14" s="12">
        <v>0.26950000000000002</v>
      </c>
      <c r="G14" s="12">
        <v>0.96050000000000002</v>
      </c>
      <c r="H14" s="12">
        <v>24.3687</v>
      </c>
      <c r="I14" s="12">
        <v>8.2282690000000006E-2</v>
      </c>
      <c r="J14" s="12">
        <v>0.58545100000000005</v>
      </c>
    </row>
    <row r="15" spans="2:10" x14ac:dyDescent="0.25">
      <c r="B15" s="19" t="s">
        <v>42</v>
      </c>
      <c r="C15" s="19">
        <v>89</v>
      </c>
      <c r="D15" s="19">
        <v>66</v>
      </c>
      <c r="E15" s="19">
        <v>2148</v>
      </c>
      <c r="F15" s="12">
        <v>0.53059999999999996</v>
      </c>
      <c r="G15" s="12">
        <v>0.98670000000000002</v>
      </c>
      <c r="H15" s="12">
        <v>74.617500000000007</v>
      </c>
      <c r="I15" s="12">
        <v>9.1575459999999997E-2</v>
      </c>
      <c r="J15" s="12">
        <v>0.46053260000000001</v>
      </c>
    </row>
    <row r="17" spans="2:10" x14ac:dyDescent="0.25">
      <c r="B17" s="19"/>
      <c r="C17" s="19" t="s">
        <v>1</v>
      </c>
      <c r="D17" s="19" t="s">
        <v>2</v>
      </c>
      <c r="E17" s="19" t="s">
        <v>3</v>
      </c>
      <c r="F17" s="19" t="s">
        <v>4</v>
      </c>
      <c r="G17" s="19" t="s">
        <v>5</v>
      </c>
      <c r="H17" s="19" t="s">
        <v>6</v>
      </c>
      <c r="I17" s="19" t="s">
        <v>7</v>
      </c>
      <c r="J17" s="19" t="s">
        <v>8</v>
      </c>
    </row>
    <row r="18" spans="2:10" x14ac:dyDescent="0.25">
      <c r="B18" s="19" t="s">
        <v>47</v>
      </c>
      <c r="C18" s="19">
        <v>28</v>
      </c>
      <c r="D18" s="19">
        <v>28</v>
      </c>
      <c r="E18" s="19">
        <v>378</v>
      </c>
      <c r="F18" s="12">
        <v>0.441</v>
      </c>
      <c r="G18" s="12">
        <v>0.95699999999999996</v>
      </c>
      <c r="H18" s="12">
        <v>22.109000000000002</v>
      </c>
      <c r="I18" s="12">
        <v>0.2756073</v>
      </c>
      <c r="J18" s="12">
        <v>0.52598929999999999</v>
      </c>
    </row>
    <row r="19" spans="2:10" x14ac:dyDescent="0.25">
      <c r="B19" s="19" t="s">
        <v>48</v>
      </c>
      <c r="C19" s="19">
        <v>28</v>
      </c>
      <c r="D19" s="19">
        <v>28</v>
      </c>
      <c r="E19" s="19">
        <v>378</v>
      </c>
      <c r="F19" s="12">
        <v>0.53039999999999998</v>
      </c>
      <c r="G19" s="12">
        <v>0.96930000000000005</v>
      </c>
      <c r="H19" s="12">
        <v>31.696300000000001</v>
      </c>
      <c r="I19" s="12">
        <v>0.26220070000000001</v>
      </c>
      <c r="J19" s="12">
        <v>0.38760640000000002</v>
      </c>
    </row>
    <row r="20" spans="2:10" x14ac:dyDescent="0.25">
      <c r="B20" s="19" t="s">
        <v>49</v>
      </c>
      <c r="C20" s="19">
        <v>28</v>
      </c>
      <c r="D20" s="19">
        <v>28</v>
      </c>
      <c r="E20" s="19">
        <v>378</v>
      </c>
      <c r="F20" s="12">
        <v>0.52229999999999999</v>
      </c>
      <c r="G20" s="12">
        <v>0.96809999999999996</v>
      </c>
      <c r="H20" s="12">
        <v>30.681699999999999</v>
      </c>
      <c r="I20" s="12">
        <v>0.24337110000000001</v>
      </c>
      <c r="J20" s="12">
        <v>0.38661420000000002</v>
      </c>
    </row>
    <row r="21" spans="2:10" x14ac:dyDescent="0.25">
      <c r="B21" s="19" t="s">
        <v>50</v>
      </c>
      <c r="C21" s="19">
        <v>28</v>
      </c>
      <c r="D21" s="19">
        <v>28</v>
      </c>
      <c r="E21" s="19">
        <v>378</v>
      </c>
      <c r="F21" s="12">
        <v>0.26590000000000003</v>
      </c>
      <c r="G21" s="12">
        <v>0.90990000000000004</v>
      </c>
      <c r="H21" s="12">
        <v>10.150600000000001</v>
      </c>
      <c r="I21" s="12">
        <v>0.18001159999999999</v>
      </c>
      <c r="J21" s="12">
        <v>0.37240390000000001</v>
      </c>
    </row>
    <row r="22" spans="2:10" x14ac:dyDescent="0.25">
      <c r="B22" s="19" t="s">
        <v>51</v>
      </c>
      <c r="C22" s="19">
        <v>28</v>
      </c>
      <c r="D22" s="19">
        <v>28</v>
      </c>
      <c r="E22" s="19">
        <v>378</v>
      </c>
      <c r="F22" s="12">
        <v>0.51649999999999996</v>
      </c>
      <c r="G22" s="12">
        <v>0.96740000000000004</v>
      </c>
      <c r="H22" s="12">
        <v>29.987100000000002</v>
      </c>
      <c r="I22" s="12">
        <v>0.18239759999999999</v>
      </c>
      <c r="J22" s="12">
        <v>0.28584670000000001</v>
      </c>
    </row>
    <row r="23" spans="2:10" x14ac:dyDescent="0.25">
      <c r="B2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1815-315A-4BDE-A65F-5E2DE961F7B8}">
  <dimension ref="A1:L13"/>
  <sheetViews>
    <sheetView workbookViewId="0">
      <selection sqref="A1:L13"/>
    </sheetView>
  </sheetViews>
  <sheetFormatPr defaultRowHeight="15" x14ac:dyDescent="0.25"/>
  <cols>
    <col min="1" max="12" width="8.28515625" customWidth="1"/>
  </cols>
  <sheetData>
    <row r="1" spans="1:12" ht="15.75" thickBot="1" x14ac:dyDescent="0.3">
      <c r="A1" s="101" t="s">
        <v>61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x14ac:dyDescent="0.25">
      <c r="A2" s="4"/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6" t="s">
        <v>19</v>
      </c>
    </row>
    <row r="3" spans="1:12" x14ac:dyDescent="0.25">
      <c r="A3" s="7" t="s">
        <v>9</v>
      </c>
      <c r="B3" s="8">
        <v>1</v>
      </c>
      <c r="C3" s="9">
        <v>0.76664429999999995</v>
      </c>
      <c r="D3" s="9">
        <v>0.77605310000000005</v>
      </c>
      <c r="E3" s="9">
        <v>0.7672021</v>
      </c>
      <c r="F3" s="9">
        <v>0.77098350000000004</v>
      </c>
      <c r="G3" s="9">
        <v>0.80264789999999997</v>
      </c>
      <c r="H3" s="9">
        <v>0.79031399999999996</v>
      </c>
      <c r="I3" s="9">
        <v>0.76346210000000003</v>
      </c>
      <c r="J3" s="9">
        <v>0.81803519999999996</v>
      </c>
      <c r="K3" s="9">
        <v>0.79583029999999999</v>
      </c>
      <c r="L3" s="10">
        <v>0.76622279999999998</v>
      </c>
    </row>
    <row r="4" spans="1:12" x14ac:dyDescent="0.25">
      <c r="A4" s="7" t="s">
        <v>10</v>
      </c>
      <c r="B4" s="11">
        <v>0.76664429999999995</v>
      </c>
      <c r="C4" s="12">
        <v>1</v>
      </c>
      <c r="D4" s="12">
        <v>0.72028539999999996</v>
      </c>
      <c r="E4" s="12">
        <v>0.71517569999999997</v>
      </c>
      <c r="F4" s="12">
        <v>0.72124920000000003</v>
      </c>
      <c r="G4" s="12">
        <v>0.69752970000000003</v>
      </c>
      <c r="H4" s="12">
        <v>0.7446604</v>
      </c>
      <c r="I4" s="12">
        <v>0.68055359999999998</v>
      </c>
      <c r="J4" s="12">
        <v>0.73780429999999997</v>
      </c>
      <c r="K4" s="12">
        <v>0.72331889999999999</v>
      </c>
      <c r="L4" s="13">
        <v>0.71391830000000001</v>
      </c>
    </row>
    <row r="5" spans="1:12" x14ac:dyDescent="0.25">
      <c r="A5" s="7" t="s">
        <v>11</v>
      </c>
      <c r="B5" s="11">
        <v>0.77605310000000005</v>
      </c>
      <c r="C5" s="12">
        <v>0.72028539999999996</v>
      </c>
      <c r="D5" s="12">
        <v>1</v>
      </c>
      <c r="E5" s="12">
        <v>0.72699849999999999</v>
      </c>
      <c r="F5" s="12">
        <v>0.7153448</v>
      </c>
      <c r="G5" s="12">
        <v>0.72149039999999998</v>
      </c>
      <c r="H5" s="12">
        <v>0.72767119999999996</v>
      </c>
      <c r="I5" s="12">
        <v>0.68577580000000005</v>
      </c>
      <c r="J5" s="12">
        <v>0.73720609999999998</v>
      </c>
      <c r="K5" s="12">
        <v>0.76936649999999995</v>
      </c>
      <c r="L5" s="13">
        <v>0.67798780000000003</v>
      </c>
    </row>
    <row r="6" spans="1:12" x14ac:dyDescent="0.25">
      <c r="A6" s="7" t="s">
        <v>12</v>
      </c>
      <c r="B6" s="11">
        <v>0.7672021</v>
      </c>
      <c r="C6" s="12">
        <v>0.71517569999999997</v>
      </c>
      <c r="D6" s="12">
        <v>0.72699849999999999</v>
      </c>
      <c r="E6" s="12">
        <v>1</v>
      </c>
      <c r="F6" s="12">
        <v>0.71203059999999996</v>
      </c>
      <c r="G6" s="12">
        <v>0.69697209999999998</v>
      </c>
      <c r="H6" s="12">
        <v>0.7640922</v>
      </c>
      <c r="I6" s="12">
        <v>0.70119399999999998</v>
      </c>
      <c r="J6" s="12">
        <v>0.74588759999999998</v>
      </c>
      <c r="K6" s="12">
        <v>0.70264700000000002</v>
      </c>
      <c r="L6" s="13">
        <v>0.7031482</v>
      </c>
    </row>
    <row r="7" spans="1:12" x14ac:dyDescent="0.25">
      <c r="A7" s="7" t="s">
        <v>13</v>
      </c>
      <c r="B7" s="11">
        <v>0.77098350000000004</v>
      </c>
      <c r="C7" s="12">
        <v>0.72124920000000003</v>
      </c>
      <c r="D7" s="12">
        <v>0.7153448</v>
      </c>
      <c r="E7" s="12">
        <v>0.71203059999999996</v>
      </c>
      <c r="F7" s="12">
        <v>1</v>
      </c>
      <c r="G7" s="12">
        <v>0.70319699999999996</v>
      </c>
      <c r="H7" s="12">
        <v>0.72905569999999997</v>
      </c>
      <c r="I7" s="12">
        <v>0.69210349999999998</v>
      </c>
      <c r="J7" s="12">
        <v>0.70648940000000005</v>
      </c>
      <c r="K7" s="12">
        <v>0.7314986</v>
      </c>
      <c r="L7" s="13">
        <v>0.68733310000000003</v>
      </c>
    </row>
    <row r="8" spans="1:12" x14ac:dyDescent="0.25">
      <c r="A8" s="7" t="s">
        <v>14</v>
      </c>
      <c r="B8" s="11">
        <v>0.80264789999999997</v>
      </c>
      <c r="C8" s="12">
        <v>0.69752970000000003</v>
      </c>
      <c r="D8" s="12">
        <v>0.72149039999999998</v>
      </c>
      <c r="E8" s="12">
        <v>0.69697209999999998</v>
      </c>
      <c r="F8" s="12">
        <v>0.70319699999999996</v>
      </c>
      <c r="G8" s="12">
        <v>1</v>
      </c>
      <c r="H8" s="12">
        <v>0.74474169999999995</v>
      </c>
      <c r="I8" s="12">
        <v>0.69734640000000003</v>
      </c>
      <c r="J8" s="12">
        <v>0.71780960000000005</v>
      </c>
      <c r="K8" s="12">
        <v>0.70983750000000001</v>
      </c>
      <c r="L8" s="13">
        <v>0.69204120000000002</v>
      </c>
    </row>
    <row r="9" spans="1:12" x14ac:dyDescent="0.25">
      <c r="A9" s="7" t="s">
        <v>15</v>
      </c>
      <c r="B9" s="11">
        <v>0.79031399999999996</v>
      </c>
      <c r="C9" s="12">
        <v>0.7446604</v>
      </c>
      <c r="D9" s="12">
        <v>0.72767119999999996</v>
      </c>
      <c r="E9" s="12">
        <v>0.7640922</v>
      </c>
      <c r="F9" s="12">
        <v>0.72905569999999997</v>
      </c>
      <c r="G9" s="12">
        <v>0.74474169999999995</v>
      </c>
      <c r="H9" s="12">
        <v>1</v>
      </c>
      <c r="I9" s="12">
        <v>0.73221320000000001</v>
      </c>
      <c r="J9" s="12">
        <v>0.76293999999999995</v>
      </c>
      <c r="K9" s="12">
        <v>0.70647789999999999</v>
      </c>
      <c r="L9" s="13">
        <v>0.70143080000000002</v>
      </c>
    </row>
    <row r="10" spans="1:12" x14ac:dyDescent="0.25">
      <c r="A10" s="7" t="s">
        <v>16</v>
      </c>
      <c r="B10" s="11">
        <v>0.76346210000000003</v>
      </c>
      <c r="C10" s="12">
        <v>0.68055359999999998</v>
      </c>
      <c r="D10" s="12">
        <v>0.68577580000000005</v>
      </c>
      <c r="E10" s="12">
        <v>0.70119399999999998</v>
      </c>
      <c r="F10" s="12">
        <v>0.69210349999999998</v>
      </c>
      <c r="G10" s="12">
        <v>0.69734640000000003</v>
      </c>
      <c r="H10" s="12">
        <v>0.73221320000000001</v>
      </c>
      <c r="I10" s="12">
        <v>1</v>
      </c>
      <c r="J10" s="12">
        <v>0.69002859999999999</v>
      </c>
      <c r="K10" s="12">
        <v>0.68598950000000003</v>
      </c>
      <c r="L10" s="13">
        <v>0.69017090000000003</v>
      </c>
    </row>
    <row r="11" spans="1:12" x14ac:dyDescent="0.25">
      <c r="A11" s="7" t="s">
        <v>17</v>
      </c>
      <c r="B11" s="11">
        <v>0.81803519999999996</v>
      </c>
      <c r="C11" s="12">
        <v>0.73780429999999997</v>
      </c>
      <c r="D11" s="12">
        <v>0.73720609999999998</v>
      </c>
      <c r="E11" s="12">
        <v>0.74588759999999998</v>
      </c>
      <c r="F11" s="12">
        <v>0.70648940000000005</v>
      </c>
      <c r="G11" s="12">
        <v>0.71780960000000005</v>
      </c>
      <c r="H11" s="12">
        <v>0.76293999999999995</v>
      </c>
      <c r="I11" s="12">
        <v>0.69002859999999999</v>
      </c>
      <c r="J11" s="12">
        <v>1</v>
      </c>
      <c r="K11" s="12">
        <v>0.71465599999999996</v>
      </c>
      <c r="L11" s="13">
        <v>0.70367619999999997</v>
      </c>
    </row>
    <row r="12" spans="1:12" x14ac:dyDescent="0.25">
      <c r="A12" s="7" t="s">
        <v>18</v>
      </c>
      <c r="B12" s="11">
        <v>0.79583029999999999</v>
      </c>
      <c r="C12" s="12">
        <v>0.72331889999999999</v>
      </c>
      <c r="D12" s="12">
        <v>0.76936649999999995</v>
      </c>
      <c r="E12" s="12">
        <v>0.70264700000000002</v>
      </c>
      <c r="F12" s="12">
        <v>0.7314986</v>
      </c>
      <c r="G12" s="12">
        <v>0.70983750000000001</v>
      </c>
      <c r="H12" s="12">
        <v>0.70647789999999999</v>
      </c>
      <c r="I12" s="12">
        <v>0.68598950000000003</v>
      </c>
      <c r="J12" s="12">
        <v>0.71465599999999996</v>
      </c>
      <c r="K12" s="12">
        <v>1</v>
      </c>
      <c r="L12" s="13">
        <v>0.70159400000000005</v>
      </c>
    </row>
    <row r="13" spans="1:12" ht="15.75" thickBot="1" x14ac:dyDescent="0.3">
      <c r="A13" s="14" t="s">
        <v>19</v>
      </c>
      <c r="B13" s="15">
        <v>0.76622279999999998</v>
      </c>
      <c r="C13" s="16">
        <v>0.71391830000000001</v>
      </c>
      <c r="D13" s="16">
        <v>0.67798780000000003</v>
      </c>
      <c r="E13" s="16">
        <v>0.7031482</v>
      </c>
      <c r="F13" s="16">
        <v>0.68733310000000003</v>
      </c>
      <c r="G13" s="16">
        <v>0.69204120000000002</v>
      </c>
      <c r="H13" s="16">
        <v>0.70143080000000002</v>
      </c>
      <c r="I13" s="16">
        <v>0.69017090000000003</v>
      </c>
      <c r="J13" s="16">
        <v>0.70367619999999997</v>
      </c>
      <c r="K13" s="16">
        <v>0.70159400000000005</v>
      </c>
      <c r="L13" s="17">
        <v>1</v>
      </c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A22D-9CC3-4BB4-A5E5-79BC5E4CD720}">
  <dimension ref="B1:AM104"/>
  <sheetViews>
    <sheetView topLeftCell="A35" zoomScale="85" zoomScaleNormal="85" workbookViewId="0">
      <selection activeCell="B42" sqref="B42:O55"/>
    </sheetView>
  </sheetViews>
  <sheetFormatPr defaultRowHeight="15" x14ac:dyDescent="0.25"/>
  <cols>
    <col min="1" max="1" width="8.28515625" customWidth="1"/>
    <col min="2" max="2" width="12.7109375" customWidth="1"/>
    <col min="3" max="3" width="15" customWidth="1"/>
  </cols>
  <sheetData>
    <row r="1" spans="2:13" ht="15.75" thickBot="1" x14ac:dyDescent="0.3"/>
    <row r="2" spans="2:13" x14ac:dyDescent="0.25">
      <c r="B2" s="4"/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6" t="s">
        <v>19</v>
      </c>
    </row>
    <row r="3" spans="2:13" x14ac:dyDescent="0.25">
      <c r="B3" s="7" t="s">
        <v>9</v>
      </c>
      <c r="C3" s="8">
        <v>1</v>
      </c>
      <c r="D3" s="9">
        <v>0.76664429999999995</v>
      </c>
      <c r="E3" s="9">
        <v>0.77605310000000005</v>
      </c>
      <c r="F3" s="9">
        <v>0.7672021</v>
      </c>
      <c r="G3" s="9">
        <v>0.77098350000000004</v>
      </c>
      <c r="H3" s="9">
        <v>0.80264789999999997</v>
      </c>
      <c r="I3" s="9">
        <v>0.79031399999999996</v>
      </c>
      <c r="J3" s="9">
        <v>0.76346210000000003</v>
      </c>
      <c r="K3" s="9">
        <v>0.81803519999999996</v>
      </c>
      <c r="L3" s="9">
        <v>0.79583029999999999</v>
      </c>
      <c r="M3" s="10">
        <v>0.76622279999999998</v>
      </c>
    </row>
    <row r="4" spans="2:13" x14ac:dyDescent="0.25">
      <c r="B4" s="7" t="s">
        <v>10</v>
      </c>
      <c r="C4" s="11">
        <v>0.76664429999999995</v>
      </c>
      <c r="D4" s="12">
        <v>1</v>
      </c>
      <c r="E4" s="12">
        <v>0.72028539999999996</v>
      </c>
      <c r="F4" s="12">
        <v>0.71517569999999997</v>
      </c>
      <c r="G4" s="12">
        <v>0.72124920000000003</v>
      </c>
      <c r="H4" s="12">
        <v>0.69752970000000003</v>
      </c>
      <c r="I4" s="12">
        <v>0.7446604</v>
      </c>
      <c r="J4" s="12">
        <v>0.68055359999999998</v>
      </c>
      <c r="K4" s="12">
        <v>0.73780429999999997</v>
      </c>
      <c r="L4" s="12">
        <v>0.72331889999999999</v>
      </c>
      <c r="M4" s="13">
        <v>0.71391830000000001</v>
      </c>
    </row>
    <row r="5" spans="2:13" x14ac:dyDescent="0.25">
      <c r="B5" s="7" t="s">
        <v>11</v>
      </c>
      <c r="C5" s="11">
        <v>0.77605310000000005</v>
      </c>
      <c r="D5" s="12">
        <v>0.72028539999999996</v>
      </c>
      <c r="E5" s="12">
        <v>1</v>
      </c>
      <c r="F5" s="12">
        <v>0.72699849999999999</v>
      </c>
      <c r="G5" s="12">
        <v>0.7153448</v>
      </c>
      <c r="H5" s="12">
        <v>0.72149039999999998</v>
      </c>
      <c r="I5" s="12">
        <v>0.72767119999999996</v>
      </c>
      <c r="J5" s="12">
        <v>0.68577580000000005</v>
      </c>
      <c r="K5" s="12">
        <v>0.73720609999999998</v>
      </c>
      <c r="L5" s="12">
        <v>0.76936649999999995</v>
      </c>
      <c r="M5" s="13">
        <v>0.67798780000000003</v>
      </c>
    </row>
    <row r="6" spans="2:13" x14ac:dyDescent="0.25">
      <c r="B6" s="7" t="s">
        <v>12</v>
      </c>
      <c r="C6" s="11">
        <v>0.7672021</v>
      </c>
      <c r="D6" s="12">
        <v>0.71517569999999997</v>
      </c>
      <c r="E6" s="12">
        <v>0.72699849999999999</v>
      </c>
      <c r="F6" s="12">
        <v>1</v>
      </c>
      <c r="G6" s="12">
        <v>0.71203059999999996</v>
      </c>
      <c r="H6" s="12">
        <v>0.69697209999999998</v>
      </c>
      <c r="I6" s="12">
        <v>0.7640922</v>
      </c>
      <c r="J6" s="12">
        <v>0.70119399999999998</v>
      </c>
      <c r="K6" s="12">
        <v>0.74588759999999998</v>
      </c>
      <c r="L6" s="12">
        <v>0.70264700000000002</v>
      </c>
      <c r="M6" s="13">
        <v>0.7031482</v>
      </c>
    </row>
    <row r="7" spans="2:13" x14ac:dyDescent="0.25">
      <c r="B7" s="7" t="s">
        <v>13</v>
      </c>
      <c r="C7" s="11">
        <v>0.77098350000000004</v>
      </c>
      <c r="D7" s="12">
        <v>0.72124920000000003</v>
      </c>
      <c r="E7" s="12">
        <v>0.7153448</v>
      </c>
      <c r="F7" s="12">
        <v>0.71203059999999996</v>
      </c>
      <c r="G7" s="12">
        <v>1</v>
      </c>
      <c r="H7" s="12">
        <v>0.70319699999999996</v>
      </c>
      <c r="I7" s="12">
        <v>0.72905569999999997</v>
      </c>
      <c r="J7" s="12">
        <v>0.69210349999999998</v>
      </c>
      <c r="K7" s="12">
        <v>0.70648940000000005</v>
      </c>
      <c r="L7" s="12">
        <v>0.7314986</v>
      </c>
      <c r="M7" s="13">
        <v>0.68733310000000003</v>
      </c>
    </row>
    <row r="8" spans="2:13" x14ac:dyDescent="0.25">
      <c r="B8" s="7" t="s">
        <v>14</v>
      </c>
      <c r="C8" s="11">
        <v>0.80264789999999997</v>
      </c>
      <c r="D8" s="12">
        <v>0.69752970000000003</v>
      </c>
      <c r="E8" s="12">
        <v>0.72149039999999998</v>
      </c>
      <c r="F8" s="12">
        <v>0.69697209999999998</v>
      </c>
      <c r="G8" s="12">
        <v>0.70319699999999996</v>
      </c>
      <c r="H8" s="12">
        <v>1</v>
      </c>
      <c r="I8" s="12">
        <v>0.74474169999999995</v>
      </c>
      <c r="J8" s="12">
        <v>0.69734640000000003</v>
      </c>
      <c r="K8" s="12">
        <v>0.71780960000000005</v>
      </c>
      <c r="L8" s="12">
        <v>0.70983750000000001</v>
      </c>
      <c r="M8" s="13">
        <v>0.69204120000000002</v>
      </c>
    </row>
    <row r="9" spans="2:13" x14ac:dyDescent="0.25">
      <c r="B9" s="7" t="s">
        <v>15</v>
      </c>
      <c r="C9" s="11">
        <v>0.79031399999999996</v>
      </c>
      <c r="D9" s="12">
        <v>0.7446604</v>
      </c>
      <c r="E9" s="12">
        <v>0.72767119999999996</v>
      </c>
      <c r="F9" s="12">
        <v>0.7640922</v>
      </c>
      <c r="G9" s="12">
        <v>0.72905569999999997</v>
      </c>
      <c r="H9" s="12">
        <v>0.74474169999999995</v>
      </c>
      <c r="I9" s="12">
        <v>1</v>
      </c>
      <c r="J9" s="12">
        <v>0.73221320000000001</v>
      </c>
      <c r="K9" s="12">
        <v>0.76293999999999995</v>
      </c>
      <c r="L9" s="12">
        <v>0.70647789999999999</v>
      </c>
      <c r="M9" s="13">
        <v>0.70143080000000002</v>
      </c>
    </row>
    <row r="10" spans="2:13" x14ac:dyDescent="0.25">
      <c r="B10" s="7" t="s">
        <v>16</v>
      </c>
      <c r="C10" s="11">
        <v>0.76346210000000003</v>
      </c>
      <c r="D10" s="12">
        <v>0.68055359999999998</v>
      </c>
      <c r="E10" s="12">
        <v>0.68577580000000005</v>
      </c>
      <c r="F10" s="12">
        <v>0.70119399999999998</v>
      </c>
      <c r="G10" s="12">
        <v>0.69210349999999998</v>
      </c>
      <c r="H10" s="12">
        <v>0.69734640000000003</v>
      </c>
      <c r="I10" s="12">
        <v>0.73221320000000001</v>
      </c>
      <c r="J10" s="12">
        <v>1</v>
      </c>
      <c r="K10" s="12">
        <v>0.69002859999999999</v>
      </c>
      <c r="L10" s="12">
        <v>0.68598950000000003</v>
      </c>
      <c r="M10" s="13">
        <v>0.69017090000000003</v>
      </c>
    </row>
    <row r="11" spans="2:13" x14ac:dyDescent="0.25">
      <c r="B11" s="7" t="s">
        <v>17</v>
      </c>
      <c r="C11" s="11">
        <v>0.81803519999999996</v>
      </c>
      <c r="D11" s="12">
        <v>0.73780429999999997</v>
      </c>
      <c r="E11" s="12">
        <v>0.73720609999999998</v>
      </c>
      <c r="F11" s="12">
        <v>0.74588759999999998</v>
      </c>
      <c r="G11" s="12">
        <v>0.70648940000000005</v>
      </c>
      <c r="H11" s="12">
        <v>0.71780960000000005</v>
      </c>
      <c r="I11" s="12">
        <v>0.76293999999999995</v>
      </c>
      <c r="J11" s="12">
        <v>0.69002859999999999</v>
      </c>
      <c r="K11" s="12">
        <v>1</v>
      </c>
      <c r="L11" s="12">
        <v>0.71465599999999996</v>
      </c>
      <c r="M11" s="13">
        <v>0.70367619999999997</v>
      </c>
    </row>
    <row r="12" spans="2:13" x14ac:dyDescent="0.25">
      <c r="B12" s="7" t="s">
        <v>18</v>
      </c>
      <c r="C12" s="11">
        <v>0.79583029999999999</v>
      </c>
      <c r="D12" s="12">
        <v>0.72331889999999999</v>
      </c>
      <c r="E12" s="12">
        <v>0.76936649999999995</v>
      </c>
      <c r="F12" s="12">
        <v>0.70264700000000002</v>
      </c>
      <c r="G12" s="12">
        <v>0.7314986</v>
      </c>
      <c r="H12" s="12">
        <v>0.70983750000000001</v>
      </c>
      <c r="I12" s="12">
        <v>0.70647789999999999</v>
      </c>
      <c r="J12" s="12">
        <v>0.68598950000000003</v>
      </c>
      <c r="K12" s="12">
        <v>0.71465599999999996</v>
      </c>
      <c r="L12" s="12">
        <v>1</v>
      </c>
      <c r="M12" s="13">
        <v>0.70159400000000005</v>
      </c>
    </row>
    <row r="13" spans="2:13" ht="15.75" thickBot="1" x14ac:dyDescent="0.3">
      <c r="B13" s="14" t="s">
        <v>19</v>
      </c>
      <c r="C13" s="15">
        <v>0.76622279999999998</v>
      </c>
      <c r="D13" s="16">
        <v>0.71391830000000001</v>
      </c>
      <c r="E13" s="16">
        <v>0.67798780000000003</v>
      </c>
      <c r="F13" s="16">
        <v>0.7031482</v>
      </c>
      <c r="G13" s="16">
        <v>0.68733310000000003</v>
      </c>
      <c r="H13" s="16">
        <v>0.69204120000000002</v>
      </c>
      <c r="I13" s="16">
        <v>0.70143080000000002</v>
      </c>
      <c r="J13" s="16">
        <v>0.69017090000000003</v>
      </c>
      <c r="K13" s="16">
        <v>0.70367619999999997</v>
      </c>
      <c r="L13" s="16">
        <v>0.70159400000000005</v>
      </c>
      <c r="M13" s="17">
        <v>1</v>
      </c>
    </row>
    <row r="14" spans="2:13" x14ac:dyDescent="0.25">
      <c r="B14" t="s">
        <v>21</v>
      </c>
    </row>
    <row r="17" spans="2:11" x14ac:dyDescent="0.25">
      <c r="B17" s="19"/>
      <c r="C17" s="19" t="s">
        <v>1</v>
      </c>
      <c r="D17" s="19" t="s">
        <v>2</v>
      </c>
      <c r="E17" s="19" t="s">
        <v>3</v>
      </c>
      <c r="F17" s="19" t="s">
        <v>4</v>
      </c>
      <c r="G17" s="19" t="s">
        <v>5</v>
      </c>
      <c r="H17" s="19" t="s">
        <v>6</v>
      </c>
      <c r="I17" s="19" t="s">
        <v>7</v>
      </c>
      <c r="J17" s="19" t="s">
        <v>8</v>
      </c>
      <c r="K17" s="19"/>
    </row>
    <row r="18" spans="2:11" x14ac:dyDescent="0.25">
      <c r="B18" s="19" t="s">
        <v>0</v>
      </c>
      <c r="C18" s="19">
        <v>77</v>
      </c>
      <c r="D18" s="19">
        <v>77</v>
      </c>
      <c r="E18" s="19">
        <v>618</v>
      </c>
      <c r="F18" s="12">
        <v>0.63100000000000001</v>
      </c>
      <c r="G18" s="12">
        <v>0.99199999999999999</v>
      </c>
      <c r="H18" s="12">
        <v>129.87700000000001</v>
      </c>
      <c r="I18" s="12">
        <v>0.58587650000000002</v>
      </c>
      <c r="J18" s="12">
        <v>0.59132949999999995</v>
      </c>
      <c r="K18" s="12"/>
    </row>
    <row r="19" spans="2:11" x14ac:dyDescent="0.25">
      <c r="B19" s="19" t="s">
        <v>22</v>
      </c>
      <c r="C19" s="19">
        <v>77</v>
      </c>
      <c r="D19" s="19">
        <v>77</v>
      </c>
      <c r="E19" s="19">
        <v>618</v>
      </c>
      <c r="F19" s="12">
        <v>0.56030000000000002</v>
      </c>
      <c r="G19" s="12">
        <v>0.98980000000000001</v>
      </c>
      <c r="H19" s="12">
        <v>97.567800000000005</v>
      </c>
      <c r="I19" s="12">
        <v>0.58409730000000004</v>
      </c>
      <c r="J19" s="12">
        <v>0.60692639999999998</v>
      </c>
      <c r="K19" s="12"/>
    </row>
    <row r="20" spans="2:11" x14ac:dyDescent="0.25">
      <c r="B20" s="19" t="s">
        <v>32</v>
      </c>
      <c r="C20" s="19">
        <v>77</v>
      </c>
      <c r="D20" s="19">
        <v>77</v>
      </c>
      <c r="E20" s="19">
        <v>618</v>
      </c>
      <c r="F20" s="12">
        <v>0.5484</v>
      </c>
      <c r="G20" s="12">
        <v>0.98929999999999996</v>
      </c>
      <c r="H20" s="12">
        <v>92.617099999999994</v>
      </c>
      <c r="I20" s="12">
        <v>0.57198579999999999</v>
      </c>
      <c r="J20" s="12">
        <v>0.51738019999999996</v>
      </c>
      <c r="K20" s="12"/>
    </row>
    <row r="21" spans="2:11" x14ac:dyDescent="0.25">
      <c r="B21" s="19" t="s">
        <v>35</v>
      </c>
      <c r="C21" s="19">
        <v>77</v>
      </c>
      <c r="D21" s="19">
        <v>77</v>
      </c>
      <c r="E21" s="19">
        <v>618</v>
      </c>
      <c r="F21" s="12">
        <v>0.29420000000000002</v>
      </c>
      <c r="G21" s="12">
        <v>0.96909999999999996</v>
      </c>
      <c r="H21" s="12">
        <v>31.7822</v>
      </c>
      <c r="I21" s="12">
        <v>0.55807640000000003</v>
      </c>
      <c r="J21" s="12">
        <v>0.59569830000000001</v>
      </c>
      <c r="K21" s="12"/>
    </row>
    <row r="22" spans="2:11" x14ac:dyDescent="0.25">
      <c r="B22" s="19" t="s">
        <v>36</v>
      </c>
      <c r="C22" s="19">
        <v>77</v>
      </c>
      <c r="D22" s="19">
        <v>77</v>
      </c>
      <c r="E22" s="19">
        <v>618</v>
      </c>
      <c r="F22" s="12">
        <v>0.54649999999999999</v>
      </c>
      <c r="G22" s="12">
        <v>0.98929999999999996</v>
      </c>
      <c r="H22" s="12">
        <v>91.843699999999998</v>
      </c>
      <c r="I22" s="12">
        <v>0.4843267</v>
      </c>
      <c r="J22" s="12">
        <v>0.60803549999999995</v>
      </c>
      <c r="K22" s="12"/>
    </row>
    <row r="23" spans="2:11" x14ac:dyDescent="0.25">
      <c r="B23" t="s">
        <v>20</v>
      </c>
    </row>
    <row r="25" spans="2:11" x14ac:dyDescent="0.25">
      <c r="B25" s="19"/>
      <c r="C25" s="19" t="s">
        <v>1</v>
      </c>
      <c r="D25" s="19" t="s">
        <v>2</v>
      </c>
      <c r="E25" s="19" t="s">
        <v>3</v>
      </c>
      <c r="F25" s="19" t="s">
        <v>4</v>
      </c>
      <c r="G25" s="19" t="s">
        <v>5</v>
      </c>
      <c r="H25" s="19" t="s">
        <v>6</v>
      </c>
      <c r="I25" s="19" t="s">
        <v>7</v>
      </c>
      <c r="J25" s="19" t="s">
        <v>8</v>
      </c>
    </row>
    <row r="26" spans="2:11" x14ac:dyDescent="0.25">
      <c r="B26" s="19" t="s">
        <v>38</v>
      </c>
      <c r="C26" s="19">
        <v>89</v>
      </c>
      <c r="D26" s="19">
        <v>66</v>
      </c>
      <c r="E26" s="19">
        <v>2148</v>
      </c>
      <c r="F26" s="12">
        <v>0.74199999999999999</v>
      </c>
      <c r="G26" s="12">
        <v>0.995</v>
      </c>
      <c r="H26" s="12">
        <v>189.96</v>
      </c>
      <c r="I26" s="12">
        <v>0.18054239999999999</v>
      </c>
      <c r="J26" s="12">
        <v>0.76748280000000002</v>
      </c>
    </row>
    <row r="27" spans="2:11" x14ac:dyDescent="0.25">
      <c r="B27" s="19" t="s">
        <v>39</v>
      </c>
      <c r="C27" s="19">
        <v>89</v>
      </c>
      <c r="D27" s="19">
        <v>66</v>
      </c>
      <c r="E27" s="19">
        <v>2148</v>
      </c>
      <c r="F27" s="12">
        <v>0.52900000000000003</v>
      </c>
      <c r="G27" s="12">
        <v>0.98670000000000002</v>
      </c>
      <c r="H27" s="12">
        <v>74.173000000000002</v>
      </c>
      <c r="I27" s="12">
        <v>0.1132568</v>
      </c>
      <c r="J27" s="12">
        <v>0.57982129999999998</v>
      </c>
    </row>
    <row r="28" spans="2:11" x14ac:dyDescent="0.25">
      <c r="B28" s="19" t="s">
        <v>40</v>
      </c>
      <c r="C28" s="19">
        <v>89</v>
      </c>
      <c r="D28" s="19">
        <v>66</v>
      </c>
      <c r="E28" s="19">
        <v>2148</v>
      </c>
      <c r="F28" s="12">
        <v>0.53059999999999996</v>
      </c>
      <c r="G28" s="12">
        <v>0.98670000000000002</v>
      </c>
      <c r="H28" s="12">
        <v>74.650400000000005</v>
      </c>
      <c r="I28" s="12">
        <v>9.3441090000000004E-2</v>
      </c>
      <c r="J28" s="12">
        <v>0.59339019999999998</v>
      </c>
    </row>
    <row r="29" spans="2:11" x14ac:dyDescent="0.25">
      <c r="B29" s="19" t="s">
        <v>41</v>
      </c>
      <c r="C29" s="19">
        <v>89</v>
      </c>
      <c r="D29" s="19">
        <v>66</v>
      </c>
      <c r="E29" s="19">
        <v>2148</v>
      </c>
      <c r="F29" s="12">
        <v>0.26950000000000002</v>
      </c>
      <c r="G29" s="12">
        <v>0.96050000000000002</v>
      </c>
      <c r="H29" s="12">
        <v>24.3687</v>
      </c>
      <c r="I29" s="12">
        <v>8.2282690000000006E-2</v>
      </c>
      <c r="J29" s="12">
        <v>0.58545100000000005</v>
      </c>
    </row>
    <row r="30" spans="2:11" x14ac:dyDescent="0.25">
      <c r="B30" s="19" t="s">
        <v>42</v>
      </c>
      <c r="C30" s="19">
        <v>89</v>
      </c>
      <c r="D30" s="19">
        <v>66</v>
      </c>
      <c r="E30" s="19">
        <v>2148</v>
      </c>
      <c r="F30" s="12">
        <v>0.53059999999999996</v>
      </c>
      <c r="G30" s="12">
        <v>0.98670000000000002</v>
      </c>
      <c r="H30" s="12">
        <v>74.617500000000007</v>
      </c>
      <c r="I30" s="12">
        <v>9.1575459999999997E-2</v>
      </c>
      <c r="J30" s="12">
        <v>0.46053260000000001</v>
      </c>
    </row>
    <row r="31" spans="2:11" x14ac:dyDescent="0.25">
      <c r="B31" t="s">
        <v>20</v>
      </c>
    </row>
    <row r="33" spans="2:26" x14ac:dyDescent="0.25">
      <c r="B33" s="19"/>
      <c r="C33" s="19" t="s">
        <v>1</v>
      </c>
      <c r="D33" s="19" t="s">
        <v>2</v>
      </c>
      <c r="E33" s="19" t="s">
        <v>3</v>
      </c>
      <c r="F33" s="19" t="s">
        <v>4</v>
      </c>
      <c r="G33" s="19" t="s">
        <v>5</v>
      </c>
      <c r="H33" s="19" t="s">
        <v>6</v>
      </c>
      <c r="I33" s="19" t="s">
        <v>7</v>
      </c>
      <c r="J33" s="19" t="s">
        <v>8</v>
      </c>
    </row>
    <row r="34" spans="2:26" x14ac:dyDescent="0.25">
      <c r="B34" s="19" t="s">
        <v>47</v>
      </c>
      <c r="C34">
        <v>28</v>
      </c>
      <c r="D34">
        <v>28</v>
      </c>
      <c r="E34">
        <v>378</v>
      </c>
      <c r="F34" s="1">
        <v>0.441</v>
      </c>
      <c r="G34" s="1">
        <v>0.95699999999999996</v>
      </c>
      <c r="H34" s="1">
        <v>22.109000000000002</v>
      </c>
      <c r="I34" s="1">
        <v>0.2756073</v>
      </c>
      <c r="J34" s="1">
        <v>0.52598929999999999</v>
      </c>
    </row>
    <row r="35" spans="2:26" x14ac:dyDescent="0.25">
      <c r="B35" s="19" t="s">
        <v>48</v>
      </c>
      <c r="C35">
        <v>28</v>
      </c>
      <c r="D35">
        <v>28</v>
      </c>
      <c r="E35">
        <v>378</v>
      </c>
      <c r="F35" s="1">
        <v>0.53039999999999998</v>
      </c>
      <c r="G35" s="1">
        <v>0.96930000000000005</v>
      </c>
      <c r="H35" s="1">
        <v>31.696300000000001</v>
      </c>
      <c r="I35" s="1">
        <v>0.26220070000000001</v>
      </c>
      <c r="J35" s="1">
        <v>0.38760640000000002</v>
      </c>
    </row>
    <row r="36" spans="2:26" x14ac:dyDescent="0.25">
      <c r="B36" s="19" t="s">
        <v>49</v>
      </c>
      <c r="C36">
        <v>28</v>
      </c>
      <c r="D36">
        <v>28</v>
      </c>
      <c r="E36">
        <v>378</v>
      </c>
      <c r="F36" s="1">
        <v>0.52229999999999999</v>
      </c>
      <c r="G36" s="1">
        <v>0.96809999999999996</v>
      </c>
      <c r="H36" s="1">
        <v>30.681699999999999</v>
      </c>
      <c r="I36" s="1">
        <v>0.24337110000000001</v>
      </c>
      <c r="J36" s="1">
        <v>0.38661420000000002</v>
      </c>
    </row>
    <row r="37" spans="2:26" x14ac:dyDescent="0.25">
      <c r="B37" s="19" t="s">
        <v>50</v>
      </c>
      <c r="C37">
        <v>28</v>
      </c>
      <c r="D37">
        <v>28</v>
      </c>
      <c r="E37">
        <v>378</v>
      </c>
      <c r="F37">
        <v>0.26590000000000003</v>
      </c>
      <c r="G37">
        <v>0.90990000000000004</v>
      </c>
      <c r="H37">
        <v>10.150600000000001</v>
      </c>
      <c r="I37" s="1">
        <v>0.18001159999999999</v>
      </c>
      <c r="J37" s="1">
        <v>0.37240390000000001</v>
      </c>
    </row>
    <row r="38" spans="2:26" x14ac:dyDescent="0.25">
      <c r="B38" s="19" t="s">
        <v>51</v>
      </c>
      <c r="C38">
        <v>28</v>
      </c>
      <c r="D38">
        <v>28</v>
      </c>
      <c r="E38">
        <v>378</v>
      </c>
      <c r="F38" s="1">
        <v>0.51649999999999996</v>
      </c>
      <c r="G38" s="1">
        <v>0.96740000000000004</v>
      </c>
      <c r="H38" s="1">
        <v>29.987100000000002</v>
      </c>
      <c r="I38" s="1">
        <v>0.18239759999999999</v>
      </c>
      <c r="J38" s="1">
        <v>0.28584670000000001</v>
      </c>
    </row>
    <row r="42" spans="2:26" x14ac:dyDescent="0.25">
      <c r="B42" s="18" t="s">
        <v>62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 spans="2:26" ht="15.75" thickBot="1" x14ac:dyDescent="0.3">
      <c r="B43" s="23"/>
      <c r="C43" s="28"/>
      <c r="D43" s="51" t="s">
        <v>24</v>
      </c>
      <c r="E43" s="52"/>
      <c r="F43" s="52"/>
      <c r="G43" s="53"/>
      <c r="H43" s="51" t="s">
        <v>25</v>
      </c>
      <c r="I43" s="52"/>
      <c r="J43" s="52"/>
      <c r="K43" s="53"/>
      <c r="L43" s="51" t="s">
        <v>26</v>
      </c>
      <c r="M43" s="52"/>
      <c r="N43" s="52"/>
      <c r="O43" s="53"/>
    </row>
    <row r="44" spans="2:26" ht="18.75" x14ac:dyDescent="0.3">
      <c r="B44" s="24"/>
      <c r="C44" s="29"/>
      <c r="D44" s="47" t="s">
        <v>27</v>
      </c>
      <c r="E44" s="48"/>
      <c r="F44" s="48" t="s">
        <v>28</v>
      </c>
      <c r="G44" s="49"/>
      <c r="H44" s="47" t="s">
        <v>27</v>
      </c>
      <c r="I44" s="48"/>
      <c r="J44" s="48" t="s">
        <v>28</v>
      </c>
      <c r="K44" s="49"/>
      <c r="L44" s="47" t="s">
        <v>27</v>
      </c>
      <c r="M44" s="48"/>
      <c r="N44" s="48" t="s">
        <v>28</v>
      </c>
      <c r="O44" s="49"/>
      <c r="T44" s="35" t="s">
        <v>58</v>
      </c>
      <c r="U44" s="36"/>
      <c r="V44" s="36"/>
      <c r="W44" s="36"/>
      <c r="X44" s="36"/>
      <c r="Y44" s="36"/>
      <c r="Z44" s="37"/>
    </row>
    <row r="45" spans="2:26" ht="15" customHeight="1" thickBot="1" x14ac:dyDescent="0.35">
      <c r="B45" s="102" t="s">
        <v>30</v>
      </c>
      <c r="C45" s="29" t="s">
        <v>31</v>
      </c>
      <c r="D45" s="3">
        <v>0.51991935</v>
      </c>
      <c r="E45" s="31">
        <f>ABS(D45-0.5)</f>
        <v>1.9919350000000002E-2</v>
      </c>
      <c r="F45">
        <v>0.51991935</v>
      </c>
      <c r="G45" s="31">
        <f>ABS(F45-0.5)</f>
        <v>1.9919350000000002E-2</v>
      </c>
      <c r="H45" s="3">
        <v>0.5333871</v>
      </c>
      <c r="I45" s="31">
        <f>ABS(H45-0.5)</f>
        <v>3.3387100000000003E-2</v>
      </c>
      <c r="J45">
        <v>0.5333871</v>
      </c>
      <c r="K45" s="31">
        <f>ABS(J45-0.5)</f>
        <v>3.3387100000000003E-2</v>
      </c>
      <c r="L45" s="3">
        <v>0.56516129999999998</v>
      </c>
      <c r="M45" s="31">
        <f>ABS(L45-0.5)</f>
        <v>6.5161299999999978E-2</v>
      </c>
      <c r="N45">
        <v>0.56516129999999998</v>
      </c>
      <c r="O45" s="31">
        <f>ABS(N45-0.5)</f>
        <v>6.5161299999999978E-2</v>
      </c>
      <c r="P45" s="20">
        <f>AVERAGE(E45,G45,E50,G50)</f>
        <v>1.5463712500000004E-2</v>
      </c>
      <c r="Q45" s="20">
        <f>AVERAGE(E45,G45,I45,K45,M45,O45,E50,G50,I50,K50,M50,O50)</f>
        <v>2.7345429166666657E-2</v>
      </c>
      <c r="R45" s="12">
        <v>0.60692639999999998</v>
      </c>
      <c r="T45" s="38">
        <f>CORREL(Q45:Q79,R45:R79)</f>
        <v>0.68792940876891584</v>
      </c>
      <c r="U45" s="39"/>
      <c r="V45" s="39"/>
      <c r="W45" s="39"/>
      <c r="X45" s="39"/>
      <c r="Y45" s="39"/>
      <c r="Z45" s="40"/>
    </row>
    <row r="46" spans="2:26" x14ac:dyDescent="0.25">
      <c r="B46" s="102"/>
      <c r="C46" s="29" t="s">
        <v>33</v>
      </c>
      <c r="D46">
        <v>0.53830644999999999</v>
      </c>
      <c r="E46" s="31">
        <f t="shared" ref="E46:G48" si="0">ABS(D46-0.5)</f>
        <v>3.8306449999999992E-2</v>
      </c>
      <c r="F46">
        <v>0.53830644999999999</v>
      </c>
      <c r="G46" s="31">
        <f t="shared" si="0"/>
        <v>3.8306449999999992E-2</v>
      </c>
      <c r="H46">
        <v>0.54677419999999999</v>
      </c>
      <c r="I46" s="31">
        <f t="shared" ref="I46:K46" si="1">ABS(H46-0.5)</f>
        <v>4.6774199999999988E-2</v>
      </c>
      <c r="J46">
        <v>0.54677419999999999</v>
      </c>
      <c r="K46" s="31">
        <f t="shared" si="1"/>
        <v>4.6774199999999988E-2</v>
      </c>
      <c r="L46">
        <v>0.56709679999999996</v>
      </c>
      <c r="M46" s="31">
        <f t="shared" ref="M46" si="2">ABS(L46-0.5)</f>
        <v>6.7096799999999956E-2</v>
      </c>
      <c r="N46">
        <v>0.56709679999999996</v>
      </c>
      <c r="O46" s="31">
        <f t="shared" ref="O46" si="3">ABS(N46-0.5)</f>
        <v>6.7096799999999956E-2</v>
      </c>
      <c r="P46" s="20">
        <f t="shared" ref="P46:P49" si="4">AVERAGE(E46,G46,E51,G51)</f>
        <v>2.6068550000000024E-2</v>
      </c>
      <c r="Q46" s="20">
        <f t="shared" ref="Q46:Q49" si="5">AVERAGE(E46,G46,I46,K46,M46,O46,E51,G51,I51,K51,M51,O51)</f>
        <v>3.2090050000000002E-2</v>
      </c>
      <c r="R46" s="12">
        <v>0.51738019999999996</v>
      </c>
    </row>
    <row r="47" spans="2:26" x14ac:dyDescent="0.25">
      <c r="B47" s="102"/>
      <c r="C47" s="29" t="s">
        <v>34</v>
      </c>
      <c r="D47">
        <v>0.5212903499999999</v>
      </c>
      <c r="E47" s="31">
        <f t="shared" si="0"/>
        <v>2.1290349999999902E-2</v>
      </c>
      <c r="F47">
        <v>0.5212903499999999</v>
      </c>
      <c r="G47" s="31">
        <f t="shared" si="0"/>
        <v>2.1290349999999902E-2</v>
      </c>
      <c r="H47">
        <v>0.53870969999999996</v>
      </c>
      <c r="I47" s="31">
        <f t="shared" ref="I47:K48" si="6">ABS(H47-0.5)</f>
        <v>3.8709699999999958E-2</v>
      </c>
      <c r="J47">
        <v>0.53870969999999996</v>
      </c>
      <c r="K47" s="31">
        <f t="shared" si="6"/>
        <v>3.8709699999999958E-2</v>
      </c>
      <c r="L47">
        <v>0.59403229999999996</v>
      </c>
      <c r="M47" s="31">
        <f t="shared" ref="M47:M48" si="7">ABS(L47-0.5)</f>
        <v>9.4032299999999958E-2</v>
      </c>
      <c r="N47">
        <v>0.59403229999999996</v>
      </c>
      <c r="O47" s="31">
        <f t="shared" ref="E47:O49" si="8">ABS(N47-0.5)</f>
        <v>9.4032299999999958E-2</v>
      </c>
      <c r="P47" s="20">
        <f t="shared" si="4"/>
        <v>2.3870974999999961E-2</v>
      </c>
      <c r="Q47" s="20">
        <f t="shared" si="5"/>
        <v>3.8104858333333304E-2</v>
      </c>
      <c r="R47" s="12">
        <v>0.59569830000000001</v>
      </c>
      <c r="S47">
        <f>CORREL(Q45:Q49,R45:R49)</f>
        <v>1.8527553984604653E-2</v>
      </c>
      <c r="T47">
        <f>CORREL(P45:P49,Q45:Q49)</f>
        <v>0.823164583201768</v>
      </c>
    </row>
    <row r="48" spans="2:26" x14ac:dyDescent="0.25">
      <c r="B48" s="102"/>
      <c r="C48" s="29" t="s">
        <v>37</v>
      </c>
      <c r="D48">
        <v>0.53395165</v>
      </c>
      <c r="E48" s="31">
        <f t="shared" si="0"/>
        <v>3.395165E-2</v>
      </c>
      <c r="F48">
        <v>0.53395165</v>
      </c>
      <c r="G48" s="31">
        <f t="shared" si="0"/>
        <v>3.395165E-2</v>
      </c>
      <c r="H48">
        <v>0.54564520000000005</v>
      </c>
      <c r="I48" s="31">
        <f t="shared" si="6"/>
        <v>4.5645200000000052E-2</v>
      </c>
      <c r="J48">
        <v>0.54564520000000005</v>
      </c>
      <c r="K48" s="31">
        <f t="shared" si="6"/>
        <v>4.5645200000000052E-2</v>
      </c>
      <c r="L48">
        <v>0.5746774</v>
      </c>
      <c r="M48" s="31">
        <f t="shared" si="7"/>
        <v>7.4677400000000005E-2</v>
      </c>
      <c r="N48">
        <v>0.5746774</v>
      </c>
      <c r="O48" s="31">
        <f t="shared" si="8"/>
        <v>7.4677400000000005E-2</v>
      </c>
      <c r="P48" s="20">
        <f t="shared" si="4"/>
        <v>2.923387500000002E-2</v>
      </c>
      <c r="Q48" s="20">
        <f t="shared" si="5"/>
        <v>3.5954308333333351E-2</v>
      </c>
      <c r="R48" s="12">
        <v>0.60803549999999995</v>
      </c>
    </row>
    <row r="49" spans="2:39" ht="15" customHeight="1" x14ac:dyDescent="0.25">
      <c r="B49" s="102"/>
      <c r="C49" s="29" t="s">
        <v>9</v>
      </c>
      <c r="D49" s="26">
        <v>0.48629034999999998</v>
      </c>
      <c r="E49" s="31">
        <f t="shared" si="8"/>
        <v>1.3709650000000018E-2</v>
      </c>
      <c r="F49">
        <v>0.48629034999999998</v>
      </c>
      <c r="G49" s="31">
        <f t="shared" si="8"/>
        <v>1.3709650000000018E-2</v>
      </c>
      <c r="H49" s="26">
        <v>0.49193550000000003</v>
      </c>
      <c r="I49" s="31">
        <f t="shared" si="8"/>
        <v>8.0644999999999745E-3</v>
      </c>
      <c r="J49">
        <v>0.49193550000000003</v>
      </c>
      <c r="K49" s="31">
        <f t="shared" si="8"/>
        <v>8.0644999999999745E-3</v>
      </c>
      <c r="L49" s="26">
        <v>0.54677419999999999</v>
      </c>
      <c r="M49" s="31">
        <f t="shared" si="8"/>
        <v>4.6774199999999988E-2</v>
      </c>
      <c r="N49">
        <v>0.54677419999999999</v>
      </c>
      <c r="O49" s="31">
        <f t="shared" si="8"/>
        <v>4.6774199999999988E-2</v>
      </c>
      <c r="P49" s="20">
        <f t="shared" si="4"/>
        <v>1.6129025000000019E-2</v>
      </c>
      <c r="Q49" s="20">
        <f t="shared" si="5"/>
        <v>2.6612891666666656E-2</v>
      </c>
      <c r="R49" s="12">
        <v>0.59132949999999995</v>
      </c>
    </row>
    <row r="50" spans="2:39" x14ac:dyDescent="0.25">
      <c r="B50" s="102" t="s">
        <v>29</v>
      </c>
      <c r="C50" s="29" t="s">
        <v>31</v>
      </c>
      <c r="D50" s="26">
        <v>0.87830644999999996</v>
      </c>
      <c r="E50" s="31">
        <f>ABS(D50-0.9)</f>
        <v>2.1693550000000061E-2</v>
      </c>
      <c r="F50">
        <v>0.90032259999999997</v>
      </c>
      <c r="G50" s="31">
        <f>ABS(F50-0.9)</f>
        <v>3.225999999999507E-4</v>
      </c>
      <c r="H50" s="26">
        <v>0.88822579999999995</v>
      </c>
      <c r="I50" s="31">
        <f>ABS(H50-0.9)</f>
        <v>1.1774200000000068E-2</v>
      </c>
      <c r="J50">
        <v>0.90967739999999997</v>
      </c>
      <c r="K50" s="31">
        <f>ABS(J50-0.9)</f>
        <v>9.6773999999999472E-3</v>
      </c>
      <c r="L50" s="26">
        <v>0.91822579999999998</v>
      </c>
      <c r="M50" s="31">
        <f>ABS(L50-0.9)</f>
        <v>1.8225799999999959E-2</v>
      </c>
      <c r="N50">
        <v>0.92951609999999996</v>
      </c>
      <c r="O50" s="31">
        <f>ABS(N50-0.9)</f>
        <v>2.9516099999999934E-2</v>
      </c>
      <c r="X50">
        <f>CORREL(P45:P79,R45:R79)</f>
        <v>0.18562667536387234</v>
      </c>
    </row>
    <row r="51" spans="2:39" x14ac:dyDescent="0.25">
      <c r="B51" s="102"/>
      <c r="C51" s="29" t="s">
        <v>33</v>
      </c>
      <c r="D51">
        <v>0.87467739999999994</v>
      </c>
      <c r="E51" s="31">
        <f t="shared" ref="E51:G53" si="9">ABS(D51-0.9)</f>
        <v>2.5322600000000084E-2</v>
      </c>
      <c r="F51">
        <v>0.90233870000000005</v>
      </c>
      <c r="G51" s="31">
        <f t="shared" si="9"/>
        <v>2.3387000000000269E-3</v>
      </c>
      <c r="H51">
        <v>0.88548389999999999</v>
      </c>
      <c r="I51" s="31">
        <f t="shared" ref="I51" si="10">ABS(H51-0.9)</f>
        <v>1.4516100000000032E-2</v>
      </c>
      <c r="J51">
        <v>0.90919349999999999</v>
      </c>
      <c r="K51" s="31">
        <f t="shared" ref="K51" si="11">ABS(J51-0.9)</f>
        <v>9.1934999999999656E-3</v>
      </c>
      <c r="L51">
        <v>0.90661290000000005</v>
      </c>
      <c r="M51" s="31">
        <f t="shared" ref="M51" si="12">ABS(L51-0.9)</f>
        <v>6.6129000000000326E-3</v>
      </c>
      <c r="N51">
        <v>0.9227419</v>
      </c>
      <c r="O51" s="31">
        <f t="shared" ref="O51" si="13">ABS(N51-0.9)</f>
        <v>2.2741899999999982E-2</v>
      </c>
    </row>
    <row r="52" spans="2:39" x14ac:dyDescent="0.25">
      <c r="B52" s="102"/>
      <c r="C52" s="29" t="s">
        <v>34</v>
      </c>
      <c r="D52">
        <v>0.85685484999999995</v>
      </c>
      <c r="E52" s="31">
        <f t="shared" si="9"/>
        <v>4.3145150000000076E-2</v>
      </c>
      <c r="F52">
        <v>0.89024195000000006</v>
      </c>
      <c r="G52" s="31">
        <f t="shared" si="9"/>
        <v>9.7580499999999626E-3</v>
      </c>
      <c r="H52">
        <v>0.87032259999999995</v>
      </c>
      <c r="I52" s="31">
        <f t="shared" ref="I52:I53" si="14">ABS(H52-0.9)</f>
        <v>2.9677400000000076E-2</v>
      </c>
      <c r="J52">
        <v>0.90387099999999998</v>
      </c>
      <c r="K52" s="31">
        <f t="shared" ref="K52:K53" si="15">ABS(J52-0.9)</f>
        <v>3.8709999999999578E-3</v>
      </c>
      <c r="L52">
        <v>0.91709680000000005</v>
      </c>
      <c r="M52" s="31">
        <f t="shared" ref="M52:M53" si="16">ABS(L52-0.9)</f>
        <v>1.7096800000000023E-2</v>
      </c>
      <c r="N52">
        <v>0.94564519999999996</v>
      </c>
      <c r="O52" s="31">
        <f t="shared" ref="E52:O54" si="17">ABS(N52-0.9)</f>
        <v>4.5645199999999941E-2</v>
      </c>
    </row>
    <row r="53" spans="2:39" x14ac:dyDescent="0.25">
      <c r="B53" s="102"/>
      <c r="C53" s="29" t="s">
        <v>37</v>
      </c>
      <c r="D53">
        <v>0.85887099999999994</v>
      </c>
      <c r="E53" s="31">
        <f t="shared" si="9"/>
        <v>4.1129000000000082E-2</v>
      </c>
      <c r="F53">
        <v>0.89209680000000002</v>
      </c>
      <c r="G53" s="31">
        <f t="shared" si="9"/>
        <v>7.9031999999999991E-3</v>
      </c>
      <c r="H53">
        <v>0.86887099999999995</v>
      </c>
      <c r="I53" s="31">
        <f t="shared" si="14"/>
        <v>3.1129000000000073E-2</v>
      </c>
      <c r="J53">
        <v>0.90612899999999996</v>
      </c>
      <c r="K53" s="31">
        <f t="shared" si="15"/>
        <v>6.1289999999999401E-3</v>
      </c>
      <c r="L53">
        <v>0.89919349999999998</v>
      </c>
      <c r="M53" s="31">
        <f t="shared" si="16"/>
        <v>8.0650000000004329E-4</v>
      </c>
      <c r="N53">
        <v>0.93580649999999999</v>
      </c>
      <c r="O53" s="31">
        <f t="shared" si="17"/>
        <v>3.5806499999999963E-2</v>
      </c>
      <c r="V53" s="56"/>
      <c r="W53" s="57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7"/>
      <c r="AI53" s="57"/>
      <c r="AJ53" s="57"/>
      <c r="AK53" s="57"/>
      <c r="AL53" s="57"/>
      <c r="AM53" s="57"/>
    </row>
    <row r="54" spans="2:39" x14ac:dyDescent="0.25">
      <c r="B54" s="102"/>
      <c r="C54" s="29" t="s">
        <v>9</v>
      </c>
      <c r="D54" s="26">
        <v>0.86774189999999995</v>
      </c>
      <c r="E54" s="31">
        <f t="shared" si="17"/>
        <v>3.2258100000000067E-2</v>
      </c>
      <c r="F54">
        <v>0.9048387</v>
      </c>
      <c r="G54" s="31">
        <f t="shared" si="17"/>
        <v>4.8386999999999736E-3</v>
      </c>
      <c r="H54" s="26">
        <v>0.9</v>
      </c>
      <c r="I54" s="31">
        <f t="shared" si="17"/>
        <v>0</v>
      </c>
      <c r="J54">
        <v>0.9177419</v>
      </c>
      <c r="K54" s="31">
        <f t="shared" si="17"/>
        <v>1.7741899999999977E-2</v>
      </c>
      <c r="L54" s="26">
        <v>0.96290319999999996</v>
      </c>
      <c r="M54" s="31">
        <f t="shared" si="17"/>
        <v>6.2903199999999937E-2</v>
      </c>
      <c r="N54">
        <v>0.96451609999999999</v>
      </c>
      <c r="O54" s="31">
        <f t="shared" si="17"/>
        <v>6.4516099999999965E-2</v>
      </c>
      <c r="V54" s="59"/>
      <c r="W54" s="57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57"/>
      <c r="AK54" s="57"/>
      <c r="AL54" s="57"/>
      <c r="AM54" s="57"/>
    </row>
    <row r="55" spans="2:39" x14ac:dyDescent="0.25">
      <c r="B55" s="32"/>
      <c r="C55" s="30"/>
      <c r="D55" s="42">
        <f>AVERAGE(E45:E54)</f>
        <v>2.9072585000000029E-2</v>
      </c>
      <c r="E55" s="43"/>
      <c r="F55" s="42">
        <f>AVERAGE(G45:G54)</f>
        <v>1.5233869999999983E-2</v>
      </c>
      <c r="G55" s="43"/>
      <c r="H55" s="42">
        <f>AVERAGE(I45:I54)</f>
        <v>2.5967740000000024E-2</v>
      </c>
      <c r="I55" s="43"/>
      <c r="J55" s="42">
        <f>AVERAGE(K45:K54)</f>
        <v>2.1919349999999976E-2</v>
      </c>
      <c r="K55" s="43"/>
      <c r="L55" s="42">
        <f>AVERAGE(M45:M54)</f>
        <v>4.5338719999999985E-2</v>
      </c>
      <c r="M55" s="43"/>
      <c r="N55" s="42">
        <f>AVERAGE(O45:O54)</f>
        <v>5.459677999999997E-2</v>
      </c>
      <c r="O55" s="43"/>
      <c r="V55" s="59"/>
      <c r="W55" s="57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57"/>
      <c r="AK55" s="57"/>
      <c r="AL55" s="57"/>
      <c r="AM55" s="57"/>
    </row>
    <row r="56" spans="2:39" x14ac:dyDescent="0.25">
      <c r="V56" s="61"/>
      <c r="W56" s="57"/>
      <c r="X56" s="57"/>
      <c r="Y56" s="62"/>
      <c r="Z56" s="57"/>
      <c r="AA56" s="62"/>
      <c r="AB56" s="57"/>
      <c r="AC56" s="62"/>
      <c r="AD56" s="57"/>
      <c r="AE56" s="62"/>
      <c r="AF56" s="57"/>
      <c r="AG56" s="62"/>
      <c r="AH56" s="57"/>
      <c r="AI56" s="62"/>
      <c r="AJ56" s="57"/>
      <c r="AK56" s="63"/>
      <c r="AL56" s="64"/>
      <c r="AM56" s="57"/>
    </row>
    <row r="57" spans="2:39" x14ac:dyDescent="0.25">
      <c r="B57" s="18"/>
      <c r="D57" s="55" t="s">
        <v>52</v>
      </c>
      <c r="E57" s="55"/>
      <c r="F57" s="55"/>
      <c r="G57" s="55"/>
      <c r="H57" s="55"/>
      <c r="I57" s="55"/>
      <c r="J57" s="55"/>
      <c r="K57" s="55"/>
      <c r="L57" s="55"/>
      <c r="M57" s="55"/>
      <c r="V57" s="61"/>
      <c r="W57" s="57"/>
      <c r="X57" s="57"/>
      <c r="Y57" s="62"/>
      <c r="Z57" s="57"/>
      <c r="AA57" s="62"/>
      <c r="AB57" s="57"/>
      <c r="AC57" s="62"/>
      <c r="AD57" s="57"/>
      <c r="AE57" s="62"/>
      <c r="AF57" s="57"/>
      <c r="AG57" s="62"/>
      <c r="AH57" s="57"/>
      <c r="AI57" s="62"/>
      <c r="AJ57" s="57"/>
      <c r="AK57" s="63"/>
      <c r="AL57" s="64"/>
      <c r="AM57" s="57"/>
    </row>
    <row r="58" spans="2:39" x14ac:dyDescent="0.25">
      <c r="B58" s="23"/>
      <c r="C58" s="2"/>
      <c r="D58" s="51" t="s">
        <v>24</v>
      </c>
      <c r="E58" s="52"/>
      <c r="F58" s="52"/>
      <c r="G58" s="53"/>
      <c r="H58" s="51" t="s">
        <v>25</v>
      </c>
      <c r="I58" s="52"/>
      <c r="J58" s="52"/>
      <c r="K58" s="53"/>
      <c r="L58" s="51" t="s">
        <v>26</v>
      </c>
      <c r="M58" s="52"/>
      <c r="N58" s="52"/>
      <c r="O58" s="53"/>
      <c r="V58" s="61"/>
      <c r="W58" s="57"/>
      <c r="X58" s="57"/>
      <c r="Y58" s="62"/>
      <c r="Z58" s="57"/>
      <c r="AA58" s="62"/>
      <c r="AB58" s="57"/>
      <c r="AC58" s="62"/>
      <c r="AD58" s="57"/>
      <c r="AE58" s="62"/>
      <c r="AF58" s="57"/>
      <c r="AG58" s="62"/>
      <c r="AH58" s="57"/>
      <c r="AI58" s="62"/>
      <c r="AJ58" s="57"/>
      <c r="AK58" s="63"/>
      <c r="AL58" s="64"/>
      <c r="AM58" s="57"/>
    </row>
    <row r="59" spans="2:39" x14ac:dyDescent="0.25">
      <c r="B59" s="24"/>
      <c r="D59" s="47" t="s">
        <v>27</v>
      </c>
      <c r="E59" s="48"/>
      <c r="F59" s="48" t="s">
        <v>28</v>
      </c>
      <c r="G59" s="49"/>
      <c r="H59" s="47" t="s">
        <v>27</v>
      </c>
      <c r="I59" s="48"/>
      <c r="J59" s="48" t="s">
        <v>28</v>
      </c>
      <c r="K59" s="49"/>
      <c r="L59" s="47" t="s">
        <v>27</v>
      </c>
      <c r="M59" s="48"/>
      <c r="N59" s="48" t="s">
        <v>28</v>
      </c>
      <c r="O59" s="49"/>
      <c r="V59" s="61"/>
      <c r="W59" s="57"/>
      <c r="X59" s="57"/>
      <c r="Y59" s="62"/>
      <c r="Z59" s="57"/>
      <c r="AA59" s="62"/>
      <c r="AB59" s="57"/>
      <c r="AC59" s="62"/>
      <c r="AD59" s="57"/>
      <c r="AE59" s="62"/>
      <c r="AF59" s="57"/>
      <c r="AG59" s="62"/>
      <c r="AH59" s="57"/>
      <c r="AI59" s="62"/>
      <c r="AJ59" s="57"/>
      <c r="AK59" s="63"/>
      <c r="AL59" s="64"/>
      <c r="AM59" s="57"/>
    </row>
    <row r="60" spans="2:39" x14ac:dyDescent="0.25">
      <c r="B60" s="44" t="s">
        <v>30</v>
      </c>
      <c r="C60" s="3" t="s">
        <v>43</v>
      </c>
      <c r="D60" s="3">
        <v>0.54653229999999997</v>
      </c>
      <c r="E60" s="31">
        <f>ABS(D60-0.5)</f>
        <v>4.6532299999999971E-2</v>
      </c>
      <c r="F60" s="3">
        <v>0.54653229999999997</v>
      </c>
      <c r="G60" s="31">
        <f>ABS(F60-0.5)</f>
        <v>4.6532299999999971E-2</v>
      </c>
      <c r="H60" s="3">
        <v>0.55016129999999996</v>
      </c>
      <c r="I60" s="31">
        <f>ABS(H60-0.5)</f>
        <v>5.0161299999999964E-2</v>
      </c>
      <c r="J60" s="3">
        <v>0.55016129999999996</v>
      </c>
      <c r="K60" s="31">
        <f>ABS(J60-0.5)</f>
        <v>5.0161299999999964E-2</v>
      </c>
      <c r="L60" s="3">
        <v>0.5603226</v>
      </c>
      <c r="M60" s="31">
        <f>ABS(L60-0.5)</f>
        <v>6.0322600000000004E-2</v>
      </c>
      <c r="N60" s="3">
        <v>0.5603226</v>
      </c>
      <c r="O60" s="31">
        <f>ABS(N60-0.5)</f>
        <v>6.0322600000000004E-2</v>
      </c>
      <c r="P60" s="20">
        <f t="shared" ref="P60:P64" si="18">AVERAGE(E60,G60,E65,G65)</f>
        <v>3.1673399999999963E-2</v>
      </c>
      <c r="Q60" s="20">
        <f>AVERAGE(E60,G60,I60,K60,M60,O60,E65,G65,I65,K65,M65,O65)</f>
        <v>3.609544999999998E-2</v>
      </c>
      <c r="R60" s="12">
        <v>0.57982129999999998</v>
      </c>
      <c r="V60" s="61"/>
      <c r="W60" s="57"/>
      <c r="X60" s="57"/>
      <c r="Y60" s="62"/>
      <c r="Z60" s="57"/>
      <c r="AA60" s="62"/>
      <c r="AB60" s="57"/>
      <c r="AC60" s="62"/>
      <c r="AD60" s="57"/>
      <c r="AE60" s="62"/>
      <c r="AF60" s="57"/>
      <c r="AG60" s="62"/>
      <c r="AH60" s="57"/>
      <c r="AI60" s="62"/>
      <c r="AJ60" s="57"/>
      <c r="AK60" s="63"/>
      <c r="AL60" s="64"/>
      <c r="AM60" s="57"/>
    </row>
    <row r="61" spans="2:39" x14ac:dyDescent="0.25">
      <c r="B61" s="45"/>
      <c r="C61" s="26" t="s">
        <v>44</v>
      </c>
      <c r="D61">
        <v>0.53379035000000008</v>
      </c>
      <c r="E61" s="31">
        <f t="shared" ref="E61" si="19">ABS(D61-0.5)</f>
        <v>3.379035000000008E-2</v>
      </c>
      <c r="F61">
        <v>0.53379035000000008</v>
      </c>
      <c r="G61" s="31">
        <f t="shared" ref="G61" si="20">ABS(F61-0.5)</f>
        <v>3.379035000000008E-2</v>
      </c>
      <c r="H61">
        <v>0.53725809999999996</v>
      </c>
      <c r="I61" s="31">
        <f t="shared" ref="I61" si="21">ABS(H61-0.5)</f>
        <v>3.7258099999999961E-2</v>
      </c>
      <c r="J61">
        <v>0.53725809999999996</v>
      </c>
      <c r="K61" s="31">
        <f t="shared" ref="K61" si="22">ABS(J61-0.5)</f>
        <v>3.7258099999999961E-2</v>
      </c>
      <c r="L61">
        <v>0.54403230000000002</v>
      </c>
      <c r="M61" s="31">
        <f t="shared" ref="M61" si="23">ABS(L61-0.5)</f>
        <v>4.4032300000000024E-2</v>
      </c>
      <c r="N61">
        <v>0.54403230000000002</v>
      </c>
      <c r="O61" s="31">
        <f t="shared" ref="O61" si="24">ABS(N61-0.5)</f>
        <v>4.4032300000000024E-2</v>
      </c>
      <c r="P61" s="20">
        <f t="shared" si="18"/>
        <v>2.2903225000000027E-2</v>
      </c>
      <c r="Q61" s="20">
        <f t="shared" ref="Q61:Q64" si="25">AVERAGE(E61,G61,I61,K61,M61,O61,E66,G66,I66,K66,M66,O66)</f>
        <v>2.6384425E-2</v>
      </c>
      <c r="R61" s="12">
        <v>0.59339019999999998</v>
      </c>
      <c r="V61" s="61"/>
      <c r="W61" s="57"/>
      <c r="X61" s="57"/>
      <c r="Y61" s="62"/>
      <c r="Z61" s="57"/>
      <c r="AA61" s="62"/>
      <c r="AB61" s="57"/>
      <c r="AC61" s="62"/>
      <c r="AD61" s="57"/>
      <c r="AE61" s="62"/>
      <c r="AF61" s="57"/>
      <c r="AG61" s="62"/>
      <c r="AH61" s="57"/>
      <c r="AI61" s="62"/>
      <c r="AJ61" s="57"/>
      <c r="AK61" s="57"/>
      <c r="AL61" s="57"/>
      <c r="AM61" s="57"/>
    </row>
    <row r="62" spans="2:39" x14ac:dyDescent="0.25">
      <c r="B62" s="45"/>
      <c r="C62" s="26" t="s">
        <v>45</v>
      </c>
      <c r="D62">
        <v>0.54806449999999995</v>
      </c>
      <c r="E62" s="31">
        <f t="shared" ref="E62:E63" si="26">ABS(D62-0.5)</f>
        <v>4.8064499999999954E-2</v>
      </c>
      <c r="F62">
        <v>0.54806449999999995</v>
      </c>
      <c r="G62" s="31">
        <f t="shared" ref="G62:G63" si="27">ABS(F62-0.5)</f>
        <v>4.8064499999999954E-2</v>
      </c>
      <c r="H62">
        <v>0.55161289999999996</v>
      </c>
      <c r="I62" s="31">
        <f t="shared" ref="I62:I63" si="28">ABS(H62-0.5)</f>
        <v>5.1612899999999962E-2</v>
      </c>
      <c r="J62">
        <v>0.55161289999999996</v>
      </c>
      <c r="K62" s="31">
        <f t="shared" ref="K62:K63" si="29">ABS(J62-0.5)</f>
        <v>5.1612899999999962E-2</v>
      </c>
      <c r="L62">
        <v>0.56725809999999999</v>
      </c>
      <c r="M62" s="31">
        <f t="shared" ref="M62:M63" si="30">ABS(L62-0.5)</f>
        <v>6.7258099999999987E-2</v>
      </c>
      <c r="N62">
        <v>0.56725809999999999</v>
      </c>
      <c r="O62" s="31">
        <f t="shared" ref="E62:O64" si="31">ABS(N62-0.5)</f>
        <v>6.7258099999999987E-2</v>
      </c>
      <c r="P62" s="20">
        <f t="shared" si="18"/>
        <v>2.9274174999999986E-2</v>
      </c>
      <c r="Q62" s="20">
        <f t="shared" si="25"/>
        <v>3.6693541666666642E-2</v>
      </c>
      <c r="R62" s="12">
        <v>0.58545100000000005</v>
      </c>
      <c r="S62">
        <f>CORREL(Q60:Q64,R60:R64)</f>
        <v>0.68350335584267152</v>
      </c>
      <c r="T62">
        <f>CORREL(P60:P64,R60:R64)</f>
        <v>0.76292975985654876</v>
      </c>
      <c r="V62" s="61"/>
      <c r="W62" s="57"/>
      <c r="X62" s="57"/>
      <c r="Y62" s="62"/>
      <c r="Z62" s="57"/>
      <c r="AA62" s="62"/>
      <c r="AB62" s="57"/>
      <c r="AC62" s="62"/>
      <c r="AD62" s="57"/>
      <c r="AE62" s="62"/>
      <c r="AF62" s="57"/>
      <c r="AG62" s="62"/>
      <c r="AH62" s="57"/>
      <c r="AI62" s="62"/>
      <c r="AJ62" s="57"/>
      <c r="AK62" s="57"/>
      <c r="AL62" s="57"/>
      <c r="AM62" s="57"/>
    </row>
    <row r="63" spans="2:39" x14ac:dyDescent="0.25">
      <c r="B63" s="45"/>
      <c r="C63" s="26" t="s">
        <v>46</v>
      </c>
      <c r="D63">
        <v>0.5474194</v>
      </c>
      <c r="E63" s="31">
        <f t="shared" si="26"/>
        <v>4.74194E-2</v>
      </c>
      <c r="F63">
        <v>0.5474194</v>
      </c>
      <c r="G63" s="31">
        <f t="shared" si="27"/>
        <v>4.74194E-2</v>
      </c>
      <c r="H63">
        <v>0.54903230000000003</v>
      </c>
      <c r="I63" s="31">
        <f t="shared" si="28"/>
        <v>4.9032300000000029E-2</v>
      </c>
      <c r="J63">
        <v>0.54903230000000003</v>
      </c>
      <c r="K63" s="31">
        <f t="shared" si="29"/>
        <v>4.9032300000000029E-2</v>
      </c>
      <c r="L63">
        <v>0.55919350000000001</v>
      </c>
      <c r="M63" s="31">
        <f t="shared" si="30"/>
        <v>5.919350000000001E-2</v>
      </c>
      <c r="N63">
        <v>0.55919350000000001</v>
      </c>
      <c r="O63" s="31">
        <f t="shared" si="31"/>
        <v>5.919350000000001E-2</v>
      </c>
      <c r="P63" s="20">
        <f t="shared" si="18"/>
        <v>2.7903250000000018E-2</v>
      </c>
      <c r="Q63" s="20">
        <f t="shared" si="25"/>
        <v>3.2056458333333343E-2</v>
      </c>
      <c r="R63" s="12">
        <v>0.46053260000000001</v>
      </c>
      <c r="V63" s="61"/>
      <c r="W63" s="57"/>
      <c r="X63" s="57"/>
      <c r="Y63" s="62"/>
      <c r="Z63" s="57"/>
      <c r="AA63" s="62"/>
      <c r="AB63" s="57"/>
      <c r="AC63" s="62"/>
      <c r="AD63" s="57"/>
      <c r="AE63" s="62"/>
      <c r="AF63" s="57"/>
      <c r="AG63" s="62"/>
      <c r="AH63" s="57"/>
      <c r="AI63" s="62"/>
      <c r="AJ63" s="57"/>
      <c r="AK63" s="57"/>
      <c r="AL63" s="57"/>
      <c r="AM63" s="57"/>
    </row>
    <row r="64" spans="2:39" x14ac:dyDescent="0.25">
      <c r="B64" s="46"/>
      <c r="C64" s="26" t="s">
        <v>38</v>
      </c>
      <c r="D64" s="26">
        <v>0.55483870000000002</v>
      </c>
      <c r="E64" s="31">
        <f t="shared" si="31"/>
        <v>5.4838700000000018E-2</v>
      </c>
      <c r="F64" s="26">
        <v>0.55483870000000002</v>
      </c>
      <c r="G64" s="31">
        <f t="shared" si="31"/>
        <v>5.4838700000000018E-2</v>
      </c>
      <c r="H64" s="26">
        <v>0.55645160000000005</v>
      </c>
      <c r="I64" s="31">
        <f t="shared" si="31"/>
        <v>5.6451600000000046E-2</v>
      </c>
      <c r="J64" s="26">
        <v>0.55645160000000005</v>
      </c>
      <c r="K64" s="31">
        <f t="shared" si="31"/>
        <v>5.6451600000000046E-2</v>
      </c>
      <c r="L64" s="26">
        <v>0.55806449999999996</v>
      </c>
      <c r="M64" s="31">
        <f t="shared" si="31"/>
        <v>5.8064499999999963E-2</v>
      </c>
      <c r="N64" s="26">
        <v>0.55806449999999996</v>
      </c>
      <c r="O64" s="31">
        <f t="shared" si="31"/>
        <v>5.8064499999999963E-2</v>
      </c>
      <c r="P64" s="20">
        <f t="shared" si="18"/>
        <v>4.2741950000000001E-2</v>
      </c>
      <c r="Q64" s="20">
        <f t="shared" si="25"/>
        <v>4.4220441666666659E-2</v>
      </c>
      <c r="R64" s="12">
        <v>0.76748280000000002</v>
      </c>
      <c r="V64" s="61"/>
      <c r="W64" s="57"/>
      <c r="X64" s="57"/>
      <c r="Y64" s="62"/>
      <c r="Z64" s="57"/>
      <c r="AA64" s="62"/>
      <c r="AB64" s="57"/>
      <c r="AC64" s="62"/>
      <c r="AD64" s="57"/>
      <c r="AE64" s="62"/>
      <c r="AF64" s="57"/>
      <c r="AG64" s="62"/>
      <c r="AH64" s="57"/>
      <c r="AI64" s="62"/>
      <c r="AJ64" s="57"/>
      <c r="AK64" s="57"/>
      <c r="AL64" s="57"/>
      <c r="AM64" s="57"/>
    </row>
    <row r="65" spans="2:39" x14ac:dyDescent="0.25">
      <c r="B65" s="44" t="s">
        <v>29</v>
      </c>
      <c r="C65" s="26" t="s">
        <v>43</v>
      </c>
      <c r="D65" s="26">
        <v>0.91274189999999999</v>
      </c>
      <c r="E65" s="31">
        <f>ABS(D65-0.9)</f>
        <v>1.2741899999999973E-2</v>
      </c>
      <c r="F65" s="26">
        <v>0.92088709999999996</v>
      </c>
      <c r="G65" s="31">
        <f>ABS(F65-0.9)</f>
        <v>2.0887099999999936E-2</v>
      </c>
      <c r="H65" s="26">
        <v>0.91403230000000002</v>
      </c>
      <c r="I65" s="31">
        <f>ABS(H65-0.9)</f>
        <v>1.4032299999999998E-2</v>
      </c>
      <c r="J65" s="26">
        <v>0.92225809999999997</v>
      </c>
      <c r="K65" s="31">
        <f>ABS(J65-0.9)</f>
        <v>2.2258099999999947E-2</v>
      </c>
      <c r="L65" s="26">
        <v>0.92064520000000005</v>
      </c>
      <c r="M65" s="31">
        <f>ABS(L65-0.9)</f>
        <v>2.064520000000003E-2</v>
      </c>
      <c r="N65" s="26">
        <v>0.92854840000000005</v>
      </c>
      <c r="O65" s="31">
        <f>ABS(N65-0.9)</f>
        <v>2.8548400000000029E-2</v>
      </c>
      <c r="V65" s="61"/>
      <c r="W65" s="57"/>
      <c r="X65" s="57"/>
      <c r="Y65" s="62"/>
      <c r="Z65" s="57"/>
      <c r="AA65" s="62"/>
      <c r="AB65" s="57"/>
      <c r="AC65" s="62"/>
      <c r="AD65" s="57"/>
      <c r="AE65" s="62"/>
      <c r="AF65" s="57"/>
      <c r="AG65" s="62"/>
      <c r="AH65" s="57"/>
      <c r="AI65" s="62"/>
      <c r="AJ65" s="57"/>
      <c r="AK65" s="57"/>
      <c r="AL65" s="57"/>
      <c r="AM65" s="57"/>
    </row>
    <row r="66" spans="2:39" x14ac:dyDescent="0.25">
      <c r="B66" s="45"/>
      <c r="C66" s="26" t="s">
        <v>44</v>
      </c>
      <c r="D66">
        <v>0.90637095000000001</v>
      </c>
      <c r="E66" s="31">
        <f t="shared" ref="E66:G68" si="32">ABS(D66-0.9)</f>
        <v>6.3709499999999863E-3</v>
      </c>
      <c r="F66">
        <v>0.91766124999999998</v>
      </c>
      <c r="G66" s="31">
        <f t="shared" si="32"/>
        <v>1.7661249999999962E-2</v>
      </c>
      <c r="H66">
        <v>0.90709680000000004</v>
      </c>
      <c r="I66" s="31">
        <f t="shared" ref="I66" si="33">ABS(H66-0.9)</f>
        <v>7.0968000000000142E-3</v>
      </c>
      <c r="J66">
        <v>0.91838710000000001</v>
      </c>
      <c r="K66" s="31">
        <f t="shared" ref="K66" si="34">ABS(J66-0.9)</f>
        <v>1.838709999999999E-2</v>
      </c>
      <c r="L66">
        <v>0.91532259999999999</v>
      </c>
      <c r="M66" s="31">
        <f t="shared" ref="M66" si="35">ABS(L66-0.9)</f>
        <v>1.5322599999999964E-2</v>
      </c>
      <c r="N66">
        <v>0.92161289999999996</v>
      </c>
      <c r="O66" s="31">
        <f t="shared" ref="O66" si="36">ABS(N66-0.9)</f>
        <v>2.1612899999999935E-2</v>
      </c>
      <c r="V66" s="57"/>
      <c r="W66" s="57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57"/>
      <c r="AK66" s="57"/>
      <c r="AL66" s="57"/>
      <c r="AM66" s="57"/>
    </row>
    <row r="67" spans="2:39" x14ac:dyDescent="0.25">
      <c r="B67" s="45"/>
      <c r="C67" s="26" t="s">
        <v>45</v>
      </c>
      <c r="D67">
        <v>0.90161290000000005</v>
      </c>
      <c r="E67" s="31">
        <f t="shared" si="32"/>
        <v>1.6129000000000282E-3</v>
      </c>
      <c r="F67">
        <v>0.91935480000000003</v>
      </c>
      <c r="G67" s="31">
        <f t="shared" si="32"/>
        <v>1.9354800000000005E-2</v>
      </c>
      <c r="H67">
        <v>0.9048387</v>
      </c>
      <c r="I67" s="31">
        <f t="shared" ref="I67:I68" si="37">ABS(H67-0.9)</f>
        <v>4.8386999999999736E-3</v>
      </c>
      <c r="J67">
        <v>0.92112899999999998</v>
      </c>
      <c r="K67" s="31">
        <f t="shared" ref="K67:K68" si="38">ABS(J67-0.9)</f>
        <v>2.1128999999999953E-2</v>
      </c>
      <c r="L67">
        <v>0.92451609999999995</v>
      </c>
      <c r="M67" s="31">
        <f t="shared" ref="M67:M68" si="39">ABS(L67-0.9)</f>
        <v>2.451609999999993E-2</v>
      </c>
      <c r="N67">
        <v>0.93500000000000005</v>
      </c>
      <c r="O67" s="31">
        <f t="shared" ref="E67:O69" si="40">ABS(N67-0.9)</f>
        <v>3.5000000000000031E-2</v>
      </c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</row>
    <row r="68" spans="2:39" x14ac:dyDescent="0.25">
      <c r="B68" s="45"/>
      <c r="C68" s="26" t="s">
        <v>46</v>
      </c>
      <c r="D68">
        <v>0.89749999999999996</v>
      </c>
      <c r="E68" s="31">
        <f t="shared" si="32"/>
        <v>2.5000000000000577E-3</v>
      </c>
      <c r="F68">
        <v>0.91427420000000004</v>
      </c>
      <c r="G68" s="31">
        <f t="shared" si="32"/>
        <v>1.4274200000000015E-2</v>
      </c>
      <c r="H68">
        <v>0.90161290000000005</v>
      </c>
      <c r="I68" s="31">
        <f t="shared" si="37"/>
        <v>1.6129000000000282E-3</v>
      </c>
      <c r="J68">
        <v>0.91645160000000003</v>
      </c>
      <c r="K68" s="31">
        <f t="shared" si="38"/>
        <v>1.6451600000000011E-2</v>
      </c>
      <c r="L68">
        <v>0.91370969999999996</v>
      </c>
      <c r="M68" s="31">
        <f t="shared" si="39"/>
        <v>1.3709699999999936E-2</v>
      </c>
      <c r="N68">
        <v>0.92483870000000001</v>
      </c>
      <c r="O68" s="31">
        <f t="shared" si="40"/>
        <v>2.4838699999999991E-2</v>
      </c>
      <c r="V68" s="56"/>
      <c r="W68" s="57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7"/>
      <c r="AI68" s="57"/>
      <c r="AJ68" s="57"/>
      <c r="AK68" s="57"/>
      <c r="AL68" s="57"/>
      <c r="AM68" s="57"/>
    </row>
    <row r="69" spans="2:39" x14ac:dyDescent="0.25">
      <c r="B69" s="46"/>
      <c r="C69" s="32" t="s">
        <v>38</v>
      </c>
      <c r="D69" s="26">
        <v>0.93225809999999998</v>
      </c>
      <c r="E69" s="31">
        <f t="shared" si="40"/>
        <v>3.2258099999999956E-2</v>
      </c>
      <c r="F69" s="26">
        <v>0.92903230000000003</v>
      </c>
      <c r="G69" s="31">
        <f t="shared" si="40"/>
        <v>2.9032300000000011E-2</v>
      </c>
      <c r="H69" s="26">
        <v>0.93225809999999998</v>
      </c>
      <c r="I69" s="31">
        <f t="shared" si="40"/>
        <v>3.2258099999999956E-2</v>
      </c>
      <c r="J69" s="26">
        <v>0.93064519999999995</v>
      </c>
      <c r="K69" s="31">
        <f t="shared" si="40"/>
        <v>3.0645199999999928E-2</v>
      </c>
      <c r="L69" s="26">
        <v>0.93387100000000001</v>
      </c>
      <c r="M69" s="31">
        <f t="shared" si="40"/>
        <v>3.3870999999999984E-2</v>
      </c>
      <c r="N69" s="26">
        <v>0.93387100000000001</v>
      </c>
      <c r="O69" s="31">
        <f t="shared" si="40"/>
        <v>3.3870999999999984E-2</v>
      </c>
      <c r="V69" s="59"/>
      <c r="W69" s="57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57"/>
      <c r="AK69" s="57"/>
      <c r="AL69" s="57"/>
      <c r="AM69" s="57"/>
    </row>
    <row r="70" spans="2:39" x14ac:dyDescent="0.25">
      <c r="B70" s="32"/>
      <c r="C70" s="33"/>
      <c r="D70" s="42">
        <f>AVERAGE(E60:E69)</f>
        <v>2.8612910000000002E-2</v>
      </c>
      <c r="E70" s="43"/>
      <c r="F70" s="42">
        <f>AVERAGE(G60:G69)</f>
        <v>3.3185489999999998E-2</v>
      </c>
      <c r="G70" s="43"/>
      <c r="H70" s="42">
        <f>AVERAGE(I60:I69)</f>
        <v>3.0435499999999994E-2</v>
      </c>
      <c r="I70" s="43"/>
      <c r="J70" s="42">
        <f>AVERAGE(K60:K69)</f>
        <v>3.5338719999999976E-2</v>
      </c>
      <c r="K70" s="43"/>
      <c r="L70" s="42">
        <f>AVERAGE(M60:M69)</f>
        <v>3.9693559999999982E-2</v>
      </c>
      <c r="M70" s="43"/>
      <c r="N70" s="42">
        <f>AVERAGE(O60:O69)</f>
        <v>4.3274199999999999E-2</v>
      </c>
      <c r="O70" s="43"/>
      <c r="V70" s="59"/>
      <c r="W70" s="57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57"/>
      <c r="AK70" s="57"/>
      <c r="AL70" s="57"/>
      <c r="AM70" s="57"/>
    </row>
    <row r="71" spans="2:39" x14ac:dyDescent="0.25">
      <c r="V71" s="61"/>
      <c r="W71" s="57"/>
      <c r="X71" s="57"/>
      <c r="Y71" s="62"/>
      <c r="Z71" s="57"/>
      <c r="AA71" s="62"/>
      <c r="AB71" s="57"/>
      <c r="AC71" s="62"/>
      <c r="AD71" s="57"/>
      <c r="AE71" s="62"/>
      <c r="AF71" s="57"/>
      <c r="AG71" s="62"/>
      <c r="AH71" s="57"/>
      <c r="AI71" s="62"/>
      <c r="AJ71" s="57"/>
      <c r="AK71" s="63"/>
      <c r="AL71" s="64"/>
      <c r="AM71" s="57"/>
    </row>
    <row r="72" spans="2:39" x14ac:dyDescent="0.25">
      <c r="B72" s="18"/>
      <c r="D72" s="55" t="s">
        <v>53</v>
      </c>
      <c r="E72" s="55"/>
      <c r="F72" s="55"/>
      <c r="G72" s="55"/>
      <c r="H72" s="55"/>
      <c r="I72" s="55"/>
      <c r="J72" s="55"/>
      <c r="K72" s="55"/>
      <c r="L72" s="55"/>
      <c r="M72" s="55"/>
      <c r="V72" s="61"/>
      <c r="W72" s="57"/>
      <c r="X72" s="57"/>
      <c r="Y72" s="62"/>
      <c r="Z72" s="57"/>
      <c r="AA72" s="62"/>
      <c r="AB72" s="57"/>
      <c r="AC72" s="62"/>
      <c r="AD72" s="57"/>
      <c r="AE72" s="62"/>
      <c r="AF72" s="57"/>
      <c r="AG72" s="62"/>
      <c r="AH72" s="57"/>
      <c r="AI72" s="62"/>
      <c r="AJ72" s="57"/>
      <c r="AK72" s="63"/>
      <c r="AL72" s="64"/>
      <c r="AM72" s="57"/>
    </row>
    <row r="73" spans="2:39" x14ac:dyDescent="0.25">
      <c r="B73" s="23"/>
      <c r="C73" s="2"/>
      <c r="D73" s="51" t="s">
        <v>24</v>
      </c>
      <c r="E73" s="52"/>
      <c r="F73" s="52"/>
      <c r="G73" s="53"/>
      <c r="H73" s="51" t="s">
        <v>25</v>
      </c>
      <c r="I73" s="52"/>
      <c r="J73" s="52"/>
      <c r="K73" s="53"/>
      <c r="L73" s="51" t="s">
        <v>26</v>
      </c>
      <c r="M73" s="52"/>
      <c r="N73" s="52"/>
      <c r="O73" s="53"/>
      <c r="V73" s="61"/>
      <c r="W73" s="57"/>
      <c r="X73" s="57"/>
      <c r="Y73" s="62"/>
      <c r="Z73" s="57"/>
      <c r="AA73" s="62"/>
      <c r="AB73" s="57"/>
      <c r="AC73" s="62"/>
      <c r="AD73" s="57"/>
      <c r="AE73" s="62"/>
      <c r="AF73" s="57"/>
      <c r="AG73" s="62"/>
      <c r="AH73" s="57"/>
      <c r="AI73" s="62"/>
      <c r="AJ73" s="57"/>
      <c r="AK73" s="63"/>
      <c r="AL73" s="64"/>
      <c r="AM73" s="57"/>
    </row>
    <row r="74" spans="2:39" x14ac:dyDescent="0.25">
      <c r="B74" s="24"/>
      <c r="D74" s="47" t="s">
        <v>27</v>
      </c>
      <c r="E74" s="48"/>
      <c r="F74" s="48" t="s">
        <v>28</v>
      </c>
      <c r="G74" s="49"/>
      <c r="H74" s="47" t="s">
        <v>27</v>
      </c>
      <c r="I74" s="48"/>
      <c r="J74" s="48" t="s">
        <v>28</v>
      </c>
      <c r="K74" s="49"/>
      <c r="L74" s="47" t="s">
        <v>27</v>
      </c>
      <c r="M74" s="48"/>
      <c r="N74" s="48" t="s">
        <v>28</v>
      </c>
      <c r="O74" s="49"/>
      <c r="V74" s="61"/>
      <c r="W74" s="57"/>
      <c r="X74" s="57"/>
      <c r="Y74" s="62"/>
      <c r="Z74" s="57"/>
      <c r="AA74" s="62"/>
      <c r="AB74" s="57"/>
      <c r="AC74" s="62"/>
      <c r="AD74" s="57"/>
      <c r="AE74" s="62"/>
      <c r="AF74" s="57"/>
      <c r="AG74" s="62"/>
      <c r="AH74" s="57"/>
      <c r="AI74" s="62"/>
      <c r="AJ74" s="57"/>
      <c r="AK74" s="63"/>
      <c r="AL74" s="64"/>
      <c r="AM74" s="57"/>
    </row>
    <row r="75" spans="2:39" x14ac:dyDescent="0.25">
      <c r="B75" s="44" t="s">
        <v>30</v>
      </c>
      <c r="C75" s="3" t="s">
        <v>54</v>
      </c>
      <c r="D75">
        <v>0.51784095000000008</v>
      </c>
      <c r="E75" s="31">
        <f>ABS(D75-0.5)</f>
        <v>1.7840950000000078E-2</v>
      </c>
      <c r="F75">
        <v>0.48534089999999996</v>
      </c>
      <c r="G75" s="31">
        <f>ABS(F75-0.5)</f>
        <v>1.4659100000000036E-2</v>
      </c>
      <c r="H75">
        <v>0.51659089999999996</v>
      </c>
      <c r="I75" s="31">
        <f>ABS(H75-0.5)</f>
        <v>1.6590899999999964E-2</v>
      </c>
      <c r="J75">
        <v>0.48704550000000002</v>
      </c>
      <c r="K75" s="31">
        <f>ABS(J75-0.5)</f>
        <v>1.295449999999998E-2</v>
      </c>
      <c r="L75">
        <v>0.52636360000000004</v>
      </c>
      <c r="M75" s="31">
        <f>ABS(L75-0.5)</f>
        <v>2.6363600000000043E-2</v>
      </c>
      <c r="N75">
        <v>0.49249999999999999</v>
      </c>
      <c r="O75" s="31">
        <f>ABS(N75-0.5)</f>
        <v>7.5000000000000067E-3</v>
      </c>
      <c r="P75" s="20">
        <f t="shared" ref="P75:P79" si="41">AVERAGE(E75,G75,E80,G80)</f>
        <v>2.505682500000006E-2</v>
      </c>
      <c r="Q75" s="20">
        <f>AVERAGE(E75,G75,I75,K75,M75,O75,E80,G80,I80,K80,M80,O80)</f>
        <v>2.4318175000000039E-2</v>
      </c>
      <c r="R75" s="1">
        <v>0.38760640000000002</v>
      </c>
      <c r="V75" s="61"/>
      <c r="W75" s="57"/>
      <c r="X75" s="57"/>
      <c r="Y75" s="62"/>
      <c r="Z75" s="57"/>
      <c r="AA75" s="62"/>
      <c r="AB75" s="57"/>
      <c r="AC75" s="62"/>
      <c r="AD75" s="57"/>
      <c r="AE75" s="62"/>
      <c r="AF75" s="57"/>
      <c r="AG75" s="62"/>
      <c r="AH75" s="57"/>
      <c r="AI75" s="62"/>
      <c r="AJ75" s="57"/>
      <c r="AK75" s="63"/>
      <c r="AL75" s="64"/>
      <c r="AM75" s="57"/>
    </row>
    <row r="76" spans="2:39" x14ac:dyDescent="0.25">
      <c r="B76" s="45"/>
      <c r="C76" s="3" t="s">
        <v>55</v>
      </c>
      <c r="D76">
        <v>0.51659089999999996</v>
      </c>
      <c r="E76" s="31">
        <f>ABS(D76-0.5)</f>
        <v>1.6590899999999964E-2</v>
      </c>
      <c r="F76">
        <v>0.48170455000000001</v>
      </c>
      <c r="G76" s="31">
        <f>ABS(F76-0.5)</f>
        <v>1.8295449999999991E-2</v>
      </c>
      <c r="H76">
        <v>0.5186364</v>
      </c>
      <c r="I76" s="31">
        <f>ABS(H76-0.5)</f>
        <v>1.8636399999999997E-2</v>
      </c>
      <c r="J76">
        <v>0.48499999999999999</v>
      </c>
      <c r="K76" s="31">
        <f>ABS(J76-0.5)</f>
        <v>1.5000000000000013E-2</v>
      </c>
      <c r="L76">
        <v>0.51954549999999999</v>
      </c>
      <c r="M76" s="31">
        <f>ABS(L76-0.5)</f>
        <v>1.9545499999999993E-2</v>
      </c>
      <c r="N76">
        <v>0.48204550000000002</v>
      </c>
      <c r="O76" s="31">
        <f>ABS(N76-0.5)</f>
        <v>1.7954499999999984E-2</v>
      </c>
      <c r="P76" s="20">
        <f t="shared" si="41"/>
        <v>2.7272737500000005E-2</v>
      </c>
      <c r="Q76" s="20">
        <f t="shared" ref="Q76:Q79" si="42">AVERAGE(E76,G76,I76,K76,M76,O76,E81,G81,I81,K81,M81,O81)</f>
        <v>2.6742429166666675E-2</v>
      </c>
      <c r="R76" s="1">
        <v>0.38661420000000002</v>
      </c>
      <c r="V76" s="61"/>
      <c r="W76" s="57"/>
      <c r="X76" s="57"/>
      <c r="Y76" s="62"/>
      <c r="Z76" s="57"/>
      <c r="AA76" s="62"/>
      <c r="AB76" s="57"/>
      <c r="AC76" s="62"/>
      <c r="AD76" s="57"/>
      <c r="AE76" s="62"/>
      <c r="AF76" s="57"/>
      <c r="AG76" s="62"/>
      <c r="AH76" s="57"/>
      <c r="AI76" s="62"/>
      <c r="AJ76" s="57"/>
      <c r="AK76" s="57"/>
      <c r="AL76" s="57"/>
      <c r="AM76" s="57"/>
    </row>
    <row r="77" spans="2:39" x14ac:dyDescent="0.25">
      <c r="B77" s="45"/>
      <c r="C77" s="3" t="s">
        <v>56</v>
      </c>
      <c r="D77">
        <v>0.50613635000000001</v>
      </c>
      <c r="E77" s="31">
        <f t="shared" ref="E77:E78" si="43">ABS(D77-0.5)</f>
        <v>6.1363500000000126E-3</v>
      </c>
      <c r="F77">
        <v>0.47409089999999998</v>
      </c>
      <c r="G77" s="31">
        <f t="shared" ref="G77:G78" si="44">ABS(F77-0.5)</f>
        <v>2.5909100000000018E-2</v>
      </c>
      <c r="H77">
        <v>0.50659089999999996</v>
      </c>
      <c r="I77" s="31">
        <f t="shared" ref="I77:I78" si="45">ABS(H77-0.5)</f>
        <v>6.5908999999999551E-3</v>
      </c>
      <c r="J77">
        <v>0.47340910000000003</v>
      </c>
      <c r="K77" s="31">
        <f t="shared" ref="K77:K78" si="46">ABS(J77-0.5)</f>
        <v>2.6590899999999973E-2</v>
      </c>
      <c r="L77">
        <v>0.51613640000000005</v>
      </c>
      <c r="M77" s="31">
        <f t="shared" ref="M77:M78" si="47">ABS(L77-0.5)</f>
        <v>1.6136400000000051E-2</v>
      </c>
      <c r="N77">
        <v>0.48363640000000002</v>
      </c>
      <c r="O77" s="31">
        <f t="shared" ref="O77:O78" si="48">ABS(N77-0.5)</f>
        <v>1.6363599999999978E-2</v>
      </c>
      <c r="P77" s="20">
        <f t="shared" si="41"/>
        <v>2.7869312500000021E-2</v>
      </c>
      <c r="Q77" s="20">
        <f t="shared" si="42"/>
        <v>2.6354170833333343E-2</v>
      </c>
      <c r="R77" s="1">
        <v>0.37240390000000001</v>
      </c>
      <c r="S77">
        <f>CORREL(Q75:Q79,R75:R79)</f>
        <v>0.41098903580168011</v>
      </c>
      <c r="T77">
        <f>CORREL(P75:P79,R75:R79)</f>
        <v>0.70304564103457023</v>
      </c>
      <c r="V77" s="61"/>
      <c r="W77" s="57"/>
      <c r="X77" s="57"/>
      <c r="Y77" s="62"/>
      <c r="Z77" s="57"/>
      <c r="AA77" s="62"/>
      <c r="AB77" s="57"/>
      <c r="AC77" s="62"/>
      <c r="AD77" s="57"/>
      <c r="AE77" s="62"/>
      <c r="AF77" s="57"/>
      <c r="AG77" s="62"/>
      <c r="AH77" s="57"/>
      <c r="AI77" s="62"/>
      <c r="AJ77" s="57"/>
      <c r="AK77" s="57"/>
      <c r="AL77" s="57"/>
      <c r="AM77" s="57"/>
    </row>
    <row r="78" spans="2:39" x14ac:dyDescent="0.25">
      <c r="B78" s="45"/>
      <c r="C78" s="3" t="s">
        <v>57</v>
      </c>
      <c r="D78">
        <v>0.52397729999999998</v>
      </c>
      <c r="E78" s="31">
        <f t="shared" si="43"/>
        <v>2.3977299999999979E-2</v>
      </c>
      <c r="F78">
        <v>0.49204545</v>
      </c>
      <c r="G78" s="31">
        <f t="shared" si="44"/>
        <v>7.9545500000000047E-3</v>
      </c>
      <c r="H78">
        <v>0.5236364</v>
      </c>
      <c r="I78" s="31">
        <f t="shared" si="45"/>
        <v>2.3636400000000002E-2</v>
      </c>
      <c r="J78">
        <v>0.49363639999999998</v>
      </c>
      <c r="K78" s="31">
        <f t="shared" si="46"/>
        <v>6.3636000000000248E-3</v>
      </c>
      <c r="L78">
        <v>0.53363640000000001</v>
      </c>
      <c r="M78" s="31">
        <f t="shared" si="47"/>
        <v>3.3636400000000011E-2</v>
      </c>
      <c r="N78">
        <v>0.49863639999999998</v>
      </c>
      <c r="O78" s="31">
        <f t="shared" si="48"/>
        <v>1.3636000000000204E-3</v>
      </c>
      <c r="P78" s="20">
        <f t="shared" si="41"/>
        <v>2.7727287500000003E-2</v>
      </c>
      <c r="Q78" s="20">
        <f t="shared" si="42"/>
        <v>2.6969704166666681E-2</v>
      </c>
      <c r="R78" s="1">
        <v>0.28584670000000001</v>
      </c>
      <c r="V78" s="61"/>
      <c r="W78" s="57"/>
      <c r="X78" s="57"/>
      <c r="Y78" s="62"/>
      <c r="Z78" s="57"/>
      <c r="AA78" s="62"/>
      <c r="AB78" s="57"/>
      <c r="AC78" s="62"/>
      <c r="AD78" s="57"/>
      <c r="AE78" s="62"/>
      <c r="AF78" s="57"/>
      <c r="AG78" s="62"/>
      <c r="AH78" s="57"/>
      <c r="AI78" s="62"/>
      <c r="AJ78" s="57"/>
      <c r="AK78" s="57"/>
      <c r="AL78" s="57"/>
      <c r="AM78" s="57"/>
    </row>
    <row r="79" spans="2:39" x14ac:dyDescent="0.25">
      <c r="B79" s="46"/>
      <c r="C79" s="3" t="s">
        <v>47</v>
      </c>
      <c r="D79">
        <v>0.51704545000000002</v>
      </c>
      <c r="E79" s="31">
        <f>ABS(D79-0.5)</f>
        <v>1.7045450000000018E-2</v>
      </c>
      <c r="F79">
        <v>0.46250000000000002</v>
      </c>
      <c r="G79" s="31">
        <f>ABS(F79-0.5)</f>
        <v>3.7499999999999978E-2</v>
      </c>
      <c r="H79">
        <v>0.52272730000000001</v>
      </c>
      <c r="I79" s="31">
        <f>ABS(H79-0.5)</f>
        <v>2.2727300000000006E-2</v>
      </c>
      <c r="J79">
        <v>0.47499999999999998</v>
      </c>
      <c r="K79" s="31">
        <f>ABS(J79-0.5)</f>
        <v>2.5000000000000022E-2</v>
      </c>
      <c r="L79">
        <v>0.53409090000000004</v>
      </c>
      <c r="M79" s="31">
        <f>ABS(L79-0.5)</f>
        <v>3.4090900000000035E-2</v>
      </c>
      <c r="N79">
        <v>0.49545450000000002</v>
      </c>
      <c r="O79" s="31">
        <f>ABS(N79-0.5)</f>
        <v>4.5454999999999801E-3</v>
      </c>
      <c r="P79" s="20">
        <f t="shared" si="41"/>
        <v>3.2670462500000025E-2</v>
      </c>
      <c r="Q79" s="20">
        <f t="shared" si="42"/>
        <v>2.8314404166666685E-2</v>
      </c>
      <c r="R79" s="1">
        <v>0.52598929999999999</v>
      </c>
      <c r="V79" s="61"/>
      <c r="W79" s="57"/>
      <c r="X79" s="57"/>
      <c r="Y79" s="62"/>
      <c r="Z79" s="57"/>
      <c r="AA79" s="62"/>
      <c r="AB79" s="57"/>
      <c r="AC79" s="62"/>
      <c r="AD79" s="57"/>
      <c r="AE79" s="62"/>
      <c r="AF79" s="57"/>
      <c r="AG79" s="62"/>
      <c r="AH79" s="57"/>
      <c r="AI79" s="62"/>
      <c r="AJ79" s="57"/>
      <c r="AK79" s="57"/>
      <c r="AL79" s="57"/>
      <c r="AM79" s="57"/>
    </row>
    <row r="80" spans="2:39" x14ac:dyDescent="0.25">
      <c r="B80" s="44" t="s">
        <v>29</v>
      </c>
      <c r="C80" s="26" t="s">
        <v>54</v>
      </c>
      <c r="D80">
        <v>0.86749999999999994</v>
      </c>
      <c r="E80" s="31">
        <f>ABS(D80-0.9)</f>
        <v>3.2500000000000084E-2</v>
      </c>
      <c r="F80">
        <v>0.86477274999999998</v>
      </c>
      <c r="G80" s="31">
        <f>ABS(F80-0.9)</f>
        <v>3.5227250000000043E-2</v>
      </c>
      <c r="H80">
        <v>0.86886359999999996</v>
      </c>
      <c r="I80" s="31">
        <f>ABS(H80-0.9)</f>
        <v>3.1136400000000064E-2</v>
      </c>
      <c r="J80">
        <v>0.86454549999999997</v>
      </c>
      <c r="K80" s="31">
        <f>ABS(J80-0.9)</f>
        <v>3.5454500000000055E-2</v>
      </c>
      <c r="L80">
        <v>0.86886359999999996</v>
      </c>
      <c r="M80" s="31">
        <f>ABS(L80-0.9)</f>
        <v>3.1136400000000064E-2</v>
      </c>
      <c r="N80">
        <v>0.86954549999999997</v>
      </c>
      <c r="O80" s="31">
        <f>ABS(N80-0.9)</f>
        <v>3.0454500000000051E-2</v>
      </c>
      <c r="V80" s="61"/>
      <c r="W80" s="57"/>
      <c r="X80" s="57"/>
      <c r="Y80" s="62"/>
      <c r="Z80" s="57"/>
      <c r="AA80" s="62"/>
      <c r="AB80" s="57"/>
      <c r="AC80" s="62"/>
      <c r="AD80" s="57"/>
      <c r="AE80" s="62"/>
      <c r="AF80" s="57"/>
      <c r="AG80" s="62"/>
      <c r="AH80" s="57"/>
      <c r="AI80" s="62"/>
      <c r="AJ80" s="57"/>
      <c r="AK80" s="57"/>
      <c r="AL80" s="57"/>
      <c r="AM80" s="57"/>
    </row>
    <row r="81" spans="2:39" x14ac:dyDescent="0.25">
      <c r="B81" s="45"/>
      <c r="C81" s="26" t="s">
        <v>55</v>
      </c>
      <c r="D81">
        <v>0.8631818</v>
      </c>
      <c r="E81" s="31">
        <f>ABS(D81-0.9)</f>
        <v>3.6818200000000023E-2</v>
      </c>
      <c r="F81">
        <v>0.86261359999999998</v>
      </c>
      <c r="G81" s="31">
        <f>ABS(F81-0.9)</f>
        <v>3.7386400000000042E-2</v>
      </c>
      <c r="H81">
        <v>0.86340910000000004</v>
      </c>
      <c r="I81" s="31">
        <f>ABS(H81-0.9)</f>
        <v>3.6590899999999982E-2</v>
      </c>
      <c r="J81">
        <v>0.86363639999999997</v>
      </c>
      <c r="K81" s="31">
        <f>ABS(J81-0.9)</f>
        <v>3.6363600000000051E-2</v>
      </c>
      <c r="L81">
        <v>0.86727270000000001</v>
      </c>
      <c r="M81" s="31">
        <f>ABS(L81-0.9)</f>
        <v>3.2727300000000015E-2</v>
      </c>
      <c r="N81">
        <v>0.86499999999999999</v>
      </c>
      <c r="O81" s="31">
        <f>ABS(N81-0.9)</f>
        <v>3.5000000000000031E-2</v>
      </c>
      <c r="V81" s="57"/>
      <c r="W81" s="57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57"/>
      <c r="AK81" s="57"/>
      <c r="AL81" s="57"/>
      <c r="AM81" s="57"/>
    </row>
    <row r="82" spans="2:39" x14ac:dyDescent="0.25">
      <c r="B82" s="45"/>
      <c r="C82" s="26" t="s">
        <v>56</v>
      </c>
      <c r="D82">
        <v>0.86181820000000009</v>
      </c>
      <c r="E82" s="31">
        <f t="shared" ref="E82:E83" si="49">ABS(D82-0.9)</f>
        <v>3.8181799999999932E-2</v>
      </c>
      <c r="F82">
        <v>0.8587499999999999</v>
      </c>
      <c r="G82" s="31">
        <f t="shared" ref="G82:G83" si="50">ABS(F82-0.9)</f>
        <v>4.125000000000012E-2</v>
      </c>
      <c r="H82">
        <v>0.86295449999999996</v>
      </c>
      <c r="I82" s="31">
        <f t="shared" ref="I82:I83" si="51">ABS(H82-0.9)</f>
        <v>3.7045500000000064E-2</v>
      </c>
      <c r="J82">
        <v>0.86</v>
      </c>
      <c r="K82" s="31">
        <f t="shared" ref="K82:K83" si="52">ABS(J82-0.9)</f>
        <v>4.0000000000000036E-2</v>
      </c>
      <c r="L82">
        <v>0.87045450000000002</v>
      </c>
      <c r="M82" s="31">
        <f t="shared" ref="M82:M83" si="53">ABS(L82-0.9)</f>
        <v>2.9545500000000002E-2</v>
      </c>
      <c r="N82">
        <v>0.86750000000000005</v>
      </c>
      <c r="O82" s="31">
        <f t="shared" ref="O82:O83" si="54">ABS(N82-0.9)</f>
        <v>3.2499999999999973E-2</v>
      </c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</row>
    <row r="83" spans="2:39" x14ac:dyDescent="0.25">
      <c r="B83" s="45"/>
      <c r="C83" s="26" t="s">
        <v>57</v>
      </c>
      <c r="D83">
        <v>0.86113634999999999</v>
      </c>
      <c r="E83" s="31">
        <f t="shared" si="49"/>
        <v>3.8863650000000027E-2</v>
      </c>
      <c r="F83">
        <v>0.85988635000000002</v>
      </c>
      <c r="G83" s="31">
        <f t="shared" si="50"/>
        <v>4.0113650000000001E-2</v>
      </c>
      <c r="H83">
        <v>0.86136360000000001</v>
      </c>
      <c r="I83" s="31">
        <f t="shared" si="51"/>
        <v>3.8636400000000015E-2</v>
      </c>
      <c r="J83">
        <v>0.86022730000000003</v>
      </c>
      <c r="K83" s="31">
        <f t="shared" si="52"/>
        <v>3.9772699999999994E-2</v>
      </c>
      <c r="L83">
        <v>0.86499999999999999</v>
      </c>
      <c r="M83" s="31">
        <f t="shared" si="53"/>
        <v>3.5000000000000031E-2</v>
      </c>
      <c r="N83">
        <v>0.86568179999999995</v>
      </c>
      <c r="O83" s="31">
        <f t="shared" si="54"/>
        <v>3.4318200000000076E-2</v>
      </c>
      <c r="V83" s="56"/>
      <c r="W83" s="57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7"/>
      <c r="AI83" s="57"/>
      <c r="AJ83" s="57"/>
      <c r="AK83" s="57"/>
      <c r="AL83" s="57"/>
      <c r="AM83" s="57"/>
    </row>
    <row r="84" spans="2:39" x14ac:dyDescent="0.25">
      <c r="B84" s="46"/>
      <c r="C84" s="26" t="s">
        <v>47</v>
      </c>
      <c r="D84">
        <v>0.86363634999999994</v>
      </c>
      <c r="E84" s="31">
        <f>ABS(D84-0.9)</f>
        <v>3.6363650000000081E-2</v>
      </c>
      <c r="F84">
        <v>0.86022725</v>
      </c>
      <c r="G84" s="31">
        <f>ABS(F84-0.9)</f>
        <v>3.9772750000000023E-2</v>
      </c>
      <c r="H84">
        <v>0.86136360000000001</v>
      </c>
      <c r="I84" s="31">
        <f>ABS(H84-0.9)</f>
        <v>3.8636400000000015E-2</v>
      </c>
      <c r="J84">
        <v>0.85909089999999999</v>
      </c>
      <c r="K84" s="31">
        <f>ABS(J84-0.9)</f>
        <v>4.0909100000000032E-2</v>
      </c>
      <c r="L84">
        <v>0.88409090000000001</v>
      </c>
      <c r="M84" s="31">
        <f>ABS(L84-0.9)</f>
        <v>1.5909100000000009E-2</v>
      </c>
      <c r="N84">
        <v>0.87272729999999998</v>
      </c>
      <c r="O84" s="31">
        <f>ABS(N84-0.9)</f>
        <v>2.7272700000000039E-2</v>
      </c>
      <c r="V84" s="59"/>
      <c r="W84" s="57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57"/>
      <c r="AK84" s="57"/>
      <c r="AL84" s="57"/>
      <c r="AM84" s="57"/>
    </row>
    <row r="85" spans="2:39" x14ac:dyDescent="0.25">
      <c r="B85" s="32"/>
      <c r="C85" s="33"/>
      <c r="D85" s="42">
        <f>AVERAGE(E75:E84)</f>
        <v>2.643182500000002E-2</v>
      </c>
      <c r="E85" s="43"/>
      <c r="F85" s="42">
        <f>AVERAGE(G75:G84)</f>
        <v>2.9806825000000026E-2</v>
      </c>
      <c r="G85" s="43"/>
      <c r="H85" s="42">
        <f>AVERAGE(I75:I84)</f>
        <v>2.7022750000000005E-2</v>
      </c>
      <c r="I85" s="43"/>
      <c r="J85" s="42">
        <f>AVERAGE(K75:K84)</f>
        <v>2.7840890000000017E-2</v>
      </c>
      <c r="K85" s="43"/>
      <c r="L85" s="42">
        <f>AVERAGE(M75:M84)</f>
        <v>2.7409110000000025E-2</v>
      </c>
      <c r="M85" s="43"/>
      <c r="N85" s="42">
        <f>AVERAGE(O75:O84)</f>
        <v>2.0727260000000015E-2</v>
      </c>
      <c r="O85" s="43"/>
      <c r="V85" s="59"/>
      <c r="W85" s="57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57"/>
      <c r="AK85" s="57"/>
      <c r="AL85" s="57"/>
      <c r="AM85" s="57"/>
    </row>
    <row r="86" spans="2:39" x14ac:dyDescent="0.25">
      <c r="V86" s="61"/>
      <c r="W86" s="57"/>
      <c r="X86" s="57"/>
      <c r="Y86" s="62"/>
      <c r="Z86" s="57"/>
      <c r="AA86" s="62"/>
      <c r="AB86" s="57"/>
      <c r="AC86" s="62"/>
      <c r="AD86" s="57"/>
      <c r="AE86" s="62"/>
      <c r="AF86" s="57"/>
      <c r="AG86" s="62"/>
      <c r="AH86" s="57"/>
      <c r="AI86" s="62"/>
      <c r="AJ86" s="57"/>
      <c r="AK86" s="63"/>
      <c r="AL86" s="66"/>
      <c r="AM86" s="57"/>
    </row>
    <row r="87" spans="2:39" x14ac:dyDescent="0.25">
      <c r="D87" s="41">
        <f>AVERAGE(D55,D70,D85)</f>
        <v>2.8039106666666685E-2</v>
      </c>
      <c r="E87" s="41"/>
      <c r="F87" s="41">
        <f>AVERAGE(F55,F70,F85)</f>
        <v>2.6075395000000001E-2</v>
      </c>
      <c r="G87" s="41"/>
      <c r="H87" s="41">
        <f t="shared" ref="H87" si="55">AVERAGE(H55,H70,H85)</f>
        <v>2.7808663333333344E-2</v>
      </c>
      <c r="I87" s="41"/>
      <c r="J87" s="41">
        <f t="shared" ref="J87" si="56">AVERAGE(J55,J70,J85)</f>
        <v>2.836631999999999E-2</v>
      </c>
      <c r="K87" s="41"/>
      <c r="L87" s="41">
        <f t="shared" ref="L87" si="57">AVERAGE(L55,L70,L85)</f>
        <v>3.7480463333333332E-2</v>
      </c>
      <c r="M87" s="41"/>
      <c r="N87" s="41">
        <f t="shared" ref="N87" si="58">AVERAGE(N55,N70,N85)</f>
        <v>3.953274666666666E-2</v>
      </c>
      <c r="O87" s="41"/>
      <c r="V87" s="61"/>
      <c r="W87" s="57"/>
      <c r="X87" s="57"/>
      <c r="Y87" s="62"/>
      <c r="Z87" s="57"/>
      <c r="AA87" s="62"/>
      <c r="AB87" s="57"/>
      <c r="AC87" s="62"/>
      <c r="AD87" s="57"/>
      <c r="AE87" s="62"/>
      <c r="AF87" s="57"/>
      <c r="AG87" s="62"/>
      <c r="AH87" s="57"/>
      <c r="AI87" s="62"/>
      <c r="AJ87" s="57"/>
      <c r="AK87" s="63"/>
      <c r="AL87" s="66"/>
      <c r="AM87" s="57"/>
    </row>
    <row r="88" spans="2:39" x14ac:dyDescent="0.25">
      <c r="V88" s="61"/>
      <c r="W88" s="57"/>
      <c r="X88" s="57"/>
      <c r="Y88" s="62"/>
      <c r="Z88" s="57"/>
      <c r="AA88" s="62"/>
      <c r="AB88" s="57"/>
      <c r="AC88" s="62"/>
      <c r="AD88" s="57"/>
      <c r="AE88" s="62"/>
      <c r="AF88" s="57"/>
      <c r="AG88" s="62"/>
      <c r="AH88" s="57"/>
      <c r="AI88" s="62"/>
      <c r="AJ88" s="57"/>
      <c r="AK88" s="63"/>
      <c r="AL88" s="66"/>
      <c r="AM88" s="57"/>
    </row>
    <row r="89" spans="2:39" x14ac:dyDescent="0.25">
      <c r="V89" s="61"/>
      <c r="W89" s="57"/>
      <c r="X89" s="57"/>
      <c r="Y89" s="62"/>
      <c r="Z89" s="57"/>
      <c r="AA89" s="62"/>
      <c r="AB89" s="57"/>
      <c r="AC89" s="62"/>
      <c r="AD89" s="57"/>
      <c r="AE89" s="62"/>
      <c r="AF89" s="57"/>
      <c r="AG89" s="62"/>
      <c r="AH89" s="57"/>
      <c r="AI89" s="62"/>
      <c r="AJ89" s="57"/>
      <c r="AK89" s="63"/>
      <c r="AL89" s="66"/>
      <c r="AM89" s="57"/>
    </row>
    <row r="90" spans="2:39" x14ac:dyDescent="0.25">
      <c r="V90" s="61"/>
      <c r="W90" s="57"/>
      <c r="X90" s="57"/>
      <c r="Y90" s="62"/>
      <c r="Z90" s="57"/>
      <c r="AA90" s="62"/>
      <c r="AB90" s="57"/>
      <c r="AC90" s="62"/>
      <c r="AD90" s="57"/>
      <c r="AE90" s="62"/>
      <c r="AF90" s="57"/>
      <c r="AG90" s="62"/>
      <c r="AH90" s="57"/>
      <c r="AI90" s="62"/>
      <c r="AJ90" s="57"/>
      <c r="AK90" s="63"/>
      <c r="AL90" s="66"/>
      <c r="AM90" s="57"/>
    </row>
    <row r="91" spans="2:39" x14ac:dyDescent="0.25">
      <c r="V91" s="61"/>
      <c r="W91" s="57"/>
      <c r="X91" s="57"/>
      <c r="Y91" s="62"/>
      <c r="Z91" s="57"/>
      <c r="AA91" s="62"/>
      <c r="AB91" s="57"/>
      <c r="AC91" s="62"/>
      <c r="AD91" s="57"/>
      <c r="AE91" s="62"/>
      <c r="AF91" s="57"/>
      <c r="AG91" s="62"/>
      <c r="AH91" s="57"/>
      <c r="AI91" s="62"/>
      <c r="AJ91" s="57"/>
      <c r="AK91" s="57"/>
      <c r="AL91" s="57"/>
      <c r="AM91" s="57"/>
    </row>
    <row r="92" spans="2:39" x14ac:dyDescent="0.25">
      <c r="V92" s="61"/>
      <c r="W92" s="57"/>
      <c r="X92" s="57"/>
      <c r="Y92" s="62"/>
      <c r="Z92" s="57"/>
      <c r="AA92" s="62"/>
      <c r="AB92" s="57"/>
      <c r="AC92" s="62"/>
      <c r="AD92" s="57"/>
      <c r="AE92" s="62"/>
      <c r="AF92" s="57"/>
      <c r="AG92" s="62"/>
      <c r="AH92" s="57"/>
      <c r="AI92" s="62"/>
      <c r="AJ92" s="57"/>
      <c r="AK92" s="57"/>
      <c r="AL92" s="57"/>
      <c r="AM92" s="57"/>
    </row>
    <row r="93" spans="2:39" x14ac:dyDescent="0.25">
      <c r="V93" s="61"/>
      <c r="W93" s="57"/>
      <c r="X93" s="57"/>
      <c r="Y93" s="62"/>
      <c r="Z93" s="57"/>
      <c r="AA93" s="62"/>
      <c r="AB93" s="57"/>
      <c r="AC93" s="62"/>
      <c r="AD93" s="57"/>
      <c r="AE93" s="62"/>
      <c r="AF93" s="57"/>
      <c r="AG93" s="62"/>
      <c r="AH93" s="57"/>
      <c r="AI93" s="62"/>
      <c r="AJ93" s="57"/>
      <c r="AK93" s="57"/>
      <c r="AL93" s="57"/>
      <c r="AM93" s="57"/>
    </row>
    <row r="94" spans="2:39" x14ac:dyDescent="0.25">
      <c r="V94" s="61"/>
      <c r="W94" s="57"/>
      <c r="X94" s="57"/>
      <c r="Y94" s="62"/>
      <c r="Z94" s="57"/>
      <c r="AA94" s="62"/>
      <c r="AB94" s="57"/>
      <c r="AC94" s="62"/>
      <c r="AD94" s="57"/>
      <c r="AE94" s="62"/>
      <c r="AF94" s="57"/>
      <c r="AG94" s="62"/>
      <c r="AH94" s="57"/>
      <c r="AI94" s="62"/>
      <c r="AJ94" s="57"/>
      <c r="AK94" s="57"/>
      <c r="AL94" s="57"/>
      <c r="AM94" s="57"/>
    </row>
    <row r="95" spans="2:39" x14ac:dyDescent="0.25">
      <c r="V95" s="61"/>
      <c r="W95" s="57"/>
      <c r="X95" s="57"/>
      <c r="Y95" s="62"/>
      <c r="Z95" s="57"/>
      <c r="AA95" s="62"/>
      <c r="AB95" s="57"/>
      <c r="AC95" s="62"/>
      <c r="AD95" s="57"/>
      <c r="AE95" s="62"/>
      <c r="AF95" s="57"/>
      <c r="AG95" s="62"/>
      <c r="AH95" s="57"/>
      <c r="AI95" s="62"/>
      <c r="AJ95" s="57"/>
      <c r="AK95" s="57"/>
      <c r="AL95" s="57"/>
      <c r="AM95" s="57"/>
    </row>
    <row r="96" spans="2:39" x14ac:dyDescent="0.25">
      <c r="V96" s="57"/>
      <c r="W96" s="57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57"/>
      <c r="AK96" s="57"/>
      <c r="AL96" s="57"/>
      <c r="AM96" s="57"/>
    </row>
    <row r="97" spans="22:39" x14ac:dyDescent="0.25"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</row>
    <row r="98" spans="22:39" x14ac:dyDescent="0.25"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</row>
    <row r="99" spans="22:39" x14ac:dyDescent="0.25"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</row>
    <row r="100" spans="22:39" x14ac:dyDescent="0.25"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</row>
    <row r="101" spans="22:39" x14ac:dyDescent="0.25"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</row>
    <row r="102" spans="22:39" x14ac:dyDescent="0.25"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</row>
    <row r="103" spans="22:39" x14ac:dyDescent="0.25"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</row>
    <row r="104" spans="22:39" x14ac:dyDescent="0.25"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</row>
  </sheetData>
  <mergeCells count="115">
    <mergeCell ref="AD96:AE96"/>
    <mergeCell ref="AF96:AG96"/>
    <mergeCell ref="AH96:AI96"/>
    <mergeCell ref="V86:V90"/>
    <mergeCell ref="V91:V95"/>
    <mergeCell ref="X96:Y96"/>
    <mergeCell ref="Z96:AA96"/>
    <mergeCell ref="AB96:AC96"/>
    <mergeCell ref="X83:AG83"/>
    <mergeCell ref="X84:AA84"/>
    <mergeCell ref="AB84:AE84"/>
    <mergeCell ref="AF84:AI84"/>
    <mergeCell ref="X85:Y85"/>
    <mergeCell ref="Z85:AA85"/>
    <mergeCell ref="AB85:AC85"/>
    <mergeCell ref="AD85:AE85"/>
    <mergeCell ref="AF85:AG85"/>
    <mergeCell ref="AH85:AI85"/>
    <mergeCell ref="AH70:AI70"/>
    <mergeCell ref="V71:V75"/>
    <mergeCell ref="V76:V80"/>
    <mergeCell ref="X81:Y81"/>
    <mergeCell ref="Z81:AA81"/>
    <mergeCell ref="AB81:AC81"/>
    <mergeCell ref="AD81:AE81"/>
    <mergeCell ref="AF81:AG81"/>
    <mergeCell ref="AH81:AI81"/>
    <mergeCell ref="X70:Y70"/>
    <mergeCell ref="Z70:AA70"/>
    <mergeCell ref="AB70:AC70"/>
    <mergeCell ref="AD70:AE70"/>
    <mergeCell ref="AF70:AG70"/>
    <mergeCell ref="AF66:AG66"/>
    <mergeCell ref="AH66:AI66"/>
    <mergeCell ref="X68:AG68"/>
    <mergeCell ref="X69:AA69"/>
    <mergeCell ref="AB69:AE69"/>
    <mergeCell ref="AF69:AI69"/>
    <mergeCell ref="V61:V65"/>
    <mergeCell ref="X66:Y66"/>
    <mergeCell ref="Z66:AA66"/>
    <mergeCell ref="AB66:AC66"/>
    <mergeCell ref="AD66:AE66"/>
    <mergeCell ref="AB55:AC55"/>
    <mergeCell ref="AD55:AE55"/>
    <mergeCell ref="AF55:AG55"/>
    <mergeCell ref="AH55:AI55"/>
    <mergeCell ref="V56:V60"/>
    <mergeCell ref="D43:G43"/>
    <mergeCell ref="H43:K43"/>
    <mergeCell ref="L43:O43"/>
    <mergeCell ref="D44:E44"/>
    <mergeCell ref="F44:G44"/>
    <mergeCell ref="H44:I44"/>
    <mergeCell ref="J44:K44"/>
    <mergeCell ref="L44:M44"/>
    <mergeCell ref="N44:O44"/>
    <mergeCell ref="T44:Z44"/>
    <mergeCell ref="B45:B49"/>
    <mergeCell ref="T45:Z45"/>
    <mergeCell ref="B50:B54"/>
    <mergeCell ref="D55:E55"/>
    <mergeCell ref="F55:G55"/>
    <mergeCell ref="H55:I55"/>
    <mergeCell ref="J55:K55"/>
    <mergeCell ref="L55:M55"/>
    <mergeCell ref="N55:O55"/>
    <mergeCell ref="X53:AG53"/>
    <mergeCell ref="X54:AA54"/>
    <mergeCell ref="AB54:AE54"/>
    <mergeCell ref="AF54:AI54"/>
    <mergeCell ref="X55:Y55"/>
    <mergeCell ref="Z55:AA55"/>
    <mergeCell ref="D57:M57"/>
    <mergeCell ref="D58:G58"/>
    <mergeCell ref="H58:K58"/>
    <mergeCell ref="L58:O58"/>
    <mergeCell ref="D59:E59"/>
    <mergeCell ref="F59:G59"/>
    <mergeCell ref="H59:I59"/>
    <mergeCell ref="J59:K59"/>
    <mergeCell ref="L59:M59"/>
    <mergeCell ref="N59:O59"/>
    <mergeCell ref="B60:B64"/>
    <mergeCell ref="B65:B69"/>
    <mergeCell ref="D70:E70"/>
    <mergeCell ref="F70:G70"/>
    <mergeCell ref="H70:I70"/>
    <mergeCell ref="N74:O74"/>
    <mergeCell ref="L70:M70"/>
    <mergeCell ref="N70:O70"/>
    <mergeCell ref="D72:M72"/>
    <mergeCell ref="D73:G73"/>
    <mergeCell ref="H73:K73"/>
    <mergeCell ref="L73:O73"/>
    <mergeCell ref="J70:K70"/>
    <mergeCell ref="B75:B79"/>
    <mergeCell ref="B80:B84"/>
    <mergeCell ref="D85:E85"/>
    <mergeCell ref="F85:G85"/>
    <mergeCell ref="H85:I85"/>
    <mergeCell ref="L85:M85"/>
    <mergeCell ref="N85:O85"/>
    <mergeCell ref="D87:E87"/>
    <mergeCell ref="F87:G87"/>
    <mergeCell ref="H87:I87"/>
    <mergeCell ref="J87:K87"/>
    <mergeCell ref="L87:M87"/>
    <mergeCell ref="N87:O87"/>
    <mergeCell ref="J85:K85"/>
    <mergeCell ref="D74:E74"/>
    <mergeCell ref="F74:G74"/>
    <mergeCell ref="H74:I74"/>
    <mergeCell ref="J74:K74"/>
    <mergeCell ref="L74:M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Edge</dc:creator>
  <cp:lastModifiedBy>David Edge</cp:lastModifiedBy>
  <dcterms:created xsi:type="dcterms:W3CDTF">2022-09-10T17:18:04Z</dcterms:created>
  <dcterms:modified xsi:type="dcterms:W3CDTF">2022-09-11T21:43:39Z</dcterms:modified>
</cp:coreProperties>
</file>