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Backup\Uncertainty\"/>
    </mc:Choice>
  </mc:AlternateContent>
  <xr:revisionPtr revIDLastSave="0" documentId="13_ncr:40009_{C6C73EB3-D811-44E2-871B-63BB0F7F13C6}" xr6:coauthVersionLast="47" xr6:coauthVersionMax="47" xr10:uidLastSave="{00000000-0000-0000-0000-000000000000}"/>
  <bookViews>
    <workbookView xWindow="20370" yWindow="-9330" windowWidth="29040" windowHeight="15720"/>
  </bookViews>
  <sheets>
    <sheet name="Float5" sheetId="1" r:id="rId1"/>
  </sheets>
  <calcPr calcId="0"/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9" i="1"/>
  <c r="M92" i="1"/>
  <c r="M91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4" i="1"/>
</calcChain>
</file>

<file path=xl/sharedStrings.xml><?xml version="1.0" encoding="utf-8"?>
<sst xmlns="http://schemas.openxmlformats.org/spreadsheetml/2006/main" count="12" uniqueCount="12">
  <si>
    <t>TND092a</t>
  </si>
  <si>
    <t>TND092b</t>
  </si>
  <si>
    <t>TND155a_um</t>
  </si>
  <si>
    <t>TND155b_um</t>
  </si>
  <si>
    <t>TND158a_um</t>
  </si>
  <si>
    <t>TND158b_um</t>
  </si>
  <si>
    <t>sigma</t>
  </si>
  <si>
    <t>average</t>
  </si>
  <si>
    <t>lower CI</t>
  </si>
  <si>
    <t>upper CI</t>
  </si>
  <si>
    <t>error</t>
  </si>
  <si>
    <t>avg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</si>
</sst>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Example Series Measurement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3"/>
          <c:order val="3"/>
          <c:tx>
            <c:strRef>
              <c:f>Float5!$N$1</c:f>
              <c:strCache>
                <c:ptCount val="1"/>
                <c:pt idx="0">
                  <c:v>avg error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cat>
            <c:numRef>
              <c:f>Float5!$A$2:$A$92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</c:numCache>
            </c:numRef>
          </c:cat>
          <c:val>
            <c:numRef>
              <c:f>Float5!$N$2:$N$92</c:f>
              <c:numCache>
                <c:formatCode>General</c:formatCode>
                <c:ptCount val="91"/>
                <c:pt idx="7" formatCode="0.0%">
                  <c:v>2.4603076660352965E-2</c:v>
                </c:pt>
                <c:pt idx="8" formatCode="0.0%">
                  <c:v>2.482747212139904E-2</c:v>
                </c:pt>
                <c:pt idx="9" formatCode="0.0%">
                  <c:v>2.5737550011626111E-2</c:v>
                </c:pt>
                <c:pt idx="10" formatCode="0.0%">
                  <c:v>2.4846492297686873E-2</c:v>
                </c:pt>
                <c:pt idx="11" formatCode="0.0%">
                  <c:v>2.5757858355487131E-2</c:v>
                </c:pt>
                <c:pt idx="12" formatCode="0.0%">
                  <c:v>2.7394826216579741E-2</c:v>
                </c:pt>
                <c:pt idx="13" formatCode="0.0%">
                  <c:v>2.7772538253720468E-2</c:v>
                </c:pt>
                <c:pt idx="14" formatCode="0.0%">
                  <c:v>2.88243313198321E-2</c:v>
                </c:pt>
                <c:pt idx="15" formatCode="0.0%">
                  <c:v>2.4492198124348361E-2</c:v>
                </c:pt>
                <c:pt idx="16" formatCode="0.0%">
                  <c:v>2.3300813549244296E-2</c:v>
                </c:pt>
                <c:pt idx="17" formatCode="0.0%">
                  <c:v>2.3828102042690549E-2</c:v>
                </c:pt>
                <c:pt idx="18" formatCode="0.0%">
                  <c:v>2.4432001312656271E-2</c:v>
                </c:pt>
                <c:pt idx="19" formatCode="0.0%">
                  <c:v>2.5638436549474206E-2</c:v>
                </c:pt>
                <c:pt idx="20" formatCode="0.0%">
                  <c:v>2.4366848995898915E-2</c:v>
                </c:pt>
                <c:pt idx="21" formatCode="0.0%">
                  <c:v>2.3265692246438045E-2</c:v>
                </c:pt>
                <c:pt idx="22" formatCode="0.0%">
                  <c:v>2.008526963489829E-2</c:v>
                </c:pt>
                <c:pt idx="23" formatCode="0.0%">
                  <c:v>1.8558703086876478E-2</c:v>
                </c:pt>
                <c:pt idx="24" formatCode="0.0%">
                  <c:v>1.6787675964535897E-2</c:v>
                </c:pt>
                <c:pt idx="25" formatCode="0.0%">
                  <c:v>2.1334435124018451E-2</c:v>
                </c:pt>
                <c:pt idx="26" formatCode="0.0%">
                  <c:v>2.0174794418181409E-2</c:v>
                </c:pt>
                <c:pt idx="27" formatCode="0.0%">
                  <c:v>2.0163443512866686E-2</c:v>
                </c:pt>
                <c:pt idx="28" formatCode="0.0%">
                  <c:v>2.0498206978776738E-2</c:v>
                </c:pt>
                <c:pt idx="29" formatCode="0.0%">
                  <c:v>2.0393930925082751E-2</c:v>
                </c:pt>
                <c:pt idx="30" formatCode="0.0%">
                  <c:v>1.9717510110509061E-2</c:v>
                </c:pt>
                <c:pt idx="31" formatCode="0.0%">
                  <c:v>2.147820532046945E-2</c:v>
                </c:pt>
                <c:pt idx="32" formatCode="0.0%">
                  <c:v>2.2656119627455784E-2</c:v>
                </c:pt>
                <c:pt idx="33" formatCode="0.0%">
                  <c:v>2.8915853638614607E-2</c:v>
                </c:pt>
                <c:pt idx="34" formatCode="0.0%">
                  <c:v>3.4607432943040167E-2</c:v>
                </c:pt>
                <c:pt idx="35" formatCode="0.0%">
                  <c:v>3.5908884456892227E-2</c:v>
                </c:pt>
                <c:pt idx="36" formatCode="0.0%">
                  <c:v>3.6592139675649664E-2</c:v>
                </c:pt>
                <c:pt idx="37" formatCode="0.0%">
                  <c:v>4.0087133269817249E-2</c:v>
                </c:pt>
                <c:pt idx="38" formatCode="0.0%">
                  <c:v>5.7549665906295289E-2</c:v>
                </c:pt>
                <c:pt idx="39" formatCode="0.0%">
                  <c:v>5.7479781551699166E-2</c:v>
                </c:pt>
                <c:pt idx="40" formatCode="0.0%">
                  <c:v>6.6016976982908815E-2</c:v>
                </c:pt>
                <c:pt idx="41" formatCode="0.0%">
                  <c:v>6.8420720067390126E-2</c:v>
                </c:pt>
                <c:pt idx="42" formatCode="0.0%">
                  <c:v>6.8056048508681119E-2</c:v>
                </c:pt>
                <c:pt idx="43" formatCode="0.0%">
                  <c:v>7.1284642422178468E-2</c:v>
                </c:pt>
                <c:pt idx="44" formatCode="0.0%">
                  <c:v>7.0398032907243849E-2</c:v>
                </c:pt>
                <c:pt idx="45" formatCode="0.0%">
                  <c:v>6.7980837840998232E-2</c:v>
                </c:pt>
                <c:pt idx="46" formatCode="0.0%">
                  <c:v>7.0874098001880007E-2</c:v>
                </c:pt>
                <c:pt idx="47" formatCode="0.0%">
                  <c:v>7.0515681834597999E-2</c:v>
                </c:pt>
                <c:pt idx="48" formatCode="0.0%">
                  <c:v>7.2309571802811085E-2</c:v>
                </c:pt>
                <c:pt idx="49" formatCode="0.0%">
                  <c:v>6.2227584931992215E-2</c:v>
                </c:pt>
                <c:pt idx="50" formatCode="0.0%">
                  <c:v>6.4728838063689662E-2</c:v>
                </c:pt>
                <c:pt idx="51" formatCode="0.0%">
                  <c:v>6.2540393779971379E-2</c:v>
                </c:pt>
                <c:pt idx="52" formatCode="0.0%">
                  <c:v>6.0877650171299334E-2</c:v>
                </c:pt>
                <c:pt idx="53" formatCode="0.0%">
                  <c:v>6.2219496348628979E-2</c:v>
                </c:pt>
                <c:pt idx="54" formatCode="0.0%">
                  <c:v>5.9919443001725296E-2</c:v>
                </c:pt>
                <c:pt idx="55" formatCode="0.0%">
                  <c:v>7.9692850936810403E-2</c:v>
                </c:pt>
                <c:pt idx="56" formatCode="0.0%">
                  <c:v>8.2202189458055006E-2</c:v>
                </c:pt>
                <c:pt idx="57" formatCode="0.0%">
                  <c:v>7.8494410197967518E-2</c:v>
                </c:pt>
                <c:pt idx="58" formatCode="0.0%">
                  <c:v>7.254995005756032E-2</c:v>
                </c:pt>
                <c:pt idx="59" formatCode="0.0%">
                  <c:v>7.5917253007337884E-2</c:v>
                </c:pt>
                <c:pt idx="60" formatCode="0.0%">
                  <c:v>7.4559025815330152E-2</c:v>
                </c:pt>
                <c:pt idx="61" formatCode="0.0%">
                  <c:v>8.6212704097068243E-2</c:v>
                </c:pt>
                <c:pt idx="62" formatCode="0.0%">
                  <c:v>8.0287450663846016E-2</c:v>
                </c:pt>
                <c:pt idx="63" formatCode="0.0%">
                  <c:v>8.2675738178623406E-2</c:v>
                </c:pt>
                <c:pt idx="64" formatCode="0.0%">
                  <c:v>8.0827112308389543E-2</c:v>
                </c:pt>
                <c:pt idx="65" formatCode="0.0%">
                  <c:v>8.9563288398976149E-2</c:v>
                </c:pt>
                <c:pt idx="66" formatCode="0.0%">
                  <c:v>6.8471926832193594E-2</c:v>
                </c:pt>
                <c:pt idx="67" formatCode="0.0%">
                  <c:v>6.5847218744318078E-2</c:v>
                </c:pt>
                <c:pt idx="68" formatCode="0.0%">
                  <c:v>6.7760974784140698E-2</c:v>
                </c:pt>
                <c:pt idx="69" formatCode="0.0%">
                  <c:v>7.666413410124967E-2</c:v>
                </c:pt>
                <c:pt idx="70" formatCode="0.0%">
                  <c:v>6.7016771255377666E-2</c:v>
                </c:pt>
                <c:pt idx="71" formatCode="0.0%">
                  <c:v>7.3122472607020789E-2</c:v>
                </c:pt>
                <c:pt idx="72" formatCode="0.0%">
                  <c:v>8.236362449362912E-2</c:v>
                </c:pt>
                <c:pt idx="73" formatCode="0.0%">
                  <c:v>0.1048033155684899</c:v>
                </c:pt>
                <c:pt idx="74" formatCode="0.0%">
                  <c:v>0.10073852903960386</c:v>
                </c:pt>
                <c:pt idx="75" formatCode="0.0%">
                  <c:v>9.9751135492132784E-2</c:v>
                </c:pt>
                <c:pt idx="76" formatCode="0.0%">
                  <c:v>9.2840756345584988E-2</c:v>
                </c:pt>
                <c:pt idx="77" formatCode="0.0%">
                  <c:v>8.8893177729221395E-2</c:v>
                </c:pt>
                <c:pt idx="78" formatCode="0.0%">
                  <c:v>8.5383971889985547E-2</c:v>
                </c:pt>
                <c:pt idx="79" formatCode="0.0%">
                  <c:v>8.3197566252180888E-2</c:v>
                </c:pt>
                <c:pt idx="80" formatCode="0.0%">
                  <c:v>8.0326931557230308E-2</c:v>
                </c:pt>
                <c:pt idx="81" formatCode="0.0%">
                  <c:v>9.2083163802242698E-2</c:v>
                </c:pt>
                <c:pt idx="82" formatCode="0.0%">
                  <c:v>9.5007623513202452E-2</c:v>
                </c:pt>
                <c:pt idx="83" formatCode="0.0%">
                  <c:v>7.8546508970028739E-2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7F-4A9D-9BBE-44872964D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65200"/>
        <c:axId val="337265616"/>
      </c:areaChart>
      <c:lineChart>
        <c:grouping val="standard"/>
        <c:varyColors val="0"/>
        <c:ser>
          <c:idx val="0"/>
          <c:order val="0"/>
          <c:tx>
            <c:strRef>
              <c:f>Float5!$H$1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Float5!$A$2:$A$92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</c:numCache>
            </c:numRef>
          </c:cat>
          <c:val>
            <c:numRef>
              <c:f>Float5!$H$2:$H$92</c:f>
              <c:numCache>
                <c:formatCode>General</c:formatCode>
                <c:ptCount val="91"/>
                <c:pt idx="2">
                  <c:v>663.77350000000001</c:v>
                </c:pt>
                <c:pt idx="3">
                  <c:v>702.91949999999997</c:v>
                </c:pt>
                <c:pt idx="4">
                  <c:v>708.05199999999991</c:v>
                </c:pt>
                <c:pt idx="5">
                  <c:v>536.00099999999998</c:v>
                </c:pt>
                <c:pt idx="6">
                  <c:v>399.20150000000001</c:v>
                </c:pt>
                <c:pt idx="7">
                  <c:v>280.32650000000001</c:v>
                </c:pt>
                <c:pt idx="8">
                  <c:v>215.56450000000001</c:v>
                </c:pt>
                <c:pt idx="9">
                  <c:v>181.50749999999999</c:v>
                </c:pt>
                <c:pt idx="10">
                  <c:v>213.5795</c:v>
                </c:pt>
                <c:pt idx="11">
                  <c:v>183.35500000000002</c:v>
                </c:pt>
                <c:pt idx="12">
                  <c:v>111.6015</c:v>
                </c:pt>
                <c:pt idx="13">
                  <c:v>63.935499999999998</c:v>
                </c:pt>
                <c:pt idx="14">
                  <c:v>57.661000000000001</c:v>
                </c:pt>
                <c:pt idx="15">
                  <c:v>70.710499999999996</c:v>
                </c:pt>
                <c:pt idx="16">
                  <c:v>58.419499999999999</c:v>
                </c:pt>
                <c:pt idx="17">
                  <c:v>31.108000000000001</c:v>
                </c:pt>
                <c:pt idx="18">
                  <c:v>30.175000000000001</c:v>
                </c:pt>
                <c:pt idx="19">
                  <c:v>46.152999999999999</c:v>
                </c:pt>
                <c:pt idx="20">
                  <c:v>77.93950000000001</c:v>
                </c:pt>
                <c:pt idx="21">
                  <c:v>44.260000000000005</c:v>
                </c:pt>
                <c:pt idx="22">
                  <c:v>25.404499999999999</c:v>
                </c:pt>
                <c:pt idx="23">
                  <c:v>33.027000000000001</c:v>
                </c:pt>
                <c:pt idx="24">
                  <c:v>32.307500000000005</c:v>
                </c:pt>
                <c:pt idx="25">
                  <c:v>31.292999999999999</c:v>
                </c:pt>
                <c:pt idx="26">
                  <c:v>36.889000000000003</c:v>
                </c:pt>
                <c:pt idx="27">
                  <c:v>40.841999999999999</c:v>
                </c:pt>
                <c:pt idx="28">
                  <c:v>36.313500000000005</c:v>
                </c:pt>
                <c:pt idx="29">
                  <c:v>31.016500000000001</c:v>
                </c:pt>
                <c:pt idx="30">
                  <c:v>32.606499999999997</c:v>
                </c:pt>
                <c:pt idx="31">
                  <c:v>39.262999999999998</c:v>
                </c:pt>
                <c:pt idx="32">
                  <c:v>41.271000000000001</c:v>
                </c:pt>
                <c:pt idx="33">
                  <c:v>43.292500000000004</c:v>
                </c:pt>
                <c:pt idx="34">
                  <c:v>51.222999999999999</c:v>
                </c:pt>
                <c:pt idx="35">
                  <c:v>50.876000000000005</c:v>
                </c:pt>
                <c:pt idx="36">
                  <c:v>34.351500000000001</c:v>
                </c:pt>
                <c:pt idx="37">
                  <c:v>45.37</c:v>
                </c:pt>
                <c:pt idx="38">
                  <c:v>31.1755</c:v>
                </c:pt>
                <c:pt idx="39">
                  <c:v>27.978000000000002</c:v>
                </c:pt>
                <c:pt idx="40">
                  <c:v>27.55</c:v>
                </c:pt>
                <c:pt idx="41">
                  <c:v>28.726500000000001</c:v>
                </c:pt>
                <c:pt idx="42">
                  <c:v>23.6785</c:v>
                </c:pt>
                <c:pt idx="43">
                  <c:v>9.2230000000000008</c:v>
                </c:pt>
                <c:pt idx="44">
                  <c:v>20.703000000000003</c:v>
                </c:pt>
                <c:pt idx="45">
                  <c:v>22.459499999999998</c:v>
                </c:pt>
                <c:pt idx="46">
                  <c:v>31.524000000000001</c:v>
                </c:pt>
                <c:pt idx="47">
                  <c:v>37.537999999999997</c:v>
                </c:pt>
                <c:pt idx="48">
                  <c:v>36.234000000000002</c:v>
                </c:pt>
                <c:pt idx="49">
                  <c:v>30.939</c:v>
                </c:pt>
                <c:pt idx="50">
                  <c:v>43.969000000000001</c:v>
                </c:pt>
                <c:pt idx="51">
                  <c:v>34.112499999999997</c:v>
                </c:pt>
                <c:pt idx="52">
                  <c:v>36.442</c:v>
                </c:pt>
                <c:pt idx="53">
                  <c:v>30.3035</c:v>
                </c:pt>
                <c:pt idx="54">
                  <c:v>21.591999999999999</c:v>
                </c:pt>
                <c:pt idx="55">
                  <c:v>27.148499999999999</c:v>
                </c:pt>
                <c:pt idx="56">
                  <c:v>37.989000000000004</c:v>
                </c:pt>
                <c:pt idx="57">
                  <c:v>30.536999999999999</c:v>
                </c:pt>
                <c:pt idx="58">
                  <c:v>40.295499999999997</c:v>
                </c:pt>
                <c:pt idx="59">
                  <c:v>20.161499999999997</c:v>
                </c:pt>
                <c:pt idx="60">
                  <c:v>12.552</c:v>
                </c:pt>
                <c:pt idx="61">
                  <c:v>27.125999999999998</c:v>
                </c:pt>
                <c:pt idx="62">
                  <c:v>16.904499999999999</c:v>
                </c:pt>
                <c:pt idx="63">
                  <c:v>16.581499999999998</c:v>
                </c:pt>
                <c:pt idx="64">
                  <c:v>18.447499999999998</c:v>
                </c:pt>
                <c:pt idx="65">
                  <c:v>26.690999999999999</c:v>
                </c:pt>
                <c:pt idx="66">
                  <c:v>28.819499999999998</c:v>
                </c:pt>
                <c:pt idx="67">
                  <c:v>27.552999999999997</c:v>
                </c:pt>
                <c:pt idx="68">
                  <c:v>23.381999999999998</c:v>
                </c:pt>
                <c:pt idx="69">
                  <c:v>19.302999999999997</c:v>
                </c:pt>
                <c:pt idx="70">
                  <c:v>23.364000000000001</c:v>
                </c:pt>
                <c:pt idx="71">
                  <c:v>33.745999999999995</c:v>
                </c:pt>
                <c:pt idx="72">
                  <c:v>45.881999999999998</c:v>
                </c:pt>
                <c:pt idx="73">
                  <c:v>23.692</c:v>
                </c:pt>
                <c:pt idx="74">
                  <c:v>19.388500000000001</c:v>
                </c:pt>
                <c:pt idx="75">
                  <c:v>43.692</c:v>
                </c:pt>
                <c:pt idx="76">
                  <c:v>40.8095</c:v>
                </c:pt>
                <c:pt idx="77">
                  <c:v>25.864000000000001</c:v>
                </c:pt>
                <c:pt idx="78">
                  <c:v>19.271000000000001</c:v>
                </c:pt>
                <c:pt idx="79">
                  <c:v>21.2075</c:v>
                </c:pt>
                <c:pt idx="80">
                  <c:v>27.542000000000002</c:v>
                </c:pt>
                <c:pt idx="81">
                  <c:v>15.454000000000001</c:v>
                </c:pt>
                <c:pt idx="82">
                  <c:v>22.515000000000001</c:v>
                </c:pt>
                <c:pt idx="83">
                  <c:v>35.221000000000004</c:v>
                </c:pt>
                <c:pt idx="84">
                  <c:v>35.927</c:v>
                </c:pt>
                <c:pt idx="85">
                  <c:v>26.052</c:v>
                </c:pt>
                <c:pt idx="86">
                  <c:v>25.036000000000001</c:v>
                </c:pt>
                <c:pt idx="87">
                  <c:v>25.221499999999999</c:v>
                </c:pt>
                <c:pt idx="88">
                  <c:v>15.0495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7F-4A9D-9BBE-44872964D706}"/>
            </c:ext>
          </c:extLst>
        </c:ser>
        <c:ser>
          <c:idx val="1"/>
          <c:order val="1"/>
          <c:tx>
            <c:strRef>
              <c:f>Float5!$J$1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Float5!$A$2:$A$92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</c:numCache>
            </c:numRef>
          </c:cat>
          <c:val>
            <c:numRef>
              <c:f>Float5!$J$2:$J$92</c:f>
              <c:numCache>
                <c:formatCode>General</c:formatCode>
                <c:ptCount val="91"/>
                <c:pt idx="2">
                  <c:v>647.75631518246109</c:v>
                </c:pt>
                <c:pt idx="3">
                  <c:v>667.2914157130333</c:v>
                </c:pt>
                <c:pt idx="4">
                  <c:v>686.06838958416517</c:v>
                </c:pt>
                <c:pt idx="5">
                  <c:v>508.11055894538771</c:v>
                </c:pt>
                <c:pt idx="6">
                  <c:v>397.17665730566546</c:v>
                </c:pt>
                <c:pt idx="7">
                  <c:v>266.59332665423614</c:v>
                </c:pt>
                <c:pt idx="8">
                  <c:v>213.026863467949</c:v>
                </c:pt>
                <c:pt idx="9">
                  <c:v>163.2229348621795</c:v>
                </c:pt>
                <c:pt idx="10">
                  <c:v>206.24931997923653</c:v>
                </c:pt>
                <c:pt idx="11">
                  <c:v>180.75776850843059</c:v>
                </c:pt>
                <c:pt idx="12">
                  <c:v>111.36450609121754</c:v>
                </c:pt>
                <c:pt idx="13">
                  <c:v>62.173983870979313</c:v>
                </c:pt>
                <c:pt idx="14">
                  <c:v>53.938393924036554</c:v>
                </c:pt>
                <c:pt idx="15">
                  <c:v>69.475637001607055</c:v>
                </c:pt>
                <c:pt idx="16">
                  <c:v>54.568002499961871</c:v>
                </c:pt>
                <c:pt idx="17">
                  <c:v>30.173883657781325</c:v>
                </c:pt>
                <c:pt idx="18">
                  <c:v>28.522972284978245</c:v>
                </c:pt>
                <c:pt idx="19">
                  <c:v>44.869629476417657</c:v>
                </c:pt>
                <c:pt idx="20">
                  <c:v>75.235551953013882</c:v>
                </c:pt>
                <c:pt idx="21">
                  <c:v>43.544860485779182</c:v>
                </c:pt>
                <c:pt idx="22">
                  <c:v>24.840426778511866</c:v>
                </c:pt>
                <c:pt idx="23">
                  <c:v>32.652799091396083</c:v>
                </c:pt>
                <c:pt idx="24">
                  <c:v>30.823169729204444</c:v>
                </c:pt>
                <c:pt idx="25">
                  <c:v>29.879352123051856</c:v>
                </c:pt>
                <c:pt idx="26">
                  <c:v>36.86405327275974</c:v>
                </c:pt>
                <c:pt idx="27">
                  <c:v>40.129632344361433</c:v>
                </c:pt>
                <c:pt idx="28">
                  <c:v>36.068190515470768</c:v>
                </c:pt>
                <c:pt idx="29">
                  <c:v>30.15583791021098</c:v>
                </c:pt>
                <c:pt idx="30">
                  <c:v>29.439651569777919</c:v>
                </c:pt>
                <c:pt idx="31">
                  <c:v>38.594982081677443</c:v>
                </c:pt>
                <c:pt idx="32">
                  <c:v>40.611297657424203</c:v>
                </c:pt>
                <c:pt idx="33">
                  <c:v>42.110302314669838</c:v>
                </c:pt>
                <c:pt idx="34">
                  <c:v>50.724065455194769</c:v>
                </c:pt>
                <c:pt idx="35">
                  <c:v>49.063204487207678</c:v>
                </c:pt>
                <c:pt idx="36">
                  <c:v>31.877616215340751</c:v>
                </c:pt>
                <c:pt idx="37">
                  <c:v>44.524583132413362</c:v>
                </c:pt>
                <c:pt idx="38">
                  <c:v>27.656625529832016</c:v>
                </c:pt>
                <c:pt idx="39">
                  <c:v>25.361365498354804</c:v>
                </c:pt>
                <c:pt idx="40">
                  <c:v>26.238910890595154</c:v>
                </c:pt>
                <c:pt idx="41">
                  <c:v>25.637263610080961</c:v>
                </c:pt>
                <c:pt idx="42">
                  <c:v>22.013998921358112</c:v>
                </c:pt>
                <c:pt idx="43">
                  <c:v>6.6202247912660424</c:v>
                </c:pt>
                <c:pt idx="44">
                  <c:v>20.159715717878754</c:v>
                </c:pt>
                <c:pt idx="45">
                  <c:v>19.31759829701819</c:v>
                </c:pt>
                <c:pt idx="46">
                  <c:v>29.245532245389466</c:v>
                </c:pt>
                <c:pt idx="47">
                  <c:v>35.043327275973851</c:v>
                </c:pt>
                <c:pt idx="48">
                  <c:v>33.775361437543125</c:v>
                </c:pt>
                <c:pt idx="49">
                  <c:v>27.86500883228334</c:v>
                </c:pt>
                <c:pt idx="50">
                  <c:v>41.477099134556113</c:v>
                </c:pt>
                <c:pt idx="51">
                  <c:v>30.984457589929448</c:v>
                </c:pt>
                <c:pt idx="52">
                  <c:v>32.722165782618802</c:v>
                </c:pt>
                <c:pt idx="53">
                  <c:v>27.344540963446775</c:v>
                </c:pt>
                <c:pt idx="54">
                  <c:v>18.817369559166483</c:v>
                </c:pt>
                <c:pt idx="55">
                  <c:v>25.400843163890578</c:v>
                </c:pt>
                <c:pt idx="56">
                  <c:v>33.942086469913164</c:v>
                </c:pt>
                <c:pt idx="57">
                  <c:v>29.103949112976096</c:v>
                </c:pt>
                <c:pt idx="58">
                  <c:v>36.793256681325524</c:v>
                </c:pt>
                <c:pt idx="59">
                  <c:v>19.50041172813307</c:v>
                </c:pt>
                <c:pt idx="60">
                  <c:v>7.5210766732139209</c:v>
                </c:pt>
                <c:pt idx="61">
                  <c:v>24.550943377088572</c:v>
                </c:pt>
                <c:pt idx="62">
                  <c:v>16.309936334107103</c:v>
                </c:pt>
                <c:pt idx="63">
                  <c:v>16.39162768711579</c:v>
                </c:pt>
                <c:pt idx="64">
                  <c:v>15.699202215697866</c:v>
                </c:pt>
                <c:pt idx="65">
                  <c:v>23.813810791623183</c:v>
                </c:pt>
                <c:pt idx="66">
                  <c:v>21.844117877764688</c:v>
                </c:pt>
                <c:pt idx="67">
                  <c:v>27.106730768257545</c:v>
                </c:pt>
                <c:pt idx="68">
                  <c:v>21.433383416677355</c:v>
                </c:pt>
                <c:pt idx="69">
                  <c:v>18.169309839859228</c:v>
                </c:pt>
                <c:pt idx="70">
                  <c:v>19.486169843430478</c:v>
                </c:pt>
                <c:pt idx="71">
                  <c:v>31.071156468127523</c:v>
                </c:pt>
                <c:pt idx="72">
                  <c:v>43.362380548733597</c:v>
                </c:pt>
                <c:pt idx="73">
                  <c:v>22.167477779761803</c:v>
                </c:pt>
                <c:pt idx="74">
                  <c:v>16.534871589572326</c:v>
                </c:pt>
                <c:pt idx="75">
                  <c:v>43.608844242532456</c:v>
                </c:pt>
                <c:pt idx="76">
                  <c:v>32.611728242991873</c:v>
                </c:pt>
                <c:pt idx="77">
                  <c:v>15.960149285616209</c:v>
                </c:pt>
                <c:pt idx="78">
                  <c:v>12.366300271612062</c:v>
                </c:pt>
                <c:pt idx="79">
                  <c:v>20.75430112180192</c:v>
                </c:pt>
                <c:pt idx="80">
                  <c:v>26.339013375302955</c:v>
                </c:pt>
                <c:pt idx="81">
                  <c:v>14.517111799199073</c:v>
                </c:pt>
                <c:pt idx="82">
                  <c:v>22.085361919751051</c:v>
                </c:pt>
                <c:pt idx="83">
                  <c:v>35.171106545519486</c:v>
                </c:pt>
                <c:pt idx="84">
                  <c:v>34.812712849934989</c:v>
                </c:pt>
                <c:pt idx="85">
                  <c:v>23.357753458051764</c:v>
                </c:pt>
                <c:pt idx="86">
                  <c:v>20.501239359436926</c:v>
                </c:pt>
                <c:pt idx="87">
                  <c:v>19.030553856541797</c:v>
                </c:pt>
                <c:pt idx="88">
                  <c:v>13.063463325816969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7F-4A9D-9BBE-44872964D706}"/>
            </c:ext>
          </c:extLst>
        </c:ser>
        <c:ser>
          <c:idx val="2"/>
          <c:order val="2"/>
          <c:tx>
            <c:strRef>
              <c:f>Float5!$K$1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Float5!$A$2:$A$92</c:f>
              <c:numCache>
                <c:formatCode>General</c:formatCode>
                <c:ptCount val="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</c:numCache>
            </c:numRef>
          </c:cat>
          <c:val>
            <c:numRef>
              <c:f>Float5!$K$2:$K$92</c:f>
              <c:numCache>
                <c:formatCode>General</c:formatCode>
                <c:ptCount val="91"/>
                <c:pt idx="2">
                  <c:v>679.79068481753893</c:v>
                </c:pt>
                <c:pt idx="3">
                  <c:v>738.54758428696664</c:v>
                </c:pt>
                <c:pt idx="4">
                  <c:v>730.03561041583464</c:v>
                </c:pt>
                <c:pt idx="5">
                  <c:v>563.8914410546123</c:v>
                </c:pt>
                <c:pt idx="6">
                  <c:v>401.22634269433456</c:v>
                </c:pt>
                <c:pt idx="7">
                  <c:v>294.05967334576388</c:v>
                </c:pt>
                <c:pt idx="8">
                  <c:v>218.10213653205102</c:v>
                </c:pt>
                <c:pt idx="9">
                  <c:v>199.79206513782049</c:v>
                </c:pt>
                <c:pt idx="10">
                  <c:v>220.90968002076346</c:v>
                </c:pt>
                <c:pt idx="11">
                  <c:v>185.95223149156945</c:v>
                </c:pt>
                <c:pt idx="12">
                  <c:v>111.83849390878247</c:v>
                </c:pt>
                <c:pt idx="13">
                  <c:v>65.697016129020682</c:v>
                </c:pt>
                <c:pt idx="14">
                  <c:v>61.383606075963449</c:v>
                </c:pt>
                <c:pt idx="15">
                  <c:v>71.945362998392937</c:v>
                </c:pt>
                <c:pt idx="16">
                  <c:v>62.270997500038128</c:v>
                </c:pt>
                <c:pt idx="17">
                  <c:v>32.042116342218677</c:v>
                </c:pt>
                <c:pt idx="18">
                  <c:v>31.827027715021757</c:v>
                </c:pt>
                <c:pt idx="19">
                  <c:v>47.43637052358234</c:v>
                </c:pt>
                <c:pt idx="20">
                  <c:v>80.643448046986137</c:v>
                </c:pt>
                <c:pt idx="21">
                  <c:v>44.975139514220828</c:v>
                </c:pt>
                <c:pt idx="22">
                  <c:v>25.968573221488132</c:v>
                </c:pt>
                <c:pt idx="23">
                  <c:v>33.401200908603919</c:v>
                </c:pt>
                <c:pt idx="24">
                  <c:v>33.791830270795565</c:v>
                </c:pt>
                <c:pt idx="25">
                  <c:v>32.706647876948146</c:v>
                </c:pt>
                <c:pt idx="26">
                  <c:v>36.913946727240265</c:v>
                </c:pt>
                <c:pt idx="27">
                  <c:v>41.554367655638565</c:v>
                </c:pt>
                <c:pt idx="28">
                  <c:v>36.558809484529242</c:v>
                </c:pt>
                <c:pt idx="29">
                  <c:v>31.877162089789021</c:v>
                </c:pt>
                <c:pt idx="30">
                  <c:v>35.773348430222072</c:v>
                </c:pt>
                <c:pt idx="31">
                  <c:v>39.931017918322553</c:v>
                </c:pt>
                <c:pt idx="32">
                  <c:v>41.930702342575799</c:v>
                </c:pt>
                <c:pt idx="33">
                  <c:v>44.47469768533017</c:v>
                </c:pt>
                <c:pt idx="34">
                  <c:v>51.721934544805229</c:v>
                </c:pt>
                <c:pt idx="35">
                  <c:v>52.688795512792332</c:v>
                </c:pt>
                <c:pt idx="36">
                  <c:v>36.825383784659252</c:v>
                </c:pt>
                <c:pt idx="37">
                  <c:v>46.215416867586633</c:v>
                </c:pt>
                <c:pt idx="38">
                  <c:v>34.694374470167986</c:v>
                </c:pt>
                <c:pt idx="39">
                  <c:v>30.594634501645199</c:v>
                </c:pt>
                <c:pt idx="40">
                  <c:v>28.861089109404848</c:v>
                </c:pt>
                <c:pt idx="41">
                  <c:v>31.815736389919042</c:v>
                </c:pt>
                <c:pt idx="42">
                  <c:v>25.343001078641887</c:v>
                </c:pt>
                <c:pt idx="43">
                  <c:v>11.825775208733958</c:v>
                </c:pt>
                <c:pt idx="44">
                  <c:v>21.246284282121252</c:v>
                </c:pt>
                <c:pt idx="45">
                  <c:v>25.601401702981807</c:v>
                </c:pt>
                <c:pt idx="46">
                  <c:v>33.802467754610532</c:v>
                </c:pt>
                <c:pt idx="47">
                  <c:v>40.032672724026142</c:v>
                </c:pt>
                <c:pt idx="48">
                  <c:v>38.692638562456878</c:v>
                </c:pt>
                <c:pt idx="49">
                  <c:v>34.012991167716656</c:v>
                </c:pt>
                <c:pt idx="50">
                  <c:v>46.46090086544389</c:v>
                </c:pt>
                <c:pt idx="51">
                  <c:v>37.240542410070546</c:v>
                </c:pt>
                <c:pt idx="52">
                  <c:v>40.161834217381198</c:v>
                </c:pt>
                <c:pt idx="53">
                  <c:v>33.262459036553224</c:v>
                </c:pt>
                <c:pt idx="54">
                  <c:v>24.366630440833514</c:v>
                </c:pt>
                <c:pt idx="55">
                  <c:v>28.896156836109419</c:v>
                </c:pt>
                <c:pt idx="56">
                  <c:v>42.035913530086845</c:v>
                </c:pt>
                <c:pt idx="57">
                  <c:v>31.970050887023902</c:v>
                </c:pt>
                <c:pt idx="58">
                  <c:v>43.79774331867447</c:v>
                </c:pt>
                <c:pt idx="59">
                  <c:v>20.822588271866923</c:v>
                </c:pt>
                <c:pt idx="60">
                  <c:v>17.58292332678608</c:v>
                </c:pt>
                <c:pt idx="61">
                  <c:v>29.701056622911423</c:v>
                </c:pt>
                <c:pt idx="62">
                  <c:v>17.499063665892894</c:v>
                </c:pt>
                <c:pt idx="63">
                  <c:v>16.771372312884207</c:v>
                </c:pt>
                <c:pt idx="64">
                  <c:v>21.19579778430213</c:v>
                </c:pt>
                <c:pt idx="65">
                  <c:v>29.568189208376815</c:v>
                </c:pt>
                <c:pt idx="66">
                  <c:v>35.794882122235308</c:v>
                </c:pt>
                <c:pt idx="67">
                  <c:v>27.999269231742449</c:v>
                </c:pt>
                <c:pt idx="68">
                  <c:v>25.330616583322641</c:v>
                </c:pt>
                <c:pt idx="69">
                  <c:v>20.436690160140767</c:v>
                </c:pt>
                <c:pt idx="70">
                  <c:v>27.241830156569524</c:v>
                </c:pt>
                <c:pt idx="71">
                  <c:v>36.420843531872464</c:v>
                </c:pt>
                <c:pt idx="72">
                  <c:v>48.401619451266399</c:v>
                </c:pt>
                <c:pt idx="73">
                  <c:v>25.216522220238197</c:v>
                </c:pt>
                <c:pt idx="74">
                  <c:v>22.242128410427675</c:v>
                </c:pt>
                <c:pt idx="75">
                  <c:v>43.775155757467545</c:v>
                </c:pt>
                <c:pt idx="76">
                  <c:v>49.007271757008127</c:v>
                </c:pt>
                <c:pt idx="77">
                  <c:v>35.76785071438379</c:v>
                </c:pt>
                <c:pt idx="78">
                  <c:v>26.17569972838794</c:v>
                </c:pt>
                <c:pt idx="79">
                  <c:v>21.66069887819808</c:v>
                </c:pt>
                <c:pt idx="80">
                  <c:v>28.744986624697049</c:v>
                </c:pt>
                <c:pt idx="81">
                  <c:v>16.39088820080093</c:v>
                </c:pt>
                <c:pt idx="82">
                  <c:v>22.94463808024895</c:v>
                </c:pt>
                <c:pt idx="83">
                  <c:v>35.270893454480522</c:v>
                </c:pt>
                <c:pt idx="84">
                  <c:v>37.04128715006501</c:v>
                </c:pt>
                <c:pt idx="85">
                  <c:v>28.746246541948235</c:v>
                </c:pt>
                <c:pt idx="86">
                  <c:v>29.570760640563076</c:v>
                </c:pt>
                <c:pt idx="87">
                  <c:v>31.412446143458201</c:v>
                </c:pt>
                <c:pt idx="88">
                  <c:v>17.035536674183032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7F-4A9D-9BBE-44872964D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035824"/>
        <c:axId val="332034992"/>
      </c:lineChart>
      <c:catAx>
        <c:axId val="33203582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Ontogenetic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34992"/>
        <c:crosses val="autoZero"/>
        <c:auto val="1"/>
        <c:lblAlgn val="ctr"/>
        <c:lblOffset val="100"/>
        <c:noMultiLvlLbl val="0"/>
      </c:catAx>
      <c:valAx>
        <c:axId val="3320349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Increment 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35824"/>
        <c:crosses val="autoZero"/>
        <c:crossBetween val="between"/>
      </c:valAx>
      <c:valAx>
        <c:axId val="337265616"/>
        <c:scaling>
          <c:orientation val="minMax"/>
          <c:max val="0.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Measurement Error</a:t>
                </a:r>
                <a:r>
                  <a:rPr lang="en-US" sz="1200" baseline="0"/>
                  <a:t> (11-year average)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65200"/>
        <c:crosses val="max"/>
        <c:crossBetween val="between"/>
      </c:valAx>
      <c:catAx>
        <c:axId val="337265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72656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341778</xdr:colOff>
      <xdr:row>3</xdr:row>
      <xdr:rowOff>146795</xdr:rowOff>
    </xdr:from>
    <xdr:to>
      <xdr:col>32</xdr:col>
      <xdr:colOff>380999</xdr:colOff>
      <xdr:row>39</xdr:row>
      <xdr:rowOff>100852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26BA58-6231-4340-A8DE-023BDD2F2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zoomScale="85" zoomScaleNormal="85" workbookViewId="0">
      <selection activeCell="AH25" sqref="AH25"/>
    </sheetView>
  </sheetViews>
  <sheetFormatPr defaultRowHeight="15" x14ac:dyDescent="0.25"/>
  <cols>
    <col min="12" max="13" width="9.140625" style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  <c r="M1" s="1" t="s">
        <v>10</v>
      </c>
      <c r="N1" t="s">
        <v>11</v>
      </c>
    </row>
    <row r="2" spans="1:14" x14ac:dyDescent="0.25">
      <c r="A2">
        <v>1</v>
      </c>
      <c r="E2">
        <v>178.90700000000001</v>
      </c>
    </row>
    <row r="3" spans="1:14" x14ac:dyDescent="0.25">
      <c r="A3">
        <v>2</v>
      </c>
      <c r="E3">
        <v>294.00299999999999</v>
      </c>
    </row>
    <row r="4" spans="1:14" x14ac:dyDescent="0.25">
      <c r="A4">
        <v>3</v>
      </c>
      <c r="B4">
        <v>657.995</v>
      </c>
      <c r="C4">
        <v>669.55200000000002</v>
      </c>
      <c r="D4">
        <v>422.83199999999999</v>
      </c>
      <c r="E4">
        <v>445.78300000000002</v>
      </c>
      <c r="H4">
        <f>AVERAGE(B4:C4)</f>
        <v>663.77350000000001</v>
      </c>
      <c r="I4">
        <f>STDEV(B4:C4)</f>
        <v>8.172033070172942</v>
      </c>
      <c r="J4">
        <f>H4-(1.96*I4)</f>
        <v>647.75631518246109</v>
      </c>
      <c r="K4">
        <f>H4+(1.96*I4)</f>
        <v>679.79068481753893</v>
      </c>
      <c r="L4" s="1">
        <f>I4/H4</f>
        <v>1.2311478343400184E-2</v>
      </c>
      <c r="M4" s="1">
        <f>ABS(B4-C4)/H4</f>
        <v>1.7411059646099184E-2</v>
      </c>
    </row>
    <row r="5" spans="1:14" x14ac:dyDescent="0.25">
      <c r="A5">
        <v>4</v>
      </c>
      <c r="B5">
        <v>690.06600000000003</v>
      </c>
      <c r="C5">
        <v>715.77300000000002</v>
      </c>
      <c r="D5">
        <v>489.53199999999998</v>
      </c>
      <c r="E5">
        <v>483.39400000000001</v>
      </c>
      <c r="H5">
        <f t="shared" ref="H5:H68" si="0">AVERAGE(B5:C5)</f>
        <v>702.91949999999997</v>
      </c>
      <c r="I5">
        <f t="shared" ref="I5:I68" si="1">STDEV(B5:C5)</f>
        <v>18.177594023962573</v>
      </c>
      <c r="J5">
        <f t="shared" ref="J5:J68" si="2">H5-(1.96*I5)</f>
        <v>667.2914157130333</v>
      </c>
      <c r="K5">
        <f t="shared" ref="K5:K68" si="3">H5+(1.96*I5)</f>
        <v>738.54758428696664</v>
      </c>
      <c r="L5" s="1">
        <f t="shared" ref="L5:L68" si="4">I5/H5</f>
        <v>2.5860136223226946E-2</v>
      </c>
      <c r="M5" s="1">
        <f t="shared" ref="M5:M68" si="5">ABS(B5-C5)/H5</f>
        <v>3.6571755371703298E-2</v>
      </c>
    </row>
    <row r="6" spans="1:14" x14ac:dyDescent="0.25">
      <c r="A6">
        <v>5</v>
      </c>
      <c r="B6">
        <v>700.12099999999998</v>
      </c>
      <c r="C6">
        <v>715.98299999999995</v>
      </c>
      <c r="D6">
        <v>507.55500000000001</v>
      </c>
      <c r="E6">
        <v>526.25</v>
      </c>
      <c r="F6">
        <v>438.87200000000001</v>
      </c>
      <c r="G6">
        <v>445.72199999999998</v>
      </c>
      <c r="H6">
        <f t="shared" si="0"/>
        <v>708.05199999999991</v>
      </c>
      <c r="I6">
        <f t="shared" si="1"/>
        <v>11.216127763180992</v>
      </c>
      <c r="J6">
        <f t="shared" si="2"/>
        <v>686.06838958416517</v>
      </c>
      <c r="K6">
        <f t="shared" si="3"/>
        <v>730.03561041583464</v>
      </c>
      <c r="L6" s="1">
        <f t="shared" si="4"/>
        <v>1.5840824915657317E-2</v>
      </c>
      <c r="M6" s="1">
        <f t="shared" si="5"/>
        <v>2.2402309434900215E-2</v>
      </c>
    </row>
    <row r="7" spans="1:14" x14ac:dyDescent="0.25">
      <c r="A7">
        <v>6</v>
      </c>
      <c r="B7">
        <v>525.93899999999996</v>
      </c>
      <c r="C7">
        <v>546.06299999999999</v>
      </c>
      <c r="D7">
        <v>365.137</v>
      </c>
      <c r="E7">
        <v>359.18799999999999</v>
      </c>
      <c r="F7">
        <v>598.28599999999994</v>
      </c>
      <c r="G7">
        <v>614.04999999999995</v>
      </c>
      <c r="H7">
        <f t="shared" si="0"/>
        <v>536.00099999999998</v>
      </c>
      <c r="I7">
        <f t="shared" si="1"/>
        <v>14.229816864598099</v>
      </c>
      <c r="J7">
        <f t="shared" si="2"/>
        <v>508.11055894538771</v>
      </c>
      <c r="K7">
        <f t="shared" si="3"/>
        <v>563.8914410546123</v>
      </c>
      <c r="L7" s="1">
        <f t="shared" si="4"/>
        <v>2.6548116262092983E-2</v>
      </c>
      <c r="M7" s="1">
        <f t="shared" si="5"/>
        <v>3.7544706073309612E-2</v>
      </c>
    </row>
    <row r="8" spans="1:14" x14ac:dyDescent="0.25">
      <c r="A8">
        <v>7</v>
      </c>
      <c r="B8">
        <v>399.93200000000002</v>
      </c>
      <c r="C8">
        <v>398.471</v>
      </c>
      <c r="D8">
        <v>254.202</v>
      </c>
      <c r="E8">
        <v>258.55099999999999</v>
      </c>
      <c r="F8">
        <v>522.43299999999999</v>
      </c>
      <c r="G8">
        <v>524.66499999999996</v>
      </c>
      <c r="H8">
        <f t="shared" si="0"/>
        <v>399.20150000000001</v>
      </c>
      <c r="I8">
        <f t="shared" si="1"/>
        <v>1.0330830073135548</v>
      </c>
      <c r="J8">
        <f t="shared" si="2"/>
        <v>397.17665730566546</v>
      </c>
      <c r="K8">
        <f t="shared" si="3"/>
        <v>401.22634269433456</v>
      </c>
      <c r="L8" s="1">
        <f t="shared" si="4"/>
        <v>2.5878735608797932E-3</v>
      </c>
      <c r="M8" s="1">
        <f t="shared" si="5"/>
        <v>3.6598058875029595E-3</v>
      </c>
    </row>
    <row r="9" spans="1:14" x14ac:dyDescent="0.25">
      <c r="A9">
        <v>8</v>
      </c>
      <c r="B9">
        <v>275.37200000000001</v>
      </c>
      <c r="C9">
        <v>285.28100000000001</v>
      </c>
      <c r="D9">
        <v>194.83500000000001</v>
      </c>
      <c r="E9">
        <v>197.72800000000001</v>
      </c>
      <c r="F9">
        <v>574.88499999999999</v>
      </c>
      <c r="G9">
        <v>577.54600000000005</v>
      </c>
      <c r="H9">
        <f t="shared" si="0"/>
        <v>280.32650000000001</v>
      </c>
      <c r="I9">
        <f t="shared" si="1"/>
        <v>7.0067210947774932</v>
      </c>
      <c r="J9">
        <f t="shared" si="2"/>
        <v>266.59332665423614</v>
      </c>
      <c r="K9">
        <f t="shared" si="3"/>
        <v>294.05967334576388</v>
      </c>
      <c r="L9" s="1">
        <f t="shared" si="4"/>
        <v>2.4994858120004685E-2</v>
      </c>
      <c r="M9" s="1">
        <f t="shared" si="5"/>
        <v>3.5348067342901905E-2</v>
      </c>
      <c r="N9" s="1">
        <f>AVERAGE(M4:M14)</f>
        <v>2.4603076660352965E-2</v>
      </c>
    </row>
    <row r="10" spans="1:14" x14ac:dyDescent="0.25">
      <c r="A10">
        <v>9</v>
      </c>
      <c r="B10">
        <v>216.48</v>
      </c>
      <c r="C10">
        <v>214.649</v>
      </c>
      <c r="D10">
        <v>128.49100000000001</v>
      </c>
      <c r="E10">
        <v>132.59899999999999</v>
      </c>
      <c r="F10">
        <v>480.952</v>
      </c>
      <c r="G10">
        <v>492.95400000000001</v>
      </c>
      <c r="H10">
        <f t="shared" si="0"/>
        <v>215.56450000000001</v>
      </c>
      <c r="I10">
        <f t="shared" si="1"/>
        <v>1.2947125163525606</v>
      </c>
      <c r="J10">
        <f t="shared" si="2"/>
        <v>213.026863467949</v>
      </c>
      <c r="K10">
        <f t="shared" si="3"/>
        <v>218.10213653205102</v>
      </c>
      <c r="L10" s="1">
        <f t="shared" si="4"/>
        <v>6.0061490475127426E-3</v>
      </c>
      <c r="M10" s="1">
        <f t="shared" si="5"/>
        <v>8.4939774406267675E-3</v>
      </c>
      <c r="N10" s="1">
        <f t="shared" ref="N10:N73" si="6">AVERAGE(M5:M15)</f>
        <v>2.482747212139904E-2</v>
      </c>
    </row>
    <row r="11" spans="1:14" x14ac:dyDescent="0.25">
      <c r="A11">
        <v>10</v>
      </c>
      <c r="B11">
        <v>174.911</v>
      </c>
      <c r="C11">
        <v>188.10400000000001</v>
      </c>
      <c r="D11">
        <v>139.34399999999999</v>
      </c>
      <c r="E11">
        <v>138.983</v>
      </c>
      <c r="F11">
        <v>401.60199999999998</v>
      </c>
      <c r="G11">
        <v>404.76400000000001</v>
      </c>
      <c r="H11">
        <f t="shared" si="0"/>
        <v>181.50749999999999</v>
      </c>
      <c r="I11">
        <f t="shared" si="1"/>
        <v>9.3288597641941298</v>
      </c>
      <c r="J11">
        <f t="shared" si="2"/>
        <v>163.2229348621795</v>
      </c>
      <c r="K11">
        <f t="shared" si="3"/>
        <v>199.79206513782049</v>
      </c>
      <c r="L11" s="1">
        <f t="shared" si="4"/>
        <v>5.1396552562258474E-2</v>
      </c>
      <c r="M11" s="1">
        <f t="shared" si="5"/>
        <v>7.2685701692767585E-2</v>
      </c>
      <c r="N11" s="1">
        <f t="shared" si="6"/>
        <v>2.5737550011626111E-2</v>
      </c>
    </row>
    <row r="12" spans="1:14" x14ac:dyDescent="0.25">
      <c r="A12">
        <v>11</v>
      </c>
      <c r="B12">
        <v>216.22399999999999</v>
      </c>
      <c r="C12">
        <v>210.935</v>
      </c>
      <c r="D12">
        <v>151.239</v>
      </c>
      <c r="E12">
        <v>150.41999999999999</v>
      </c>
      <c r="F12">
        <v>417.05700000000002</v>
      </c>
      <c r="G12">
        <v>427.84800000000001</v>
      </c>
      <c r="H12">
        <f t="shared" si="0"/>
        <v>213.5795</v>
      </c>
      <c r="I12">
        <f t="shared" si="1"/>
        <v>3.7398877656956411</v>
      </c>
      <c r="J12">
        <f t="shared" si="2"/>
        <v>206.24931997923653</v>
      </c>
      <c r="K12">
        <f t="shared" si="3"/>
        <v>220.90968002076346</v>
      </c>
      <c r="L12" s="1">
        <f t="shared" si="4"/>
        <v>1.7510518405069966E-2</v>
      </c>
      <c r="M12" s="1">
        <f t="shared" si="5"/>
        <v>2.4763612612633643E-2</v>
      </c>
      <c r="N12" s="1">
        <f t="shared" si="6"/>
        <v>2.4846492297686873E-2</v>
      </c>
    </row>
    <row r="13" spans="1:14" x14ac:dyDescent="0.25">
      <c r="A13">
        <v>12</v>
      </c>
      <c r="B13">
        <v>182.41800000000001</v>
      </c>
      <c r="C13">
        <v>184.292</v>
      </c>
      <c r="D13">
        <v>117.673</v>
      </c>
      <c r="E13">
        <v>121.878</v>
      </c>
      <c r="F13">
        <v>400.48500000000001</v>
      </c>
      <c r="G13">
        <v>370.34800000000001</v>
      </c>
      <c r="H13">
        <f t="shared" si="0"/>
        <v>183.35500000000002</v>
      </c>
      <c r="I13">
        <f t="shared" si="1"/>
        <v>1.3251181079435868</v>
      </c>
      <c r="J13">
        <f t="shared" si="2"/>
        <v>180.75776850843059</v>
      </c>
      <c r="K13">
        <f t="shared" si="3"/>
        <v>185.95223149156945</v>
      </c>
      <c r="L13" s="1">
        <f t="shared" si="4"/>
        <v>7.2270628449924278E-3</v>
      </c>
      <c r="M13" s="1">
        <f t="shared" si="5"/>
        <v>1.0220610291510977E-2</v>
      </c>
      <c r="N13" s="1">
        <f t="shared" si="6"/>
        <v>2.5757858355487131E-2</v>
      </c>
    </row>
    <row r="14" spans="1:14" x14ac:dyDescent="0.25">
      <c r="A14">
        <v>13</v>
      </c>
      <c r="B14">
        <v>111.687</v>
      </c>
      <c r="C14">
        <v>111.51600000000001</v>
      </c>
      <c r="D14">
        <v>86.634</v>
      </c>
      <c r="E14">
        <v>82.786000000000001</v>
      </c>
      <c r="F14">
        <v>291.279</v>
      </c>
      <c r="G14">
        <v>306.41800000000001</v>
      </c>
      <c r="H14">
        <f t="shared" si="0"/>
        <v>111.6015</v>
      </c>
      <c r="I14">
        <f t="shared" si="1"/>
        <v>0.12091525958289416</v>
      </c>
      <c r="J14">
        <f t="shared" si="2"/>
        <v>111.36450609121754</v>
      </c>
      <c r="K14">
        <f t="shared" si="3"/>
        <v>111.83849390878247</v>
      </c>
      <c r="L14" s="1">
        <f t="shared" si="4"/>
        <v>1.0834555053730833E-3</v>
      </c>
      <c r="M14" s="1">
        <f t="shared" si="5"/>
        <v>1.5322374699264102E-3</v>
      </c>
      <c r="N14" s="1">
        <f t="shared" si="6"/>
        <v>2.7394826216579741E-2</v>
      </c>
    </row>
    <row r="15" spans="1:14" x14ac:dyDescent="0.25">
      <c r="A15">
        <v>14</v>
      </c>
      <c r="B15">
        <v>63.3</v>
      </c>
      <c r="C15">
        <v>64.570999999999998</v>
      </c>
      <c r="D15">
        <v>48.604999999999997</v>
      </c>
      <c r="E15">
        <v>50.110999999999997</v>
      </c>
      <c r="F15">
        <v>190.30500000000001</v>
      </c>
      <c r="G15">
        <v>193.46</v>
      </c>
      <c r="H15">
        <f t="shared" si="0"/>
        <v>63.935499999999998</v>
      </c>
      <c r="I15">
        <f t="shared" si="1"/>
        <v>0.89873271888810247</v>
      </c>
      <c r="J15">
        <f t="shared" si="2"/>
        <v>62.173983870979313</v>
      </c>
      <c r="K15">
        <f t="shared" si="3"/>
        <v>65.697016129020682</v>
      </c>
      <c r="L15" s="1">
        <f t="shared" si="4"/>
        <v>1.4056865417304979E-2</v>
      </c>
      <c r="M15" s="1">
        <f t="shared" si="5"/>
        <v>1.9879409717606038E-2</v>
      </c>
      <c r="N15" s="1">
        <f t="shared" si="6"/>
        <v>2.7772538253720468E-2</v>
      </c>
    </row>
    <row r="16" spans="1:14" x14ac:dyDescent="0.25">
      <c r="A16">
        <v>15</v>
      </c>
      <c r="B16">
        <v>56.317999999999998</v>
      </c>
      <c r="C16">
        <v>59.003999999999998</v>
      </c>
      <c r="D16">
        <v>60.898000000000003</v>
      </c>
      <c r="E16">
        <v>61.286999999999999</v>
      </c>
      <c r="F16">
        <v>188.678</v>
      </c>
      <c r="G16">
        <v>178.57499999999999</v>
      </c>
      <c r="H16">
        <f t="shared" si="0"/>
        <v>57.661000000000001</v>
      </c>
      <c r="I16">
        <f t="shared" si="1"/>
        <v>1.8992888142670665</v>
      </c>
      <c r="J16">
        <f t="shared" si="2"/>
        <v>53.938393924036554</v>
      </c>
      <c r="K16">
        <f t="shared" si="3"/>
        <v>61.383606075963449</v>
      </c>
      <c r="L16" s="1">
        <f t="shared" si="4"/>
        <v>3.2938880946689557E-2</v>
      </c>
      <c r="M16" s="1">
        <f t="shared" si="5"/>
        <v>4.6582612164201107E-2</v>
      </c>
      <c r="N16" s="1">
        <f t="shared" si="6"/>
        <v>2.88243313198321E-2</v>
      </c>
    </row>
    <row r="17" spans="1:14" x14ac:dyDescent="0.25">
      <c r="A17">
        <v>16</v>
      </c>
      <c r="B17">
        <v>71.156000000000006</v>
      </c>
      <c r="C17">
        <v>70.265000000000001</v>
      </c>
      <c r="D17">
        <v>64.063999999999993</v>
      </c>
      <c r="E17">
        <v>65.215000000000003</v>
      </c>
      <c r="F17">
        <v>232.791</v>
      </c>
      <c r="G17">
        <v>232.98500000000001</v>
      </c>
      <c r="H17">
        <f t="shared" si="0"/>
        <v>70.710499999999996</v>
      </c>
      <c r="I17">
        <f t="shared" si="1"/>
        <v>0.63003214203721758</v>
      </c>
      <c r="J17">
        <f t="shared" si="2"/>
        <v>69.475637001607055</v>
      </c>
      <c r="K17">
        <f t="shared" si="3"/>
        <v>71.945362998392937</v>
      </c>
      <c r="L17" s="1">
        <f t="shared" si="4"/>
        <v>8.9100224441521075E-3</v>
      </c>
      <c r="M17" s="1">
        <f t="shared" si="5"/>
        <v>1.2600674581568584E-2</v>
      </c>
      <c r="N17" s="1">
        <f t="shared" si="6"/>
        <v>2.4492198124348361E-2</v>
      </c>
    </row>
    <row r="18" spans="1:14" x14ac:dyDescent="0.25">
      <c r="A18">
        <v>17</v>
      </c>
      <c r="B18">
        <v>59.808999999999997</v>
      </c>
      <c r="C18">
        <v>57.03</v>
      </c>
      <c r="D18">
        <v>45.084000000000003</v>
      </c>
      <c r="E18">
        <v>44.460999999999999</v>
      </c>
      <c r="F18">
        <v>152.24299999999999</v>
      </c>
      <c r="G18">
        <v>155.99</v>
      </c>
      <c r="H18">
        <f t="shared" si="0"/>
        <v>58.419499999999999</v>
      </c>
      <c r="I18">
        <f t="shared" si="1"/>
        <v>1.9650497449174129</v>
      </c>
      <c r="J18">
        <f t="shared" si="2"/>
        <v>54.568002499961871</v>
      </c>
      <c r="K18">
        <f t="shared" si="3"/>
        <v>62.270997500038128</v>
      </c>
      <c r="L18" s="1">
        <f t="shared" si="4"/>
        <v>3.3636880577844946E-2</v>
      </c>
      <c r="M18" s="1">
        <f t="shared" si="5"/>
        <v>4.7569732709112481E-2</v>
      </c>
      <c r="N18" s="1">
        <f t="shared" si="6"/>
        <v>2.3300813549244296E-2</v>
      </c>
    </row>
    <row r="19" spans="1:14" x14ac:dyDescent="0.25">
      <c r="A19">
        <v>18</v>
      </c>
      <c r="B19">
        <v>30.771000000000001</v>
      </c>
      <c r="C19">
        <v>31.445</v>
      </c>
      <c r="D19">
        <v>21.565999999999999</v>
      </c>
      <c r="E19">
        <v>22.972999999999999</v>
      </c>
      <c r="F19">
        <v>94.435000000000002</v>
      </c>
      <c r="G19">
        <v>88.65</v>
      </c>
      <c r="H19">
        <f t="shared" si="0"/>
        <v>31.108000000000001</v>
      </c>
      <c r="I19">
        <f t="shared" si="1"/>
        <v>0.47658997051973268</v>
      </c>
      <c r="J19">
        <f t="shared" si="2"/>
        <v>30.173883657781325</v>
      </c>
      <c r="K19">
        <f t="shared" si="3"/>
        <v>32.042116342218677</v>
      </c>
      <c r="L19" s="1">
        <f t="shared" si="4"/>
        <v>1.5320495387673031E-2</v>
      </c>
      <c r="M19" s="1">
        <f t="shared" si="5"/>
        <v>2.1666452359521651E-2</v>
      </c>
      <c r="N19" s="1">
        <f t="shared" si="6"/>
        <v>2.3828102042690549E-2</v>
      </c>
    </row>
    <row r="20" spans="1:14" x14ac:dyDescent="0.25">
      <c r="A20">
        <v>19</v>
      </c>
      <c r="B20">
        <v>30.771000000000001</v>
      </c>
      <c r="C20">
        <v>29.579000000000001</v>
      </c>
      <c r="D20">
        <v>21.84</v>
      </c>
      <c r="E20">
        <v>23.122</v>
      </c>
      <c r="F20">
        <v>77.528000000000006</v>
      </c>
      <c r="G20">
        <v>81.391999999999996</v>
      </c>
      <c r="H20">
        <f t="shared" si="0"/>
        <v>30.175000000000001</v>
      </c>
      <c r="I20">
        <f t="shared" si="1"/>
        <v>0.84287128317436477</v>
      </c>
      <c r="J20">
        <f t="shared" si="2"/>
        <v>28.522972284978245</v>
      </c>
      <c r="K20">
        <f t="shared" si="3"/>
        <v>31.827027715021757</v>
      </c>
      <c r="L20" s="1">
        <f t="shared" si="4"/>
        <v>2.7932768290782593E-2</v>
      </c>
      <c r="M20" s="1">
        <f t="shared" si="5"/>
        <v>3.9502899751449883E-2</v>
      </c>
      <c r="N20" s="1">
        <f t="shared" si="6"/>
        <v>2.4432001312656271E-2</v>
      </c>
    </row>
    <row r="21" spans="1:14" x14ac:dyDescent="0.25">
      <c r="A21">
        <v>20</v>
      </c>
      <c r="B21">
        <v>45.69</v>
      </c>
      <c r="C21">
        <v>46.616</v>
      </c>
      <c r="D21">
        <v>29.591999999999999</v>
      </c>
      <c r="E21">
        <v>30.306000000000001</v>
      </c>
      <c r="F21">
        <v>96.225999999999999</v>
      </c>
      <c r="G21">
        <v>92.522999999999996</v>
      </c>
      <c r="H21">
        <f t="shared" si="0"/>
        <v>46.152999999999999</v>
      </c>
      <c r="I21">
        <f t="shared" si="1"/>
        <v>0.65478087937874441</v>
      </c>
      <c r="J21">
        <f t="shared" si="2"/>
        <v>44.869629476417657</v>
      </c>
      <c r="K21">
        <f t="shared" si="3"/>
        <v>47.43637052358234</v>
      </c>
      <c r="L21" s="1">
        <f t="shared" si="4"/>
        <v>1.4187179151490573E-2</v>
      </c>
      <c r="M21" s="1">
        <f t="shared" si="5"/>
        <v>2.0063701167854785E-2</v>
      </c>
      <c r="N21" s="1">
        <f t="shared" si="6"/>
        <v>2.5638436549474206E-2</v>
      </c>
    </row>
    <row r="22" spans="1:14" x14ac:dyDescent="0.25">
      <c r="A22">
        <v>21</v>
      </c>
      <c r="B22">
        <v>78.915000000000006</v>
      </c>
      <c r="C22">
        <v>76.963999999999999</v>
      </c>
      <c r="D22">
        <v>41.790999999999997</v>
      </c>
      <c r="E22">
        <v>39.063000000000002</v>
      </c>
      <c r="F22">
        <v>127.931</v>
      </c>
      <c r="G22">
        <v>124.298</v>
      </c>
      <c r="H22">
        <f t="shared" si="0"/>
        <v>77.93950000000001</v>
      </c>
      <c r="I22">
        <f t="shared" si="1"/>
        <v>1.3795653300949595</v>
      </c>
      <c r="J22">
        <f t="shared" si="2"/>
        <v>75.235551953013882</v>
      </c>
      <c r="K22">
        <f t="shared" si="3"/>
        <v>80.643448046986137</v>
      </c>
      <c r="L22" s="1">
        <f t="shared" si="4"/>
        <v>1.77004642074296E-2</v>
      </c>
      <c r="M22" s="1">
        <f t="shared" si="5"/>
        <v>2.5032236542446479E-2</v>
      </c>
      <c r="N22" s="1">
        <f t="shared" si="6"/>
        <v>2.4366848995898915E-2</v>
      </c>
    </row>
    <row r="23" spans="1:14" x14ac:dyDescent="0.25">
      <c r="A23">
        <v>22</v>
      </c>
      <c r="B23">
        <v>44.518000000000001</v>
      </c>
      <c r="C23">
        <v>44.002000000000002</v>
      </c>
      <c r="D23">
        <v>20.218</v>
      </c>
      <c r="E23">
        <v>25.427</v>
      </c>
      <c r="F23">
        <v>82.704999999999998</v>
      </c>
      <c r="G23">
        <v>83.122</v>
      </c>
      <c r="H23">
        <f t="shared" si="0"/>
        <v>44.260000000000005</v>
      </c>
      <c r="I23">
        <f t="shared" si="1"/>
        <v>0.36486709909225729</v>
      </c>
      <c r="J23">
        <f t="shared" si="2"/>
        <v>43.544860485779182</v>
      </c>
      <c r="K23">
        <f t="shared" si="3"/>
        <v>44.975139514220828</v>
      </c>
      <c r="L23" s="1">
        <f t="shared" si="4"/>
        <v>8.2437211724414195E-3</v>
      </c>
      <c r="M23" s="1">
        <f t="shared" si="5"/>
        <v>1.1658382286488888E-2</v>
      </c>
      <c r="N23" s="1">
        <f t="shared" si="6"/>
        <v>2.3265692246438045E-2</v>
      </c>
    </row>
    <row r="24" spans="1:14" x14ac:dyDescent="0.25">
      <c r="A24">
        <v>23</v>
      </c>
      <c r="B24">
        <v>25.608000000000001</v>
      </c>
      <c r="C24">
        <v>25.201000000000001</v>
      </c>
      <c r="D24">
        <v>13.696999999999999</v>
      </c>
      <c r="E24">
        <v>12.085000000000001</v>
      </c>
      <c r="F24">
        <v>45.280999999999999</v>
      </c>
      <c r="G24">
        <v>40.963000000000001</v>
      </c>
      <c r="H24">
        <f t="shared" si="0"/>
        <v>25.404499999999999</v>
      </c>
      <c r="I24">
        <f t="shared" si="1"/>
        <v>0.28779245994292485</v>
      </c>
      <c r="J24">
        <f t="shared" si="2"/>
        <v>24.840426778511866</v>
      </c>
      <c r="K24">
        <f t="shared" si="3"/>
        <v>25.968573221488132</v>
      </c>
      <c r="L24" s="1">
        <f t="shared" si="4"/>
        <v>1.1328404807924772E-2</v>
      </c>
      <c r="M24" s="1">
        <f t="shared" si="5"/>
        <v>1.6020783719419791E-2</v>
      </c>
      <c r="N24" s="1">
        <f t="shared" si="6"/>
        <v>2.008526963489829E-2</v>
      </c>
    </row>
    <row r="25" spans="1:14" x14ac:dyDescent="0.25">
      <c r="A25">
        <v>24</v>
      </c>
      <c r="B25">
        <v>32.892000000000003</v>
      </c>
      <c r="C25">
        <v>33.161999999999999</v>
      </c>
      <c r="D25">
        <v>17.54</v>
      </c>
      <c r="E25">
        <v>20.096</v>
      </c>
      <c r="F25">
        <v>57.420999999999999</v>
      </c>
      <c r="G25">
        <v>57.222000000000001</v>
      </c>
      <c r="H25">
        <f t="shared" si="0"/>
        <v>33.027000000000001</v>
      </c>
      <c r="I25">
        <f t="shared" si="1"/>
        <v>0.19091883092036502</v>
      </c>
      <c r="J25">
        <f t="shared" si="2"/>
        <v>32.652799091396083</v>
      </c>
      <c r="K25">
        <f t="shared" si="3"/>
        <v>33.401200908603919</v>
      </c>
      <c r="L25" s="1">
        <f t="shared" si="4"/>
        <v>5.7806894637831173E-3</v>
      </c>
      <c r="M25" s="1">
        <f t="shared" si="5"/>
        <v>8.1751294395493394E-3</v>
      </c>
      <c r="N25" s="1">
        <f t="shared" si="6"/>
        <v>1.8558703086876478E-2</v>
      </c>
    </row>
    <row r="26" spans="1:14" x14ac:dyDescent="0.25">
      <c r="A26">
        <v>25</v>
      </c>
      <c r="B26">
        <v>31.771999999999998</v>
      </c>
      <c r="C26">
        <v>32.843000000000004</v>
      </c>
      <c r="D26">
        <v>18.297000000000001</v>
      </c>
      <c r="E26">
        <v>16.800999999999998</v>
      </c>
      <c r="F26">
        <v>55.170999999999999</v>
      </c>
      <c r="G26">
        <v>56.387999999999998</v>
      </c>
      <c r="H26">
        <f t="shared" si="0"/>
        <v>32.307500000000005</v>
      </c>
      <c r="I26">
        <f t="shared" si="1"/>
        <v>0.75731136265079602</v>
      </c>
      <c r="J26">
        <f t="shared" si="2"/>
        <v>30.823169729204444</v>
      </c>
      <c r="K26">
        <f t="shared" si="3"/>
        <v>33.791830270795565</v>
      </c>
      <c r="L26" s="1">
        <f t="shared" si="4"/>
        <v>2.3440729324484901E-2</v>
      </c>
      <c r="M26" s="1">
        <f t="shared" si="5"/>
        <v>3.3150197322603263E-2</v>
      </c>
      <c r="N26" s="1">
        <f t="shared" si="6"/>
        <v>1.6787675964535897E-2</v>
      </c>
    </row>
    <row r="27" spans="1:14" x14ac:dyDescent="0.25">
      <c r="A27">
        <v>26</v>
      </c>
      <c r="B27">
        <v>30.783000000000001</v>
      </c>
      <c r="C27">
        <v>31.803000000000001</v>
      </c>
      <c r="D27">
        <v>24.294</v>
      </c>
      <c r="E27">
        <v>24.698</v>
      </c>
      <c r="F27">
        <v>65.195999999999998</v>
      </c>
      <c r="G27">
        <v>67.546999999999997</v>
      </c>
      <c r="H27">
        <f t="shared" si="0"/>
        <v>31.292999999999999</v>
      </c>
      <c r="I27">
        <f t="shared" si="1"/>
        <v>0.72124891681027814</v>
      </c>
      <c r="J27">
        <f t="shared" si="2"/>
        <v>29.879352123051856</v>
      </c>
      <c r="K27">
        <f t="shared" si="3"/>
        <v>32.706647876948146</v>
      </c>
      <c r="L27" s="1">
        <f t="shared" si="4"/>
        <v>2.3048250944629093E-2</v>
      </c>
      <c r="M27" s="1">
        <f t="shared" si="5"/>
        <v>3.2595149074872959E-2</v>
      </c>
      <c r="N27" s="1">
        <f t="shared" si="6"/>
        <v>2.1334435124018451E-2</v>
      </c>
    </row>
    <row r="28" spans="1:14" x14ac:dyDescent="0.25">
      <c r="A28">
        <v>27</v>
      </c>
      <c r="B28">
        <v>36.880000000000003</v>
      </c>
      <c r="C28">
        <v>36.898000000000003</v>
      </c>
      <c r="D28">
        <v>17.759</v>
      </c>
      <c r="E28">
        <v>18.896000000000001</v>
      </c>
      <c r="F28">
        <v>59.854999999999997</v>
      </c>
      <c r="G28">
        <v>54.405999999999999</v>
      </c>
      <c r="H28">
        <f t="shared" si="0"/>
        <v>36.889000000000003</v>
      </c>
      <c r="I28">
        <f t="shared" si="1"/>
        <v>1.2727922061358338E-2</v>
      </c>
      <c r="J28">
        <f t="shared" si="2"/>
        <v>36.86405327275974</v>
      </c>
      <c r="K28">
        <f t="shared" si="3"/>
        <v>36.913946727240265</v>
      </c>
      <c r="L28" s="1">
        <f t="shared" si="4"/>
        <v>3.4503299252780875E-4</v>
      </c>
      <c r="M28" s="1">
        <f t="shared" si="5"/>
        <v>4.8795033749900191E-4</v>
      </c>
      <c r="N28" s="1">
        <f t="shared" si="6"/>
        <v>2.0174794418181409E-2</v>
      </c>
    </row>
    <row r="29" spans="1:14" x14ac:dyDescent="0.25">
      <c r="A29">
        <v>28</v>
      </c>
      <c r="B29">
        <v>41.098999999999997</v>
      </c>
      <c r="C29">
        <v>40.585000000000001</v>
      </c>
      <c r="D29">
        <v>20.189</v>
      </c>
      <c r="E29">
        <v>20.047000000000001</v>
      </c>
      <c r="F29">
        <v>56.780999999999999</v>
      </c>
      <c r="G29">
        <v>54.561999999999998</v>
      </c>
      <c r="H29">
        <f t="shared" si="0"/>
        <v>40.841999999999999</v>
      </c>
      <c r="I29">
        <f t="shared" si="1"/>
        <v>0.36345288552988242</v>
      </c>
      <c r="J29">
        <f t="shared" si="2"/>
        <v>40.129632344361433</v>
      </c>
      <c r="K29">
        <f t="shared" si="3"/>
        <v>41.554367655638565</v>
      </c>
      <c r="L29" s="1">
        <f t="shared" si="4"/>
        <v>8.8989982255982189E-3</v>
      </c>
      <c r="M29" s="1">
        <f t="shared" si="5"/>
        <v>1.2585083982175109E-2</v>
      </c>
      <c r="N29" s="1">
        <f t="shared" si="6"/>
        <v>2.0163443512866686E-2</v>
      </c>
    </row>
    <row r="30" spans="1:14" x14ac:dyDescent="0.25">
      <c r="A30">
        <v>29</v>
      </c>
      <c r="B30">
        <v>36.402000000000001</v>
      </c>
      <c r="C30">
        <v>36.225000000000001</v>
      </c>
      <c r="D30">
        <v>13.973000000000001</v>
      </c>
      <c r="E30">
        <v>12.038</v>
      </c>
      <c r="F30">
        <v>47.540999999999997</v>
      </c>
      <c r="G30">
        <v>51.369</v>
      </c>
      <c r="H30">
        <f t="shared" si="0"/>
        <v>36.313500000000005</v>
      </c>
      <c r="I30">
        <f t="shared" si="1"/>
        <v>0.12515790027001863</v>
      </c>
      <c r="J30">
        <f t="shared" si="2"/>
        <v>36.068190515470768</v>
      </c>
      <c r="K30">
        <f t="shared" si="3"/>
        <v>36.558809484529242</v>
      </c>
      <c r="L30" s="1">
        <f t="shared" si="4"/>
        <v>3.4465942492466609E-3</v>
      </c>
      <c r="M30" s="1">
        <f t="shared" si="5"/>
        <v>4.8742203312817428E-3</v>
      </c>
      <c r="N30" s="1">
        <f t="shared" si="6"/>
        <v>2.0498206978776738E-2</v>
      </c>
    </row>
    <row r="31" spans="1:14" x14ac:dyDescent="0.25">
      <c r="A31">
        <v>30</v>
      </c>
      <c r="B31">
        <v>31.327000000000002</v>
      </c>
      <c r="C31">
        <v>30.706</v>
      </c>
      <c r="D31">
        <v>10.052</v>
      </c>
      <c r="E31">
        <v>11.462</v>
      </c>
      <c r="F31">
        <v>45.633000000000003</v>
      </c>
      <c r="G31">
        <v>43.524000000000001</v>
      </c>
      <c r="H31">
        <f t="shared" si="0"/>
        <v>31.016500000000001</v>
      </c>
      <c r="I31">
        <f t="shared" si="1"/>
        <v>0.43911331111684759</v>
      </c>
      <c r="J31">
        <f t="shared" si="2"/>
        <v>30.15583791021098</v>
      </c>
      <c r="K31">
        <f t="shared" si="3"/>
        <v>31.877162089789021</v>
      </c>
      <c r="L31" s="1">
        <f t="shared" si="4"/>
        <v>1.4157410124187048E-2</v>
      </c>
      <c r="M31" s="1">
        <f t="shared" si="5"/>
        <v>2.0021601405703488E-2</v>
      </c>
      <c r="N31" s="1">
        <f t="shared" si="6"/>
        <v>2.0393930925082751E-2</v>
      </c>
    </row>
    <row r="32" spans="1:14" x14ac:dyDescent="0.25">
      <c r="A32">
        <v>31</v>
      </c>
      <c r="B32">
        <v>33.749000000000002</v>
      </c>
      <c r="C32">
        <v>31.463999999999999</v>
      </c>
      <c r="D32">
        <v>10.336</v>
      </c>
      <c r="E32">
        <v>12.619</v>
      </c>
      <c r="F32">
        <v>42.795000000000002</v>
      </c>
      <c r="G32">
        <v>38.290999999999997</v>
      </c>
      <c r="H32">
        <f t="shared" si="0"/>
        <v>32.606499999999997</v>
      </c>
      <c r="I32">
        <f t="shared" si="1"/>
        <v>1.6157389950112637</v>
      </c>
      <c r="J32">
        <f t="shared" si="2"/>
        <v>29.439651569777919</v>
      </c>
      <c r="K32">
        <f t="shared" si="3"/>
        <v>35.773348430222072</v>
      </c>
      <c r="L32" s="1">
        <f t="shared" si="4"/>
        <v>4.9552665726504345E-2</v>
      </c>
      <c r="M32" s="1">
        <f t="shared" si="5"/>
        <v>7.0078051922162876E-2</v>
      </c>
      <c r="N32" s="1">
        <f t="shared" si="6"/>
        <v>1.9717510110509061E-2</v>
      </c>
    </row>
    <row r="33" spans="1:14" x14ac:dyDescent="0.25">
      <c r="A33">
        <v>32</v>
      </c>
      <c r="B33">
        <v>39.021999999999998</v>
      </c>
      <c r="C33">
        <v>39.503999999999998</v>
      </c>
      <c r="D33">
        <v>14.666</v>
      </c>
      <c r="E33">
        <v>11.702999999999999</v>
      </c>
      <c r="F33">
        <v>41.148000000000003</v>
      </c>
      <c r="G33">
        <v>35.866999999999997</v>
      </c>
      <c r="H33">
        <f t="shared" si="0"/>
        <v>39.262999999999998</v>
      </c>
      <c r="I33">
        <f t="shared" si="1"/>
        <v>0.34082546853191542</v>
      </c>
      <c r="J33">
        <f t="shared" si="2"/>
        <v>38.594982081677443</v>
      </c>
      <c r="K33">
        <f t="shared" si="3"/>
        <v>39.931017918322553</v>
      </c>
      <c r="L33" s="1">
        <f t="shared" si="4"/>
        <v>8.680576332219022E-3</v>
      </c>
      <c r="M33" s="1">
        <f t="shared" si="5"/>
        <v>1.2276188778239038E-2</v>
      </c>
      <c r="N33" s="1">
        <f t="shared" si="6"/>
        <v>2.147820532046945E-2</v>
      </c>
    </row>
    <row r="34" spans="1:14" x14ac:dyDescent="0.25">
      <c r="A34">
        <v>33</v>
      </c>
      <c r="B34">
        <v>41.033000000000001</v>
      </c>
      <c r="C34">
        <v>41.509</v>
      </c>
      <c r="D34">
        <v>10.631</v>
      </c>
      <c r="E34">
        <v>10.557</v>
      </c>
      <c r="F34">
        <v>40.125</v>
      </c>
      <c r="G34">
        <v>39.362000000000002</v>
      </c>
      <c r="H34">
        <f t="shared" si="0"/>
        <v>41.271000000000001</v>
      </c>
      <c r="I34">
        <f t="shared" si="1"/>
        <v>0.33658282784479598</v>
      </c>
      <c r="J34">
        <f t="shared" si="2"/>
        <v>40.611297657424203</v>
      </c>
      <c r="K34">
        <f t="shared" si="3"/>
        <v>41.930702342575799</v>
      </c>
      <c r="L34" s="1">
        <f t="shared" si="4"/>
        <v>8.1554318491142922E-3</v>
      </c>
      <c r="M34" s="1">
        <f t="shared" si="5"/>
        <v>1.1533522328026921E-2</v>
      </c>
      <c r="N34" s="1">
        <f t="shared" si="6"/>
        <v>2.2656119627455784E-2</v>
      </c>
    </row>
    <row r="35" spans="1:14" x14ac:dyDescent="0.25">
      <c r="A35">
        <v>34</v>
      </c>
      <c r="B35">
        <v>43.719000000000001</v>
      </c>
      <c r="C35">
        <v>42.866</v>
      </c>
      <c r="D35">
        <v>13.092000000000001</v>
      </c>
      <c r="E35">
        <v>13.782</v>
      </c>
      <c r="F35">
        <v>38.406999999999996</v>
      </c>
      <c r="G35">
        <v>41.518999999999998</v>
      </c>
      <c r="H35">
        <f t="shared" si="0"/>
        <v>43.292500000000004</v>
      </c>
      <c r="I35">
        <f t="shared" si="1"/>
        <v>0.60316208435212615</v>
      </c>
      <c r="J35">
        <f t="shared" si="2"/>
        <v>42.110302314669838</v>
      </c>
      <c r="K35">
        <f t="shared" si="3"/>
        <v>44.47469768533017</v>
      </c>
      <c r="L35" s="1">
        <f t="shared" si="4"/>
        <v>1.3932253493148377E-2</v>
      </c>
      <c r="M35" s="1">
        <f t="shared" si="5"/>
        <v>1.9703181844430363E-2</v>
      </c>
      <c r="N35" s="1">
        <f t="shared" si="6"/>
        <v>2.8915853638614607E-2</v>
      </c>
    </row>
    <row r="36" spans="1:14" x14ac:dyDescent="0.25">
      <c r="A36">
        <v>35</v>
      </c>
      <c r="B36">
        <v>51.042999999999999</v>
      </c>
      <c r="C36">
        <v>51.402999999999999</v>
      </c>
      <c r="D36">
        <v>17.222000000000001</v>
      </c>
      <c r="E36">
        <v>22.850999999999999</v>
      </c>
      <c r="F36">
        <v>55.320999999999998</v>
      </c>
      <c r="G36">
        <v>53.551000000000002</v>
      </c>
      <c r="H36">
        <f t="shared" si="0"/>
        <v>51.222999999999999</v>
      </c>
      <c r="I36">
        <f t="shared" si="1"/>
        <v>0.25455844122715671</v>
      </c>
      <c r="J36">
        <f t="shared" si="2"/>
        <v>50.724065455194769</v>
      </c>
      <c r="K36">
        <f t="shared" si="3"/>
        <v>51.721934544805229</v>
      </c>
      <c r="L36" s="1">
        <f t="shared" si="4"/>
        <v>4.9696121122768423E-3</v>
      </c>
      <c r="M36" s="1">
        <f t="shared" si="5"/>
        <v>7.0280928489155157E-3</v>
      </c>
      <c r="N36" s="1">
        <f t="shared" si="6"/>
        <v>3.4607432943040167E-2</v>
      </c>
    </row>
    <row r="37" spans="1:14" x14ac:dyDescent="0.25">
      <c r="A37">
        <v>36</v>
      </c>
      <c r="B37">
        <v>51.53</v>
      </c>
      <c r="C37">
        <v>50.222000000000001</v>
      </c>
      <c r="D37">
        <v>21.939</v>
      </c>
      <c r="E37">
        <v>19.777999999999999</v>
      </c>
      <c r="F37">
        <v>52.119</v>
      </c>
      <c r="G37">
        <v>51.332000000000001</v>
      </c>
      <c r="H37">
        <f t="shared" si="0"/>
        <v>50.876000000000005</v>
      </c>
      <c r="I37">
        <f t="shared" si="1"/>
        <v>0.92489566979200399</v>
      </c>
      <c r="J37">
        <f t="shared" si="2"/>
        <v>49.063204487207678</v>
      </c>
      <c r="K37">
        <f t="shared" si="3"/>
        <v>52.688795512792332</v>
      </c>
      <c r="L37" s="1">
        <f t="shared" si="4"/>
        <v>1.8179410130356236E-2</v>
      </c>
      <c r="M37" s="1">
        <f t="shared" si="5"/>
        <v>2.5709568362292629E-2</v>
      </c>
      <c r="N37" s="1">
        <f t="shared" si="6"/>
        <v>3.5908884456892227E-2</v>
      </c>
    </row>
    <row r="38" spans="1:14" x14ac:dyDescent="0.25">
      <c r="A38">
        <v>37</v>
      </c>
      <c r="B38">
        <v>33.459000000000003</v>
      </c>
      <c r="C38">
        <v>35.244</v>
      </c>
      <c r="D38">
        <v>12.789</v>
      </c>
      <c r="E38">
        <v>9.7390000000000008</v>
      </c>
      <c r="F38">
        <v>53.494</v>
      </c>
      <c r="G38">
        <v>49.774999999999999</v>
      </c>
      <c r="H38">
        <f t="shared" si="0"/>
        <v>34.351500000000001</v>
      </c>
      <c r="I38">
        <f t="shared" si="1"/>
        <v>1.2621856044179849</v>
      </c>
      <c r="J38">
        <f t="shared" si="2"/>
        <v>31.877616215340751</v>
      </c>
      <c r="K38">
        <f t="shared" si="3"/>
        <v>36.825383784659252</v>
      </c>
      <c r="L38" s="1">
        <f t="shared" si="4"/>
        <v>3.6743245692851402E-2</v>
      </c>
      <c r="M38" s="1">
        <f t="shared" si="5"/>
        <v>5.1962796384437258E-2</v>
      </c>
      <c r="N38" s="1">
        <f t="shared" si="6"/>
        <v>3.6592139675649664E-2</v>
      </c>
    </row>
    <row r="39" spans="1:14" x14ac:dyDescent="0.25">
      <c r="A39">
        <v>38</v>
      </c>
      <c r="B39">
        <v>45.674999999999997</v>
      </c>
      <c r="C39">
        <v>45.064999999999998</v>
      </c>
      <c r="D39">
        <v>15.909000000000001</v>
      </c>
      <c r="E39">
        <v>13.452</v>
      </c>
      <c r="F39">
        <v>45.18</v>
      </c>
      <c r="G39">
        <v>42.156999999999996</v>
      </c>
      <c r="H39">
        <f t="shared" si="0"/>
        <v>45.37</v>
      </c>
      <c r="I39">
        <f t="shared" si="1"/>
        <v>0.43133513652379357</v>
      </c>
      <c r="J39">
        <f t="shared" si="2"/>
        <v>44.524583132413362</v>
      </c>
      <c r="K39">
        <f t="shared" si="3"/>
        <v>46.215416867586633</v>
      </c>
      <c r="L39" s="1">
        <f t="shared" si="4"/>
        <v>9.5070561279213921E-3</v>
      </c>
      <c r="M39" s="1">
        <f t="shared" si="5"/>
        <v>1.3445007714348678E-2</v>
      </c>
      <c r="N39" s="1">
        <f t="shared" si="6"/>
        <v>4.0087133269817249E-2</v>
      </c>
    </row>
    <row r="40" spans="1:14" x14ac:dyDescent="0.25">
      <c r="A40">
        <v>39</v>
      </c>
      <c r="B40">
        <v>29.905999999999999</v>
      </c>
      <c r="C40">
        <v>32.445</v>
      </c>
      <c r="D40">
        <v>12.598000000000001</v>
      </c>
      <c r="E40">
        <v>18.012</v>
      </c>
      <c r="F40">
        <v>40.069000000000003</v>
      </c>
      <c r="G40">
        <v>43.536000000000001</v>
      </c>
      <c r="H40">
        <f t="shared" si="0"/>
        <v>31.1755</v>
      </c>
      <c r="I40">
        <f t="shared" si="1"/>
        <v>1.7953441174326452</v>
      </c>
      <c r="J40">
        <f t="shared" si="2"/>
        <v>27.656625529832016</v>
      </c>
      <c r="K40">
        <f t="shared" si="3"/>
        <v>34.694374470167986</v>
      </c>
      <c r="L40" s="1">
        <f t="shared" si="4"/>
        <v>5.7588302270457421E-2</v>
      </c>
      <c r="M40" s="1">
        <f t="shared" si="5"/>
        <v>8.1442158104922183E-2</v>
      </c>
      <c r="N40" s="1">
        <f t="shared" si="6"/>
        <v>5.7549665906295289E-2</v>
      </c>
    </row>
    <row r="41" spans="1:14" x14ac:dyDescent="0.25">
      <c r="A41">
        <v>40</v>
      </c>
      <c r="B41">
        <v>28.922000000000001</v>
      </c>
      <c r="C41">
        <v>27.033999999999999</v>
      </c>
      <c r="D41">
        <v>15.619</v>
      </c>
      <c r="E41">
        <v>11.925000000000001</v>
      </c>
      <c r="F41">
        <v>20.363</v>
      </c>
      <c r="G41">
        <v>14.218</v>
      </c>
      <c r="H41">
        <f t="shared" si="0"/>
        <v>27.978000000000002</v>
      </c>
      <c r="I41">
        <f t="shared" si="1"/>
        <v>1.335017602880203</v>
      </c>
      <c r="J41">
        <f t="shared" si="2"/>
        <v>25.361365498354804</v>
      </c>
      <c r="K41">
        <f t="shared" si="3"/>
        <v>30.594634501645199</v>
      </c>
      <c r="L41" s="1">
        <f t="shared" si="4"/>
        <v>4.7716691789270245E-2</v>
      </c>
      <c r="M41" s="1">
        <f t="shared" si="5"/>
        <v>6.7481592679962885E-2</v>
      </c>
      <c r="N41" s="1">
        <f t="shared" si="6"/>
        <v>5.7479781551699166E-2</v>
      </c>
    </row>
    <row r="42" spans="1:14" x14ac:dyDescent="0.25">
      <c r="A42">
        <v>41</v>
      </c>
      <c r="B42">
        <v>28.023</v>
      </c>
      <c r="C42">
        <v>27.077000000000002</v>
      </c>
      <c r="D42">
        <v>6.875</v>
      </c>
      <c r="E42">
        <v>8.8960000000000008</v>
      </c>
      <c r="F42">
        <v>25.195</v>
      </c>
      <c r="G42">
        <v>30.652999999999999</v>
      </c>
      <c r="H42">
        <f t="shared" si="0"/>
        <v>27.55</v>
      </c>
      <c r="I42">
        <f t="shared" si="1"/>
        <v>0.66892301500247253</v>
      </c>
      <c r="J42">
        <f t="shared" si="2"/>
        <v>26.238910890595154</v>
      </c>
      <c r="K42">
        <f t="shared" si="3"/>
        <v>28.861089109404848</v>
      </c>
      <c r="L42" s="1">
        <f t="shared" si="4"/>
        <v>2.4280327223320238E-2</v>
      </c>
      <c r="M42" s="1">
        <f t="shared" si="5"/>
        <v>3.4337568058076147E-2</v>
      </c>
      <c r="N42" s="1">
        <f t="shared" si="6"/>
        <v>6.6016976982908815E-2</v>
      </c>
    </row>
    <row r="43" spans="1:14" x14ac:dyDescent="0.25">
      <c r="A43">
        <v>42</v>
      </c>
      <c r="B43">
        <v>27.611999999999998</v>
      </c>
      <c r="C43">
        <v>29.841000000000001</v>
      </c>
      <c r="D43">
        <v>9.7279999999999998</v>
      </c>
      <c r="E43">
        <v>8.9019999999999992</v>
      </c>
      <c r="F43">
        <v>15.188000000000001</v>
      </c>
      <c r="G43">
        <v>15.545</v>
      </c>
      <c r="H43">
        <f t="shared" si="0"/>
        <v>28.726500000000001</v>
      </c>
      <c r="I43">
        <f t="shared" si="1"/>
        <v>1.5761410152648165</v>
      </c>
      <c r="J43">
        <f t="shared" si="2"/>
        <v>25.637263610080961</v>
      </c>
      <c r="K43">
        <f t="shared" si="3"/>
        <v>31.815736389919042</v>
      </c>
      <c r="L43" s="1">
        <f t="shared" si="4"/>
        <v>5.4867144109613651E-2</v>
      </c>
      <c r="M43" s="1">
        <f t="shared" si="5"/>
        <v>7.7593859328494691E-2</v>
      </c>
      <c r="N43" s="1">
        <f t="shared" si="6"/>
        <v>6.8420720067390126E-2</v>
      </c>
    </row>
    <row r="44" spans="1:14" x14ac:dyDescent="0.25">
      <c r="A44">
        <v>43</v>
      </c>
      <c r="B44">
        <v>23.077999999999999</v>
      </c>
      <c r="C44">
        <v>24.279</v>
      </c>
      <c r="D44">
        <v>7.4320000000000004</v>
      </c>
      <c r="E44">
        <v>8.9580000000000002</v>
      </c>
      <c r="H44">
        <f t="shared" si="0"/>
        <v>23.6785</v>
      </c>
      <c r="I44">
        <f t="shared" si="1"/>
        <v>0.84923524420504393</v>
      </c>
      <c r="J44">
        <f t="shared" si="2"/>
        <v>22.013998921358112</v>
      </c>
      <c r="K44">
        <f t="shared" si="3"/>
        <v>25.343001078641887</v>
      </c>
      <c r="L44" s="1">
        <f t="shared" si="4"/>
        <v>3.5865246709252861E-2</v>
      </c>
      <c r="M44" s="1">
        <f t="shared" si="5"/>
        <v>5.0721118314082415E-2</v>
      </c>
      <c r="N44" s="1">
        <f t="shared" si="6"/>
        <v>6.8056048508681119E-2</v>
      </c>
    </row>
    <row r="45" spans="1:14" x14ac:dyDescent="0.25">
      <c r="A45">
        <v>44</v>
      </c>
      <c r="B45">
        <v>8.2840000000000007</v>
      </c>
      <c r="C45">
        <v>10.162000000000001</v>
      </c>
      <c r="H45">
        <f t="shared" si="0"/>
        <v>9.2230000000000008</v>
      </c>
      <c r="I45">
        <f t="shared" si="1"/>
        <v>1.3279465350683461</v>
      </c>
      <c r="J45">
        <f t="shared" si="2"/>
        <v>6.6202247912660424</v>
      </c>
      <c r="K45">
        <f t="shared" si="3"/>
        <v>11.825775208733958</v>
      </c>
      <c r="L45" s="1">
        <f t="shared" si="4"/>
        <v>0.14398205953251067</v>
      </c>
      <c r="M45" s="1">
        <f t="shared" si="5"/>
        <v>0.20362138132928548</v>
      </c>
      <c r="N45" s="1">
        <f t="shared" si="6"/>
        <v>7.1284642422178468E-2</v>
      </c>
    </row>
    <row r="46" spans="1:14" x14ac:dyDescent="0.25">
      <c r="A46">
        <v>45</v>
      </c>
      <c r="B46">
        <v>20.507000000000001</v>
      </c>
      <c r="C46">
        <v>20.899000000000001</v>
      </c>
      <c r="H46">
        <f t="shared" si="0"/>
        <v>20.703000000000003</v>
      </c>
      <c r="I46">
        <f t="shared" si="1"/>
        <v>0.27718585822512626</v>
      </c>
      <c r="J46">
        <f t="shared" si="2"/>
        <v>20.159715717878754</v>
      </c>
      <c r="K46">
        <f t="shared" si="3"/>
        <v>21.246284282121252</v>
      </c>
      <c r="L46" s="1">
        <f t="shared" si="4"/>
        <v>1.3388680781776855E-2</v>
      </c>
      <c r="M46" s="1">
        <f t="shared" si="5"/>
        <v>1.8934453943872841E-2</v>
      </c>
      <c r="N46" s="1">
        <f t="shared" si="6"/>
        <v>7.0398032907243849E-2</v>
      </c>
    </row>
    <row r="47" spans="1:14" x14ac:dyDescent="0.25">
      <c r="A47">
        <v>46</v>
      </c>
      <c r="B47">
        <v>23.593</v>
      </c>
      <c r="C47">
        <v>21.326000000000001</v>
      </c>
      <c r="H47">
        <f t="shared" si="0"/>
        <v>22.459499999999998</v>
      </c>
      <c r="I47">
        <f t="shared" si="1"/>
        <v>1.603011072949903</v>
      </c>
      <c r="J47">
        <f t="shared" si="2"/>
        <v>19.31759829701819</v>
      </c>
      <c r="K47">
        <f t="shared" si="3"/>
        <v>25.601401702981807</v>
      </c>
      <c r="L47" s="1">
        <f t="shared" si="4"/>
        <v>7.1373408711231462E-2</v>
      </c>
      <c r="M47" s="1">
        <f t="shared" si="5"/>
        <v>0.10093724259222153</v>
      </c>
      <c r="N47" s="1">
        <f t="shared" si="6"/>
        <v>6.7980837840998232E-2</v>
      </c>
    </row>
    <row r="48" spans="1:14" x14ac:dyDescent="0.25">
      <c r="A48">
        <v>47</v>
      </c>
      <c r="B48">
        <v>32.345999999999997</v>
      </c>
      <c r="C48">
        <v>30.702000000000002</v>
      </c>
      <c r="H48">
        <f t="shared" si="0"/>
        <v>31.524000000000001</v>
      </c>
      <c r="I48">
        <f t="shared" si="1"/>
        <v>1.1624835482706806</v>
      </c>
      <c r="J48">
        <f t="shared" si="2"/>
        <v>29.245532245389466</v>
      </c>
      <c r="K48">
        <f t="shared" si="3"/>
        <v>33.802467754610532</v>
      </c>
      <c r="L48" s="1">
        <f t="shared" si="4"/>
        <v>3.6876143518293381E-2</v>
      </c>
      <c r="M48" s="1">
        <f t="shared" si="5"/>
        <v>5.2150742291587199E-2</v>
      </c>
      <c r="N48" s="1">
        <f t="shared" si="6"/>
        <v>7.0874098001880007E-2</v>
      </c>
    </row>
    <row r="49" spans="1:14" x14ac:dyDescent="0.25">
      <c r="A49">
        <v>48</v>
      </c>
      <c r="B49">
        <v>36.637999999999998</v>
      </c>
      <c r="C49">
        <v>38.438000000000002</v>
      </c>
      <c r="H49">
        <f t="shared" si="0"/>
        <v>37.537999999999997</v>
      </c>
      <c r="I49">
        <f t="shared" si="1"/>
        <v>1.2727922061357886</v>
      </c>
      <c r="J49">
        <f t="shared" si="2"/>
        <v>35.043327275973851</v>
      </c>
      <c r="K49">
        <f t="shared" si="3"/>
        <v>40.032672724026142</v>
      </c>
      <c r="L49" s="1">
        <f t="shared" si="4"/>
        <v>3.3906766640092408E-2</v>
      </c>
      <c r="M49" s="1">
        <f t="shared" si="5"/>
        <v>4.7951409238638297E-2</v>
      </c>
      <c r="N49" s="1">
        <f t="shared" si="6"/>
        <v>7.0515681834597999E-2</v>
      </c>
    </row>
    <row r="50" spans="1:14" x14ac:dyDescent="0.25">
      <c r="A50">
        <v>49</v>
      </c>
      <c r="B50">
        <v>35.347000000000001</v>
      </c>
      <c r="C50">
        <v>37.121000000000002</v>
      </c>
      <c r="H50">
        <f t="shared" si="0"/>
        <v>36.234000000000002</v>
      </c>
      <c r="I50">
        <f t="shared" si="1"/>
        <v>1.2544074298249359</v>
      </c>
      <c r="J50">
        <f t="shared" si="2"/>
        <v>33.775361437543125</v>
      </c>
      <c r="K50">
        <f t="shared" si="3"/>
        <v>38.692638562456878</v>
      </c>
      <c r="L50" s="1">
        <f t="shared" si="4"/>
        <v>3.4619623277168846E-2</v>
      </c>
      <c r="M50" s="1">
        <f t="shared" si="5"/>
        <v>4.8959540762819477E-2</v>
      </c>
      <c r="N50" s="1">
        <f t="shared" si="6"/>
        <v>7.2309571802811085E-2</v>
      </c>
    </row>
    <row r="51" spans="1:14" x14ac:dyDescent="0.25">
      <c r="A51">
        <v>50</v>
      </c>
      <c r="B51">
        <v>29.83</v>
      </c>
      <c r="C51">
        <v>32.048000000000002</v>
      </c>
      <c r="H51">
        <f t="shared" si="0"/>
        <v>30.939</v>
      </c>
      <c r="I51">
        <f t="shared" si="1"/>
        <v>1.5683628406717649</v>
      </c>
      <c r="J51">
        <f t="shared" si="2"/>
        <v>27.86500883228334</v>
      </c>
      <c r="K51">
        <f t="shared" si="3"/>
        <v>34.012991167716656</v>
      </c>
      <c r="L51" s="1">
        <f t="shared" si="4"/>
        <v>5.0692098667434786E-2</v>
      </c>
      <c r="M51" s="1">
        <f t="shared" si="5"/>
        <v>7.1689453440641371E-2</v>
      </c>
      <c r="N51" s="1">
        <f t="shared" si="6"/>
        <v>6.2227584931992215E-2</v>
      </c>
    </row>
    <row r="52" spans="1:14" x14ac:dyDescent="0.25">
      <c r="A52">
        <v>51</v>
      </c>
      <c r="B52">
        <v>43.07</v>
      </c>
      <c r="C52">
        <v>44.868000000000002</v>
      </c>
      <c r="H52">
        <f t="shared" si="0"/>
        <v>43.969000000000001</v>
      </c>
      <c r="I52">
        <f t="shared" si="1"/>
        <v>1.2713779925734137</v>
      </c>
      <c r="J52">
        <f t="shared" si="2"/>
        <v>41.477099134556113</v>
      </c>
      <c r="K52">
        <f t="shared" si="3"/>
        <v>46.46090086544389</v>
      </c>
      <c r="L52" s="1">
        <f t="shared" si="4"/>
        <v>2.8915326538547923E-2</v>
      </c>
      <c r="M52" s="1">
        <f t="shared" si="5"/>
        <v>4.0892446951261159E-2</v>
      </c>
      <c r="N52" s="1">
        <f t="shared" si="6"/>
        <v>6.4728838063689662E-2</v>
      </c>
    </row>
    <row r="53" spans="1:14" x14ac:dyDescent="0.25">
      <c r="A53">
        <v>52</v>
      </c>
      <c r="B53">
        <v>32.984000000000002</v>
      </c>
      <c r="C53">
        <v>35.241</v>
      </c>
      <c r="H53">
        <f t="shared" si="0"/>
        <v>34.112499999999997</v>
      </c>
      <c r="I53">
        <f t="shared" si="1"/>
        <v>1.5959400051380361</v>
      </c>
      <c r="J53">
        <f t="shared" si="2"/>
        <v>30.984457589929448</v>
      </c>
      <c r="K53">
        <f t="shared" si="3"/>
        <v>37.240542410070546</v>
      </c>
      <c r="L53" s="1">
        <f t="shared" si="4"/>
        <v>4.6784609897780473E-2</v>
      </c>
      <c r="M53" s="1">
        <f t="shared" si="5"/>
        <v>6.6163429827775691E-2</v>
      </c>
      <c r="N53" s="1">
        <f t="shared" si="6"/>
        <v>6.2540393779971379E-2</v>
      </c>
    </row>
    <row r="54" spans="1:14" x14ac:dyDescent="0.25">
      <c r="A54">
        <v>53</v>
      </c>
      <c r="B54">
        <v>37.783999999999999</v>
      </c>
      <c r="C54">
        <v>35.1</v>
      </c>
      <c r="H54">
        <f t="shared" si="0"/>
        <v>36.442</v>
      </c>
      <c r="I54">
        <f t="shared" si="1"/>
        <v>1.8978746007046918</v>
      </c>
      <c r="J54">
        <f t="shared" si="2"/>
        <v>32.722165782618802</v>
      </c>
      <c r="K54">
        <f t="shared" si="3"/>
        <v>40.161834217381198</v>
      </c>
      <c r="L54" s="1">
        <f t="shared" si="4"/>
        <v>5.2079320583521535E-2</v>
      </c>
      <c r="M54" s="1">
        <f t="shared" si="5"/>
        <v>7.365128148839245E-2</v>
      </c>
      <c r="N54" s="1">
        <f t="shared" si="6"/>
        <v>6.0877650171299334E-2</v>
      </c>
    </row>
    <row r="55" spans="1:14" x14ac:dyDescent="0.25">
      <c r="A55">
        <v>54</v>
      </c>
      <c r="B55">
        <v>31.370999999999999</v>
      </c>
      <c r="C55">
        <v>29.236000000000001</v>
      </c>
      <c r="H55">
        <f t="shared" si="0"/>
        <v>30.3035</v>
      </c>
      <c r="I55">
        <f t="shared" si="1"/>
        <v>1.5096729778332776</v>
      </c>
      <c r="J55">
        <f t="shared" si="2"/>
        <v>27.344540963446775</v>
      </c>
      <c r="K55">
        <f t="shared" si="3"/>
        <v>33.262459036553224</v>
      </c>
      <c r="L55" s="1">
        <f t="shared" si="4"/>
        <v>4.9818436082738879E-2</v>
      </c>
      <c r="M55" s="1">
        <f t="shared" si="5"/>
        <v>7.0453907964426493E-2</v>
      </c>
      <c r="N55" s="1">
        <f t="shared" si="6"/>
        <v>6.2219496348628979E-2</v>
      </c>
    </row>
    <row r="56" spans="1:14" x14ac:dyDescent="0.25">
      <c r="A56">
        <v>55</v>
      </c>
      <c r="B56">
        <v>20.591000000000001</v>
      </c>
      <c r="C56">
        <v>22.593</v>
      </c>
      <c r="H56">
        <f t="shared" si="0"/>
        <v>21.591999999999999</v>
      </c>
      <c r="I56">
        <f t="shared" si="1"/>
        <v>1.4156277759354674</v>
      </c>
      <c r="J56">
        <f t="shared" si="2"/>
        <v>18.817369559166483</v>
      </c>
      <c r="K56">
        <f t="shared" si="3"/>
        <v>24.366630440833514</v>
      </c>
      <c r="L56" s="1">
        <f t="shared" si="4"/>
        <v>6.556260540642217E-2</v>
      </c>
      <c r="M56" s="1">
        <f t="shared" si="5"/>
        <v>9.2719525750277837E-2</v>
      </c>
      <c r="N56" s="1">
        <f t="shared" si="6"/>
        <v>5.9919443001725296E-2</v>
      </c>
    </row>
    <row r="57" spans="1:14" x14ac:dyDescent="0.25">
      <c r="A57">
        <v>56</v>
      </c>
      <c r="B57">
        <v>26.518000000000001</v>
      </c>
      <c r="C57">
        <v>27.779</v>
      </c>
      <c r="H57">
        <f t="shared" si="0"/>
        <v>27.148499999999999</v>
      </c>
      <c r="I57">
        <f t="shared" si="1"/>
        <v>0.89166165107623585</v>
      </c>
      <c r="J57">
        <f t="shared" si="2"/>
        <v>25.400843163890578</v>
      </c>
      <c r="K57">
        <f t="shared" si="3"/>
        <v>28.896156836109419</v>
      </c>
      <c r="L57" s="1">
        <f t="shared" si="4"/>
        <v>3.2843864341537687E-2</v>
      </c>
      <c r="M57" s="1">
        <f t="shared" si="5"/>
        <v>4.644823839254468E-2</v>
      </c>
      <c r="N57" s="1">
        <f t="shared" si="6"/>
        <v>7.9692850936810403E-2</v>
      </c>
    </row>
    <row r="58" spans="1:14" x14ac:dyDescent="0.25">
      <c r="A58">
        <v>57</v>
      </c>
      <c r="B58">
        <v>39.448999999999998</v>
      </c>
      <c r="C58">
        <v>36.529000000000003</v>
      </c>
      <c r="H58">
        <f t="shared" si="0"/>
        <v>37.989000000000004</v>
      </c>
      <c r="I58">
        <f t="shared" si="1"/>
        <v>2.0647518010647148</v>
      </c>
      <c r="J58">
        <f t="shared" si="2"/>
        <v>33.942086469913164</v>
      </c>
      <c r="K58">
        <f t="shared" si="3"/>
        <v>42.035913530086845</v>
      </c>
      <c r="L58" s="1">
        <f t="shared" si="4"/>
        <v>5.4351306985304021E-2</v>
      </c>
      <c r="M58" s="1">
        <f t="shared" si="5"/>
        <v>7.6864355471320492E-2</v>
      </c>
      <c r="N58" s="1">
        <f t="shared" si="6"/>
        <v>8.2202189458055006E-2</v>
      </c>
    </row>
    <row r="59" spans="1:14" x14ac:dyDescent="0.25">
      <c r="A59">
        <v>58</v>
      </c>
      <c r="B59">
        <v>30.02</v>
      </c>
      <c r="C59">
        <v>31.053999999999998</v>
      </c>
      <c r="H59">
        <f t="shared" si="0"/>
        <v>30.536999999999999</v>
      </c>
      <c r="I59">
        <f t="shared" si="1"/>
        <v>0.73114841174688938</v>
      </c>
      <c r="J59">
        <f t="shared" si="2"/>
        <v>29.103949112976096</v>
      </c>
      <c r="K59">
        <f t="shared" si="3"/>
        <v>31.970050887023902</v>
      </c>
      <c r="L59" s="1">
        <f t="shared" si="4"/>
        <v>2.3943033426560872E-2</v>
      </c>
      <c r="M59" s="1">
        <f t="shared" si="5"/>
        <v>3.3860562596194743E-2</v>
      </c>
      <c r="N59" s="1">
        <f t="shared" si="6"/>
        <v>7.8494410197967518E-2</v>
      </c>
    </row>
    <row r="60" spans="1:14" x14ac:dyDescent="0.25">
      <c r="A60">
        <v>59</v>
      </c>
      <c r="B60">
        <v>41.558999999999997</v>
      </c>
      <c r="C60">
        <v>39.031999999999996</v>
      </c>
      <c r="H60">
        <f t="shared" si="0"/>
        <v>40.295499999999997</v>
      </c>
      <c r="I60">
        <f t="shared" si="1"/>
        <v>1.7868588360584063</v>
      </c>
      <c r="J60">
        <f t="shared" si="2"/>
        <v>36.793256681325524</v>
      </c>
      <c r="K60">
        <f t="shared" si="3"/>
        <v>43.79774331867447</v>
      </c>
      <c r="L60" s="1">
        <f t="shared" si="4"/>
        <v>4.4343880484381794E-2</v>
      </c>
      <c r="M60" s="1">
        <f t="shared" si="5"/>
        <v>6.271171718926434E-2</v>
      </c>
      <c r="N60" s="1">
        <f t="shared" si="6"/>
        <v>7.254995005756032E-2</v>
      </c>
    </row>
    <row r="61" spans="1:14" x14ac:dyDescent="0.25">
      <c r="A61">
        <v>60</v>
      </c>
      <c r="B61">
        <v>19.922999999999998</v>
      </c>
      <c r="C61">
        <v>20.399999999999999</v>
      </c>
      <c r="H61">
        <f t="shared" si="0"/>
        <v>20.161499999999997</v>
      </c>
      <c r="I61">
        <f t="shared" si="1"/>
        <v>0.33728993462598339</v>
      </c>
      <c r="J61">
        <f t="shared" si="2"/>
        <v>19.50041172813307</v>
      </c>
      <c r="K61">
        <f t="shared" si="3"/>
        <v>20.822588271866923</v>
      </c>
      <c r="L61" s="1">
        <f t="shared" si="4"/>
        <v>1.6729406771618355E-2</v>
      </c>
      <c r="M61" s="1">
        <f t="shared" si="5"/>
        <v>2.3658953946878971E-2</v>
      </c>
      <c r="N61" s="1">
        <f t="shared" si="6"/>
        <v>7.5917253007337884E-2</v>
      </c>
    </row>
    <row r="62" spans="1:14" x14ac:dyDescent="0.25">
      <c r="A62">
        <v>61</v>
      </c>
      <c r="B62">
        <v>10.737</v>
      </c>
      <c r="C62">
        <v>14.367000000000001</v>
      </c>
      <c r="H62">
        <f t="shared" si="0"/>
        <v>12.552</v>
      </c>
      <c r="I62">
        <f t="shared" si="1"/>
        <v>2.5667976157071832</v>
      </c>
      <c r="J62">
        <f t="shared" si="2"/>
        <v>7.5210766732139209</v>
      </c>
      <c r="K62">
        <f t="shared" si="3"/>
        <v>17.58292332678608</v>
      </c>
      <c r="L62" s="1">
        <f t="shared" si="4"/>
        <v>0.2044931178861682</v>
      </c>
      <c r="M62" s="1">
        <f t="shared" si="5"/>
        <v>0.28919694072657753</v>
      </c>
      <c r="N62" s="1">
        <f t="shared" si="6"/>
        <v>7.4559025815330152E-2</v>
      </c>
    </row>
    <row r="63" spans="1:14" x14ac:dyDescent="0.25">
      <c r="A63">
        <v>62</v>
      </c>
      <c r="B63">
        <v>26.196999999999999</v>
      </c>
      <c r="C63">
        <v>28.055</v>
      </c>
      <c r="H63">
        <f t="shared" si="0"/>
        <v>27.125999999999998</v>
      </c>
      <c r="I63">
        <f t="shared" si="1"/>
        <v>1.3138043994446056</v>
      </c>
      <c r="J63">
        <f t="shared" si="2"/>
        <v>24.550943377088572</v>
      </c>
      <c r="K63">
        <f t="shared" si="3"/>
        <v>29.701056622911423</v>
      </c>
      <c r="L63" s="1">
        <f t="shared" si="4"/>
        <v>4.8433399669859385E-2</v>
      </c>
      <c r="M63" s="1">
        <f t="shared" si="5"/>
        <v>6.8495170684951728E-2</v>
      </c>
      <c r="N63" s="1">
        <f t="shared" si="6"/>
        <v>8.6212704097068243E-2</v>
      </c>
    </row>
    <row r="64" spans="1:14" x14ac:dyDescent="0.25">
      <c r="A64">
        <v>63</v>
      </c>
      <c r="B64">
        <v>16.690000000000001</v>
      </c>
      <c r="C64">
        <v>17.119</v>
      </c>
      <c r="H64">
        <f t="shared" si="0"/>
        <v>16.904499999999999</v>
      </c>
      <c r="I64">
        <f t="shared" si="1"/>
        <v>0.30334880912902784</v>
      </c>
      <c r="J64">
        <f t="shared" si="2"/>
        <v>16.309936334107103</v>
      </c>
      <c r="K64">
        <f t="shared" si="3"/>
        <v>17.499063665892894</v>
      </c>
      <c r="L64" s="1">
        <f t="shared" si="4"/>
        <v>1.7944855460322866E-2</v>
      </c>
      <c r="M64" s="1">
        <f t="shared" si="5"/>
        <v>2.5377857966813484E-2</v>
      </c>
      <c r="N64" s="1">
        <f t="shared" si="6"/>
        <v>8.0287450663846016E-2</v>
      </c>
    </row>
    <row r="65" spans="1:14" x14ac:dyDescent="0.25">
      <c r="A65">
        <v>64</v>
      </c>
      <c r="B65">
        <v>16.649999999999999</v>
      </c>
      <c r="C65">
        <v>16.513000000000002</v>
      </c>
      <c r="H65">
        <f t="shared" si="0"/>
        <v>16.581499999999998</v>
      </c>
      <c r="I65">
        <f t="shared" si="1"/>
        <v>9.6873629022554822E-2</v>
      </c>
      <c r="J65">
        <f t="shared" si="2"/>
        <v>16.39162768711579</v>
      </c>
      <c r="K65">
        <f t="shared" si="3"/>
        <v>16.771372312884207</v>
      </c>
      <c r="L65" s="1">
        <f t="shared" si="4"/>
        <v>5.8422717499957682E-3</v>
      </c>
      <c r="M65" s="1">
        <f t="shared" si="5"/>
        <v>8.2622199439132109E-3</v>
      </c>
      <c r="N65" s="1">
        <f t="shared" si="6"/>
        <v>8.2675738178623406E-2</v>
      </c>
    </row>
    <row r="66" spans="1:14" x14ac:dyDescent="0.25">
      <c r="A66">
        <v>65</v>
      </c>
      <c r="B66">
        <v>19.439</v>
      </c>
      <c r="C66">
        <v>17.456</v>
      </c>
      <c r="H66">
        <f t="shared" si="0"/>
        <v>18.447499999999998</v>
      </c>
      <c r="I66">
        <f t="shared" si="1"/>
        <v>1.4021927470929241</v>
      </c>
      <c r="J66">
        <f t="shared" si="2"/>
        <v>15.699202215697866</v>
      </c>
      <c r="K66">
        <f t="shared" si="3"/>
        <v>21.19579778430213</v>
      </c>
      <c r="L66" s="1">
        <f t="shared" si="4"/>
        <v>7.6009906333808067E-2</v>
      </c>
      <c r="M66" s="1">
        <f t="shared" si="5"/>
        <v>0.10749424041197998</v>
      </c>
      <c r="N66" s="1">
        <f t="shared" si="6"/>
        <v>8.0827112308389543E-2</v>
      </c>
    </row>
    <row r="67" spans="1:14" x14ac:dyDescent="0.25">
      <c r="A67">
        <v>66</v>
      </c>
      <c r="B67">
        <v>25.652999999999999</v>
      </c>
      <c r="C67">
        <v>27.728999999999999</v>
      </c>
      <c r="H67">
        <f t="shared" si="0"/>
        <v>26.690999999999999</v>
      </c>
      <c r="I67">
        <f t="shared" si="1"/>
        <v>1.4679536777432729</v>
      </c>
      <c r="J67">
        <f t="shared" si="2"/>
        <v>23.813810791623183</v>
      </c>
      <c r="K67">
        <f t="shared" si="3"/>
        <v>29.568189208376815</v>
      </c>
      <c r="L67" s="1">
        <f t="shared" si="4"/>
        <v>5.4998077169955153E-2</v>
      </c>
      <c r="M67" s="1">
        <f t="shared" si="5"/>
        <v>7.7779026638192666E-2</v>
      </c>
      <c r="N67" s="1">
        <f t="shared" si="6"/>
        <v>8.9563288398976149E-2</v>
      </c>
    </row>
    <row r="68" spans="1:14" x14ac:dyDescent="0.25">
      <c r="A68">
        <v>67</v>
      </c>
      <c r="B68">
        <v>31.335999999999999</v>
      </c>
      <c r="C68">
        <v>26.303000000000001</v>
      </c>
      <c r="H68">
        <f t="shared" si="0"/>
        <v>28.819499999999998</v>
      </c>
      <c r="I68">
        <f t="shared" si="1"/>
        <v>3.5588684297118922</v>
      </c>
      <c r="J68">
        <f t="shared" si="2"/>
        <v>21.844117877764688</v>
      </c>
      <c r="K68">
        <f t="shared" si="3"/>
        <v>35.794882122235308</v>
      </c>
      <c r="L68" s="1">
        <f t="shared" si="4"/>
        <v>0.12348820866815498</v>
      </c>
      <c r="M68" s="1">
        <f t="shared" si="5"/>
        <v>0.17463869949166355</v>
      </c>
      <c r="N68" s="1">
        <f t="shared" si="6"/>
        <v>6.8471926832193594E-2</v>
      </c>
    </row>
    <row r="69" spans="1:14" x14ac:dyDescent="0.25">
      <c r="A69">
        <v>68</v>
      </c>
      <c r="B69">
        <v>27.391999999999999</v>
      </c>
      <c r="C69">
        <v>27.713999999999999</v>
      </c>
      <c r="H69">
        <f t="shared" ref="H69:H90" si="7">AVERAGE(B69:C69)</f>
        <v>27.552999999999997</v>
      </c>
      <c r="I69">
        <f t="shared" ref="I69:I90" si="8">STDEV(B69:C69)</f>
        <v>0.22768838354206772</v>
      </c>
      <c r="J69">
        <f t="shared" ref="J69:J90" si="9">H69-(1.96*I69)</f>
        <v>27.106730768257545</v>
      </c>
      <c r="K69">
        <f t="shared" ref="K69:K90" si="10">H69+(1.96*I69)</f>
        <v>27.999269231742449</v>
      </c>
      <c r="L69" s="1">
        <f t="shared" ref="L69:L90" si="11">I69/H69</f>
        <v>8.2636512736205762E-3</v>
      </c>
      <c r="M69" s="1">
        <f t="shared" ref="M69:M90" si="12">ABS(B69-C69)/H69</f>
        <v>1.1686567705875919E-2</v>
      </c>
      <c r="N69" s="1">
        <f t="shared" si="6"/>
        <v>6.5847218744318078E-2</v>
      </c>
    </row>
    <row r="70" spans="1:14" x14ac:dyDescent="0.25">
      <c r="A70">
        <v>69</v>
      </c>
      <c r="B70">
        <v>22.678999999999998</v>
      </c>
      <c r="C70">
        <v>24.085000000000001</v>
      </c>
      <c r="H70">
        <f t="shared" si="7"/>
        <v>23.381999999999998</v>
      </c>
      <c r="I70">
        <f t="shared" si="8"/>
        <v>0.99419213434828746</v>
      </c>
      <c r="J70">
        <f t="shared" si="9"/>
        <v>21.433383416677355</v>
      </c>
      <c r="K70">
        <f t="shared" si="10"/>
        <v>25.330616583322641</v>
      </c>
      <c r="L70" s="1">
        <f t="shared" si="11"/>
        <v>4.2519550694905803E-2</v>
      </c>
      <c r="M70" s="1">
        <f t="shared" si="12"/>
        <v>6.0131725258746153E-2</v>
      </c>
      <c r="N70" s="1">
        <f t="shared" si="6"/>
        <v>6.7760974784140698E-2</v>
      </c>
    </row>
    <row r="71" spans="1:14" x14ac:dyDescent="0.25">
      <c r="A71">
        <v>70</v>
      </c>
      <c r="B71">
        <v>18.893999999999998</v>
      </c>
      <c r="C71">
        <v>19.712</v>
      </c>
      <c r="H71">
        <f t="shared" si="7"/>
        <v>19.302999999999997</v>
      </c>
      <c r="I71">
        <f t="shared" si="8"/>
        <v>0.57841334701059688</v>
      </c>
      <c r="J71">
        <f t="shared" si="9"/>
        <v>18.169309839859228</v>
      </c>
      <c r="K71">
        <f t="shared" si="10"/>
        <v>20.436690160140767</v>
      </c>
      <c r="L71" s="1">
        <f t="shared" si="11"/>
        <v>2.9964945708470029E-2</v>
      </c>
      <c r="M71" s="1">
        <f t="shared" si="12"/>
        <v>4.2376832616691784E-2</v>
      </c>
      <c r="N71" s="1">
        <f t="shared" si="6"/>
        <v>7.666413410124967E-2</v>
      </c>
    </row>
    <row r="72" spans="1:14" x14ac:dyDescent="0.25">
      <c r="A72">
        <v>71</v>
      </c>
      <c r="B72">
        <v>24.763000000000002</v>
      </c>
      <c r="C72">
        <v>21.965</v>
      </c>
      <c r="H72">
        <f t="shared" si="7"/>
        <v>23.364000000000001</v>
      </c>
      <c r="I72">
        <f t="shared" si="8"/>
        <v>1.9784847737599613</v>
      </c>
      <c r="J72">
        <f t="shared" si="9"/>
        <v>19.486169843430478</v>
      </c>
      <c r="K72">
        <f t="shared" si="10"/>
        <v>27.241830156569524</v>
      </c>
      <c r="L72" s="1">
        <f t="shared" si="11"/>
        <v>8.4680909679847677E-2</v>
      </c>
      <c r="M72" s="1">
        <f t="shared" si="12"/>
        <v>0.1197568909433317</v>
      </c>
      <c r="N72" s="1">
        <f t="shared" si="6"/>
        <v>6.7016771255377666E-2</v>
      </c>
    </row>
    <row r="73" spans="1:14" x14ac:dyDescent="0.25">
      <c r="A73">
        <v>72</v>
      </c>
      <c r="B73">
        <v>34.710999999999999</v>
      </c>
      <c r="C73">
        <v>32.780999999999999</v>
      </c>
      <c r="H73">
        <f t="shared" si="7"/>
        <v>33.745999999999995</v>
      </c>
      <c r="I73">
        <f t="shared" si="8"/>
        <v>1.3647160876900366</v>
      </c>
      <c r="J73">
        <f t="shared" si="9"/>
        <v>31.071156468127523</v>
      </c>
      <c r="K73">
        <f t="shared" si="10"/>
        <v>36.420843531872464</v>
      </c>
      <c r="L73" s="1">
        <f t="shared" si="11"/>
        <v>4.0440825214545034E-2</v>
      </c>
      <c r="M73" s="1">
        <f t="shared" si="12"/>
        <v>5.7191963491969415E-2</v>
      </c>
      <c r="N73" s="1">
        <f t="shared" si="6"/>
        <v>7.3122472607020789E-2</v>
      </c>
    </row>
    <row r="74" spans="1:14" x14ac:dyDescent="0.25">
      <c r="A74">
        <v>73</v>
      </c>
      <c r="B74">
        <v>44.972999999999999</v>
      </c>
      <c r="C74">
        <v>46.790999999999997</v>
      </c>
      <c r="H74">
        <f t="shared" si="7"/>
        <v>45.881999999999998</v>
      </c>
      <c r="I74">
        <f t="shared" si="8"/>
        <v>1.2855201281971418</v>
      </c>
      <c r="J74">
        <f t="shared" si="9"/>
        <v>43.362380548733597</v>
      </c>
      <c r="K74">
        <f t="shared" si="10"/>
        <v>48.401619451266399</v>
      </c>
      <c r="L74" s="1">
        <f t="shared" si="11"/>
        <v>2.8017961906567756E-2</v>
      </c>
      <c r="M74" s="1">
        <f t="shared" si="12"/>
        <v>3.9623381718320867E-2</v>
      </c>
      <c r="N74" s="1">
        <f t="shared" ref="N74:N92" si="13">AVERAGE(M69:M79)</f>
        <v>8.236362449362912E-2</v>
      </c>
    </row>
    <row r="75" spans="1:14" x14ac:dyDescent="0.25">
      <c r="A75">
        <v>74</v>
      </c>
      <c r="B75">
        <v>23.141999999999999</v>
      </c>
      <c r="C75">
        <v>24.242000000000001</v>
      </c>
      <c r="H75">
        <f t="shared" si="7"/>
        <v>23.692</v>
      </c>
      <c r="I75">
        <f t="shared" si="8"/>
        <v>0.7778174593052033</v>
      </c>
      <c r="J75">
        <f t="shared" si="9"/>
        <v>22.167477779761803</v>
      </c>
      <c r="K75">
        <f t="shared" si="10"/>
        <v>25.216522220238197</v>
      </c>
      <c r="L75" s="1">
        <f t="shared" si="11"/>
        <v>3.2830384066571135E-2</v>
      </c>
      <c r="M75" s="1">
        <f t="shared" si="12"/>
        <v>4.642917440486246E-2</v>
      </c>
      <c r="N75" s="1">
        <f t="shared" si="13"/>
        <v>0.1048033155684899</v>
      </c>
    </row>
    <row r="76" spans="1:14" x14ac:dyDescent="0.25">
      <c r="A76">
        <v>75</v>
      </c>
      <c r="B76">
        <v>18.359000000000002</v>
      </c>
      <c r="C76">
        <v>20.417999999999999</v>
      </c>
      <c r="H76">
        <f t="shared" si="7"/>
        <v>19.388500000000001</v>
      </c>
      <c r="I76">
        <f t="shared" si="8"/>
        <v>1.4559328624630996</v>
      </c>
      <c r="J76">
        <f t="shared" si="9"/>
        <v>16.534871589572326</v>
      </c>
      <c r="K76">
        <f t="shared" si="10"/>
        <v>22.242128410427675</v>
      </c>
      <c r="L76" s="1">
        <f t="shared" si="11"/>
        <v>7.5092599348227027E-2</v>
      </c>
      <c r="M76" s="1">
        <f t="shared" si="12"/>
        <v>0.10619697243211168</v>
      </c>
      <c r="N76" s="1">
        <f t="shared" si="13"/>
        <v>0.10073852903960386</v>
      </c>
    </row>
    <row r="77" spans="1:14" x14ac:dyDescent="0.25">
      <c r="A77">
        <v>76</v>
      </c>
      <c r="B77">
        <v>43.661999999999999</v>
      </c>
      <c r="C77">
        <v>43.722000000000001</v>
      </c>
      <c r="H77">
        <f t="shared" si="7"/>
        <v>43.692</v>
      </c>
      <c r="I77">
        <f t="shared" si="8"/>
        <v>4.2426406871194457E-2</v>
      </c>
      <c r="J77">
        <f t="shared" si="9"/>
        <v>43.608844242532456</v>
      </c>
      <c r="K77">
        <f t="shared" si="10"/>
        <v>43.775155757467545</v>
      </c>
      <c r="L77" s="1">
        <f t="shared" si="11"/>
        <v>9.7103375609252165E-4</v>
      </c>
      <c r="M77" s="1">
        <f t="shared" si="12"/>
        <v>1.3732491073881322E-3</v>
      </c>
      <c r="N77" s="1">
        <f t="shared" si="13"/>
        <v>9.9751135492132784E-2</v>
      </c>
    </row>
    <row r="78" spans="1:14" x14ac:dyDescent="0.25">
      <c r="A78">
        <v>77</v>
      </c>
      <c r="B78">
        <v>43.767000000000003</v>
      </c>
      <c r="C78">
        <v>37.851999999999997</v>
      </c>
      <c r="H78">
        <f t="shared" si="7"/>
        <v>40.8095</v>
      </c>
      <c r="I78">
        <f t="shared" si="8"/>
        <v>4.182536610718433</v>
      </c>
      <c r="J78">
        <f t="shared" si="9"/>
        <v>32.611728242991873</v>
      </c>
      <c r="K78">
        <f t="shared" si="10"/>
        <v>49.007271757008127</v>
      </c>
      <c r="L78" s="1">
        <f t="shared" si="11"/>
        <v>0.10248928829606913</v>
      </c>
      <c r="M78" s="1">
        <f t="shared" si="12"/>
        <v>0.14494174150626707</v>
      </c>
      <c r="N78" s="1">
        <f t="shared" si="13"/>
        <v>9.2840756345584988E-2</v>
      </c>
    </row>
    <row r="79" spans="1:14" x14ac:dyDescent="0.25">
      <c r="A79">
        <v>78</v>
      </c>
      <c r="B79">
        <v>22.291</v>
      </c>
      <c r="C79">
        <v>29.437000000000001</v>
      </c>
      <c r="H79">
        <f t="shared" si="7"/>
        <v>25.864000000000001</v>
      </c>
      <c r="I79">
        <f t="shared" si="8"/>
        <v>5.0529850583590772</v>
      </c>
      <c r="J79">
        <f t="shared" si="9"/>
        <v>15.960149285616209</v>
      </c>
      <c r="K79">
        <f t="shared" si="10"/>
        <v>35.76785071438379</v>
      </c>
      <c r="L79" s="1">
        <f t="shared" si="11"/>
        <v>0.19536750148310691</v>
      </c>
      <c r="M79" s="1">
        <f t="shared" si="12"/>
        <v>0.27629137024435513</v>
      </c>
      <c r="N79" s="1">
        <f t="shared" si="13"/>
        <v>8.8893177729221395E-2</v>
      </c>
    </row>
    <row r="80" spans="1:14" x14ac:dyDescent="0.25">
      <c r="A80">
        <v>79</v>
      </c>
      <c r="B80">
        <v>21.762</v>
      </c>
      <c r="C80">
        <v>16.78</v>
      </c>
      <c r="H80">
        <f t="shared" si="7"/>
        <v>19.271000000000001</v>
      </c>
      <c r="I80">
        <f t="shared" si="8"/>
        <v>3.5228059838713981</v>
      </c>
      <c r="J80">
        <f t="shared" si="9"/>
        <v>12.366300271612062</v>
      </c>
      <c r="K80">
        <f t="shared" si="10"/>
        <v>26.17569972838794</v>
      </c>
      <c r="L80" s="1">
        <f t="shared" si="11"/>
        <v>0.18280348626803997</v>
      </c>
      <c r="M80" s="1">
        <f t="shared" si="12"/>
        <v>0.25852316952934457</v>
      </c>
      <c r="N80" s="1">
        <f t="shared" si="13"/>
        <v>8.5383971889985547E-2</v>
      </c>
    </row>
    <row r="81" spans="1:14" x14ac:dyDescent="0.25">
      <c r="A81">
        <v>80</v>
      </c>
      <c r="B81">
        <v>21.370999999999999</v>
      </c>
      <c r="C81">
        <v>21.044</v>
      </c>
      <c r="H81">
        <f t="shared" si="7"/>
        <v>21.2075</v>
      </c>
      <c r="I81">
        <f t="shared" si="8"/>
        <v>0.23122391744799975</v>
      </c>
      <c r="J81">
        <f t="shared" si="9"/>
        <v>20.75430112180192</v>
      </c>
      <c r="K81">
        <f t="shared" si="10"/>
        <v>21.66069887819808</v>
      </c>
      <c r="L81" s="1">
        <f t="shared" si="11"/>
        <v>1.0902931389744182E-2</v>
      </c>
      <c r="M81" s="1">
        <f t="shared" si="12"/>
        <v>1.5419073440999562E-2</v>
      </c>
      <c r="N81" s="1">
        <f t="shared" si="13"/>
        <v>8.3197566252180888E-2</v>
      </c>
    </row>
    <row r="82" spans="1:14" x14ac:dyDescent="0.25">
      <c r="A82">
        <v>81</v>
      </c>
      <c r="B82">
        <v>27.108000000000001</v>
      </c>
      <c r="C82">
        <v>27.975999999999999</v>
      </c>
      <c r="H82">
        <f t="shared" si="7"/>
        <v>27.542000000000002</v>
      </c>
      <c r="I82">
        <f t="shared" si="8"/>
        <v>0.61376868606992219</v>
      </c>
      <c r="J82">
        <f t="shared" si="9"/>
        <v>26.339013375302955</v>
      </c>
      <c r="K82">
        <f t="shared" si="10"/>
        <v>28.744986624697049</v>
      </c>
      <c r="L82" s="1">
        <f t="shared" si="11"/>
        <v>2.2284826304187138E-2</v>
      </c>
      <c r="M82" s="1">
        <f t="shared" si="12"/>
        <v>3.151550359451015E-2</v>
      </c>
      <c r="N82" s="1">
        <f t="shared" si="13"/>
        <v>8.0326931557230308E-2</v>
      </c>
    </row>
    <row r="83" spans="1:14" x14ac:dyDescent="0.25">
      <c r="A83">
        <v>82</v>
      </c>
      <c r="B83">
        <v>15.792</v>
      </c>
      <c r="C83">
        <v>15.116</v>
      </c>
      <c r="H83">
        <f t="shared" si="7"/>
        <v>15.454000000000001</v>
      </c>
      <c r="I83">
        <f t="shared" si="8"/>
        <v>0.47800418408210626</v>
      </c>
      <c r="J83">
        <f t="shared" si="9"/>
        <v>14.517111799199073</v>
      </c>
      <c r="K83">
        <f t="shared" si="10"/>
        <v>16.39088820080093</v>
      </c>
      <c r="L83" s="1">
        <f t="shared" si="11"/>
        <v>3.093077417381301E-2</v>
      </c>
      <c r="M83" s="1">
        <f t="shared" si="12"/>
        <v>4.3742720331305822E-2</v>
      </c>
      <c r="N83" s="1">
        <f t="shared" si="13"/>
        <v>9.2083163802242698E-2</v>
      </c>
    </row>
    <row r="84" spans="1:14" x14ac:dyDescent="0.25">
      <c r="A84">
        <v>83</v>
      </c>
      <c r="B84">
        <v>22.67</v>
      </c>
      <c r="C84">
        <v>22.36</v>
      </c>
      <c r="H84">
        <f t="shared" si="7"/>
        <v>22.515000000000001</v>
      </c>
      <c r="I84">
        <f t="shared" si="8"/>
        <v>0.21920310216783134</v>
      </c>
      <c r="J84">
        <f t="shared" si="9"/>
        <v>22.085361919751051</v>
      </c>
      <c r="K84">
        <f t="shared" si="10"/>
        <v>22.94463808024895</v>
      </c>
      <c r="L84" s="1">
        <f t="shared" si="11"/>
        <v>9.7358695166702789E-3</v>
      </c>
      <c r="M84" s="1">
        <f t="shared" si="12"/>
        <v>1.3768598711969898E-2</v>
      </c>
      <c r="N84" s="1">
        <f t="shared" si="13"/>
        <v>9.5007623513202452E-2</v>
      </c>
    </row>
    <row r="85" spans="1:14" x14ac:dyDescent="0.25">
      <c r="A85">
        <v>84</v>
      </c>
      <c r="B85">
        <v>35.238999999999997</v>
      </c>
      <c r="C85">
        <v>35.203000000000003</v>
      </c>
      <c r="H85">
        <f t="shared" si="7"/>
        <v>35.221000000000004</v>
      </c>
      <c r="I85">
        <f t="shared" si="8"/>
        <v>2.5455844122711652E-2</v>
      </c>
      <c r="J85">
        <f t="shared" si="9"/>
        <v>35.171106545519486</v>
      </c>
      <c r="K85">
        <f t="shared" si="10"/>
        <v>35.270893454480522</v>
      </c>
      <c r="L85" s="1">
        <f t="shared" si="11"/>
        <v>7.2274620603366313E-4</v>
      </c>
      <c r="M85" s="1">
        <f t="shared" si="12"/>
        <v>1.0221174867265056E-3</v>
      </c>
      <c r="N85" s="1">
        <f t="shared" si="13"/>
        <v>7.8546508970028739E-2</v>
      </c>
    </row>
    <row r="86" spans="1:14" x14ac:dyDescent="0.25">
      <c r="A86">
        <v>85</v>
      </c>
      <c r="B86">
        <v>36.329000000000001</v>
      </c>
      <c r="C86">
        <v>35.524999999999999</v>
      </c>
      <c r="H86">
        <f t="shared" si="7"/>
        <v>35.927</v>
      </c>
      <c r="I86">
        <f t="shared" si="8"/>
        <v>0.56851385207398564</v>
      </c>
      <c r="J86">
        <f t="shared" si="9"/>
        <v>34.812712849934989</v>
      </c>
      <c r="K86">
        <f t="shared" si="10"/>
        <v>37.04128715006501</v>
      </c>
      <c r="L86" s="1">
        <f t="shared" si="11"/>
        <v>1.5824139284493156E-2</v>
      </c>
      <c r="M86" s="1">
        <f t="shared" si="12"/>
        <v>2.2378712389011107E-2</v>
      </c>
      <c r="N86" s="1"/>
    </row>
    <row r="87" spans="1:14" x14ac:dyDescent="0.25">
      <c r="A87">
        <v>86</v>
      </c>
      <c r="B87">
        <v>25.08</v>
      </c>
      <c r="C87">
        <v>27.024000000000001</v>
      </c>
      <c r="H87">
        <f t="shared" si="7"/>
        <v>26.052</v>
      </c>
      <c r="I87">
        <f t="shared" si="8"/>
        <v>1.3746155826266502</v>
      </c>
      <c r="J87">
        <f t="shared" si="9"/>
        <v>23.357753458051764</v>
      </c>
      <c r="K87">
        <f t="shared" si="10"/>
        <v>28.746246541948235</v>
      </c>
      <c r="L87" s="1">
        <f t="shared" si="11"/>
        <v>5.2764301498028951E-2</v>
      </c>
      <c r="M87" s="1">
        <f t="shared" si="12"/>
        <v>7.4619990787655563E-2</v>
      </c>
      <c r="N87" s="1"/>
    </row>
    <row r="88" spans="1:14" x14ac:dyDescent="0.25">
      <c r="A88">
        <v>87</v>
      </c>
      <c r="B88">
        <v>26.672000000000001</v>
      </c>
      <c r="C88">
        <v>23.4</v>
      </c>
      <c r="H88">
        <f t="shared" si="7"/>
        <v>25.036000000000001</v>
      </c>
      <c r="I88">
        <f t="shared" si="8"/>
        <v>2.3136533880423849</v>
      </c>
      <c r="J88">
        <f t="shared" si="9"/>
        <v>20.501239359436926</v>
      </c>
      <c r="K88">
        <f t="shared" si="10"/>
        <v>29.570760640563076</v>
      </c>
      <c r="L88" s="1">
        <f t="shared" si="11"/>
        <v>9.2413060714266845E-2</v>
      </c>
      <c r="M88" s="1">
        <f t="shared" si="12"/>
        <v>0.13069180380252443</v>
      </c>
      <c r="N88" s="1"/>
    </row>
    <row r="89" spans="1:14" x14ac:dyDescent="0.25">
      <c r="A89">
        <v>88</v>
      </c>
      <c r="B89">
        <v>22.988</v>
      </c>
      <c r="C89">
        <v>27.454999999999998</v>
      </c>
      <c r="H89">
        <f t="shared" si="7"/>
        <v>25.221499999999999</v>
      </c>
      <c r="I89">
        <f t="shared" si="8"/>
        <v>3.1586459915603071</v>
      </c>
      <c r="J89">
        <f t="shared" si="9"/>
        <v>19.030553856541797</v>
      </c>
      <c r="K89">
        <f t="shared" si="10"/>
        <v>31.412446143458201</v>
      </c>
      <c r="L89" s="1">
        <f t="shared" si="11"/>
        <v>0.12523624651826051</v>
      </c>
      <c r="M89" s="1">
        <f t="shared" si="12"/>
        <v>0.1771107983268243</v>
      </c>
      <c r="N89" s="1"/>
    </row>
    <row r="90" spans="1:14" x14ac:dyDescent="0.25">
      <c r="A90">
        <v>89</v>
      </c>
      <c r="B90">
        <v>14.333</v>
      </c>
      <c r="C90">
        <v>15.766</v>
      </c>
      <c r="H90">
        <f t="shared" si="7"/>
        <v>15.0495</v>
      </c>
      <c r="I90">
        <f t="shared" si="8"/>
        <v>1.0132840174403224</v>
      </c>
      <c r="J90">
        <f t="shared" si="9"/>
        <v>13.063463325816969</v>
      </c>
      <c r="K90">
        <f t="shared" si="10"/>
        <v>17.035536674183032</v>
      </c>
      <c r="L90" s="1">
        <f t="shared" si="11"/>
        <v>6.7330078570073587E-2</v>
      </c>
      <c r="M90" s="1">
        <f t="shared" si="12"/>
        <v>9.5219110269444157E-2</v>
      </c>
      <c r="N90" s="1"/>
    </row>
    <row r="91" spans="1:14" x14ac:dyDescent="0.25">
      <c r="M91" s="1">
        <f>AVERAGE(M4:M90)</f>
        <v>5.5394678551348948E-2</v>
      </c>
      <c r="N91" s="1"/>
    </row>
    <row r="92" spans="1:14" x14ac:dyDescent="0.25">
      <c r="M92" s="1">
        <f>MEDIAN(M4:M90)</f>
        <v>3.9502899751449883E-2</v>
      </c>
      <c r="N9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Float5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Edge</dc:creator>
  <cp:lastModifiedBy>David Edge</cp:lastModifiedBy>
  <dcterms:created xsi:type="dcterms:W3CDTF">2021-12-17T21:22:34Z</dcterms:created>
  <dcterms:modified xsi:type="dcterms:W3CDTF">2021-12-17T22:33:55Z</dcterms:modified>
</cp:coreProperties>
</file>