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codeName="ThisWorkbook" autoCompressPictures="0"/>
  <bookViews>
    <workbookView xWindow="0" yWindow="0" windowWidth="25440" windowHeight="12040" activeTab="2"/>
  </bookViews>
  <sheets>
    <sheet name="Metadata" sheetId="2" r:id="rId1"/>
    <sheet name="Chronology" sheetId="7" r:id="rId2"/>
    <sheet name="Data" sheetId="3" r:id="rId3"/>
  </sheets>
  <definedNames>
    <definedName name="ProxyList">#REF!</definedName>
    <definedName name="ProxyList2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9" i="7" l="1"/>
  <c r="H28" i="7"/>
  <c r="H27" i="7"/>
  <c r="H26" i="7"/>
  <c r="H25" i="7"/>
  <c r="H24" i="7"/>
  <c r="I22" i="7"/>
  <c r="H22" i="7"/>
  <c r="H21" i="7"/>
  <c r="I21" i="7"/>
  <c r="C88" i="3"/>
  <c r="E88" i="3"/>
  <c r="C87" i="3"/>
  <c r="E87" i="3"/>
  <c r="C86" i="3"/>
  <c r="D86" i="3"/>
  <c r="E86" i="3"/>
  <c r="C85" i="3"/>
  <c r="E85" i="3"/>
  <c r="C84" i="3"/>
  <c r="E84" i="3"/>
  <c r="C83" i="3"/>
  <c r="E83" i="3"/>
  <c r="C82" i="3"/>
  <c r="D82" i="3"/>
  <c r="E82" i="3"/>
  <c r="C81" i="3"/>
  <c r="E81" i="3"/>
  <c r="C80" i="3"/>
  <c r="E80" i="3"/>
  <c r="C79" i="3"/>
  <c r="E79" i="3"/>
  <c r="C78" i="3"/>
  <c r="D78" i="3"/>
  <c r="E78" i="3"/>
  <c r="C77" i="3"/>
  <c r="E77" i="3"/>
  <c r="C76" i="3"/>
  <c r="E76" i="3"/>
  <c r="C75" i="3"/>
  <c r="E75" i="3"/>
  <c r="C74" i="3"/>
  <c r="D74" i="3"/>
  <c r="E74" i="3"/>
  <c r="C73" i="3"/>
  <c r="E73" i="3"/>
  <c r="C72" i="3"/>
  <c r="E72" i="3"/>
  <c r="C71" i="3"/>
  <c r="E71" i="3"/>
  <c r="C70" i="3"/>
  <c r="D70" i="3"/>
  <c r="E70" i="3"/>
  <c r="C69" i="3"/>
  <c r="E69" i="3"/>
  <c r="C68" i="3"/>
  <c r="D68" i="3"/>
  <c r="C67" i="3"/>
  <c r="E67" i="3"/>
  <c r="C66" i="3"/>
  <c r="D66" i="3"/>
  <c r="C65" i="3"/>
  <c r="E65" i="3"/>
  <c r="C64" i="3"/>
  <c r="D64" i="3"/>
  <c r="C63" i="3"/>
  <c r="E63" i="3"/>
  <c r="C62" i="3"/>
  <c r="D62" i="3"/>
  <c r="C61" i="3"/>
  <c r="E61" i="3"/>
  <c r="C60" i="3"/>
  <c r="D60" i="3"/>
  <c r="C59" i="3"/>
  <c r="E59" i="3"/>
  <c r="C58" i="3"/>
  <c r="D58" i="3"/>
  <c r="C57" i="3"/>
  <c r="E57" i="3"/>
  <c r="C56" i="3"/>
  <c r="D56" i="3"/>
  <c r="C55" i="3"/>
  <c r="E55" i="3"/>
  <c r="C54" i="3"/>
  <c r="D54" i="3"/>
  <c r="C53" i="3"/>
  <c r="E53" i="3"/>
  <c r="C52" i="3"/>
  <c r="D52" i="3"/>
  <c r="C51" i="3"/>
  <c r="E51" i="3"/>
  <c r="C50" i="3"/>
  <c r="D50" i="3"/>
  <c r="C49" i="3"/>
  <c r="E49" i="3"/>
  <c r="C48" i="3"/>
  <c r="D48" i="3"/>
  <c r="C47" i="3"/>
  <c r="E47" i="3"/>
  <c r="C46" i="3"/>
  <c r="D46" i="3"/>
  <c r="C45" i="3"/>
  <c r="E45" i="3"/>
  <c r="C44" i="3"/>
  <c r="D44" i="3"/>
  <c r="C43" i="3"/>
  <c r="E43" i="3"/>
  <c r="C42" i="3"/>
  <c r="D42" i="3"/>
  <c r="C41" i="3"/>
  <c r="E41" i="3"/>
  <c r="C40" i="3"/>
  <c r="D40" i="3"/>
  <c r="C39" i="3"/>
  <c r="E39" i="3"/>
  <c r="C38" i="3"/>
  <c r="E38" i="3"/>
  <c r="C37" i="3"/>
  <c r="E37" i="3"/>
  <c r="C36" i="3"/>
  <c r="D36" i="3"/>
  <c r="C35" i="3"/>
  <c r="E35" i="3"/>
  <c r="C34" i="3"/>
  <c r="D34" i="3"/>
  <c r="C33" i="3"/>
  <c r="E33" i="3"/>
  <c r="C32" i="3"/>
  <c r="D32" i="3"/>
  <c r="C31" i="3"/>
  <c r="E31" i="3"/>
  <c r="C30" i="3"/>
  <c r="D30" i="3"/>
  <c r="C29" i="3"/>
  <c r="E29" i="3"/>
  <c r="C28" i="3"/>
  <c r="D28" i="3"/>
  <c r="E28" i="3"/>
  <c r="C27" i="3"/>
  <c r="E27" i="3"/>
  <c r="C26" i="3"/>
  <c r="E26" i="3"/>
  <c r="C25" i="3"/>
  <c r="E25" i="3"/>
  <c r="C24" i="3"/>
  <c r="D24" i="3"/>
  <c r="C23" i="3"/>
  <c r="E23" i="3"/>
  <c r="C22" i="3"/>
  <c r="D22" i="3"/>
  <c r="C21" i="3"/>
  <c r="E21" i="3"/>
  <c r="C20" i="3"/>
  <c r="D20" i="3"/>
  <c r="C19" i="3"/>
  <c r="E19" i="3"/>
  <c r="C18" i="3"/>
  <c r="D18" i="3"/>
  <c r="C17" i="3"/>
  <c r="E17" i="3"/>
  <c r="C16" i="3"/>
  <c r="D16" i="3"/>
  <c r="D19" i="3"/>
  <c r="D26" i="3"/>
  <c r="D38" i="3"/>
  <c r="D72" i="3"/>
  <c r="D76" i="3"/>
  <c r="D80" i="3"/>
  <c r="D84" i="3"/>
  <c r="D88" i="3"/>
  <c r="E16" i="3"/>
  <c r="D17" i="3"/>
  <c r="E18" i="3"/>
  <c r="E20" i="3"/>
  <c r="D21" i="3"/>
  <c r="E22" i="3"/>
  <c r="D23" i="3"/>
  <c r="E24" i="3"/>
  <c r="D25" i="3"/>
  <c r="D27" i="3"/>
  <c r="D29" i="3"/>
  <c r="E30" i="3"/>
  <c r="D31" i="3"/>
  <c r="E32" i="3"/>
  <c r="D33" i="3"/>
  <c r="E34" i="3"/>
  <c r="D35" i="3"/>
  <c r="E36" i="3"/>
  <c r="D37" i="3"/>
  <c r="D39" i="3"/>
  <c r="E40" i="3"/>
  <c r="D41" i="3"/>
  <c r="E42" i="3"/>
  <c r="D43" i="3"/>
  <c r="E44" i="3"/>
  <c r="D45" i="3"/>
  <c r="E46" i="3"/>
  <c r="D47" i="3"/>
  <c r="E48" i="3"/>
  <c r="D49" i="3"/>
  <c r="E50" i="3"/>
  <c r="D51" i="3"/>
  <c r="E52" i="3"/>
  <c r="D53" i="3"/>
  <c r="E54" i="3"/>
  <c r="D55" i="3"/>
  <c r="E56" i="3"/>
  <c r="D57" i="3"/>
  <c r="E58" i="3"/>
  <c r="D59" i="3"/>
  <c r="E60" i="3"/>
  <c r="D61" i="3"/>
  <c r="E62" i="3"/>
  <c r="D63" i="3"/>
  <c r="E64" i="3"/>
  <c r="D65" i="3"/>
  <c r="E66" i="3"/>
  <c r="D67" i="3"/>
  <c r="E68" i="3"/>
  <c r="D69" i="3"/>
  <c r="D71" i="3"/>
  <c r="D73" i="3"/>
  <c r="D75" i="3"/>
  <c r="D77" i="3"/>
  <c r="D79" i="3"/>
  <c r="D81" i="3"/>
  <c r="D83" i="3"/>
  <c r="D85" i="3"/>
  <c r="D87" i="3"/>
</calcChain>
</file>

<file path=xl/sharedStrings.xml><?xml version="1.0" encoding="utf-8"?>
<sst xmlns="http://schemas.openxmlformats.org/spreadsheetml/2006/main" count="218" uniqueCount="160">
  <si>
    <t>Publication Section</t>
  </si>
  <si>
    <t>Journal</t>
  </si>
  <si>
    <t>Year</t>
  </si>
  <si>
    <t>Volume</t>
  </si>
  <si>
    <t>Issue</t>
  </si>
  <si>
    <t>Pages</t>
  </si>
  <si>
    <t>Abstract</t>
  </si>
  <si>
    <t>Archive</t>
  </si>
  <si>
    <t>Description and Notes</t>
  </si>
  <si>
    <t xml:space="preserve"> Any additional Publications should be entered in Columns C,D,etc. </t>
  </si>
  <si>
    <t>DOI</t>
  </si>
  <si>
    <t>Site Information</t>
  </si>
  <si>
    <t>Data Collection Information</t>
  </si>
  <si>
    <t>Time_Unit</t>
  </si>
  <si>
    <t>Notes</t>
  </si>
  <si>
    <t>Core_Length</t>
  </si>
  <si>
    <t>Species_name</t>
  </si>
  <si>
    <t>Funding_Agency</t>
  </si>
  <si>
    <t xml:space="preserve">Any additional Funding agencies and grants should be entered in Columns C,D, etc. </t>
  </si>
  <si>
    <t>Funding_Agency_Name</t>
  </si>
  <si>
    <t>Grant</t>
  </si>
  <si>
    <t>Chronology Notes</t>
  </si>
  <si>
    <t>See the Example-Metadata and Example-Data Tabs to see some examples of how to enter information</t>
  </si>
  <si>
    <t>Variables</t>
  </si>
  <si>
    <t>Short_name</t>
  </si>
  <si>
    <t>What</t>
  </si>
  <si>
    <t>Material</t>
  </si>
  <si>
    <t>Error</t>
  </si>
  <si>
    <t>Units</t>
  </si>
  <si>
    <t>Seasonality</t>
  </si>
  <si>
    <t>Detail</t>
  </si>
  <si>
    <t>Method</t>
  </si>
  <si>
    <t>Data_Type</t>
  </si>
  <si>
    <t>Data</t>
  </si>
  <si>
    <t>The value or character string used as a placeholder for missing values</t>
  </si>
  <si>
    <t xml:space="preserve">Missing Value </t>
  </si>
  <si>
    <t xml:space="preserve">Any additional species should be entered in Columns C,D, etc. </t>
  </si>
  <si>
    <t>Study Title (where, when, what)</t>
  </si>
  <si>
    <t>Original Source_URL (if applicable)</t>
  </si>
  <si>
    <t>Investigators (Lastname, first; lastname2, first2)</t>
  </si>
  <si>
    <t>Proxy Archive</t>
  </si>
  <si>
    <t>Scientific keywords spearated by commas</t>
  </si>
  <si>
    <t>Authors (last, first; last2, first2)</t>
  </si>
  <si>
    <t>Publication title</t>
  </si>
  <si>
    <t>Report Number</t>
  </si>
  <si>
    <t>Alternate citation in paragraph format (fields above preferred)</t>
  </si>
  <si>
    <t>Site name</t>
  </si>
  <si>
    <t>elevation (m), below sea level negative</t>
  </si>
  <si>
    <t>Collection_Name (typically a core name)</t>
  </si>
  <si>
    <t>Oldest Year (relative to 1950AD)</t>
  </si>
  <si>
    <t>Most Recent Year relative to 1950AD)</t>
  </si>
  <si>
    <t>Units for Core Length</t>
  </si>
  <si>
    <t>Common_Name (for example, at the level of Family or higher)</t>
  </si>
  <si>
    <t>Chronology Table Containing Measured Depths and Ages</t>
  </si>
  <si>
    <t>Chronology Table (Use as many rows and columns are needed below this line)</t>
  </si>
  <si>
    <t xml:space="preserve"> Use appropriate significant digits for all values</t>
  </si>
  <si>
    <t>Species Info (for Tree ring data)</t>
  </si>
  <si>
    <t>Use one row to define each variable, beginning with depth then age; add additional worksheets for additional tables</t>
  </si>
  <si>
    <t>Paste Data Table below starting in Column A</t>
  </si>
  <si>
    <t xml:space="preserve">sample identification used by 14C laboratory </t>
  </si>
  <si>
    <t xml:space="preserve">mat.dated </t>
  </si>
  <si>
    <t>Material Dated</t>
  </si>
  <si>
    <t>notes</t>
  </si>
  <si>
    <t>Northernmost latitude (decimal degree, South negative)</t>
  </si>
  <si>
    <t>Southernmost latitude (decimal degree, South negative)</t>
  </si>
  <si>
    <t>Easternmost longitude (decimal degree, West negative)</t>
  </si>
  <si>
    <t>Westernmost longitude (decimal degree, West negative)</t>
  </si>
  <si>
    <t xml:space="preserve">NOTE: Additional Chronology tables should be put below the first one with no blank lines. </t>
  </si>
  <si>
    <t>See "Example C14 Chronology" tab for an example table.</t>
  </si>
  <si>
    <t>Chronology Table As Paragraph (insert table into cell B3) not preferred</t>
  </si>
  <si>
    <t>cm</t>
  </si>
  <si>
    <t>lab_code</t>
  </si>
  <si>
    <t xml:space="preserve">Conventional radiocarbon age, years before 1950AD  </t>
  </si>
  <si>
    <t>depth (cm)</t>
  </si>
  <si>
    <t>Tierney, J.E.;Mayes, M.T.;Meyer, N.;Johnson, C.;Swarzenski, P.W.;Cohen, A.S.;Russell, J.M</t>
  </si>
  <si>
    <t>http://hurricane.ncdc.noaa.gov/pls/paleox/f?p=519:1:::::P1_STUDY_ID:10428</t>
  </si>
  <si>
    <t>paleolimnology</t>
  </si>
  <si>
    <t>Late-twentieth-century warming in Lake Tanganyika unprecedented since AD 500</t>
  </si>
  <si>
    <t>Nature Geoscience</t>
  </si>
  <si>
    <t>DOI: 10.1038/NGEO865</t>
  </si>
  <si>
    <t>422-425</t>
  </si>
  <si>
    <t>Lake Tanganyika</t>
  </si>
  <si>
    <t>2k Specific fields</t>
  </si>
  <si>
    <t>2k Region</t>
  </si>
  <si>
    <t>Data Contributor Name</t>
  </si>
  <si>
    <t>Africa</t>
  </si>
  <si>
    <t>Gijs De Cort</t>
  </si>
  <si>
    <t>AD</t>
  </si>
  <si>
    <t>US-NSF</t>
  </si>
  <si>
    <t>NSF-EAR 0639474</t>
  </si>
  <si>
    <t>NSF-ATM 0223920</t>
  </si>
  <si>
    <t>Lake Tanganyika 1500 Year TEX86 lake surface temperature</t>
  </si>
  <si>
    <t>Climate_intepretation_code</t>
  </si>
  <si>
    <t>Basis of climate relation</t>
  </si>
  <si>
    <t>Note: Data_type is 'N' for numeric and 'C' for character data</t>
  </si>
  <si>
    <t xml:space="preserve"> </t>
  </si>
  <si>
    <t>Note: Climate_interpretation_code has 3 fields separated by periods: Climate Parameter{e.g., T, P, Mode}.Parameter_detail{e.g, air, sea_surface, effective}.Climate_relation {e.g., positive or negative}</t>
  </si>
  <si>
    <t>year_AD</t>
  </si>
  <si>
    <t>age</t>
  </si>
  <si>
    <t>lake sediments</t>
  </si>
  <si>
    <t>N</t>
  </si>
  <si>
    <t>NA</t>
  </si>
  <si>
    <t>TEX86</t>
  </si>
  <si>
    <t>LST</t>
  </si>
  <si>
    <t>95%-upper</t>
  </si>
  <si>
    <t>95%-lower</t>
  </si>
  <si>
    <t>Year_AD</t>
  </si>
  <si>
    <t>95-% upper</t>
  </si>
  <si>
    <t>95-% lower</t>
  </si>
  <si>
    <t>inferred lake surface temperature</t>
  </si>
  <si>
    <t>lake surface temperature</t>
  </si>
  <si>
    <r>
      <t xml:space="preserve">Analytical error on the basis of duplicate measurements (and corrected for n=2) was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0,1°C. This error is compounded with the leave-one-out calibration error 0,4°C to give a total 95% error of </t>
    </r>
    <r>
      <rPr>
        <sz val="11"/>
        <color theme="1"/>
        <rFont val="Calibri"/>
        <family val="2"/>
      </rPr>
      <t>±0,4°C.</t>
    </r>
  </si>
  <si>
    <t>95% error range upper value</t>
  </si>
  <si>
    <t>95% error range lower value</t>
  </si>
  <si>
    <t>° C</t>
  </si>
  <si>
    <t>degree of cyclization of aquatic archaeal glycerol dialkyl glycerol tetraethers to temperature</t>
  </si>
  <si>
    <t xml:space="preserve">OS- 63167 </t>
  </si>
  <si>
    <t>Bulk OM</t>
  </si>
  <si>
    <t>MC1</t>
  </si>
  <si>
    <t xml:space="preserve">OS-66108 </t>
  </si>
  <si>
    <t xml:space="preserve">OS- 63168 </t>
  </si>
  <si>
    <t>N/A</t>
  </si>
  <si>
    <t>Tie Point</t>
  </si>
  <si>
    <t>KH1</t>
  </si>
  <si>
    <t xml:space="preserve">OS- 63165 </t>
  </si>
  <si>
    <t xml:space="preserve">OS-71206 </t>
  </si>
  <si>
    <t xml:space="preserve">OS- 63166 </t>
  </si>
  <si>
    <t xml:space="preserve">OS- 72591 </t>
  </si>
  <si>
    <t xml:space="preserve">OS-71207 </t>
  </si>
  <si>
    <t xml:space="preserve">OS- 72537 </t>
  </si>
  <si>
    <t xml:space="preserve">OS-71205 </t>
  </si>
  <si>
    <t>Wood Macrofossil</t>
  </si>
  <si>
    <t xml:space="preserve">OS-71204 </t>
  </si>
  <si>
    <t xml:space="preserve">OS- 63164 </t>
  </si>
  <si>
    <t xml:space="preserve">OS- 72538 </t>
  </si>
  <si>
    <t>NP04-KH1 (piston core) and NP04-MC1 (multicore)</t>
  </si>
  <si>
    <t>Carbonate layer: stratigraphic tie point to MC1</t>
  </si>
  <si>
    <t>Reversed Age - not used in model</t>
  </si>
  <si>
    <t>mat.dated</t>
  </si>
  <si>
    <t>This sample is post-bomb</t>
  </si>
  <si>
    <t>core</t>
  </si>
  <si>
    <t>14C raw</t>
  </si>
  <si>
    <t>cal age (year AD)</t>
  </si>
  <si>
    <t>cal age 1s error</t>
  </si>
  <si>
    <t>depth of sample (cm)</t>
  </si>
  <si>
    <t>Radiocarbon age 1-s error</t>
  </si>
  <si>
    <t>14C reservoir</t>
  </si>
  <si>
    <t>reservoir offset for bulk samples</t>
  </si>
  <si>
    <t>corrected 14C age</t>
  </si>
  <si>
    <t>14C age corrected for reservoir offset</t>
  </si>
  <si>
    <t>calibrated age</t>
  </si>
  <si>
    <t>calibrated age 1-s error</t>
  </si>
  <si>
    <t>14C raw 1s error</t>
  </si>
  <si>
    <t>core section sampled</t>
  </si>
  <si>
    <t>210Pb dating on core section MC1 infers a linear sedimentation rate of 0,05 cm/yr to model the top 10 cm, assuming a coretop age of AD 2001 (year of collection)</t>
  </si>
  <si>
    <t>unsupp. 210Pb error</t>
  </si>
  <si>
    <t>unsupp. 210Pb</t>
  </si>
  <si>
    <t>unsupported 210Pb activity (dpm/g)</t>
  </si>
  <si>
    <t>error</t>
  </si>
  <si>
    <t xml:space="preserve">unsupp. 210Pb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</si>
</sst>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0" fontId="1" fillId="2" borderId="1" xfId="1"/>
    <xf numFmtId="0" fontId="0" fillId="4" borderId="0" xfId="0" applyFill="1"/>
    <xf numFmtId="0" fontId="2" fillId="3" borderId="0" xfId="2"/>
    <xf numFmtId="0" fontId="0" fillId="4" borderId="0" xfId="0" applyFill="1" applyBorder="1"/>
    <xf numFmtId="0" fontId="1" fillId="2" borderId="1" xfId="1" applyAlignment="1">
      <alignment horizontal="center"/>
    </xf>
    <xf numFmtId="0" fontId="2" fillId="3" borderId="0" xfId="2" applyFont="1"/>
    <xf numFmtId="0" fontId="3" fillId="0" borderId="0" xfId="0" applyFont="1"/>
    <xf numFmtId="0" fontId="3" fillId="4" borderId="0" xfId="0" applyFont="1" applyFill="1"/>
    <xf numFmtId="0" fontId="1" fillId="2" borderId="1" xfId="1" applyFont="1"/>
    <xf numFmtId="0" fontId="3" fillId="0" borderId="0" xfId="0" applyFont="1" applyAlignment="1">
      <alignment horizontal="right"/>
    </xf>
    <xf numFmtId="0" fontId="3" fillId="4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4" fillId="0" borderId="0" xfId="0" applyFont="1"/>
    <xf numFmtId="0" fontId="0" fillId="0" borderId="0" xfId="0" applyFill="1" applyBorder="1"/>
    <xf numFmtId="0" fontId="2" fillId="3" borderId="2" xfId="2" applyBorder="1" applyAlignment="1"/>
    <xf numFmtId="0" fontId="0" fillId="0" borderId="0" xfId="0" applyFill="1"/>
    <xf numFmtId="0" fontId="8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1" fontId="8" fillId="0" borderId="0" xfId="0" applyNumberFormat="1" applyFont="1" applyBorder="1" applyAlignment="1">
      <alignment horizontal="right" vertical="center" wrapText="1"/>
    </xf>
    <xf numFmtId="2" fontId="6" fillId="0" borderId="0" xfId="0" applyNumberFormat="1" applyFon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0" fontId="5" fillId="0" borderId="0" xfId="0" applyFont="1"/>
    <xf numFmtId="0" fontId="9" fillId="0" borderId="0" xfId="0" applyFont="1" applyAlignment="1">
      <alignment horizontal="left" vertical="center"/>
    </xf>
    <xf numFmtId="0" fontId="5" fillId="0" borderId="0" xfId="0" applyFont="1" applyFill="1" applyBorder="1"/>
    <xf numFmtId="0" fontId="3" fillId="0" borderId="0" xfId="0" applyFont="1" applyFill="1" applyBorder="1"/>
    <xf numFmtId="0" fontId="8" fillId="0" borderId="0" xfId="0" applyFont="1"/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49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69.5" style="7" customWidth="1"/>
    <col min="2" max="2" width="18.1640625" style="7" customWidth="1"/>
    <col min="3" max="3" width="13.6640625" style="7" customWidth="1"/>
    <col min="4" max="16384" width="8.83203125" style="7"/>
  </cols>
  <sheetData>
    <row r="1" spans="1:3">
      <c r="A1" s="6" t="s">
        <v>22</v>
      </c>
    </row>
    <row r="2" spans="1:3">
      <c r="A2" s="8" t="s">
        <v>37</v>
      </c>
      <c r="B2" s="35" t="s">
        <v>91</v>
      </c>
    </row>
    <row r="3" spans="1:3">
      <c r="A3" s="8" t="s">
        <v>38</v>
      </c>
      <c r="B3" s="35" t="s">
        <v>75</v>
      </c>
    </row>
    <row r="4" spans="1:3">
      <c r="A4" s="8" t="s">
        <v>39</v>
      </c>
      <c r="B4" s="35" t="s">
        <v>74</v>
      </c>
    </row>
    <row r="5" spans="1:3">
      <c r="A5" s="8" t="s">
        <v>40</v>
      </c>
      <c r="B5" s="35" t="s">
        <v>76</v>
      </c>
    </row>
    <row r="6" spans="1:3">
      <c r="A6" s="8" t="s">
        <v>8</v>
      </c>
    </row>
    <row r="7" spans="1:3">
      <c r="A7" s="8" t="s">
        <v>41</v>
      </c>
    </row>
    <row r="8" spans="1:3" ht="15" thickBot="1"/>
    <row r="9" spans="1:3" ht="16" thickTop="1" thickBot="1">
      <c r="A9" s="9" t="s">
        <v>0</v>
      </c>
      <c r="B9" s="6" t="s">
        <v>9</v>
      </c>
    </row>
    <row r="10" spans="1:3" ht="15" thickTop="1">
      <c r="A10" s="8" t="s">
        <v>42</v>
      </c>
      <c r="B10" s="35" t="s">
        <v>74</v>
      </c>
    </row>
    <row r="11" spans="1:3" ht="15" customHeight="1">
      <c r="A11" s="8" t="s">
        <v>43</v>
      </c>
      <c r="B11" s="35" t="s">
        <v>77</v>
      </c>
    </row>
    <row r="12" spans="1:3">
      <c r="A12" s="8" t="s">
        <v>1</v>
      </c>
      <c r="B12" s="35" t="s">
        <v>78</v>
      </c>
    </row>
    <row r="13" spans="1:3">
      <c r="A13" s="8" t="s">
        <v>2</v>
      </c>
      <c r="B13" s="7">
        <v>2010</v>
      </c>
    </row>
    <row r="14" spans="1:3">
      <c r="A14" s="8" t="s">
        <v>3</v>
      </c>
      <c r="B14" s="7">
        <v>3</v>
      </c>
    </row>
    <row r="15" spans="1:3">
      <c r="A15" s="8" t="s">
        <v>4</v>
      </c>
      <c r="B15" s="10"/>
      <c r="C15" s="10"/>
    </row>
    <row r="16" spans="1:3">
      <c r="A16" s="8" t="s">
        <v>5</v>
      </c>
      <c r="B16" s="10" t="s">
        <v>80</v>
      </c>
    </row>
    <row r="17" spans="1:2">
      <c r="A17" s="8" t="s">
        <v>44</v>
      </c>
    </row>
    <row r="18" spans="1:2">
      <c r="A18" s="8" t="s">
        <v>10</v>
      </c>
      <c r="B18" s="14" t="s">
        <v>79</v>
      </c>
    </row>
    <row r="19" spans="1:2">
      <c r="A19" s="8" t="s">
        <v>6</v>
      </c>
    </row>
    <row r="20" spans="1:2">
      <c r="A20" s="8" t="s">
        <v>45</v>
      </c>
    </row>
    <row r="21" spans="1:2" ht="15" thickBot="1"/>
    <row r="22" spans="1:2" ht="16" thickTop="1" thickBot="1">
      <c r="A22" s="9" t="s">
        <v>11</v>
      </c>
      <c r="B22" s="6" t="s">
        <v>55</v>
      </c>
    </row>
    <row r="23" spans="1:2" ht="15" thickTop="1">
      <c r="A23" s="8" t="s">
        <v>46</v>
      </c>
      <c r="B23" s="7" t="s">
        <v>81</v>
      </c>
    </row>
    <row r="24" spans="1:2">
      <c r="A24" s="8" t="s">
        <v>63</v>
      </c>
      <c r="B24" s="7">
        <v>-6.03</v>
      </c>
    </row>
    <row r="25" spans="1:2">
      <c r="A25" s="8" t="s">
        <v>64</v>
      </c>
      <c r="B25" s="7">
        <v>-6.03</v>
      </c>
    </row>
    <row r="26" spans="1:2">
      <c r="A26" s="8" t="s">
        <v>65</v>
      </c>
      <c r="B26" s="7">
        <v>28.53</v>
      </c>
    </row>
    <row r="27" spans="1:2">
      <c r="A27" s="8" t="s">
        <v>66</v>
      </c>
      <c r="B27" s="34">
        <v>28.53</v>
      </c>
    </row>
    <row r="28" spans="1:2">
      <c r="A28" s="8" t="s">
        <v>47</v>
      </c>
      <c r="B28" s="12">
        <v>770</v>
      </c>
    </row>
    <row r="29" spans="1:2" ht="15" thickBot="1"/>
    <row r="30" spans="1:2" ht="16" thickTop="1" thickBot="1">
      <c r="A30" s="9" t="s">
        <v>12</v>
      </c>
    </row>
    <row r="31" spans="1:2" ht="15" thickTop="1">
      <c r="A31" s="11" t="s">
        <v>48</v>
      </c>
      <c r="B31" s="7" t="s">
        <v>135</v>
      </c>
    </row>
    <row r="32" spans="1:2">
      <c r="A32" s="11" t="s">
        <v>49</v>
      </c>
      <c r="B32" s="7">
        <v>504</v>
      </c>
    </row>
    <row r="33" spans="1:3">
      <c r="A33" s="11" t="s">
        <v>50</v>
      </c>
      <c r="B33" s="7">
        <v>1996</v>
      </c>
    </row>
    <row r="34" spans="1:3">
      <c r="A34" s="11" t="s">
        <v>13</v>
      </c>
      <c r="B34" s="10" t="s">
        <v>87</v>
      </c>
    </row>
    <row r="35" spans="1:3">
      <c r="A35" s="11" t="s">
        <v>14</v>
      </c>
    </row>
    <row r="36" spans="1:3">
      <c r="A36" s="11" t="s">
        <v>15</v>
      </c>
      <c r="B36" s="7">
        <v>149</v>
      </c>
    </row>
    <row r="37" spans="1:3">
      <c r="A37" s="11" t="s">
        <v>51</v>
      </c>
      <c r="B37" s="10" t="s">
        <v>70</v>
      </c>
    </row>
    <row r="38" spans="1:3" ht="15" thickBot="1"/>
    <row r="39" spans="1:3" ht="16" thickTop="1" thickBot="1">
      <c r="A39" s="9" t="s">
        <v>56</v>
      </c>
      <c r="B39" s="6" t="s">
        <v>36</v>
      </c>
    </row>
    <row r="40" spans="1:3" ht="15" thickTop="1">
      <c r="A40" s="11" t="s">
        <v>16</v>
      </c>
    </row>
    <row r="41" spans="1:3">
      <c r="A41" s="11" t="s">
        <v>52</v>
      </c>
    </row>
    <row r="42" spans="1:3" ht="15" thickBot="1"/>
    <row r="43" spans="1:3" ht="16" thickTop="1" thickBot="1">
      <c r="A43" s="9" t="s">
        <v>17</v>
      </c>
      <c r="B43" s="6" t="s">
        <v>18</v>
      </c>
    </row>
    <row r="44" spans="1:3" ht="15" thickTop="1">
      <c r="A44" s="11" t="s">
        <v>19</v>
      </c>
      <c r="B44" s="7" t="s">
        <v>88</v>
      </c>
      <c r="C44" s="7" t="s">
        <v>88</v>
      </c>
    </row>
    <row r="45" spans="1:3">
      <c r="A45" s="11" t="s">
        <v>20</v>
      </c>
      <c r="B45" s="7" t="s">
        <v>89</v>
      </c>
      <c r="C45" s="7" t="s">
        <v>90</v>
      </c>
    </row>
    <row r="46" spans="1:3" ht="15" thickBot="1"/>
    <row r="47" spans="1:3" ht="16" thickTop="1" thickBot="1">
      <c r="A47" s="9" t="s">
        <v>82</v>
      </c>
    </row>
    <row r="48" spans="1:3" ht="15" thickTop="1">
      <c r="A48" s="7" t="s">
        <v>83</v>
      </c>
      <c r="B48" s="7" t="s">
        <v>85</v>
      </c>
    </row>
    <row r="49" spans="1:2">
      <c r="A49" s="7" t="s">
        <v>84</v>
      </c>
      <c r="B49" s="7" t="s">
        <v>86</v>
      </c>
    </row>
  </sheetData>
  <dataValidations count="2">
    <dataValidation type="list" allowBlank="1" showInputMessage="1" showErrorMessage="1" sqref="B5">
      <formula1>ProxyList2</formula1>
    </dataValidation>
    <dataValidation type="list" allowBlank="1" showInputMessage="1" showErrorMessage="1" sqref="B34">
      <formula1>"Select unit,AD,cal yr BP, 14C yr BP"</formula1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D38" sqref="D38"/>
    </sheetView>
  </sheetViews>
  <sheetFormatPr baseColWidth="10" defaultColWidth="8.83203125" defaultRowHeight="14" x14ac:dyDescent="0"/>
  <cols>
    <col min="1" max="1" width="71.6640625" bestFit="1" customWidth="1"/>
    <col min="2" max="2" width="14.5" customWidth="1"/>
    <col min="3" max="3" width="19" bestFit="1" customWidth="1"/>
    <col min="4" max="4" width="17" bestFit="1" customWidth="1"/>
    <col min="5" max="5" width="13.33203125" customWidth="1"/>
    <col min="6" max="6" width="15" bestFit="1" customWidth="1"/>
    <col min="7" max="7" width="12.5" bestFit="1" customWidth="1"/>
    <col min="8" max="8" width="16.6640625" bestFit="1" customWidth="1"/>
    <col min="9" max="9" width="16.1640625" bestFit="1" customWidth="1"/>
    <col min="10" max="10" width="14.33203125" bestFit="1" customWidth="1"/>
  </cols>
  <sheetData>
    <row r="1" spans="1:2" ht="16" thickTop="1" thickBot="1">
      <c r="A1" s="1" t="s">
        <v>53</v>
      </c>
      <c r="B1" s="3" t="s">
        <v>68</v>
      </c>
    </row>
    <row r="2" spans="1:2" ht="15" thickTop="1">
      <c r="A2" s="2" t="s">
        <v>21</v>
      </c>
    </row>
    <row r="3" spans="1:2">
      <c r="A3" s="2" t="s">
        <v>69</v>
      </c>
    </row>
    <row r="4" spans="1:2">
      <c r="A4" s="4" t="s">
        <v>54</v>
      </c>
      <c r="B4" s="3" t="s">
        <v>67</v>
      </c>
    </row>
    <row r="5" spans="1:2">
      <c r="A5" s="33" t="s">
        <v>71</v>
      </c>
      <c r="B5" t="s">
        <v>59</v>
      </c>
    </row>
    <row r="6" spans="1:2">
      <c r="A6" s="33" t="s">
        <v>140</v>
      </c>
      <c r="B6" t="s">
        <v>153</v>
      </c>
    </row>
    <row r="7" spans="1:2">
      <c r="A7" s="31" t="s">
        <v>73</v>
      </c>
      <c r="B7" t="s">
        <v>144</v>
      </c>
    </row>
    <row r="8" spans="1:2">
      <c r="A8" s="31" t="s">
        <v>60</v>
      </c>
      <c r="B8" t="s">
        <v>61</v>
      </c>
    </row>
    <row r="9" spans="1:2">
      <c r="A9" s="31" t="s">
        <v>141</v>
      </c>
      <c r="B9" t="s">
        <v>72</v>
      </c>
    </row>
    <row r="10" spans="1:2">
      <c r="A10" s="31" t="s">
        <v>152</v>
      </c>
      <c r="B10" t="s">
        <v>145</v>
      </c>
    </row>
    <row r="11" spans="1:2">
      <c r="A11" s="31" t="s">
        <v>146</v>
      </c>
      <c r="B11" t="s">
        <v>147</v>
      </c>
    </row>
    <row r="12" spans="1:2">
      <c r="A12" s="31" t="s">
        <v>148</v>
      </c>
      <c r="B12" t="s">
        <v>149</v>
      </c>
    </row>
    <row r="13" spans="1:2">
      <c r="A13" s="31" t="s">
        <v>142</v>
      </c>
      <c r="B13" t="s">
        <v>150</v>
      </c>
    </row>
    <row r="14" spans="1:2">
      <c r="A14" s="31" t="s">
        <v>143</v>
      </c>
      <c r="B14" t="s">
        <v>151</v>
      </c>
    </row>
    <row r="15" spans="1:2">
      <c r="A15" s="31" t="s">
        <v>62</v>
      </c>
      <c r="B15" t="s">
        <v>62</v>
      </c>
    </row>
    <row r="16" spans="1:2">
      <c r="A16" s="31" t="s">
        <v>156</v>
      </c>
      <c r="B16" t="s">
        <v>157</v>
      </c>
    </row>
    <row r="17" spans="1:11">
      <c r="A17" s="31" t="s">
        <v>155</v>
      </c>
      <c r="B17" t="s">
        <v>158</v>
      </c>
    </row>
    <row r="19" spans="1:11">
      <c r="A19" s="31" t="s">
        <v>71</v>
      </c>
      <c r="B19" s="31" t="s">
        <v>140</v>
      </c>
      <c r="C19" s="31" t="s">
        <v>73</v>
      </c>
      <c r="D19" s="31" t="s">
        <v>138</v>
      </c>
      <c r="E19" s="31" t="s">
        <v>141</v>
      </c>
      <c r="F19" s="31" t="s">
        <v>152</v>
      </c>
      <c r="G19" s="31" t="s">
        <v>146</v>
      </c>
      <c r="H19" s="31" t="s">
        <v>148</v>
      </c>
      <c r="I19" s="31" t="s">
        <v>142</v>
      </c>
      <c r="J19" s="31" t="s">
        <v>143</v>
      </c>
      <c r="K19" s="31" t="s">
        <v>62</v>
      </c>
    </row>
    <row r="20" spans="1:11" s="13" customFormat="1">
      <c r="A20" s="22" t="s">
        <v>116</v>
      </c>
      <c r="B20" s="23" t="s">
        <v>118</v>
      </c>
      <c r="C20" s="23">
        <v>0.75</v>
      </c>
      <c r="D20" s="23" t="s">
        <v>117</v>
      </c>
      <c r="E20" s="23">
        <v>865</v>
      </c>
      <c r="F20" s="24">
        <v>25</v>
      </c>
      <c r="H20" s="23"/>
      <c r="I20" s="23"/>
      <c r="J20" s="23"/>
      <c r="K20" s="25" t="s">
        <v>139</v>
      </c>
    </row>
    <row r="21" spans="1:11" s="13" customFormat="1">
      <c r="A21" s="22" t="s">
        <v>119</v>
      </c>
      <c r="B21" s="23" t="s">
        <v>118</v>
      </c>
      <c r="C21" s="23">
        <v>4.25</v>
      </c>
      <c r="D21" s="26" t="s">
        <v>117</v>
      </c>
      <c r="E21" s="26">
        <v>1010</v>
      </c>
      <c r="F21" s="24">
        <v>35</v>
      </c>
      <c r="G21" s="27">
        <v>956</v>
      </c>
      <c r="H21" s="27">
        <f>E21-G21</f>
        <v>54</v>
      </c>
      <c r="I21" s="28">
        <f>1950-H21</f>
        <v>1896</v>
      </c>
      <c r="J21" s="23"/>
    </row>
    <row r="22" spans="1:11" s="13" customFormat="1">
      <c r="A22" s="22" t="s">
        <v>120</v>
      </c>
      <c r="B22" s="23" t="s">
        <v>118</v>
      </c>
      <c r="C22" s="23">
        <v>18.5</v>
      </c>
      <c r="D22" s="26" t="s">
        <v>117</v>
      </c>
      <c r="E22" s="26">
        <v>1390</v>
      </c>
      <c r="F22" s="24">
        <v>30</v>
      </c>
      <c r="G22" s="27">
        <v>993</v>
      </c>
      <c r="H22" s="27">
        <f>E22-G22</f>
        <v>397</v>
      </c>
      <c r="I22" s="23">
        <f>1950-472</f>
        <v>1478</v>
      </c>
      <c r="J22" s="26">
        <v>41</v>
      </c>
    </row>
    <row r="23" spans="1:11" s="13" customFormat="1">
      <c r="A23" s="25" t="s">
        <v>121</v>
      </c>
      <c r="B23" s="26" t="s">
        <v>123</v>
      </c>
      <c r="C23" s="26">
        <v>15</v>
      </c>
      <c r="D23" s="26" t="s">
        <v>122</v>
      </c>
      <c r="F23" s="24"/>
      <c r="G23" s="26"/>
      <c r="H23" s="26"/>
      <c r="I23" s="26">
        <v>1956</v>
      </c>
      <c r="J23" s="26"/>
      <c r="K23" s="25" t="s">
        <v>136</v>
      </c>
    </row>
    <row r="24" spans="1:11" s="13" customFormat="1">
      <c r="A24" s="25" t="s">
        <v>124</v>
      </c>
      <c r="B24" s="26" t="s">
        <v>123</v>
      </c>
      <c r="C24" s="26">
        <v>23.5</v>
      </c>
      <c r="D24" s="26" t="s">
        <v>117</v>
      </c>
      <c r="E24" s="26">
        <v>1110</v>
      </c>
      <c r="F24" s="24">
        <v>35</v>
      </c>
      <c r="G24" s="27">
        <v>965.63400000000001</v>
      </c>
      <c r="H24" s="27">
        <f t="shared" ref="H24:H29" si="0">E24-G24</f>
        <v>144.36599999999999</v>
      </c>
      <c r="I24" s="26">
        <v>1830</v>
      </c>
      <c r="J24" s="26">
        <v>95</v>
      </c>
    </row>
    <row r="25" spans="1:11" s="13" customFormat="1">
      <c r="A25" s="25" t="s">
        <v>125</v>
      </c>
      <c r="B25" s="26" t="s">
        <v>123</v>
      </c>
      <c r="C25" s="26">
        <v>55.5</v>
      </c>
      <c r="D25" s="26" t="s">
        <v>117</v>
      </c>
      <c r="E25" s="26">
        <v>1240</v>
      </c>
      <c r="F25" s="24">
        <v>20</v>
      </c>
      <c r="G25" s="27">
        <v>978.16599999999994</v>
      </c>
      <c r="H25" s="27">
        <f t="shared" si="0"/>
        <v>261.83400000000006</v>
      </c>
      <c r="I25" s="26">
        <v>1659</v>
      </c>
      <c r="J25" s="26">
        <v>47</v>
      </c>
    </row>
    <row r="26" spans="1:11" s="13" customFormat="1">
      <c r="A26" s="25" t="s">
        <v>126</v>
      </c>
      <c r="B26" s="26" t="s">
        <v>123</v>
      </c>
      <c r="C26" s="26">
        <v>85.5</v>
      </c>
      <c r="D26" s="26" t="s">
        <v>117</v>
      </c>
      <c r="E26" s="26">
        <v>1660</v>
      </c>
      <c r="F26" s="24">
        <v>30</v>
      </c>
      <c r="G26" s="27">
        <v>1018.654</v>
      </c>
      <c r="H26" s="27">
        <f t="shared" si="0"/>
        <v>641.346</v>
      </c>
      <c r="I26" s="26">
        <v>1338</v>
      </c>
      <c r="J26" s="26">
        <v>38</v>
      </c>
    </row>
    <row r="27" spans="1:11" s="13" customFormat="1">
      <c r="A27" s="25" t="s">
        <v>127</v>
      </c>
      <c r="B27" s="26" t="s">
        <v>123</v>
      </c>
      <c r="C27" s="26">
        <v>95.5</v>
      </c>
      <c r="D27" s="26" t="s">
        <v>117</v>
      </c>
      <c r="E27" s="26">
        <v>1900</v>
      </c>
      <c r="F27" s="24">
        <v>30</v>
      </c>
      <c r="G27" s="27">
        <v>1041.79</v>
      </c>
      <c r="H27" s="27">
        <f t="shared" si="0"/>
        <v>858.21</v>
      </c>
      <c r="I27" s="26">
        <v>1199</v>
      </c>
      <c r="J27" s="26">
        <v>36</v>
      </c>
    </row>
    <row r="28" spans="1:11" s="13" customFormat="1">
      <c r="A28" s="25" t="s">
        <v>128</v>
      </c>
      <c r="B28" s="26" t="s">
        <v>123</v>
      </c>
      <c r="C28" s="26">
        <v>110.5</v>
      </c>
      <c r="D28" s="26" t="s">
        <v>117</v>
      </c>
      <c r="E28" s="26">
        <v>2080</v>
      </c>
      <c r="F28" s="24">
        <v>20</v>
      </c>
      <c r="G28" s="27">
        <v>1059.1420000000001</v>
      </c>
      <c r="H28" s="27">
        <f t="shared" si="0"/>
        <v>1020.8579999999999</v>
      </c>
      <c r="I28" s="26">
        <v>1017</v>
      </c>
      <c r="J28" s="26">
        <v>11</v>
      </c>
    </row>
    <row r="29" spans="1:11" s="13" customFormat="1">
      <c r="A29" s="25" t="s">
        <v>129</v>
      </c>
      <c r="B29" s="26" t="s">
        <v>123</v>
      </c>
      <c r="C29" s="26">
        <v>125.5</v>
      </c>
      <c r="D29" s="26" t="s">
        <v>117</v>
      </c>
      <c r="E29" s="26">
        <v>2270</v>
      </c>
      <c r="F29" s="24">
        <v>30</v>
      </c>
      <c r="G29" s="27">
        <v>1077.4580000000001</v>
      </c>
      <c r="H29" s="27">
        <f t="shared" si="0"/>
        <v>1192.5419999999999</v>
      </c>
      <c r="I29" s="26">
        <v>845</v>
      </c>
      <c r="J29" s="26">
        <v>46</v>
      </c>
    </row>
    <row r="30" spans="1:11" s="13" customFormat="1">
      <c r="A30" s="25" t="s">
        <v>130</v>
      </c>
      <c r="B30" s="26" t="s">
        <v>123</v>
      </c>
      <c r="C30" s="26">
        <v>136.5</v>
      </c>
      <c r="D30" s="26" t="s">
        <v>131</v>
      </c>
      <c r="E30" s="26">
        <v>1310</v>
      </c>
      <c r="F30" s="24">
        <v>20</v>
      </c>
      <c r="G30" s="27">
        <v>0</v>
      </c>
      <c r="H30" s="27">
        <v>1310</v>
      </c>
      <c r="I30" s="26">
        <v>687</v>
      </c>
      <c r="J30" s="26">
        <v>21</v>
      </c>
    </row>
    <row r="31" spans="1:11" s="13" customFormat="1">
      <c r="A31" s="25" t="s">
        <v>132</v>
      </c>
      <c r="B31" s="26" t="s">
        <v>123</v>
      </c>
      <c r="C31" s="26">
        <v>136.5</v>
      </c>
      <c r="D31" s="26" t="s">
        <v>117</v>
      </c>
      <c r="E31" s="26">
        <v>2160</v>
      </c>
      <c r="F31" s="24">
        <v>20</v>
      </c>
      <c r="H31" s="26"/>
      <c r="I31" s="26"/>
      <c r="J31" s="26"/>
      <c r="K31" s="25" t="s">
        <v>137</v>
      </c>
    </row>
    <row r="32" spans="1:11" s="13" customFormat="1">
      <c r="A32" s="25" t="s">
        <v>133</v>
      </c>
      <c r="B32" s="26" t="s">
        <v>123</v>
      </c>
      <c r="C32" s="26">
        <v>140.5</v>
      </c>
      <c r="D32" s="26" t="s">
        <v>117</v>
      </c>
      <c r="E32" s="26">
        <v>1970</v>
      </c>
      <c r="F32" s="24">
        <v>35</v>
      </c>
      <c r="H32" s="26"/>
      <c r="I32" s="26"/>
      <c r="J32" s="26"/>
      <c r="K32" s="25" t="s">
        <v>137</v>
      </c>
    </row>
    <row r="33" spans="1:11" s="13" customFormat="1">
      <c r="A33" s="25" t="s">
        <v>134</v>
      </c>
      <c r="B33" s="26" t="s">
        <v>123</v>
      </c>
      <c r="C33" s="26">
        <v>145.5</v>
      </c>
      <c r="D33" s="26" t="s">
        <v>117</v>
      </c>
      <c r="E33" s="26">
        <v>2200</v>
      </c>
      <c r="F33" s="24">
        <v>35</v>
      </c>
      <c r="H33" s="26"/>
      <c r="I33" s="26"/>
      <c r="J33" s="26"/>
      <c r="K33" s="25" t="s">
        <v>137</v>
      </c>
    </row>
    <row r="35" spans="1:11">
      <c r="A35" s="25" t="s">
        <v>154</v>
      </c>
    </row>
    <row r="36" spans="1:11">
      <c r="A36" s="32" t="s">
        <v>73</v>
      </c>
      <c r="B36" s="32" t="s">
        <v>159</v>
      </c>
      <c r="C36" s="31" t="s">
        <v>155</v>
      </c>
    </row>
    <row r="37" spans="1:11">
      <c r="A37" s="25">
        <v>0.5</v>
      </c>
      <c r="B37" s="30">
        <v>77.5345463415442</v>
      </c>
      <c r="C37" s="30">
        <v>1.0606874581844645</v>
      </c>
      <c r="D37" s="29"/>
    </row>
    <row r="38" spans="1:11">
      <c r="A38" s="25">
        <v>1.5</v>
      </c>
      <c r="B38" s="30">
        <v>38.951828663376951</v>
      </c>
      <c r="C38" s="30">
        <v>0.71575492624819126</v>
      </c>
      <c r="D38" s="29"/>
    </row>
    <row r="39" spans="1:11">
      <c r="A39" s="25">
        <v>2.5</v>
      </c>
      <c r="B39" s="30">
        <v>9.2763069999886714</v>
      </c>
      <c r="C39" s="30">
        <v>0.54388923512164367</v>
      </c>
      <c r="D39" s="29"/>
    </row>
    <row r="40" spans="1:11">
      <c r="A40" s="25">
        <v>3.5</v>
      </c>
      <c r="B40" s="30">
        <v>4.1800122754634028</v>
      </c>
      <c r="C40" s="30">
        <v>0.50201204949269673</v>
      </c>
      <c r="D40" s="29"/>
    </row>
    <row r="41" spans="1:11">
      <c r="A41" s="25">
        <v>4.5</v>
      </c>
      <c r="B41" s="30">
        <v>2.2422403771065875</v>
      </c>
      <c r="C41" s="30">
        <v>0.27632351024068824</v>
      </c>
      <c r="D41" s="29"/>
    </row>
    <row r="42" spans="1:11">
      <c r="A42" s="25">
        <v>6.5</v>
      </c>
      <c r="B42" s="30">
        <v>1.2889633404085989</v>
      </c>
      <c r="C42" s="30">
        <v>0.24759555061680968</v>
      </c>
      <c r="D42" s="29"/>
    </row>
    <row r="43" spans="1:11">
      <c r="A43" s="25">
        <v>8.5</v>
      </c>
      <c r="B43" s="30">
        <v>0.46949547297233796</v>
      </c>
      <c r="C43" s="30">
        <v>0.16583589395088477</v>
      </c>
      <c r="D43" s="29"/>
    </row>
    <row r="44" spans="1:11">
      <c r="A44" s="25">
        <v>10.5</v>
      </c>
      <c r="B44" s="30">
        <v>0.33199605817588318</v>
      </c>
      <c r="C44" s="30">
        <v>0.41444734337729905</v>
      </c>
      <c r="D44" s="2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N88"/>
  <sheetViews>
    <sheetView tabSelected="1" workbookViewId="0">
      <selection activeCell="F16" sqref="F16"/>
    </sheetView>
  </sheetViews>
  <sheetFormatPr baseColWidth="10" defaultColWidth="8.83203125" defaultRowHeight="14" x14ac:dyDescent="0"/>
  <cols>
    <col min="1" max="1" width="15" customWidth="1"/>
    <col min="3" max="3" width="45.1640625" bestFit="1" customWidth="1"/>
    <col min="4" max="4" width="12.5" customWidth="1"/>
    <col min="5" max="5" width="28.33203125" bestFit="1" customWidth="1"/>
    <col min="7" max="7" width="10" bestFit="1" customWidth="1"/>
    <col min="8" max="8" width="12.5" bestFit="1" customWidth="1"/>
    <col min="9" max="9" width="14.6640625" bestFit="1" customWidth="1"/>
    <col min="12" max="12" width="22.83203125" bestFit="1" customWidth="1"/>
    <col min="13" max="13" width="22.83203125" customWidth="1"/>
  </cols>
  <sheetData>
    <row r="1" spans="1:14" ht="16" thickTop="1" thickBot="1">
      <c r="A1" s="1" t="s">
        <v>23</v>
      </c>
      <c r="B1" s="3" t="s">
        <v>57</v>
      </c>
    </row>
    <row r="2" spans="1:14" ht="16" thickTop="1" thickBot="1">
      <c r="A2" s="5" t="s">
        <v>24</v>
      </c>
      <c r="B2" s="5"/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7</v>
      </c>
      <c r="I2" s="5" t="s">
        <v>30</v>
      </c>
      <c r="J2" s="5" t="s">
        <v>31</v>
      </c>
      <c r="K2" s="5" t="s">
        <v>32</v>
      </c>
      <c r="L2" s="5" t="s">
        <v>92</v>
      </c>
      <c r="M2" s="5" t="s">
        <v>93</v>
      </c>
      <c r="N2" s="16" t="s">
        <v>94</v>
      </c>
    </row>
    <row r="3" spans="1:14" ht="15" thickTop="1">
      <c r="A3" t="s">
        <v>97</v>
      </c>
      <c r="C3" t="s">
        <v>98</v>
      </c>
      <c r="F3" t="s">
        <v>87</v>
      </c>
      <c r="G3" t="s">
        <v>95</v>
      </c>
      <c r="H3" t="s">
        <v>95</v>
      </c>
      <c r="K3" t="s">
        <v>100</v>
      </c>
      <c r="N3" s="16" t="s">
        <v>96</v>
      </c>
    </row>
    <row r="4" spans="1:14">
      <c r="A4" t="s">
        <v>102</v>
      </c>
      <c r="F4" s="17"/>
      <c r="G4" t="s">
        <v>95</v>
      </c>
      <c r="H4" t="s">
        <v>99</v>
      </c>
      <c r="K4" t="s">
        <v>100</v>
      </c>
      <c r="M4" t="s">
        <v>115</v>
      </c>
    </row>
    <row r="5" spans="1:14">
      <c r="A5" t="s">
        <v>103</v>
      </c>
      <c r="C5" t="s">
        <v>109</v>
      </c>
      <c r="E5" t="s">
        <v>111</v>
      </c>
      <c r="F5" s="15" t="s">
        <v>114</v>
      </c>
      <c r="G5" t="s">
        <v>95</v>
      </c>
      <c r="K5" t="s">
        <v>100</v>
      </c>
      <c r="L5" t="s">
        <v>110</v>
      </c>
    </row>
    <row r="6" spans="1:14">
      <c r="A6" t="s">
        <v>107</v>
      </c>
      <c r="C6" t="s">
        <v>112</v>
      </c>
      <c r="E6" t="s">
        <v>111</v>
      </c>
      <c r="F6" s="15" t="s">
        <v>114</v>
      </c>
      <c r="G6" t="s">
        <v>95</v>
      </c>
      <c r="H6" t="s">
        <v>95</v>
      </c>
      <c r="K6" t="s">
        <v>100</v>
      </c>
    </row>
    <row r="7" spans="1:14">
      <c r="A7" t="s">
        <v>108</v>
      </c>
      <c r="C7" t="s">
        <v>113</v>
      </c>
      <c r="E7" t="s">
        <v>111</v>
      </c>
      <c r="F7" s="15" t="s">
        <v>114</v>
      </c>
      <c r="H7" t="s">
        <v>95</v>
      </c>
      <c r="K7" t="s">
        <v>100</v>
      </c>
    </row>
    <row r="8" spans="1:14">
      <c r="A8" t="s">
        <v>62</v>
      </c>
    </row>
    <row r="12" spans="1:14" ht="15" thickBot="1"/>
    <row r="13" spans="1:14" ht="16" thickTop="1" thickBot="1">
      <c r="A13" s="1" t="s">
        <v>33</v>
      </c>
      <c r="B13" s="3" t="s">
        <v>58</v>
      </c>
    </row>
    <row r="14" spans="1:14" ht="16" thickTop="1" thickBot="1">
      <c r="A14" s="1" t="s">
        <v>35</v>
      </c>
      <c r="B14" t="s">
        <v>101</v>
      </c>
      <c r="D14" s="3" t="s">
        <v>34</v>
      </c>
    </row>
    <row r="15" spans="1:14" ht="15" thickTop="1">
      <c r="A15" s="18" t="s">
        <v>106</v>
      </c>
      <c r="B15" s="19" t="s">
        <v>102</v>
      </c>
      <c r="C15" s="20" t="s">
        <v>103</v>
      </c>
      <c r="D15" s="20" t="s">
        <v>104</v>
      </c>
      <c r="E15" s="20" t="s">
        <v>105</v>
      </c>
      <c r="F15" s="20"/>
    </row>
    <row r="16" spans="1:14">
      <c r="A16" s="19">
        <v>1996</v>
      </c>
      <c r="B16" s="21">
        <v>0.75190979400609803</v>
      </c>
      <c r="C16" s="20">
        <f t="shared" ref="C16:C79" si="0">B16*38.874-3.4992</f>
        <v>25.730541332193056</v>
      </c>
      <c r="D16" s="20">
        <f t="shared" ref="D16:D79" si="1">C16+0.4</f>
        <v>26.130541332193054</v>
      </c>
      <c r="E16" s="20">
        <f t="shared" ref="E16:E79" si="2">C16-0.4</f>
        <v>25.330541332193057</v>
      </c>
      <c r="F16" s="13"/>
    </row>
    <row r="17" spans="1:6">
      <c r="A17" s="19">
        <v>1986</v>
      </c>
      <c r="B17" s="21">
        <v>0.74922972398290844</v>
      </c>
      <c r="C17" s="20">
        <f t="shared" si="0"/>
        <v>25.626356290111588</v>
      </c>
      <c r="D17" s="20">
        <f t="shared" si="1"/>
        <v>26.026356290111586</v>
      </c>
      <c r="E17" s="20">
        <f t="shared" si="2"/>
        <v>25.226356290111589</v>
      </c>
      <c r="F17" s="13"/>
    </row>
    <row r="18" spans="1:6">
      <c r="A18" s="19">
        <v>1976</v>
      </c>
      <c r="B18" s="21">
        <v>0.73279235488437944</v>
      </c>
      <c r="C18" s="20">
        <f t="shared" si="0"/>
        <v>24.987370003775368</v>
      </c>
      <c r="D18" s="20">
        <f t="shared" si="1"/>
        <v>25.387370003775366</v>
      </c>
      <c r="E18" s="20">
        <f t="shared" si="2"/>
        <v>24.587370003775369</v>
      </c>
      <c r="F18" s="13"/>
    </row>
    <row r="19" spans="1:6">
      <c r="A19" s="19">
        <v>1966</v>
      </c>
      <c r="B19" s="21">
        <v>0.72179485806106047</v>
      </c>
      <c r="C19" s="20">
        <f t="shared" si="0"/>
        <v>24.559853312265666</v>
      </c>
      <c r="D19" s="20">
        <f t="shared" si="1"/>
        <v>24.959853312265665</v>
      </c>
      <c r="E19" s="20">
        <f t="shared" si="2"/>
        <v>24.159853312265668</v>
      </c>
      <c r="F19" s="13"/>
    </row>
    <row r="20" spans="1:6">
      <c r="A20" s="19">
        <v>1956</v>
      </c>
      <c r="B20" s="21">
        <v>0.71968234503611617</v>
      </c>
      <c r="C20" s="20">
        <f t="shared" si="0"/>
        <v>24.477731480933983</v>
      </c>
      <c r="D20" s="20">
        <f t="shared" si="1"/>
        <v>24.877731480933981</v>
      </c>
      <c r="E20" s="20">
        <f t="shared" si="2"/>
        <v>24.077731480933984</v>
      </c>
      <c r="F20" s="13"/>
    </row>
    <row r="21" spans="1:6">
      <c r="A21" s="19">
        <v>1946</v>
      </c>
      <c r="B21" s="21">
        <v>0.71029961616617743</v>
      </c>
      <c r="C21" s="20">
        <f t="shared" si="0"/>
        <v>24.112987278843981</v>
      </c>
      <c r="D21" s="20">
        <f t="shared" si="1"/>
        <v>24.51298727884398</v>
      </c>
      <c r="E21" s="20">
        <f t="shared" si="2"/>
        <v>23.712987278843983</v>
      </c>
      <c r="F21" s="13"/>
    </row>
    <row r="22" spans="1:6">
      <c r="A22" s="19">
        <v>1936</v>
      </c>
      <c r="B22" s="21">
        <v>0.7065220380105135</v>
      </c>
      <c r="C22" s="20">
        <f t="shared" si="0"/>
        <v>23.966137705620703</v>
      </c>
      <c r="D22" s="20">
        <f t="shared" si="1"/>
        <v>24.366137705620702</v>
      </c>
      <c r="E22" s="20">
        <f t="shared" si="2"/>
        <v>23.566137705620704</v>
      </c>
      <c r="F22" s="13"/>
    </row>
    <row r="23" spans="1:6">
      <c r="A23" s="19">
        <v>1926</v>
      </c>
      <c r="B23" s="21">
        <v>0.70526580026301533</v>
      </c>
      <c r="C23" s="20">
        <f t="shared" si="0"/>
        <v>23.917302719424463</v>
      </c>
      <c r="D23" s="20">
        <f t="shared" si="1"/>
        <v>24.317302719424461</v>
      </c>
      <c r="E23" s="20">
        <f t="shared" si="2"/>
        <v>23.517302719424464</v>
      </c>
      <c r="F23" s="13"/>
    </row>
    <row r="24" spans="1:6">
      <c r="A24" s="19">
        <v>1918</v>
      </c>
      <c r="B24" s="21">
        <v>0.70925506985128439</v>
      </c>
      <c r="C24" s="20">
        <f t="shared" si="0"/>
        <v>24.07238158539883</v>
      </c>
      <c r="D24" s="20">
        <f t="shared" si="1"/>
        <v>24.472381585398828</v>
      </c>
      <c r="E24" s="20">
        <f t="shared" si="2"/>
        <v>23.672381585398831</v>
      </c>
      <c r="F24" s="13"/>
    </row>
    <row r="25" spans="1:6">
      <c r="A25" s="19">
        <v>1898</v>
      </c>
      <c r="B25" s="21">
        <v>0.69790948178320888</v>
      </c>
      <c r="C25" s="20">
        <f t="shared" si="0"/>
        <v>23.631333194840465</v>
      </c>
      <c r="D25" s="20">
        <f t="shared" si="1"/>
        <v>24.031333194840464</v>
      </c>
      <c r="E25" s="20">
        <f t="shared" si="2"/>
        <v>23.231333194840467</v>
      </c>
      <c r="F25" s="13"/>
    </row>
    <row r="26" spans="1:6">
      <c r="A26" s="19">
        <v>1879</v>
      </c>
      <c r="B26" s="21">
        <v>0.67832465045010537</v>
      </c>
      <c r="C26" s="20">
        <f t="shared" si="0"/>
        <v>22.869992461597398</v>
      </c>
      <c r="D26" s="20">
        <f t="shared" si="1"/>
        <v>23.269992461597397</v>
      </c>
      <c r="E26" s="20">
        <f t="shared" si="2"/>
        <v>22.4699924615974</v>
      </c>
      <c r="F26" s="13"/>
    </row>
    <row r="27" spans="1:6">
      <c r="A27" s="19">
        <v>1865</v>
      </c>
      <c r="B27" s="21">
        <v>0.67909415035251952</v>
      </c>
      <c r="C27" s="20">
        <f t="shared" si="0"/>
        <v>22.899906000803846</v>
      </c>
      <c r="D27" s="20">
        <f t="shared" si="1"/>
        <v>23.299906000803844</v>
      </c>
      <c r="E27" s="20">
        <f t="shared" si="2"/>
        <v>22.499906000803847</v>
      </c>
      <c r="F27" s="13"/>
    </row>
    <row r="28" spans="1:6">
      <c r="A28" s="19">
        <v>1852</v>
      </c>
      <c r="B28" s="21">
        <v>0.6870969648034646</v>
      </c>
      <c r="C28" s="20">
        <f t="shared" si="0"/>
        <v>23.211007409769884</v>
      </c>
      <c r="D28" s="20">
        <f t="shared" si="1"/>
        <v>23.611007409769883</v>
      </c>
      <c r="E28" s="20">
        <f t="shared" si="2"/>
        <v>22.811007409769886</v>
      </c>
      <c r="F28" s="13"/>
    </row>
    <row r="29" spans="1:6">
      <c r="A29" s="19">
        <v>1838</v>
      </c>
      <c r="B29" s="21">
        <v>0.69805446623093681</v>
      </c>
      <c r="C29" s="20">
        <f t="shared" si="0"/>
        <v>23.636969320261436</v>
      </c>
      <c r="D29" s="20">
        <f t="shared" si="1"/>
        <v>24.036969320261434</v>
      </c>
      <c r="E29" s="20">
        <f t="shared" si="2"/>
        <v>23.236969320261437</v>
      </c>
      <c r="F29" s="13"/>
    </row>
    <row r="30" spans="1:6">
      <c r="A30" s="19">
        <v>1824</v>
      </c>
      <c r="B30" s="21">
        <v>0.71113402845660911</v>
      </c>
      <c r="C30" s="20">
        <f t="shared" si="0"/>
        <v>24.145424222222225</v>
      </c>
      <c r="D30" s="20">
        <f t="shared" si="1"/>
        <v>24.545424222222223</v>
      </c>
      <c r="E30" s="20">
        <f t="shared" si="2"/>
        <v>23.745424222222226</v>
      </c>
      <c r="F30" s="13"/>
    </row>
    <row r="31" spans="1:6">
      <c r="A31" s="19">
        <v>1809</v>
      </c>
      <c r="B31" s="21">
        <v>0.7003949412467636</v>
      </c>
      <c r="C31" s="20">
        <f t="shared" si="0"/>
        <v>23.72795294602669</v>
      </c>
      <c r="D31" s="20">
        <f t="shared" si="1"/>
        <v>24.127952946026689</v>
      </c>
      <c r="E31" s="20">
        <f t="shared" si="2"/>
        <v>23.327952946026691</v>
      </c>
      <c r="F31" s="13"/>
    </row>
    <row r="32" spans="1:6">
      <c r="A32" s="19">
        <v>1794</v>
      </c>
      <c r="B32" s="21">
        <v>0.70448776801944846</v>
      </c>
      <c r="C32" s="20">
        <f t="shared" si="0"/>
        <v>23.887057493988038</v>
      </c>
      <c r="D32" s="20">
        <f t="shared" si="1"/>
        <v>24.287057493988037</v>
      </c>
      <c r="E32" s="20">
        <f t="shared" si="2"/>
        <v>23.48705749398804</v>
      </c>
      <c r="F32" s="13"/>
    </row>
    <row r="33" spans="1:6">
      <c r="A33" s="19">
        <v>1779</v>
      </c>
      <c r="B33" s="21">
        <v>0.69649295358961116</v>
      </c>
      <c r="C33" s="20">
        <f t="shared" si="0"/>
        <v>23.576267077842544</v>
      </c>
      <c r="D33" s="20">
        <f t="shared" si="1"/>
        <v>23.976267077842543</v>
      </c>
      <c r="E33" s="20">
        <f t="shared" si="2"/>
        <v>23.176267077842546</v>
      </c>
      <c r="F33" s="13"/>
    </row>
    <row r="34" spans="1:6">
      <c r="A34" s="19">
        <v>1764</v>
      </c>
      <c r="B34" s="21">
        <v>0.68630615270570794</v>
      </c>
      <c r="C34" s="20">
        <f t="shared" si="0"/>
        <v>23.180265380281689</v>
      </c>
      <c r="D34" s="20">
        <f t="shared" si="1"/>
        <v>23.580265380281688</v>
      </c>
      <c r="E34" s="20">
        <f t="shared" si="2"/>
        <v>22.780265380281691</v>
      </c>
      <c r="F34" s="13"/>
    </row>
    <row r="35" spans="1:6">
      <c r="A35" s="19">
        <v>1748</v>
      </c>
      <c r="B35" s="21">
        <v>0.69360832620216484</v>
      </c>
      <c r="C35" s="20">
        <f t="shared" si="0"/>
        <v>23.464130072782957</v>
      </c>
      <c r="D35" s="20">
        <f t="shared" si="1"/>
        <v>23.864130072782956</v>
      </c>
      <c r="E35" s="20">
        <f t="shared" si="2"/>
        <v>23.064130072782959</v>
      </c>
      <c r="F35" s="13"/>
    </row>
    <row r="36" spans="1:6">
      <c r="A36" s="19">
        <v>1733</v>
      </c>
      <c r="B36" s="21">
        <v>0.70032095490716173</v>
      </c>
      <c r="C36" s="20">
        <f t="shared" si="0"/>
        <v>23.725076801061007</v>
      </c>
      <c r="D36" s="20">
        <f t="shared" si="1"/>
        <v>24.125076801061006</v>
      </c>
      <c r="E36" s="20">
        <f t="shared" si="2"/>
        <v>23.325076801061009</v>
      </c>
      <c r="F36" s="13"/>
    </row>
    <row r="37" spans="1:6">
      <c r="A37" s="19">
        <v>1700</v>
      </c>
      <c r="B37" s="21">
        <v>0.69143332515165323</v>
      </c>
      <c r="C37" s="20">
        <f t="shared" si="0"/>
        <v>23.379579081945373</v>
      </c>
      <c r="D37" s="20">
        <f t="shared" si="1"/>
        <v>23.779579081945371</v>
      </c>
      <c r="E37" s="20">
        <f t="shared" si="2"/>
        <v>22.979579081945374</v>
      </c>
      <c r="F37" s="13"/>
    </row>
    <row r="38" spans="1:6">
      <c r="A38" s="19">
        <v>1683</v>
      </c>
      <c r="B38" s="21">
        <v>0.67169271516741991</v>
      </c>
      <c r="C38" s="20">
        <f t="shared" si="0"/>
        <v>22.612182609418284</v>
      </c>
      <c r="D38" s="20">
        <f t="shared" si="1"/>
        <v>23.012182609418282</v>
      </c>
      <c r="E38" s="20">
        <f t="shared" si="2"/>
        <v>22.212182609418285</v>
      </c>
      <c r="F38" s="13"/>
    </row>
    <row r="39" spans="1:6">
      <c r="A39" s="19">
        <v>1666</v>
      </c>
      <c r="B39" s="21">
        <v>0.70144601185563138</v>
      </c>
      <c r="C39" s="20">
        <f t="shared" si="0"/>
        <v>23.768812264875812</v>
      </c>
      <c r="D39" s="20">
        <f t="shared" si="1"/>
        <v>24.168812264875811</v>
      </c>
      <c r="E39" s="20">
        <f t="shared" si="2"/>
        <v>23.368812264875814</v>
      </c>
      <c r="F39" s="13"/>
    </row>
    <row r="40" spans="1:6">
      <c r="A40" s="19">
        <v>1649</v>
      </c>
      <c r="B40" s="21">
        <v>0.67191548677717772</v>
      </c>
      <c r="C40" s="20">
        <f t="shared" si="0"/>
        <v>22.620842632976007</v>
      </c>
      <c r="D40" s="20">
        <f t="shared" si="1"/>
        <v>23.020842632976006</v>
      </c>
      <c r="E40" s="20">
        <f t="shared" si="2"/>
        <v>22.220842632976009</v>
      </c>
      <c r="F40" s="13"/>
    </row>
    <row r="41" spans="1:6">
      <c r="A41" s="19">
        <v>1631</v>
      </c>
      <c r="B41" s="21">
        <v>0.68782049165831516</v>
      </c>
      <c r="C41" s="20">
        <f t="shared" si="0"/>
        <v>23.239133792725347</v>
      </c>
      <c r="D41" s="20">
        <f t="shared" si="1"/>
        <v>23.639133792725346</v>
      </c>
      <c r="E41" s="20">
        <f t="shared" si="2"/>
        <v>22.839133792725349</v>
      </c>
      <c r="F41" s="13"/>
    </row>
    <row r="42" spans="1:6">
      <c r="A42" s="19">
        <v>1614</v>
      </c>
      <c r="B42" s="21">
        <v>0.68769945632843854</v>
      </c>
      <c r="C42" s="20">
        <f t="shared" si="0"/>
        <v>23.234428665311718</v>
      </c>
      <c r="D42" s="20">
        <f t="shared" si="1"/>
        <v>23.634428665311717</v>
      </c>
      <c r="E42" s="20">
        <f t="shared" si="2"/>
        <v>22.834428665311719</v>
      </c>
      <c r="F42" s="13"/>
    </row>
    <row r="43" spans="1:6">
      <c r="A43" s="19">
        <v>1596</v>
      </c>
      <c r="B43" s="21">
        <v>0.66795559296453244</v>
      </c>
      <c r="C43" s="20">
        <f t="shared" si="0"/>
        <v>22.466905720903235</v>
      </c>
      <c r="D43" s="20">
        <f t="shared" si="1"/>
        <v>22.866905720903233</v>
      </c>
      <c r="E43" s="20">
        <f t="shared" si="2"/>
        <v>22.066905720903236</v>
      </c>
      <c r="F43" s="13"/>
    </row>
    <row r="44" spans="1:6">
      <c r="A44" s="19">
        <v>1577</v>
      </c>
      <c r="B44" s="21">
        <v>0.70234169945761993</v>
      </c>
      <c r="C44" s="20">
        <f t="shared" si="0"/>
        <v>23.803631224715517</v>
      </c>
      <c r="D44" s="20">
        <f t="shared" si="1"/>
        <v>24.203631224715515</v>
      </c>
      <c r="E44" s="20">
        <f t="shared" si="2"/>
        <v>23.403631224715518</v>
      </c>
      <c r="F44" s="13"/>
    </row>
    <row r="45" spans="1:6">
      <c r="A45" s="19">
        <v>1559</v>
      </c>
      <c r="B45" s="21">
        <v>0.68272382048331415</v>
      </c>
      <c r="C45" s="20">
        <f t="shared" si="0"/>
        <v>23.041005797468358</v>
      </c>
      <c r="D45" s="20">
        <f t="shared" si="1"/>
        <v>23.441005797468357</v>
      </c>
      <c r="E45" s="20">
        <f t="shared" si="2"/>
        <v>22.64100579746836</v>
      </c>
      <c r="F45" s="13"/>
    </row>
    <row r="46" spans="1:6">
      <c r="A46" s="19">
        <v>1540</v>
      </c>
      <c r="B46" s="21">
        <v>0.68532876712328761</v>
      </c>
      <c r="C46" s="20">
        <f t="shared" si="0"/>
        <v>23.142270493150683</v>
      </c>
      <c r="D46" s="20">
        <f t="shared" si="1"/>
        <v>23.542270493150681</v>
      </c>
      <c r="E46" s="20">
        <f t="shared" si="2"/>
        <v>22.742270493150684</v>
      </c>
      <c r="F46" s="13"/>
    </row>
    <row r="47" spans="1:6">
      <c r="A47" s="19">
        <v>1521</v>
      </c>
      <c r="B47" s="21">
        <v>0.69686519944979364</v>
      </c>
      <c r="C47" s="20">
        <f t="shared" si="0"/>
        <v>23.590737763411276</v>
      </c>
      <c r="D47" s="20">
        <f t="shared" si="1"/>
        <v>23.990737763411275</v>
      </c>
      <c r="E47" s="20">
        <f t="shared" si="2"/>
        <v>23.190737763411278</v>
      </c>
      <c r="F47" s="13"/>
    </row>
    <row r="48" spans="1:6">
      <c r="A48" s="19">
        <v>1501</v>
      </c>
      <c r="B48" s="21">
        <v>0.67779610809709379</v>
      </c>
      <c r="C48" s="20">
        <f t="shared" si="0"/>
        <v>22.849445906166423</v>
      </c>
      <c r="D48" s="20">
        <f t="shared" si="1"/>
        <v>23.249445906166422</v>
      </c>
      <c r="E48" s="20">
        <f t="shared" si="2"/>
        <v>22.449445906166424</v>
      </c>
      <c r="F48" s="13"/>
    </row>
    <row r="49" spans="1:6">
      <c r="A49" s="19">
        <v>1481</v>
      </c>
      <c r="B49" s="21">
        <v>0.68047817881575845</v>
      </c>
      <c r="C49" s="20">
        <f t="shared" si="0"/>
        <v>22.953708723283796</v>
      </c>
      <c r="D49" s="20">
        <f t="shared" si="1"/>
        <v>23.353708723283795</v>
      </c>
      <c r="E49" s="20">
        <f t="shared" si="2"/>
        <v>22.553708723283798</v>
      </c>
      <c r="F49" s="13"/>
    </row>
    <row r="50" spans="1:6">
      <c r="A50" s="19">
        <v>1461</v>
      </c>
      <c r="B50" s="21">
        <v>0.673900270955336</v>
      </c>
      <c r="C50" s="20">
        <f t="shared" si="0"/>
        <v>22.697999133117733</v>
      </c>
      <c r="D50" s="20">
        <f t="shared" si="1"/>
        <v>23.097999133117732</v>
      </c>
      <c r="E50" s="20">
        <f t="shared" si="2"/>
        <v>22.297999133117735</v>
      </c>
      <c r="F50" s="13"/>
    </row>
    <row r="51" spans="1:6">
      <c r="A51" s="19">
        <v>1441</v>
      </c>
      <c r="B51" s="21">
        <v>0.67562428060725566</v>
      </c>
      <c r="C51" s="20">
        <f t="shared" si="0"/>
        <v>22.765018284326459</v>
      </c>
      <c r="D51" s="20">
        <f t="shared" si="1"/>
        <v>23.165018284326457</v>
      </c>
      <c r="E51" s="20">
        <f t="shared" si="2"/>
        <v>22.36501828432646</v>
      </c>
      <c r="F51" s="13"/>
    </row>
    <row r="52" spans="1:6">
      <c r="A52" s="19">
        <v>1420</v>
      </c>
      <c r="B52" s="21">
        <v>0.66978082307161024</v>
      </c>
      <c r="C52" s="20">
        <f t="shared" si="0"/>
        <v>22.537859716085777</v>
      </c>
      <c r="D52" s="20">
        <f t="shared" si="1"/>
        <v>22.937859716085775</v>
      </c>
      <c r="E52" s="20">
        <f t="shared" si="2"/>
        <v>22.137859716085778</v>
      </c>
      <c r="F52" s="13"/>
    </row>
    <row r="53" spans="1:6">
      <c r="A53" s="19">
        <v>1400</v>
      </c>
      <c r="B53" s="21">
        <v>0.69955502392344493</v>
      </c>
      <c r="C53" s="20">
        <f t="shared" si="0"/>
        <v>23.695301999999998</v>
      </c>
      <c r="D53" s="20">
        <f t="shared" si="1"/>
        <v>24.095301999999997</v>
      </c>
      <c r="E53" s="20">
        <f t="shared" si="2"/>
        <v>23.295302</v>
      </c>
      <c r="F53" s="13"/>
    </row>
    <row r="54" spans="1:6">
      <c r="A54" s="19">
        <v>1378</v>
      </c>
      <c r="B54" s="21">
        <v>0.69401449275362315</v>
      </c>
      <c r="C54" s="20">
        <f t="shared" si="0"/>
        <v>23.47991939130435</v>
      </c>
      <c r="D54" s="20">
        <f t="shared" si="1"/>
        <v>23.879919391304348</v>
      </c>
      <c r="E54" s="20">
        <f t="shared" si="2"/>
        <v>23.079919391304351</v>
      </c>
      <c r="F54" s="13"/>
    </row>
    <row r="55" spans="1:6">
      <c r="A55" s="19">
        <v>1357</v>
      </c>
      <c r="B55" s="21">
        <v>0.70026494995294719</v>
      </c>
      <c r="C55" s="20">
        <f t="shared" si="0"/>
        <v>23.722899664470873</v>
      </c>
      <c r="D55" s="20">
        <f t="shared" si="1"/>
        <v>24.122899664470872</v>
      </c>
      <c r="E55" s="20">
        <f t="shared" si="2"/>
        <v>23.322899664470874</v>
      </c>
      <c r="F55" s="13"/>
    </row>
    <row r="56" spans="1:6">
      <c r="A56" s="19">
        <v>1335</v>
      </c>
      <c r="B56" s="21">
        <v>0.71549530132967976</v>
      </c>
      <c r="C56" s="20">
        <f t="shared" si="0"/>
        <v>24.314964343889976</v>
      </c>
      <c r="D56" s="20">
        <f t="shared" si="1"/>
        <v>24.714964343889974</v>
      </c>
      <c r="E56" s="20">
        <f t="shared" si="2"/>
        <v>23.914964343889977</v>
      </c>
      <c r="F56" s="13"/>
    </row>
    <row r="57" spans="1:6">
      <c r="A57" s="19">
        <v>1319</v>
      </c>
      <c r="B57" s="21">
        <v>0.70683000338638668</v>
      </c>
      <c r="C57" s="20">
        <f t="shared" si="0"/>
        <v>23.978109551642397</v>
      </c>
      <c r="D57" s="20">
        <f t="shared" si="1"/>
        <v>24.378109551642396</v>
      </c>
      <c r="E57" s="20">
        <f t="shared" si="2"/>
        <v>23.578109551642399</v>
      </c>
      <c r="F57" s="13"/>
    </row>
    <row r="58" spans="1:6">
      <c r="A58" s="19">
        <v>1297</v>
      </c>
      <c r="B58" s="21">
        <v>0.69517014735105542</v>
      </c>
      <c r="C58" s="20">
        <f t="shared" si="0"/>
        <v>23.524844308124933</v>
      </c>
      <c r="D58" s="20">
        <f t="shared" si="1"/>
        <v>23.924844308124932</v>
      </c>
      <c r="E58" s="20">
        <f t="shared" si="2"/>
        <v>23.124844308124935</v>
      </c>
      <c r="F58" s="13"/>
    </row>
    <row r="59" spans="1:6">
      <c r="A59" s="19">
        <v>1274</v>
      </c>
      <c r="B59" s="21">
        <v>0.69075838159719383</v>
      </c>
      <c r="C59" s="20">
        <f t="shared" si="0"/>
        <v>23.353341326209318</v>
      </c>
      <c r="D59" s="20">
        <f t="shared" si="1"/>
        <v>23.753341326209316</v>
      </c>
      <c r="E59" s="20">
        <f t="shared" si="2"/>
        <v>22.953341326209319</v>
      </c>
      <c r="F59" s="13"/>
    </row>
    <row r="60" spans="1:6">
      <c r="A60" s="19">
        <v>1252</v>
      </c>
      <c r="B60" s="21">
        <v>0.71558248279136005</v>
      </c>
      <c r="C60" s="20">
        <f t="shared" si="0"/>
        <v>24.31835343603133</v>
      </c>
      <c r="D60" s="20">
        <f t="shared" si="1"/>
        <v>24.718353436031329</v>
      </c>
      <c r="E60" s="20">
        <f t="shared" si="2"/>
        <v>23.918353436031332</v>
      </c>
      <c r="F60" s="13"/>
    </row>
    <row r="61" spans="1:6">
      <c r="A61" s="19">
        <v>1229</v>
      </c>
      <c r="B61" s="21">
        <v>0.68685709523280358</v>
      </c>
      <c r="C61" s="20">
        <f t="shared" si="0"/>
        <v>23.201682720080008</v>
      </c>
      <c r="D61" s="20">
        <f t="shared" si="1"/>
        <v>23.601682720080007</v>
      </c>
      <c r="E61" s="20">
        <f t="shared" si="2"/>
        <v>22.801682720080009</v>
      </c>
      <c r="F61" s="13"/>
    </row>
    <row r="62" spans="1:6">
      <c r="A62" s="19">
        <v>1205</v>
      </c>
      <c r="B62" s="21">
        <v>0.69809168704156477</v>
      </c>
      <c r="C62" s="20">
        <f t="shared" si="0"/>
        <v>23.638416242053793</v>
      </c>
      <c r="D62" s="20">
        <f t="shared" si="1"/>
        <v>24.038416242053792</v>
      </c>
      <c r="E62" s="20">
        <f t="shared" si="2"/>
        <v>23.238416242053795</v>
      </c>
      <c r="F62" s="13"/>
    </row>
    <row r="63" spans="1:6">
      <c r="A63" s="19">
        <v>1182</v>
      </c>
      <c r="B63" s="21">
        <v>0.69990097458161438</v>
      </c>
      <c r="C63" s="20">
        <f t="shared" si="0"/>
        <v>23.70875048588568</v>
      </c>
      <c r="D63" s="20">
        <f t="shared" si="1"/>
        <v>24.108750485885679</v>
      </c>
      <c r="E63" s="20">
        <f t="shared" si="2"/>
        <v>23.308750485885682</v>
      </c>
      <c r="F63" s="13"/>
    </row>
    <row r="64" spans="1:6">
      <c r="A64" s="19">
        <v>1158</v>
      </c>
      <c r="B64" s="21">
        <v>0.69433418584825235</v>
      </c>
      <c r="C64" s="20">
        <f t="shared" si="0"/>
        <v>23.492347140664961</v>
      </c>
      <c r="D64" s="20">
        <f t="shared" si="1"/>
        <v>23.89234714066496</v>
      </c>
      <c r="E64" s="20">
        <f t="shared" si="2"/>
        <v>23.092347140664963</v>
      </c>
      <c r="F64" s="13"/>
    </row>
    <row r="65" spans="1:6">
      <c r="A65" s="19">
        <v>1134</v>
      </c>
      <c r="B65" s="21">
        <v>0.69889812803125062</v>
      </c>
      <c r="C65" s="20">
        <f t="shared" si="0"/>
        <v>23.669765829086835</v>
      </c>
      <c r="D65" s="20">
        <f t="shared" si="1"/>
        <v>24.069765829086833</v>
      </c>
      <c r="E65" s="20">
        <f t="shared" si="2"/>
        <v>23.269765829086836</v>
      </c>
      <c r="F65" s="13"/>
    </row>
    <row r="66" spans="1:6">
      <c r="A66" s="19">
        <v>1110</v>
      </c>
      <c r="B66" s="21">
        <v>0.7035553154087778</v>
      </c>
      <c r="C66" s="20">
        <f t="shared" si="0"/>
        <v>23.850809331200828</v>
      </c>
      <c r="D66" s="20">
        <f t="shared" si="1"/>
        <v>24.250809331200827</v>
      </c>
      <c r="E66" s="20">
        <f t="shared" si="2"/>
        <v>23.45080933120083</v>
      </c>
      <c r="F66" s="13"/>
    </row>
    <row r="67" spans="1:6">
      <c r="A67" s="19">
        <v>1085</v>
      </c>
      <c r="B67" s="21">
        <v>0.68648460215357787</v>
      </c>
      <c r="C67" s="20">
        <f t="shared" si="0"/>
        <v>23.18720242411819</v>
      </c>
      <c r="D67" s="20">
        <f t="shared" si="1"/>
        <v>23.587202424118189</v>
      </c>
      <c r="E67" s="20">
        <f t="shared" si="2"/>
        <v>22.787202424118192</v>
      </c>
      <c r="F67" s="13"/>
    </row>
    <row r="68" spans="1:6">
      <c r="A68" s="19">
        <v>1060</v>
      </c>
      <c r="B68" s="21">
        <v>0.67867569677570461</v>
      </c>
      <c r="C68" s="20">
        <f t="shared" si="0"/>
        <v>22.883639036458746</v>
      </c>
      <c r="D68" s="20">
        <f t="shared" si="1"/>
        <v>23.283639036458744</v>
      </c>
      <c r="E68" s="20">
        <f t="shared" si="2"/>
        <v>22.483639036458747</v>
      </c>
      <c r="F68" s="13"/>
    </row>
    <row r="69" spans="1:6">
      <c r="A69" s="19">
        <v>1035</v>
      </c>
      <c r="B69" s="21">
        <v>0.67239829094402581</v>
      </c>
      <c r="C69" s="20">
        <f t="shared" si="0"/>
        <v>22.639611162158062</v>
      </c>
      <c r="D69" s="20">
        <f t="shared" si="1"/>
        <v>23.03961116215806</v>
      </c>
      <c r="E69" s="20">
        <f t="shared" si="2"/>
        <v>22.239611162158063</v>
      </c>
      <c r="F69" s="13"/>
    </row>
    <row r="70" spans="1:6">
      <c r="A70" s="19">
        <v>1009</v>
      </c>
      <c r="B70" s="21">
        <v>0.67975343907096375</v>
      </c>
      <c r="C70" s="20">
        <f t="shared" si="0"/>
        <v>22.925535190444648</v>
      </c>
      <c r="D70" s="20">
        <f t="shared" si="1"/>
        <v>23.325535190444647</v>
      </c>
      <c r="E70" s="20">
        <f t="shared" si="2"/>
        <v>22.52553519044465</v>
      </c>
      <c r="F70" s="13"/>
    </row>
    <row r="71" spans="1:6">
      <c r="A71" s="19">
        <v>984</v>
      </c>
      <c r="B71" s="21">
        <v>0.69481253334170145</v>
      </c>
      <c r="C71" s="20">
        <f t="shared" si="0"/>
        <v>23.510942421125307</v>
      </c>
      <c r="D71" s="20">
        <f t="shared" si="1"/>
        <v>23.910942421125306</v>
      </c>
      <c r="E71" s="20">
        <f t="shared" si="2"/>
        <v>23.110942421125308</v>
      </c>
      <c r="F71" s="13"/>
    </row>
    <row r="72" spans="1:6">
      <c r="A72" s="19">
        <v>958</v>
      </c>
      <c r="B72" s="21">
        <v>0.6730702176747918</v>
      </c>
      <c r="C72" s="20">
        <f t="shared" si="0"/>
        <v>22.665731641889856</v>
      </c>
      <c r="D72" s="20">
        <f t="shared" si="1"/>
        <v>23.065731641889855</v>
      </c>
      <c r="E72" s="20">
        <f t="shared" si="2"/>
        <v>22.265731641889857</v>
      </c>
      <c r="F72" s="13"/>
    </row>
    <row r="73" spans="1:6">
      <c r="A73" s="19">
        <v>931</v>
      </c>
      <c r="B73" s="21">
        <v>0.67568601863416455</v>
      </c>
      <c r="C73" s="20">
        <f t="shared" si="0"/>
        <v>22.767418288384512</v>
      </c>
      <c r="D73" s="20">
        <f t="shared" si="1"/>
        <v>23.167418288384511</v>
      </c>
      <c r="E73" s="20">
        <f t="shared" si="2"/>
        <v>22.367418288384513</v>
      </c>
      <c r="F73" s="13"/>
    </row>
    <row r="74" spans="1:6">
      <c r="A74" s="19">
        <v>905</v>
      </c>
      <c r="B74" s="21">
        <v>0.67518408498574933</v>
      </c>
      <c r="C74" s="20">
        <f t="shared" si="0"/>
        <v>22.747906119736022</v>
      </c>
      <c r="D74" s="20">
        <f t="shared" si="1"/>
        <v>23.147906119736021</v>
      </c>
      <c r="E74" s="20">
        <f t="shared" si="2"/>
        <v>22.347906119736024</v>
      </c>
      <c r="F74" s="13"/>
    </row>
    <row r="75" spans="1:6">
      <c r="A75" s="19">
        <v>878</v>
      </c>
      <c r="B75" s="21">
        <v>0.68031890592125033</v>
      </c>
      <c r="C75" s="20">
        <f t="shared" si="0"/>
        <v>22.947517148782687</v>
      </c>
      <c r="D75" s="20">
        <f t="shared" si="1"/>
        <v>23.347517148782686</v>
      </c>
      <c r="E75" s="20">
        <f t="shared" si="2"/>
        <v>22.547517148782688</v>
      </c>
      <c r="F75" s="13"/>
    </row>
    <row r="76" spans="1:6">
      <c r="A76" s="19">
        <v>851</v>
      </c>
      <c r="B76" s="21">
        <v>0.68059971254042395</v>
      </c>
      <c r="C76" s="20">
        <f t="shared" si="0"/>
        <v>22.958433225296439</v>
      </c>
      <c r="D76" s="20">
        <f t="shared" si="1"/>
        <v>23.358433225296437</v>
      </c>
      <c r="E76" s="20">
        <f t="shared" si="2"/>
        <v>22.55843322529644</v>
      </c>
      <c r="F76" s="13"/>
    </row>
    <row r="77" spans="1:6">
      <c r="A77" s="19">
        <v>824</v>
      </c>
      <c r="B77" s="21">
        <v>0.67305615475475866</v>
      </c>
      <c r="C77" s="20">
        <f t="shared" si="0"/>
        <v>22.665184959936489</v>
      </c>
      <c r="D77" s="20">
        <f t="shared" si="1"/>
        <v>23.065184959936488</v>
      </c>
      <c r="E77" s="20">
        <f t="shared" si="2"/>
        <v>22.265184959936491</v>
      </c>
      <c r="F77" s="13"/>
    </row>
    <row r="78" spans="1:6">
      <c r="A78" s="19">
        <v>796</v>
      </c>
      <c r="B78" s="21">
        <v>0.68837057320189843</v>
      </c>
      <c r="C78" s="20">
        <f t="shared" si="0"/>
        <v>23.260517662650599</v>
      </c>
      <c r="D78" s="20">
        <f t="shared" si="1"/>
        <v>23.660517662650598</v>
      </c>
      <c r="E78" s="20">
        <f t="shared" si="2"/>
        <v>22.860517662650601</v>
      </c>
      <c r="F78" s="13"/>
    </row>
    <row r="79" spans="1:6">
      <c r="A79" s="19">
        <v>768</v>
      </c>
      <c r="B79" s="21">
        <v>0.69125787401574801</v>
      </c>
      <c r="C79" s="20">
        <f t="shared" si="0"/>
        <v>23.372758594488189</v>
      </c>
      <c r="D79" s="20">
        <f t="shared" si="1"/>
        <v>23.772758594488188</v>
      </c>
      <c r="E79" s="20">
        <f t="shared" si="2"/>
        <v>22.972758594488191</v>
      </c>
      <c r="F79" s="13"/>
    </row>
    <row r="80" spans="1:6">
      <c r="A80" s="19">
        <v>740</v>
      </c>
      <c r="B80" s="21">
        <v>0.67055175596677064</v>
      </c>
      <c r="C80" s="20">
        <f t="shared" ref="C80:C88" si="3">B80*38.874-3.4992</f>
        <v>22.567828961452243</v>
      </c>
      <c r="D80" s="20">
        <f t="shared" ref="D80:D88" si="4">C80+0.4</f>
        <v>22.967828961452241</v>
      </c>
      <c r="E80" s="20">
        <f t="shared" ref="E80:E88" si="5">C80-0.4</f>
        <v>22.167828961452244</v>
      </c>
      <c r="F80" s="13"/>
    </row>
    <row r="81" spans="1:6">
      <c r="A81" s="19">
        <v>711</v>
      </c>
      <c r="B81" s="21">
        <v>0.69652912644904685</v>
      </c>
      <c r="C81" s="20">
        <f t="shared" si="3"/>
        <v>23.577673261580252</v>
      </c>
      <c r="D81" s="20">
        <f t="shared" si="4"/>
        <v>23.97767326158025</v>
      </c>
      <c r="E81" s="20">
        <f t="shared" si="5"/>
        <v>23.177673261580253</v>
      </c>
      <c r="F81" s="13"/>
    </row>
    <row r="82" spans="1:6">
      <c r="A82" s="19">
        <v>682</v>
      </c>
      <c r="B82" s="21">
        <v>0.69453954182392696</v>
      </c>
      <c r="C82" s="20">
        <f t="shared" si="3"/>
        <v>23.500330148863341</v>
      </c>
      <c r="D82" s="20">
        <f t="shared" si="4"/>
        <v>23.90033014886334</v>
      </c>
      <c r="E82" s="20">
        <f t="shared" si="5"/>
        <v>23.100330148863343</v>
      </c>
      <c r="F82" s="13"/>
    </row>
    <row r="83" spans="1:6">
      <c r="A83" s="19">
        <v>653</v>
      </c>
      <c r="B83" s="21">
        <v>0.68760630305395642</v>
      </c>
      <c r="C83" s="20">
        <f t="shared" si="3"/>
        <v>23.230807424919504</v>
      </c>
      <c r="D83" s="20">
        <f t="shared" si="4"/>
        <v>23.630807424919503</v>
      </c>
      <c r="E83" s="20">
        <f t="shared" si="5"/>
        <v>22.830807424919506</v>
      </c>
      <c r="F83" s="13"/>
    </row>
    <row r="84" spans="1:6">
      <c r="A84" s="19">
        <v>624</v>
      </c>
      <c r="B84" s="21">
        <v>0.70124344652413007</v>
      </c>
      <c r="C84" s="20">
        <f t="shared" si="3"/>
        <v>23.760937740179031</v>
      </c>
      <c r="D84" s="20">
        <f t="shared" si="4"/>
        <v>24.16093774017903</v>
      </c>
      <c r="E84" s="20">
        <f t="shared" si="5"/>
        <v>23.360937740179033</v>
      </c>
      <c r="F84" s="13"/>
    </row>
    <row r="85" spans="1:6">
      <c r="A85" s="19">
        <v>594</v>
      </c>
      <c r="B85" s="21">
        <v>0.70114258141349428</v>
      </c>
      <c r="C85" s="20">
        <f t="shared" si="3"/>
        <v>23.757016709868175</v>
      </c>
      <c r="D85" s="20">
        <f t="shared" si="4"/>
        <v>24.157016709868174</v>
      </c>
      <c r="E85" s="20">
        <f t="shared" si="5"/>
        <v>23.357016709868176</v>
      </c>
      <c r="F85" s="13"/>
    </row>
    <row r="86" spans="1:6">
      <c r="A86" s="19">
        <v>565</v>
      </c>
      <c r="B86" s="21">
        <v>0.70994799315964185</v>
      </c>
      <c r="C86" s="20">
        <f t="shared" si="3"/>
        <v>24.099318286087922</v>
      </c>
      <c r="D86" s="20">
        <f t="shared" si="4"/>
        <v>24.49931828608792</v>
      </c>
      <c r="E86" s="20">
        <f t="shared" si="5"/>
        <v>23.699318286087923</v>
      </c>
      <c r="F86" s="13"/>
    </row>
    <row r="87" spans="1:6">
      <c r="A87" s="19">
        <v>534</v>
      </c>
      <c r="B87" s="21">
        <v>0.70735633213859017</v>
      </c>
      <c r="C87" s="20">
        <f t="shared" si="3"/>
        <v>23.998570055555554</v>
      </c>
      <c r="D87" s="20">
        <f t="shared" si="4"/>
        <v>24.398570055555552</v>
      </c>
      <c r="E87" s="20">
        <f t="shared" si="5"/>
        <v>23.598570055555555</v>
      </c>
      <c r="F87" s="13"/>
    </row>
    <row r="88" spans="1:6">
      <c r="A88" s="19">
        <v>504</v>
      </c>
      <c r="B88" s="21">
        <v>0.70350743478133848</v>
      </c>
      <c r="C88" s="20">
        <f t="shared" si="3"/>
        <v>23.84894801968975</v>
      </c>
      <c r="D88" s="20">
        <f t="shared" si="4"/>
        <v>24.248948019689749</v>
      </c>
      <c r="E88" s="20">
        <f t="shared" si="5"/>
        <v>23.448948019689752</v>
      </c>
      <c r="F88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Chronology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Gille</dc:creator>
  <cp:lastModifiedBy>Nick McKay</cp:lastModifiedBy>
  <dcterms:created xsi:type="dcterms:W3CDTF">2013-05-10T20:41:09Z</dcterms:created>
  <dcterms:modified xsi:type="dcterms:W3CDTF">2014-12-05T22:42:20Z</dcterms:modified>
</cp:coreProperties>
</file>