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ce25\Documents\R Projects\zelandica-IPO\"/>
    </mc:Choice>
  </mc:AlternateContent>
  <xr:revisionPtr revIDLastSave="0" documentId="13_ncr:1_{A7742129-7D8F-412E-A8FF-5999A7A962E9}" xr6:coauthVersionLast="47" xr6:coauthVersionMax="47" xr10:uidLastSave="{00000000-0000-0000-0000-000000000000}"/>
  <bookViews>
    <workbookView xWindow="-120" yWindow="-120" windowWidth="29040" windowHeight="15840" tabRatio="503" activeTab="1" xr2:uid="{00000000-000D-0000-FFFF-FFFF00000000}"/>
  </bookViews>
  <sheets>
    <sheet name="Year 1" sheetId="28" r:id="rId1"/>
    <sheet name="Year 2" sheetId="45" r:id="rId2"/>
    <sheet name="Year 3" sheetId="46" r:id="rId3"/>
    <sheet name="Year 4" sheetId="47" r:id="rId4"/>
    <sheet name="Year 5" sheetId="51" r:id="rId5"/>
    <sheet name="Cumulative" sheetId="26" r:id="rId6"/>
  </sheets>
  <definedNames>
    <definedName name="base" localSheetId="4">#REF!</definedName>
    <definedName name="base">#REF!</definedName>
    <definedName name="col" localSheetId="4">#REF!</definedName>
    <definedName name="col">#REF!</definedName>
    <definedName name="effort" localSheetId="4">#REF!</definedName>
    <definedName name="effort">#REF!</definedName>
    <definedName name="fy" localSheetId="4">#REF!</definedName>
    <definedName name="fy">#REF!</definedName>
    <definedName name="mnths" localSheetId="4">#REF!</definedName>
    <definedName name="mnths">#REF!</definedName>
    <definedName name="sdate" localSheetId="4">#REF!</definedName>
    <definedName name="s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11" i="28" l="1"/>
  <c r="AE10" i="28"/>
  <c r="AH10" i="28" s="1"/>
  <c r="AI35" i="47" l="1"/>
  <c r="AI35" i="51"/>
  <c r="AI45" i="51"/>
  <c r="AI43" i="51"/>
  <c r="AI41" i="51"/>
  <c r="AI37" i="51"/>
  <c r="AI33" i="51"/>
  <c r="Z31" i="45" l="1"/>
  <c r="Z31" i="46" s="1"/>
  <c r="Z31" i="47" s="1"/>
  <c r="Z31" i="51" s="1"/>
  <c r="Z30" i="45"/>
  <c r="Z30" i="46" s="1"/>
  <c r="Z30" i="47" s="1"/>
  <c r="Z30" i="51" s="1"/>
  <c r="AI43" i="45" l="1"/>
  <c r="Z28" i="45" l="1"/>
  <c r="Z28" i="46" s="1"/>
  <c r="Z28" i="47" s="1"/>
  <c r="Z28" i="51" s="1"/>
  <c r="AI43" i="47"/>
  <c r="AI43" i="46"/>
  <c r="T18" i="26" s="1"/>
  <c r="AI43" i="28"/>
  <c r="J18" i="26" s="1"/>
  <c r="O18" i="26"/>
  <c r="Q10" i="45"/>
  <c r="Q10" i="46" s="1"/>
  <c r="U43" i="45"/>
  <c r="U43" i="46" s="1"/>
  <c r="U43" i="47" s="1"/>
  <c r="U43" i="51" s="1"/>
  <c r="H43" i="45"/>
  <c r="H43" i="46" s="1"/>
  <c r="H43" i="47" s="1"/>
  <c r="H43" i="51" s="1"/>
  <c r="K28" i="28"/>
  <c r="AD28" i="28" s="1"/>
  <c r="AI28" i="28" s="1"/>
  <c r="J13" i="26" s="1"/>
  <c r="Q11" i="45"/>
  <c r="Z11" i="45" s="1"/>
  <c r="Q22" i="45"/>
  <c r="Q22" i="46" s="1"/>
  <c r="Z22" i="46" s="1"/>
  <c r="Z24" i="51"/>
  <c r="Q12" i="45"/>
  <c r="Q12" i="46" s="1"/>
  <c r="Q13" i="45"/>
  <c r="Q13" i="46" s="1"/>
  <c r="Q14" i="45"/>
  <c r="Q14" i="46" s="1"/>
  <c r="Q15" i="45"/>
  <c r="Q15" i="46" s="1"/>
  <c r="Q15" i="47" s="1"/>
  <c r="Q16" i="45"/>
  <c r="Q16" i="46" s="1"/>
  <c r="Q16" i="47" s="1"/>
  <c r="Q17" i="45"/>
  <c r="Q17" i="46" s="1"/>
  <c r="Q17" i="47" s="1"/>
  <c r="Q23" i="45"/>
  <c r="Q23" i="46" s="1"/>
  <c r="Q23" i="47" s="1"/>
  <c r="Q23" i="51" s="1"/>
  <c r="Q69" i="45"/>
  <c r="Q69" i="46" s="1"/>
  <c r="Z70" i="45"/>
  <c r="Z71" i="51"/>
  <c r="AE71" i="51" s="1"/>
  <c r="Z72" i="51"/>
  <c r="Z73" i="51"/>
  <c r="AE73" i="51" s="1"/>
  <c r="AH73" i="51" s="1"/>
  <c r="Z74" i="51"/>
  <c r="AE74" i="51" s="1"/>
  <c r="Z75" i="51"/>
  <c r="AE75" i="51" s="1"/>
  <c r="Z76" i="51"/>
  <c r="AE76" i="51" s="1"/>
  <c r="Z77" i="51"/>
  <c r="AE77" i="51" s="1"/>
  <c r="AH77" i="51" s="1"/>
  <c r="Z78" i="51"/>
  <c r="AE78" i="51" s="1"/>
  <c r="Z79" i="51"/>
  <c r="AE79" i="51" s="1"/>
  <c r="Z80" i="51"/>
  <c r="Z81" i="51"/>
  <c r="AE81" i="51" s="1"/>
  <c r="AH81" i="51" s="1"/>
  <c r="Z82" i="51"/>
  <c r="AE82" i="51" s="1"/>
  <c r="Z83" i="51"/>
  <c r="Z84" i="51"/>
  <c r="AE84" i="51" s="1"/>
  <c r="AH84" i="51" s="1"/>
  <c r="Z85" i="51"/>
  <c r="AE85" i="51" s="1"/>
  <c r="AH85" i="51" s="1"/>
  <c r="Z86" i="51"/>
  <c r="AE86" i="51" s="1"/>
  <c r="Z87" i="51"/>
  <c r="Z88" i="51"/>
  <c r="Z89" i="51"/>
  <c r="AE89" i="51" s="1"/>
  <c r="AH89" i="51" s="1"/>
  <c r="Z90" i="51"/>
  <c r="AE90" i="51" s="1"/>
  <c r="Z91" i="51"/>
  <c r="AE91" i="51" s="1"/>
  <c r="Z92" i="51"/>
  <c r="Z93" i="51"/>
  <c r="AE93" i="51" s="1"/>
  <c r="AH93" i="51" s="1"/>
  <c r="Z94" i="51"/>
  <c r="AE94" i="51" s="1"/>
  <c r="Z95" i="51"/>
  <c r="AE95" i="51" s="1"/>
  <c r="Z96" i="51"/>
  <c r="Z97" i="51"/>
  <c r="AE97" i="51" s="1"/>
  <c r="AH97" i="51" s="1"/>
  <c r="Z98" i="51"/>
  <c r="AE98" i="51" s="1"/>
  <c r="Z24" i="47"/>
  <c r="Z71" i="47"/>
  <c r="AE71" i="47" s="1"/>
  <c r="Z72" i="47"/>
  <c r="Z73" i="47"/>
  <c r="AE73" i="47" s="1"/>
  <c r="AH73" i="47" s="1"/>
  <c r="Z74" i="47"/>
  <c r="AE74" i="47" s="1"/>
  <c r="Z75" i="47"/>
  <c r="AE75" i="47" s="1"/>
  <c r="Z76" i="47"/>
  <c r="AE76" i="47" s="1"/>
  <c r="Z77" i="47"/>
  <c r="AE77" i="47" s="1"/>
  <c r="AH77" i="47" s="1"/>
  <c r="Z78" i="47"/>
  <c r="AE78" i="47" s="1"/>
  <c r="Z79" i="47"/>
  <c r="AE79" i="47" s="1"/>
  <c r="Z80" i="47"/>
  <c r="Z81" i="47"/>
  <c r="AE81" i="47" s="1"/>
  <c r="AH81" i="47" s="1"/>
  <c r="Z82" i="47"/>
  <c r="AE82" i="47" s="1"/>
  <c r="Z83" i="47"/>
  <c r="AE83" i="47" s="1"/>
  <c r="Z84" i="47"/>
  <c r="AE84" i="47" s="1"/>
  <c r="Z85" i="47"/>
  <c r="AE85" i="47" s="1"/>
  <c r="AH85" i="47" s="1"/>
  <c r="Z86" i="47"/>
  <c r="AE86" i="47" s="1"/>
  <c r="Z87" i="47"/>
  <c r="AE87" i="47" s="1"/>
  <c r="Z88" i="47"/>
  <c r="Z89" i="47"/>
  <c r="AE89" i="47" s="1"/>
  <c r="AH89" i="47" s="1"/>
  <c r="Z90" i="47"/>
  <c r="AE90" i="47" s="1"/>
  <c r="Z91" i="47"/>
  <c r="Z92" i="47"/>
  <c r="AE92" i="47" s="1"/>
  <c r="AH92" i="47" s="1"/>
  <c r="Z93" i="47"/>
  <c r="AE93" i="47" s="1"/>
  <c r="AH93" i="47" s="1"/>
  <c r="Z94" i="47"/>
  <c r="AE94" i="47" s="1"/>
  <c r="Z95" i="47"/>
  <c r="Z96" i="47"/>
  <c r="Z97" i="47"/>
  <c r="AE97" i="47" s="1"/>
  <c r="AH97" i="47" s="1"/>
  <c r="Z98" i="47"/>
  <c r="AI37" i="47"/>
  <c r="Y16" i="26" s="1"/>
  <c r="AI41" i="47"/>
  <c r="Y17" i="26" s="1"/>
  <c r="AI33" i="47"/>
  <c r="Y14" i="26" s="1"/>
  <c r="AI45" i="47"/>
  <c r="Y19" i="26" s="1"/>
  <c r="Z24" i="46"/>
  <c r="Z71" i="46"/>
  <c r="AE71" i="46" s="1"/>
  <c r="Z72" i="46"/>
  <c r="Z73" i="46"/>
  <c r="AE73" i="46" s="1"/>
  <c r="AH73" i="46" s="1"/>
  <c r="Z74" i="46"/>
  <c r="Z75" i="46"/>
  <c r="AE75" i="46" s="1"/>
  <c r="Z76" i="46"/>
  <c r="AE76" i="46" s="1"/>
  <c r="Z77" i="46"/>
  <c r="AE77" i="46" s="1"/>
  <c r="AH77" i="46" s="1"/>
  <c r="Z78" i="46"/>
  <c r="AE78" i="46" s="1"/>
  <c r="Z79" i="46"/>
  <c r="AE79" i="46" s="1"/>
  <c r="Z80" i="46"/>
  <c r="Z81" i="46"/>
  <c r="AE81" i="46" s="1"/>
  <c r="AH81" i="46" s="1"/>
  <c r="Z82" i="46"/>
  <c r="Z83" i="46"/>
  <c r="AE83" i="46" s="1"/>
  <c r="Z84" i="46"/>
  <c r="AE84" i="46" s="1"/>
  <c r="Z85" i="46"/>
  <c r="AE85" i="46" s="1"/>
  <c r="AH85" i="46" s="1"/>
  <c r="Z86" i="46"/>
  <c r="AE86" i="46" s="1"/>
  <c r="Z87" i="46"/>
  <c r="AE87" i="46" s="1"/>
  <c r="Z88" i="46"/>
  <c r="Z89" i="46"/>
  <c r="AE89" i="46" s="1"/>
  <c r="Z90" i="46"/>
  <c r="Z91" i="46"/>
  <c r="AE91" i="46" s="1"/>
  <c r="Z92" i="46"/>
  <c r="AE92" i="46" s="1"/>
  <c r="Z93" i="46"/>
  <c r="AE93" i="46" s="1"/>
  <c r="AH93" i="46" s="1"/>
  <c r="Z94" i="46"/>
  <c r="AE94" i="46" s="1"/>
  <c r="Z95" i="46"/>
  <c r="AE95" i="46" s="1"/>
  <c r="Z96" i="46"/>
  <c r="Z97" i="46"/>
  <c r="AE97" i="46" s="1"/>
  <c r="AH97" i="46" s="1"/>
  <c r="Z98" i="46"/>
  <c r="AI37" i="46"/>
  <c r="T16" i="26" s="1"/>
  <c r="AI41" i="46"/>
  <c r="AI45" i="46"/>
  <c r="AI33" i="46"/>
  <c r="AI35" i="46"/>
  <c r="T15" i="26" s="1"/>
  <c r="Z10" i="45"/>
  <c r="AE10" i="45" s="1"/>
  <c r="K30" i="45"/>
  <c r="K31" i="45"/>
  <c r="Z24" i="45"/>
  <c r="Z12" i="45"/>
  <c r="AE12" i="45" s="1"/>
  <c r="AH12" i="45" s="1"/>
  <c r="Z23" i="45"/>
  <c r="AE23" i="45" s="1"/>
  <c r="Z71" i="45"/>
  <c r="Z72" i="45"/>
  <c r="AE72" i="45" s="1"/>
  <c r="Z73" i="45"/>
  <c r="AE73" i="45" s="1"/>
  <c r="AH73" i="45" s="1"/>
  <c r="Z74" i="45"/>
  <c r="AE74" i="45" s="1"/>
  <c r="Z75" i="45"/>
  <c r="AE75" i="45" s="1"/>
  <c r="AH75" i="45" s="1"/>
  <c r="Z76" i="45"/>
  <c r="AE76" i="45" s="1"/>
  <c r="Z77" i="45"/>
  <c r="Z78" i="45"/>
  <c r="AE78" i="45" s="1"/>
  <c r="AH78" i="45" s="1"/>
  <c r="Z79" i="45"/>
  <c r="Z80" i="45"/>
  <c r="AE80" i="45" s="1"/>
  <c r="Z81" i="45"/>
  <c r="AE81" i="45" s="1"/>
  <c r="Z82" i="45"/>
  <c r="Z83" i="45"/>
  <c r="AE83" i="45" s="1"/>
  <c r="Z84" i="45"/>
  <c r="AE84" i="45" s="1"/>
  <c r="Z85" i="45"/>
  <c r="Z86" i="45"/>
  <c r="AE86" i="45" s="1"/>
  <c r="AH86" i="45" s="1"/>
  <c r="Z87" i="45"/>
  <c r="Z88" i="45"/>
  <c r="AE88" i="45" s="1"/>
  <c r="Z89" i="45"/>
  <c r="AE89" i="45" s="1"/>
  <c r="Z90" i="45"/>
  <c r="AE90" i="45" s="1"/>
  <c r="AH90" i="45" s="1"/>
  <c r="Z91" i="45"/>
  <c r="AE91" i="45" s="1"/>
  <c r="Z92" i="45"/>
  <c r="AE92" i="45" s="1"/>
  <c r="Z93" i="45"/>
  <c r="Z94" i="45"/>
  <c r="AE94" i="45" s="1"/>
  <c r="AH94" i="45" s="1"/>
  <c r="Z95" i="45"/>
  <c r="Z96" i="45"/>
  <c r="AE96" i="45" s="1"/>
  <c r="Z97" i="45"/>
  <c r="AE97" i="45"/>
  <c r="Z98" i="45"/>
  <c r="AE98" i="45" s="1"/>
  <c r="AH98" i="45" s="1"/>
  <c r="K28" i="45"/>
  <c r="AI37" i="45"/>
  <c r="O16" i="26" s="1"/>
  <c r="AI33" i="45"/>
  <c r="AI35" i="45"/>
  <c r="O15" i="26" s="1"/>
  <c r="O19" i="26"/>
  <c r="Z10" i="28"/>
  <c r="Z11" i="28"/>
  <c r="AH11" i="28" s="1"/>
  <c r="Z22" i="28"/>
  <c r="K30" i="28"/>
  <c r="AD30" i="28" s="1"/>
  <c r="K31" i="28"/>
  <c r="AD31" i="28" s="1"/>
  <c r="Z24" i="28"/>
  <c r="Z12" i="28"/>
  <c r="Z13" i="28"/>
  <c r="AE13" i="28" s="1"/>
  <c r="Z14" i="28"/>
  <c r="AE14" i="28" s="1"/>
  <c r="AH14" i="28" s="1"/>
  <c r="Z15" i="28"/>
  <c r="AE15" i="28" s="1"/>
  <c r="Z16" i="28"/>
  <c r="Z17" i="28"/>
  <c r="AE17" i="28" s="1"/>
  <c r="AH17" i="28" s="1"/>
  <c r="Z23" i="28"/>
  <c r="Z69" i="28"/>
  <c r="AE69" i="28" s="1"/>
  <c r="AH69" i="28" s="1"/>
  <c r="Z70" i="28"/>
  <c r="AE70" i="28" s="1"/>
  <c r="Z71" i="28"/>
  <c r="AE71" i="28" s="1"/>
  <c r="Z72" i="28"/>
  <c r="AE72" i="28" s="1"/>
  <c r="AH72" i="28" s="1"/>
  <c r="Z73" i="28"/>
  <c r="AE73" i="28" s="1"/>
  <c r="Z74" i="28"/>
  <c r="Z75" i="28"/>
  <c r="AE75" i="28" s="1"/>
  <c r="AH75" i="28" s="1"/>
  <c r="Z76" i="28"/>
  <c r="Z77" i="28"/>
  <c r="AE77" i="28" s="1"/>
  <c r="AH77" i="28" s="1"/>
  <c r="Z78" i="28"/>
  <c r="AE78" i="28" s="1"/>
  <c r="Z79" i="28"/>
  <c r="AE79" i="28" s="1"/>
  <c r="Z80" i="28"/>
  <c r="AE80" i="28" s="1"/>
  <c r="AH80" i="28" s="1"/>
  <c r="Z81" i="28"/>
  <c r="AE81" i="28" s="1"/>
  <c r="Z82" i="28"/>
  <c r="Z83" i="28"/>
  <c r="AE83" i="28" s="1"/>
  <c r="AH83" i="28" s="1"/>
  <c r="Z84" i="28"/>
  <c r="Z85" i="28"/>
  <c r="AE85" i="28" s="1"/>
  <c r="AH85" i="28" s="1"/>
  <c r="Z86" i="28"/>
  <c r="AE86" i="28" s="1"/>
  <c r="AH86" i="28" s="1"/>
  <c r="Z87" i="28"/>
  <c r="AE87" i="28" s="1"/>
  <c r="Z88" i="28"/>
  <c r="AE88" i="28" s="1"/>
  <c r="AH88" i="28" s="1"/>
  <c r="Z89" i="28"/>
  <c r="AE89" i="28" s="1"/>
  <c r="Z90" i="28"/>
  <c r="Z91" i="28"/>
  <c r="AE91" i="28" s="1"/>
  <c r="AH91" i="28" s="1"/>
  <c r="Z92" i="28"/>
  <c r="Z93" i="28"/>
  <c r="AE93" i="28" s="1"/>
  <c r="AH93" i="28" s="1"/>
  <c r="Z94" i="28"/>
  <c r="AE94" i="28" s="1"/>
  <c r="Z95" i="28"/>
  <c r="AE95" i="28" s="1"/>
  <c r="Z96" i="28"/>
  <c r="AE96" i="28" s="1"/>
  <c r="AH96" i="28" s="1"/>
  <c r="Z97" i="28"/>
  <c r="AE97" i="28" s="1"/>
  <c r="Z98" i="28"/>
  <c r="J16" i="26"/>
  <c r="AI33" i="28"/>
  <c r="J14" i="26" s="1"/>
  <c r="J15" i="26"/>
  <c r="J19" i="26"/>
  <c r="H41" i="47"/>
  <c r="H41" i="51" s="1"/>
  <c r="H37" i="46"/>
  <c r="H37" i="47" s="1"/>
  <c r="H37" i="51" s="1"/>
  <c r="H38" i="45"/>
  <c r="H38" i="46" s="1"/>
  <c r="A52" i="47"/>
  <c r="A52" i="51" s="1"/>
  <c r="A52" i="46"/>
  <c r="A52" i="45"/>
  <c r="A114" i="28"/>
  <c r="AG7" i="26" s="1"/>
  <c r="AD6" i="45"/>
  <c r="AD6" i="46" s="1"/>
  <c r="AD6" i="47" s="1"/>
  <c r="AD6" i="51" s="1"/>
  <c r="AF7" i="26" s="1"/>
  <c r="AD15" i="26"/>
  <c r="Y15" i="26"/>
  <c r="AE65" i="28"/>
  <c r="AH63" i="28"/>
  <c r="AB63" i="28"/>
  <c r="AG88" i="28"/>
  <c r="AF88" i="28"/>
  <c r="X88" i="28"/>
  <c r="AG87" i="28"/>
  <c r="AF87" i="28"/>
  <c r="X87" i="28"/>
  <c r="AG86" i="28"/>
  <c r="AF86" i="28"/>
  <c r="X86" i="28"/>
  <c r="AG85" i="28"/>
  <c r="AF85" i="28"/>
  <c r="X85" i="28"/>
  <c r="AG84" i="28"/>
  <c r="AF84" i="28"/>
  <c r="X84" i="28"/>
  <c r="AF74" i="28"/>
  <c r="AG74" i="28"/>
  <c r="AF75" i="28"/>
  <c r="AG75" i="28"/>
  <c r="AF76" i="28"/>
  <c r="AG76" i="28"/>
  <c r="AF77" i="28"/>
  <c r="AG77" i="28"/>
  <c r="AF78" i="28"/>
  <c r="AG78" i="28"/>
  <c r="AF79" i="28"/>
  <c r="AG79" i="28"/>
  <c r="AF80" i="28"/>
  <c r="AG80" i="28"/>
  <c r="AF81" i="28"/>
  <c r="AG81" i="28"/>
  <c r="AF82" i="28"/>
  <c r="AG82" i="28"/>
  <c r="AF83" i="28"/>
  <c r="AG83" i="28"/>
  <c r="AF89" i="28"/>
  <c r="AG89" i="28"/>
  <c r="AF90" i="28"/>
  <c r="AG90" i="28"/>
  <c r="AF91" i="28"/>
  <c r="AG91" i="28"/>
  <c r="AF92" i="28"/>
  <c r="AG92" i="28"/>
  <c r="AF93" i="28"/>
  <c r="AG93" i="28"/>
  <c r="AF94" i="28"/>
  <c r="AG94" i="28"/>
  <c r="AF95" i="28"/>
  <c r="AG95" i="28"/>
  <c r="AF96" i="28"/>
  <c r="AG96" i="28"/>
  <c r="AF97" i="28"/>
  <c r="AG97" i="28"/>
  <c r="AF98" i="28"/>
  <c r="AG98" i="28"/>
  <c r="AF70" i="28"/>
  <c r="AG70" i="28"/>
  <c r="AF71" i="28"/>
  <c r="AG71" i="28"/>
  <c r="AF72" i="28"/>
  <c r="AG72" i="28"/>
  <c r="AF73" i="28"/>
  <c r="AG73" i="28"/>
  <c r="AG69" i="28"/>
  <c r="AF69" i="28"/>
  <c r="X12" i="28"/>
  <c r="X13" i="28"/>
  <c r="X14" i="28"/>
  <c r="AF23" i="28"/>
  <c r="AG23" i="28"/>
  <c r="AF24" i="28"/>
  <c r="AG24" i="28"/>
  <c r="AG22" i="28"/>
  <c r="AF22" i="28"/>
  <c r="AF12" i="28"/>
  <c r="AG12" i="28"/>
  <c r="AF13" i="28"/>
  <c r="AG13" i="28"/>
  <c r="AF14" i="28"/>
  <c r="AG14" i="28"/>
  <c r="AF15" i="28"/>
  <c r="AG15" i="28"/>
  <c r="AF16" i="28"/>
  <c r="AG16" i="28"/>
  <c r="AF17" i="28"/>
  <c r="AG17" i="28"/>
  <c r="X15" i="28"/>
  <c r="J17" i="26"/>
  <c r="R63" i="28"/>
  <c r="I63" i="28"/>
  <c r="AD29" i="28"/>
  <c r="X17" i="28"/>
  <c r="X10" i="28"/>
  <c r="X11" i="28"/>
  <c r="X16" i="28"/>
  <c r="AH18" i="28"/>
  <c r="X22" i="28"/>
  <c r="X23" i="28"/>
  <c r="X24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9" i="28"/>
  <c r="X90" i="28"/>
  <c r="X91" i="28"/>
  <c r="X92" i="28"/>
  <c r="X93" i="28"/>
  <c r="X94" i="28"/>
  <c r="X95" i="28"/>
  <c r="X96" i="28"/>
  <c r="X97" i="28"/>
  <c r="X98" i="28"/>
  <c r="A70" i="46"/>
  <c r="A70" i="47" s="1"/>
  <c r="A70" i="51" s="1"/>
  <c r="A69" i="45"/>
  <c r="A69" i="46" s="1"/>
  <c r="A69" i="47" s="1"/>
  <c r="A69" i="51" s="1"/>
  <c r="X23" i="45"/>
  <c r="X22" i="45"/>
  <c r="K23" i="45"/>
  <c r="K23" i="46" s="1"/>
  <c r="K23" i="47" s="1"/>
  <c r="K23" i="51" s="1"/>
  <c r="K22" i="45"/>
  <c r="K22" i="46" s="1"/>
  <c r="K22" i="47" s="1"/>
  <c r="K22" i="51" s="1"/>
  <c r="A45" i="45"/>
  <c r="A45" i="46" s="1"/>
  <c r="A45" i="47" s="1"/>
  <c r="A45" i="51" s="1"/>
  <c r="A43" i="45"/>
  <c r="A43" i="46" s="1"/>
  <c r="A43" i="47" s="1"/>
  <c r="A43" i="51" s="1"/>
  <c r="A41" i="45"/>
  <c r="A41" i="46" s="1"/>
  <c r="A41" i="47" s="1"/>
  <c r="A41" i="51" s="1"/>
  <c r="A37" i="45"/>
  <c r="A37" i="46" s="1"/>
  <c r="A37" i="47" s="1"/>
  <c r="A37" i="51" s="1"/>
  <c r="A35" i="45"/>
  <c r="A35" i="46" s="1"/>
  <c r="A35" i="47" s="1"/>
  <c r="A35" i="51" s="1"/>
  <c r="A33" i="45"/>
  <c r="A33" i="46" s="1"/>
  <c r="A33" i="47" s="1"/>
  <c r="A33" i="51" s="1"/>
  <c r="AE6" i="45"/>
  <c r="AE65" i="45" s="1"/>
  <c r="K12" i="45"/>
  <c r="K12" i="46" s="1"/>
  <c r="K12" i="47" s="1"/>
  <c r="K12" i="51" s="1"/>
  <c r="K13" i="45"/>
  <c r="K13" i="46" s="1"/>
  <c r="K13" i="47" s="1"/>
  <c r="K13" i="51" s="1"/>
  <c r="K14" i="45"/>
  <c r="K14" i="46" s="1"/>
  <c r="K14" i="47" s="1"/>
  <c r="K14" i="51" s="1"/>
  <c r="K15" i="45"/>
  <c r="K15" i="46" s="1"/>
  <c r="K15" i="47" s="1"/>
  <c r="K15" i="51" s="1"/>
  <c r="K16" i="45"/>
  <c r="K16" i="46" s="1"/>
  <c r="K16" i="47" s="1"/>
  <c r="K16" i="51" s="1"/>
  <c r="K17" i="45"/>
  <c r="K17" i="46" s="1"/>
  <c r="K17" i="47" s="1"/>
  <c r="K17" i="51" s="1"/>
  <c r="A12" i="45"/>
  <c r="A12" i="46" s="1"/>
  <c r="A12" i="47" s="1"/>
  <c r="A12" i="51" s="1"/>
  <c r="A13" i="45"/>
  <c r="A13" i="46" s="1"/>
  <c r="A13" i="47" s="1"/>
  <c r="A13" i="51" s="1"/>
  <c r="A14" i="45"/>
  <c r="A14" i="46" s="1"/>
  <c r="A14" i="47" s="1"/>
  <c r="A14" i="51" s="1"/>
  <c r="A15" i="45"/>
  <c r="A15" i="46" s="1"/>
  <c r="A15" i="47" s="1"/>
  <c r="A15" i="51" s="1"/>
  <c r="A16" i="45"/>
  <c r="A16" i="46" s="1"/>
  <c r="A16" i="47" s="1"/>
  <c r="A16" i="51" s="1"/>
  <c r="A17" i="45"/>
  <c r="A17" i="46" s="1"/>
  <c r="A17" i="47" s="1"/>
  <c r="A17" i="51" s="1"/>
  <c r="B24" i="45"/>
  <c r="B24" i="46" s="1"/>
  <c r="B24" i="47" s="1"/>
  <c r="B24" i="51" s="1"/>
  <c r="AD29" i="45"/>
  <c r="B23" i="45"/>
  <c r="B23" i="46" s="1"/>
  <c r="B23" i="47" s="1"/>
  <c r="B23" i="51" s="1"/>
  <c r="B22" i="45"/>
  <c r="B22" i="46" s="1"/>
  <c r="B22" i="47" s="1"/>
  <c r="B22" i="51" s="1"/>
  <c r="K11" i="45"/>
  <c r="K11" i="46" s="1"/>
  <c r="K11" i="47" s="1"/>
  <c r="K11" i="51" s="1"/>
  <c r="K10" i="45"/>
  <c r="K10" i="46" s="1"/>
  <c r="K10" i="47" s="1"/>
  <c r="K10" i="51" s="1"/>
  <c r="A11" i="45"/>
  <c r="A11" i="46" s="1"/>
  <c r="A11" i="47" s="1"/>
  <c r="A11" i="51" s="1"/>
  <c r="A10" i="45"/>
  <c r="A10" i="46" s="1"/>
  <c r="A10" i="47" s="1"/>
  <c r="A10" i="51" s="1"/>
  <c r="AF10" i="45"/>
  <c r="AH63" i="45"/>
  <c r="AB63" i="45"/>
  <c r="O17" i="26"/>
  <c r="O14" i="26"/>
  <c r="X10" i="45"/>
  <c r="AG10" i="45"/>
  <c r="X11" i="45"/>
  <c r="AF11" i="45"/>
  <c r="AG11" i="45"/>
  <c r="X12" i="45"/>
  <c r="AF12" i="45"/>
  <c r="AG12" i="45"/>
  <c r="X13" i="45"/>
  <c r="AF13" i="45"/>
  <c r="AG13" i="45"/>
  <c r="X14" i="45"/>
  <c r="AF14" i="45"/>
  <c r="AG14" i="45"/>
  <c r="X15" i="45"/>
  <c r="AF15" i="45"/>
  <c r="AG15" i="45"/>
  <c r="X16" i="45"/>
  <c r="AF16" i="45"/>
  <c r="AG16" i="45"/>
  <c r="X17" i="45"/>
  <c r="AF17" i="45"/>
  <c r="AG17" i="45"/>
  <c r="AH18" i="45"/>
  <c r="AF22" i="45"/>
  <c r="AG22" i="45"/>
  <c r="AF23" i="45"/>
  <c r="AG23" i="45"/>
  <c r="X24" i="45"/>
  <c r="AF24" i="45"/>
  <c r="AG24" i="45"/>
  <c r="I63" i="45"/>
  <c r="R63" i="45"/>
  <c r="X69" i="45"/>
  <c r="AF69" i="45"/>
  <c r="AG69" i="45"/>
  <c r="X70" i="45"/>
  <c r="AF70" i="45"/>
  <c r="AG70" i="45"/>
  <c r="X71" i="45"/>
  <c r="AF71" i="45"/>
  <c r="AG71" i="45"/>
  <c r="X72" i="45"/>
  <c r="AF72" i="45"/>
  <c r="AG72" i="45"/>
  <c r="X73" i="45"/>
  <c r="AF73" i="45"/>
  <c r="AG73" i="45"/>
  <c r="X74" i="45"/>
  <c r="AF74" i="45"/>
  <c r="AG74" i="45"/>
  <c r="X75" i="45"/>
  <c r="AF75" i="45"/>
  <c r="AG75" i="45"/>
  <c r="X76" i="45"/>
  <c r="AF76" i="45"/>
  <c r="AG76" i="45"/>
  <c r="X77" i="45"/>
  <c r="AF77" i="45"/>
  <c r="AG77" i="45"/>
  <c r="X78" i="45"/>
  <c r="AF78" i="45"/>
  <c r="AG78" i="45"/>
  <c r="X79" i="45"/>
  <c r="AF79" i="45"/>
  <c r="AG79" i="45"/>
  <c r="X80" i="45"/>
  <c r="AF80" i="45"/>
  <c r="AG80" i="45"/>
  <c r="X81" i="45"/>
  <c r="AF81" i="45"/>
  <c r="AG81" i="45"/>
  <c r="X82" i="45"/>
  <c r="AF82" i="45"/>
  <c r="AG82" i="45"/>
  <c r="X83" i="45"/>
  <c r="AF83" i="45"/>
  <c r="AG83" i="45"/>
  <c r="X84" i="45"/>
  <c r="AF84" i="45"/>
  <c r="AG84" i="45"/>
  <c r="X85" i="45"/>
  <c r="AF85" i="45"/>
  <c r="AG85" i="45"/>
  <c r="X86" i="45"/>
  <c r="AF86" i="45"/>
  <c r="AG86" i="45"/>
  <c r="X87" i="45"/>
  <c r="AF87" i="45"/>
  <c r="AG87" i="45"/>
  <c r="X88" i="45"/>
  <c r="AF88" i="45"/>
  <c r="AG88" i="45"/>
  <c r="X89" i="45"/>
  <c r="AF89" i="45"/>
  <c r="AG89" i="45"/>
  <c r="X90" i="45"/>
  <c r="AF90" i="45"/>
  <c r="AG90" i="45"/>
  <c r="X91" i="45"/>
  <c r="AF91" i="45"/>
  <c r="AG91" i="45"/>
  <c r="X92" i="45"/>
  <c r="AF92" i="45"/>
  <c r="AG92" i="45"/>
  <c r="X93" i="45"/>
  <c r="AF93" i="45"/>
  <c r="AG93" i="45"/>
  <c r="X94" i="45"/>
  <c r="AF94" i="45"/>
  <c r="AG94" i="45"/>
  <c r="X95" i="45"/>
  <c r="AF95" i="45"/>
  <c r="AG95" i="45"/>
  <c r="X96" i="45"/>
  <c r="AF96" i="45"/>
  <c r="AG96" i="45"/>
  <c r="X97" i="45"/>
  <c r="AF97" i="45"/>
  <c r="AG97" i="45"/>
  <c r="X98" i="45"/>
  <c r="AF98" i="45"/>
  <c r="AG98" i="45"/>
  <c r="X11" i="46"/>
  <c r="X12" i="46"/>
  <c r="X13" i="46"/>
  <c r="X14" i="46"/>
  <c r="X15" i="46"/>
  <c r="X16" i="46"/>
  <c r="X17" i="46"/>
  <c r="X10" i="46"/>
  <c r="AD29" i="46"/>
  <c r="AF10" i="46"/>
  <c r="AH63" i="46"/>
  <c r="AB63" i="46"/>
  <c r="AE6" i="46"/>
  <c r="AE65" i="46" s="1"/>
  <c r="T19" i="26"/>
  <c r="T17" i="26"/>
  <c r="T14" i="2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H18" i="46"/>
  <c r="X22" i="46"/>
  <c r="AF22" i="46"/>
  <c r="AG22" i="46"/>
  <c r="X23" i="46"/>
  <c r="AF23" i="46"/>
  <c r="AG23" i="46"/>
  <c r="X24" i="46"/>
  <c r="AF24" i="46"/>
  <c r="AG24" i="46"/>
  <c r="AB52" i="46"/>
  <c r="I63" i="46"/>
  <c r="R63" i="46"/>
  <c r="X69" i="46"/>
  <c r="AF69" i="46"/>
  <c r="AG69" i="46"/>
  <c r="X70" i="46"/>
  <c r="AF70" i="46"/>
  <c r="AG70" i="46"/>
  <c r="X71" i="46"/>
  <c r="AF71" i="46"/>
  <c r="AG71" i="46"/>
  <c r="X72" i="46"/>
  <c r="AF72" i="46"/>
  <c r="AG72" i="46"/>
  <c r="X73" i="46"/>
  <c r="AF73" i="46"/>
  <c r="AG73" i="46"/>
  <c r="X74" i="46"/>
  <c r="AF74" i="46"/>
  <c r="AG74" i="46"/>
  <c r="X75" i="46"/>
  <c r="AF75" i="46"/>
  <c r="AG75" i="46"/>
  <c r="X76" i="46"/>
  <c r="AF76" i="46"/>
  <c r="AG76" i="46"/>
  <c r="X77" i="46"/>
  <c r="AF77" i="46"/>
  <c r="AG77" i="46"/>
  <c r="X78" i="46"/>
  <c r="AF78" i="46"/>
  <c r="AG78" i="46"/>
  <c r="X79" i="46"/>
  <c r="AF79" i="46"/>
  <c r="AG79" i="46"/>
  <c r="X80" i="46"/>
  <c r="AF80" i="46"/>
  <c r="AG80" i="46"/>
  <c r="X81" i="46"/>
  <c r="AF81" i="46"/>
  <c r="AG81" i="46"/>
  <c r="X82" i="46"/>
  <c r="AF82" i="46"/>
  <c r="AG82" i="46"/>
  <c r="X83" i="46"/>
  <c r="AF83" i="46"/>
  <c r="AG83" i="46"/>
  <c r="X84" i="46"/>
  <c r="AF84" i="46"/>
  <c r="AG84" i="46"/>
  <c r="X85" i="46"/>
  <c r="AF85" i="46"/>
  <c r="AG85" i="46"/>
  <c r="X86" i="46"/>
  <c r="AF86" i="46"/>
  <c r="AG86" i="46"/>
  <c r="X87" i="46"/>
  <c r="AF87" i="46"/>
  <c r="AG87" i="46"/>
  <c r="X88" i="46"/>
  <c r="AF88" i="46"/>
  <c r="AG88" i="46"/>
  <c r="X89" i="46"/>
  <c r="AF89" i="46"/>
  <c r="AG89" i="46"/>
  <c r="X90" i="46"/>
  <c r="AF90" i="46"/>
  <c r="AG90" i="46"/>
  <c r="X91" i="46"/>
  <c r="AF91" i="46"/>
  <c r="AG91" i="46"/>
  <c r="X92" i="46"/>
  <c r="AF92" i="46"/>
  <c r="AG92" i="46"/>
  <c r="X93" i="46"/>
  <c r="AF93" i="46"/>
  <c r="AG93" i="46"/>
  <c r="X94" i="46"/>
  <c r="AF94" i="46"/>
  <c r="AG94" i="46"/>
  <c r="X95" i="46"/>
  <c r="AF95" i="46"/>
  <c r="AG95" i="46"/>
  <c r="X96" i="46"/>
  <c r="AF96" i="46"/>
  <c r="AG96" i="46"/>
  <c r="X97" i="46"/>
  <c r="AF97" i="46"/>
  <c r="AG97" i="46"/>
  <c r="X98" i="46"/>
  <c r="AF98" i="46"/>
  <c r="AG98" i="46"/>
  <c r="X23" i="47"/>
  <c r="X22" i="47"/>
  <c r="AD29" i="47"/>
  <c r="X10" i="47"/>
  <c r="AF10" i="47"/>
  <c r="AH63" i="47"/>
  <c r="AB63" i="47"/>
  <c r="AE6" i="47"/>
  <c r="AE65" i="47" s="1"/>
  <c r="Y18" i="26"/>
  <c r="AG10" i="47"/>
  <c r="X11" i="47"/>
  <c r="AF11" i="47"/>
  <c r="AG11" i="47"/>
  <c r="X12" i="47"/>
  <c r="AF12" i="47"/>
  <c r="AG12" i="47"/>
  <c r="X13" i="47"/>
  <c r="AF13" i="47"/>
  <c r="AG13" i="47"/>
  <c r="X14" i="47"/>
  <c r="AF14" i="47"/>
  <c r="AG14" i="47"/>
  <c r="X15" i="47"/>
  <c r="AF15" i="47"/>
  <c r="AG15" i="47"/>
  <c r="X16" i="47"/>
  <c r="AF16" i="47"/>
  <c r="AG16" i="47"/>
  <c r="X17" i="47"/>
  <c r="AF17" i="47"/>
  <c r="AG17" i="47"/>
  <c r="AH18" i="47"/>
  <c r="AF22" i="47"/>
  <c r="AG22" i="47"/>
  <c r="AF23" i="47"/>
  <c r="AG23" i="47"/>
  <c r="X24" i="47"/>
  <c r="AF24" i="47"/>
  <c r="AG24" i="47"/>
  <c r="AB52" i="47"/>
  <c r="I63" i="47"/>
  <c r="R63" i="47"/>
  <c r="X69" i="47"/>
  <c r="AF69" i="47"/>
  <c r="AG69" i="47"/>
  <c r="X70" i="47"/>
  <c r="AF70" i="47"/>
  <c r="AG70" i="47"/>
  <c r="X71" i="47"/>
  <c r="AF71" i="47"/>
  <c r="AG71" i="47"/>
  <c r="X72" i="47"/>
  <c r="AF72" i="47"/>
  <c r="AG72" i="47"/>
  <c r="X73" i="47"/>
  <c r="AF73" i="47"/>
  <c r="AG73" i="47"/>
  <c r="X74" i="47"/>
  <c r="AF74" i="47"/>
  <c r="AG74" i="47"/>
  <c r="X75" i="47"/>
  <c r="AF75" i="47"/>
  <c r="AG75" i="47"/>
  <c r="X76" i="47"/>
  <c r="AF76" i="47"/>
  <c r="AG76" i="47"/>
  <c r="X77" i="47"/>
  <c r="AF77" i="47"/>
  <c r="AG77" i="47"/>
  <c r="X78" i="47"/>
  <c r="AF78" i="47"/>
  <c r="AG78" i="47"/>
  <c r="X79" i="47"/>
  <c r="AF79" i="47"/>
  <c r="AG79" i="47"/>
  <c r="X80" i="47"/>
  <c r="AF80" i="47"/>
  <c r="AG80" i="47"/>
  <c r="X81" i="47"/>
  <c r="AF81" i="47"/>
  <c r="AG81" i="47"/>
  <c r="X82" i="47"/>
  <c r="AF82" i="47"/>
  <c r="AG82" i="47"/>
  <c r="X83" i="47"/>
  <c r="AF83" i="47"/>
  <c r="AG83" i="47"/>
  <c r="X84" i="47"/>
  <c r="AF84" i="47"/>
  <c r="AG84" i="47"/>
  <c r="X85" i="47"/>
  <c r="AF85" i="47"/>
  <c r="AG85" i="47"/>
  <c r="X86" i="47"/>
  <c r="AF86" i="47"/>
  <c r="AG86" i="47"/>
  <c r="X87" i="47"/>
  <c r="AF87" i="47"/>
  <c r="AG87" i="47"/>
  <c r="X88" i="47"/>
  <c r="AF88" i="47"/>
  <c r="AG88" i="47"/>
  <c r="X89" i="47"/>
  <c r="AF89" i="47"/>
  <c r="AG89" i="47"/>
  <c r="X90" i="47"/>
  <c r="AF90" i="47"/>
  <c r="AG90" i="47"/>
  <c r="X91" i="47"/>
  <c r="AF91" i="47"/>
  <c r="AG91" i="47"/>
  <c r="X92" i="47"/>
  <c r="AF92" i="47"/>
  <c r="AG92" i="47"/>
  <c r="X93" i="47"/>
  <c r="AF93" i="47"/>
  <c r="AG93" i="47"/>
  <c r="X94" i="47"/>
  <c r="AF94" i="47"/>
  <c r="AG94" i="47"/>
  <c r="X95" i="47"/>
  <c r="AF95" i="47"/>
  <c r="AG95" i="47"/>
  <c r="X96" i="47"/>
  <c r="AF96" i="47"/>
  <c r="AG96" i="47"/>
  <c r="X97" i="47"/>
  <c r="AF97" i="47"/>
  <c r="AG97" i="47"/>
  <c r="X98" i="47"/>
  <c r="AF98" i="47"/>
  <c r="AG98" i="47"/>
  <c r="X11" i="51"/>
  <c r="X12" i="51"/>
  <c r="X13" i="51"/>
  <c r="X14" i="51"/>
  <c r="X15" i="51"/>
  <c r="X16" i="51"/>
  <c r="X17" i="51"/>
  <c r="X10" i="51"/>
  <c r="AG98" i="51"/>
  <c r="AF98" i="51"/>
  <c r="X98" i="51"/>
  <c r="AG97" i="51"/>
  <c r="AF97" i="51"/>
  <c r="X97" i="51"/>
  <c r="AG96" i="51"/>
  <c r="AF96" i="51"/>
  <c r="X96" i="51"/>
  <c r="AG95" i="51"/>
  <c r="AF95" i="51"/>
  <c r="X95" i="51"/>
  <c r="AG94" i="51"/>
  <c r="AF94" i="51"/>
  <c r="X94" i="51"/>
  <c r="AG93" i="51"/>
  <c r="AF93" i="51"/>
  <c r="X93" i="51"/>
  <c r="AG92" i="51"/>
  <c r="AF92" i="51"/>
  <c r="X92" i="51"/>
  <c r="AG91" i="51"/>
  <c r="AF91" i="51"/>
  <c r="X91" i="51"/>
  <c r="AG90" i="51"/>
  <c r="AF90" i="51"/>
  <c r="X90" i="51"/>
  <c r="AG89" i="51"/>
  <c r="AF89" i="51"/>
  <c r="X89" i="51"/>
  <c r="AG88" i="51"/>
  <c r="AF88" i="51"/>
  <c r="X88" i="51"/>
  <c r="AG87" i="51"/>
  <c r="AF87" i="51"/>
  <c r="X87" i="51"/>
  <c r="AG86" i="51"/>
  <c r="AF86" i="51"/>
  <c r="X86" i="51"/>
  <c r="AG85" i="51"/>
  <c r="AF85" i="51"/>
  <c r="X85" i="51"/>
  <c r="AG84" i="51"/>
  <c r="AF84" i="51"/>
  <c r="X84" i="51"/>
  <c r="AG83" i="51"/>
  <c r="AF83" i="51"/>
  <c r="X83" i="51"/>
  <c r="AG82" i="51"/>
  <c r="AF82" i="51"/>
  <c r="X82" i="51"/>
  <c r="AG81" i="51"/>
  <c r="AF81" i="51"/>
  <c r="X81" i="51"/>
  <c r="AG80" i="51"/>
  <c r="AF80" i="51"/>
  <c r="X80" i="51"/>
  <c r="AG79" i="51"/>
  <c r="AF79" i="51"/>
  <c r="X79" i="51"/>
  <c r="AG78" i="51"/>
  <c r="AF78" i="51"/>
  <c r="X78" i="51"/>
  <c r="AG77" i="51"/>
  <c r="AF77" i="51"/>
  <c r="X77" i="51"/>
  <c r="AG76" i="51"/>
  <c r="AF76" i="51"/>
  <c r="X76" i="51"/>
  <c r="AG75" i="51"/>
  <c r="AF75" i="51"/>
  <c r="X75" i="51"/>
  <c r="AG74" i="51"/>
  <c r="AF74" i="51"/>
  <c r="X74" i="51"/>
  <c r="AG73" i="51"/>
  <c r="AF73" i="51"/>
  <c r="X73" i="51"/>
  <c r="AG72" i="51"/>
  <c r="AF72" i="51"/>
  <c r="X72" i="51"/>
  <c r="AG71" i="51"/>
  <c r="AF71" i="51"/>
  <c r="X71" i="51"/>
  <c r="AG70" i="51"/>
  <c r="AF70" i="51"/>
  <c r="X70" i="51"/>
  <c r="AG69" i="51"/>
  <c r="AF69" i="51"/>
  <c r="X69" i="51"/>
  <c r="AH63" i="51"/>
  <c r="AB63" i="51"/>
  <c r="R63" i="51"/>
  <c r="I63" i="51"/>
  <c r="AB52" i="51"/>
  <c r="AD19" i="26"/>
  <c r="AD18" i="26"/>
  <c r="AD17" i="26"/>
  <c r="AD16" i="26"/>
  <c r="AD14" i="26"/>
  <c r="AD29" i="51"/>
  <c r="AG24" i="51"/>
  <c r="AF24" i="51"/>
  <c r="X24" i="51"/>
  <c r="AG23" i="51"/>
  <c r="AF23" i="51"/>
  <c r="X23" i="51"/>
  <c r="AG22" i="51"/>
  <c r="AF22" i="51"/>
  <c r="X22" i="51"/>
  <c r="AH18" i="51"/>
  <c r="AG17" i="51"/>
  <c r="AF17" i="51"/>
  <c r="AG16" i="51"/>
  <c r="AF16" i="51"/>
  <c r="AG15" i="51"/>
  <c r="AF15" i="51"/>
  <c r="AG14" i="51"/>
  <c r="AF14" i="51"/>
  <c r="AG13" i="51"/>
  <c r="AF13" i="51"/>
  <c r="AG12" i="51"/>
  <c r="AF12" i="51"/>
  <c r="AG11" i="51"/>
  <c r="AF11" i="51"/>
  <c r="AG10" i="51"/>
  <c r="AF10" i="51"/>
  <c r="AE6" i="51"/>
  <c r="AE65" i="51" s="1"/>
  <c r="Z69" i="45" l="1"/>
  <c r="AE69" i="45" s="1"/>
  <c r="AH69" i="45" s="1"/>
  <c r="AD28" i="45"/>
  <c r="AI28" i="45" s="1"/>
  <c r="O13" i="26" s="1"/>
  <c r="Z15" i="45"/>
  <c r="AE15" i="45" s="1"/>
  <c r="Q10" i="47"/>
  <c r="Z10" i="46"/>
  <c r="AH89" i="45"/>
  <c r="AI17" i="26"/>
  <c r="Z14" i="45"/>
  <c r="AE14" i="45" s="1"/>
  <c r="AH97" i="45"/>
  <c r="Z13" i="45"/>
  <c r="AE13" i="45" s="1"/>
  <c r="AH13" i="45" s="1"/>
  <c r="AH92" i="46"/>
  <c r="AI16" i="26"/>
  <c r="AH70" i="28"/>
  <c r="AI25" i="28" s="1"/>
  <c r="AH81" i="45"/>
  <c r="Z17" i="45"/>
  <c r="AE17" i="45" s="1"/>
  <c r="Z22" i="45"/>
  <c r="AE22" i="45" s="1"/>
  <c r="AH84" i="47"/>
  <c r="AH84" i="46"/>
  <c r="AA25" i="28"/>
  <c r="J11" i="26" s="1"/>
  <c r="AD31" i="45"/>
  <c r="AD30" i="45"/>
  <c r="AE22" i="46"/>
  <c r="AH22" i="46" s="1"/>
  <c r="AH10" i="45"/>
  <c r="AF25" i="45"/>
  <c r="Q69" i="47"/>
  <c r="Q69" i="51" s="1"/>
  <c r="Z69" i="51" s="1"/>
  <c r="Z69" i="46"/>
  <c r="AE69" i="46" s="1"/>
  <c r="AH69" i="46" s="1"/>
  <c r="Q13" i="47"/>
  <c r="Q13" i="51" s="1"/>
  <c r="Z13" i="51" s="1"/>
  <c r="Z13" i="46"/>
  <c r="AE13" i="46" s="1"/>
  <c r="K28" i="51"/>
  <c r="AD28" i="51" s="1"/>
  <c r="AI28" i="51" s="1"/>
  <c r="AD13" i="26" s="1"/>
  <c r="K28" i="47"/>
  <c r="AD28" i="47" s="1"/>
  <c r="AI28" i="47" s="1"/>
  <c r="Y13" i="26" s="1"/>
  <c r="K30" i="47"/>
  <c r="AD30" i="47" s="1"/>
  <c r="K31" i="47"/>
  <c r="AD31" i="47" s="1"/>
  <c r="AI14" i="26"/>
  <c r="K28" i="46"/>
  <c r="AD28" i="46" s="1"/>
  <c r="AI28" i="46" s="1"/>
  <c r="T13" i="26" s="1"/>
  <c r="AE92" i="51"/>
  <c r="AH92" i="51" s="1"/>
  <c r="AE12" i="28"/>
  <c r="AH12" i="28" s="1"/>
  <c r="AH92" i="45"/>
  <c r="AH76" i="45"/>
  <c r="AH76" i="51"/>
  <c r="AH71" i="51"/>
  <c r="AH79" i="47"/>
  <c r="AH87" i="46"/>
  <c r="AH76" i="46"/>
  <c r="AH71" i="46"/>
  <c r="K31" i="46"/>
  <c r="AD31" i="46" s="1"/>
  <c r="AH95" i="51"/>
  <c r="AH91" i="51"/>
  <c r="AH75" i="47"/>
  <c r="AI15" i="26"/>
  <c r="AH74" i="45"/>
  <c r="K30" i="46"/>
  <c r="AD30" i="46" s="1"/>
  <c r="AH87" i="47"/>
  <c r="AH83" i="47"/>
  <c r="AH79" i="51"/>
  <c r="AH75" i="51"/>
  <c r="AI18" i="26"/>
  <c r="AI19" i="26"/>
  <c r="AH94" i="28"/>
  <c r="AH78" i="28"/>
  <c r="AH15" i="45"/>
  <c r="AH89" i="46"/>
  <c r="Z16" i="46"/>
  <c r="AE16" i="46" s="1"/>
  <c r="AH76" i="47"/>
  <c r="AE82" i="45"/>
  <c r="AH82" i="45" s="1"/>
  <c r="AH79" i="46"/>
  <c r="Z15" i="46"/>
  <c r="AE15" i="46" s="1"/>
  <c r="AH15" i="46" s="1"/>
  <c r="AE95" i="47"/>
  <c r="AH95" i="47" s="1"/>
  <c r="AE91" i="47"/>
  <c r="AH91" i="47" s="1"/>
  <c r="AH71" i="47"/>
  <c r="AE87" i="51"/>
  <c r="AH87" i="51" s="1"/>
  <c r="AE83" i="51"/>
  <c r="AH83" i="51" s="1"/>
  <c r="Q17" i="51"/>
  <c r="Z17" i="51" s="1"/>
  <c r="Z17" i="47"/>
  <c r="AH15" i="28"/>
  <c r="AH97" i="28"/>
  <c r="AE92" i="28"/>
  <c r="AH92" i="28" s="1"/>
  <c r="AH81" i="28"/>
  <c r="AE76" i="28"/>
  <c r="AH76" i="28" s="1"/>
  <c r="Q10" i="51"/>
  <c r="Z10" i="51" s="1"/>
  <c r="Z10" i="47"/>
  <c r="AE82" i="46"/>
  <c r="AH82" i="46" s="1"/>
  <c r="AH23" i="45"/>
  <c r="AE24" i="28"/>
  <c r="AH24" i="28" s="1"/>
  <c r="AE95" i="45"/>
  <c r="AH95" i="45" s="1"/>
  <c r="AH84" i="45"/>
  <c r="AE79" i="45"/>
  <c r="AH79" i="45" s="1"/>
  <c r="AH95" i="46"/>
  <c r="AE90" i="46"/>
  <c r="AH90" i="46" s="1"/>
  <c r="AE98" i="47"/>
  <c r="AH98" i="47" s="1"/>
  <c r="Z16" i="47"/>
  <c r="Q16" i="51"/>
  <c r="Z16" i="51" s="1"/>
  <c r="K30" i="51"/>
  <c r="AD30" i="51" s="1"/>
  <c r="K31" i="51"/>
  <c r="AD31" i="51" s="1"/>
  <c r="AH89" i="28"/>
  <c r="AE84" i="28"/>
  <c r="AH84" i="28" s="1"/>
  <c r="AH73" i="28"/>
  <c r="AE22" i="28"/>
  <c r="AH22" i="28" s="1"/>
  <c r="Q15" i="51"/>
  <c r="Z15" i="51" s="1"/>
  <c r="Z15" i="47"/>
  <c r="AE74" i="46"/>
  <c r="AH74" i="46" s="1"/>
  <c r="AE10" i="46"/>
  <c r="AH10" i="46" s="1"/>
  <c r="AE23" i="28"/>
  <c r="AH23" i="28" s="1"/>
  <c r="Z23" i="47"/>
  <c r="Q14" i="47"/>
  <c r="Z14" i="46"/>
  <c r="Z12" i="46"/>
  <c r="Q12" i="47"/>
  <c r="AE70" i="45"/>
  <c r="AH70" i="45" s="1"/>
  <c r="AE87" i="45"/>
  <c r="AH87" i="45" s="1"/>
  <c r="AE71" i="45"/>
  <c r="AH71" i="45" s="1"/>
  <c r="AE98" i="46"/>
  <c r="AH98" i="46" s="1"/>
  <c r="Z23" i="46"/>
  <c r="AE11" i="45"/>
  <c r="AH11" i="45" s="1"/>
  <c r="AE98" i="28"/>
  <c r="AH98" i="28" s="1"/>
  <c r="AH95" i="28"/>
  <c r="AE90" i="28"/>
  <c r="AH90" i="28" s="1"/>
  <c r="AH87" i="28"/>
  <c r="AE82" i="28"/>
  <c r="AH82" i="28" s="1"/>
  <c r="AH79" i="28"/>
  <c r="AE74" i="28"/>
  <c r="AH74" i="28" s="1"/>
  <c r="AH71" i="28"/>
  <c r="AE16" i="28"/>
  <c r="AH16" i="28" s="1"/>
  <c r="AH13" i="28"/>
  <c r="AE93" i="45"/>
  <c r="AH93" i="45" s="1"/>
  <c r="AE85" i="45"/>
  <c r="AH85" i="45" s="1"/>
  <c r="AE77" i="45"/>
  <c r="AH77" i="45" s="1"/>
  <c r="AE96" i="46"/>
  <c r="AH96" i="46" s="1"/>
  <c r="AE88" i="46"/>
  <c r="AH88" i="46" s="1"/>
  <c r="AE80" i="46"/>
  <c r="AH80" i="46" s="1"/>
  <c r="AE72" i="46"/>
  <c r="AH72" i="46" s="1"/>
  <c r="Z17" i="46"/>
  <c r="AE96" i="47"/>
  <c r="AH96" i="47" s="1"/>
  <c r="AE88" i="47"/>
  <c r="AH88" i="47" s="1"/>
  <c r="AE80" i="47"/>
  <c r="AH80" i="47" s="1"/>
  <c r="AE72" i="47"/>
  <c r="AH72" i="47" s="1"/>
  <c r="AE96" i="51"/>
  <c r="AH96" i="51" s="1"/>
  <c r="AE88" i="51"/>
  <c r="AH88" i="51" s="1"/>
  <c r="AE80" i="51"/>
  <c r="AH80" i="51" s="1"/>
  <c r="AE72" i="51"/>
  <c r="AH72" i="51" s="1"/>
  <c r="AH90" i="47"/>
  <c r="AH82" i="47"/>
  <c r="AH74" i="47"/>
  <c r="AH98" i="51"/>
  <c r="AH90" i="51"/>
  <c r="AH82" i="51"/>
  <c r="AH74" i="51"/>
  <c r="Z16" i="45"/>
  <c r="Q70" i="46"/>
  <c r="Z23" i="51"/>
  <c r="Q22" i="47"/>
  <c r="Q11" i="46"/>
  <c r="AH91" i="45"/>
  <c r="AH83" i="45"/>
  <c r="AH94" i="46"/>
  <c r="AH86" i="46"/>
  <c r="AH78" i="46"/>
  <c r="AH94" i="47"/>
  <c r="AH86" i="47"/>
  <c r="AH78" i="47"/>
  <c r="AH94" i="51"/>
  <c r="AH86" i="51"/>
  <c r="AH78" i="51"/>
  <c r="AH96" i="45"/>
  <c r="AH88" i="45"/>
  <c r="AH80" i="45"/>
  <c r="AH72" i="45"/>
  <c r="AH91" i="46"/>
  <c r="AH83" i="46"/>
  <c r="AH75" i="46"/>
  <c r="AH14" i="45" l="1"/>
  <c r="Z13" i="47"/>
  <c r="AH22" i="45"/>
  <c r="AH17" i="45"/>
  <c r="AE24" i="47"/>
  <c r="AH24" i="47" s="1"/>
  <c r="AE24" i="45"/>
  <c r="AH24" i="45" s="1"/>
  <c r="AE24" i="46"/>
  <c r="AH24" i="46" s="1"/>
  <c r="AH13" i="46"/>
  <c r="AH16" i="46"/>
  <c r="Z69" i="47"/>
  <c r="AE69" i="47" s="1"/>
  <c r="AH69" i="47" s="1"/>
  <c r="AI13" i="26"/>
  <c r="AE14" i="46"/>
  <c r="AH14" i="46" s="1"/>
  <c r="AE16" i="47"/>
  <c r="AH16" i="47" s="1"/>
  <c r="Q14" i="51"/>
  <c r="Z14" i="51" s="1"/>
  <c r="Z14" i="47"/>
  <c r="AE23" i="47"/>
  <c r="AH23" i="47" s="1"/>
  <c r="AE69" i="51"/>
  <c r="AH69" i="51" s="1"/>
  <c r="Z22" i="47"/>
  <c r="Q22" i="51"/>
  <c r="Z22" i="51" s="1"/>
  <c r="AE23" i="51"/>
  <c r="AH23" i="51" s="1"/>
  <c r="AE13" i="47"/>
  <c r="AH13" i="47" s="1"/>
  <c r="AI49" i="28"/>
  <c r="AF25" i="46"/>
  <c r="AE10" i="47"/>
  <c r="Z70" i="46"/>
  <c r="Q70" i="47"/>
  <c r="AE13" i="51"/>
  <c r="AH13" i="51" s="1"/>
  <c r="Z12" i="47"/>
  <c r="Q12" i="51"/>
  <c r="Z12" i="51" s="1"/>
  <c r="AE15" i="47"/>
  <c r="AH15" i="47" s="1"/>
  <c r="AE24" i="51"/>
  <c r="AH24" i="51" s="1"/>
  <c r="AE10" i="51"/>
  <c r="AH10" i="51" s="1"/>
  <c r="AE17" i="47"/>
  <c r="AH17" i="47" s="1"/>
  <c r="Q11" i="47"/>
  <c r="Z11" i="46"/>
  <c r="AE16" i="45"/>
  <c r="AH16" i="45" s="1"/>
  <c r="AA25" i="45"/>
  <c r="O11" i="26" s="1"/>
  <c r="AE17" i="46"/>
  <c r="AH17" i="46" s="1"/>
  <c r="AE23" i="46"/>
  <c r="AH23" i="46" s="1"/>
  <c r="AE12" i="46"/>
  <c r="AH12" i="46" s="1"/>
  <c r="AE15" i="51"/>
  <c r="AH15" i="51"/>
  <c r="AE17" i="51"/>
  <c r="AH17" i="51" s="1"/>
  <c r="AF25" i="28"/>
  <c r="AD25" i="28"/>
  <c r="J12" i="26" s="1"/>
  <c r="AE16" i="51"/>
  <c r="AH16" i="51" s="1"/>
  <c r="AD25" i="45" l="1"/>
  <c r="O12" i="26" s="1"/>
  <c r="O20" i="26" s="1"/>
  <c r="AI25" i="45"/>
  <c r="AI49" i="45" s="1"/>
  <c r="W51" i="45" s="1"/>
  <c r="AE22" i="51"/>
  <c r="AH22" i="51" s="1"/>
  <c r="W51" i="28"/>
  <c r="AE12" i="51"/>
  <c r="AH12" i="51" s="1"/>
  <c r="AE14" i="47"/>
  <c r="AH14" i="47" s="1"/>
  <c r="AE14" i="51"/>
  <c r="AH14" i="51" s="1"/>
  <c r="AF25" i="51"/>
  <c r="Z70" i="47"/>
  <c r="Q70" i="51"/>
  <c r="Z70" i="51" s="1"/>
  <c r="AE70" i="46"/>
  <c r="AH70" i="46" s="1"/>
  <c r="AE11" i="46"/>
  <c r="AA25" i="46"/>
  <c r="T11" i="26" s="1"/>
  <c r="AF25" i="47"/>
  <c r="AE12" i="47"/>
  <c r="AH12" i="47" s="1"/>
  <c r="AE22" i="47"/>
  <c r="AH22" i="47" s="1"/>
  <c r="J20" i="26"/>
  <c r="Q11" i="51"/>
  <c r="Z11" i="51" s="1"/>
  <c r="Z11" i="47"/>
  <c r="AH10" i="47"/>
  <c r="AB51" i="45" l="1"/>
  <c r="AH51" i="45" s="1"/>
  <c r="AI54" i="45" s="1"/>
  <c r="O22" i="26" s="1"/>
  <c r="O24" i="26" s="1"/>
  <c r="O21" i="26"/>
  <c r="AB51" i="28"/>
  <c r="AH51" i="28" s="1"/>
  <c r="AI54" i="28" s="1"/>
  <c r="J22" i="26" s="1"/>
  <c r="J24" i="26" s="1"/>
  <c r="J21" i="26"/>
  <c r="AD25" i="46"/>
  <c r="T12" i="26" s="1"/>
  <c r="T20" i="26" s="1"/>
  <c r="AH11" i="46"/>
  <c r="AI25" i="46" s="1"/>
  <c r="AI49" i="46" s="1"/>
  <c r="AE70" i="51"/>
  <c r="AH70" i="51" s="1"/>
  <c r="AE70" i="47"/>
  <c r="AH70" i="47" s="1"/>
  <c r="AE11" i="47"/>
  <c r="AA25" i="47"/>
  <c r="Y11" i="26" s="1"/>
  <c r="AE11" i="51"/>
  <c r="AA25" i="51"/>
  <c r="AD11" i="26" s="1"/>
  <c r="AI56" i="45" l="1"/>
  <c r="AI56" i="28"/>
  <c r="AD25" i="51"/>
  <c r="AD12" i="26" s="1"/>
  <c r="AD20" i="26" s="1"/>
  <c r="AH11" i="51"/>
  <c r="AI25" i="51" s="1"/>
  <c r="AI49" i="51" s="1"/>
  <c r="AD25" i="47"/>
  <c r="Y12" i="26" s="1"/>
  <c r="AI11" i="26"/>
  <c r="AH11" i="47"/>
  <c r="AI25" i="47" s="1"/>
  <c r="AI49" i="47" s="1"/>
  <c r="W51" i="46"/>
  <c r="AB51" i="46" l="1"/>
  <c r="AH51" i="46" s="1"/>
  <c r="AI54" i="46" s="1"/>
  <c r="T22" i="26" s="1"/>
  <c r="T24" i="26" s="1"/>
  <c r="T21" i="26"/>
  <c r="AI12" i="26"/>
  <c r="AI20" i="26" s="1"/>
  <c r="Y20" i="26"/>
  <c r="W51" i="51"/>
  <c r="W51" i="47"/>
  <c r="AB51" i="51" l="1"/>
  <c r="AH51" i="51" s="1"/>
  <c r="AI54" i="51" s="1"/>
  <c r="AD22" i="26" s="1"/>
  <c r="AD24" i="26" s="1"/>
  <c r="AD21" i="26"/>
  <c r="AB51" i="47"/>
  <c r="AH51" i="47" s="1"/>
  <c r="AI54" i="47" s="1"/>
  <c r="Y22" i="26" s="1"/>
  <c r="Y21" i="26"/>
  <c r="AI56" i="46"/>
  <c r="AI21" i="26" l="1"/>
  <c r="AI22" i="26"/>
  <c r="AI56" i="51"/>
  <c r="AI56" i="47"/>
  <c r="Y24" i="26"/>
  <c r="AI24" i="26" s="1"/>
</calcChain>
</file>

<file path=xl/sharedStrings.xml><?xml version="1.0" encoding="utf-8"?>
<sst xmlns="http://schemas.openxmlformats.org/spreadsheetml/2006/main" count="606" uniqueCount="103">
  <si>
    <t>Fringe Benefit Rate % and Tuition Remission Calculation:</t>
  </si>
  <si>
    <r>
      <t>*</t>
    </r>
    <r>
      <rPr>
        <sz val="8"/>
        <rFont val="Arial"/>
        <family val="2"/>
      </rPr>
      <t xml:space="preserve"> Fringe Benefits</t>
    </r>
  </si>
  <si>
    <r>
      <t>*</t>
    </r>
    <r>
      <rPr>
        <sz val="9"/>
        <rFont val="Arial"/>
        <family val="2"/>
      </rPr>
      <t xml:space="preserve"> Enter the appropriate </t>
    </r>
    <r>
      <rPr>
        <b/>
        <sz val="9"/>
        <rFont val="Arial"/>
        <family val="2"/>
      </rPr>
      <t>Fringe Benefit Rate %</t>
    </r>
    <r>
      <rPr>
        <sz val="9"/>
        <rFont val="Arial"/>
        <family val="2"/>
      </rPr>
      <t>. For example: 17.0% enter 17 in the box.</t>
    </r>
  </si>
  <si>
    <t>The budget form will calculate the Fringe Benefit Amount and the Total automatically.</t>
  </si>
  <si>
    <t>PROPOSAL BUDGET FORM</t>
  </si>
  <si>
    <t>Northern Arizona University</t>
  </si>
  <si>
    <t>NAU #</t>
  </si>
  <si>
    <t># Semesters</t>
  </si>
  <si>
    <t>List Graduate Research Assistant (GRAs) Salary and Fringe Benefits</t>
  </si>
  <si>
    <t># of GRA's:</t>
  </si>
  <si>
    <t>GRA Insurance</t>
  </si>
  <si>
    <t>Spri/Sumr</t>
  </si>
  <si>
    <t>x     Rate</t>
  </si>
  <si>
    <t>Fall</t>
  </si>
  <si>
    <t>Title</t>
  </si>
  <si>
    <t>List Graduate Research Assistants (GRAs) Salary and Fringe Benefits</t>
  </si>
  <si>
    <t xml:space="preserve">           NAU#</t>
  </si>
  <si>
    <t>Insurance Calculation</t>
  </si>
  <si>
    <t>GRA Insurance Calculation</t>
  </si>
  <si>
    <t>Consultants</t>
  </si>
  <si>
    <t>GRA AY</t>
  </si>
  <si>
    <t>GRA Summer</t>
  </si>
  <si>
    <t>Academic Year</t>
  </si>
  <si>
    <t>Summer</t>
  </si>
  <si>
    <t xml:space="preserve"> Year </t>
  </si>
  <si>
    <t>of</t>
  </si>
  <si>
    <t>Name</t>
  </si>
  <si>
    <t>Payroll Title</t>
  </si>
  <si>
    <t>Monthly Salary</t>
  </si>
  <si>
    <t>% Effort</t>
  </si>
  <si>
    <t>Person Months</t>
  </si>
  <si>
    <t>Tuition Remission:</t>
  </si>
  <si>
    <t>x</t>
  </si>
  <si>
    <t>=</t>
  </si>
  <si>
    <t>Indirect Costs:</t>
  </si>
  <si>
    <t>Total Costs Requested</t>
  </si>
  <si>
    <t>%</t>
  </si>
  <si>
    <t xml:space="preserve">Total Indirect Costs  </t>
  </si>
  <si>
    <t xml:space="preserve">Total Direct Costs  </t>
  </si>
  <si>
    <t>Equipment</t>
  </si>
  <si>
    <t>Travel</t>
  </si>
  <si>
    <t>Other Expenses</t>
  </si>
  <si>
    <t>MTDC Base:</t>
  </si>
  <si>
    <t>Requested
Salary</t>
  </si>
  <si>
    <t xml:space="preserve">Total </t>
  </si>
  <si>
    <r>
      <t># of</t>
    </r>
    <r>
      <rPr>
        <sz val="10"/>
        <rFont val="Arial"/>
        <family val="2"/>
      </rPr>
      <t xml:space="preserve"> 
</t>
    </r>
    <r>
      <rPr>
        <sz val="7"/>
        <rFont val="Arial"/>
        <family val="2"/>
      </rPr>
      <t>Months</t>
    </r>
  </si>
  <si>
    <t>Direct Costs:</t>
  </si>
  <si>
    <t>From</t>
  </si>
  <si>
    <t>Budget Period:</t>
  </si>
  <si>
    <t>Through</t>
  </si>
  <si>
    <r>
      <t>Supplies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>and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Materials</t>
    </r>
  </si>
  <si>
    <t>x   Tuition Remission Rate:</t>
  </si>
  <si>
    <t>Amount</t>
  </si>
  <si>
    <t>$</t>
  </si>
  <si>
    <t>Page</t>
  </si>
  <si>
    <t># of</t>
  </si>
  <si>
    <t>Additional Personnel</t>
  </si>
  <si>
    <t>Year 1</t>
  </si>
  <si>
    <t>List Personnel Salary and Fringe Benefits</t>
  </si>
  <si>
    <r>
      <t xml:space="preserve">Please Note: </t>
    </r>
    <r>
      <rPr>
        <sz val="10"/>
        <color indexed="10"/>
        <rFont val="Arial"/>
        <family val="2"/>
      </rPr>
      <t>"Totals" from this worksheet will be included in the final Salary and Fringe Benefit totals on the previous page.</t>
    </r>
  </si>
  <si>
    <t>Year 5</t>
  </si>
  <si>
    <t>Year 4</t>
  </si>
  <si>
    <t>Year 3</t>
  </si>
  <si>
    <t>Year 2</t>
  </si>
  <si>
    <t>Cumulative Budget</t>
  </si>
  <si>
    <t>Cumulative Budget Period:</t>
  </si>
  <si>
    <t>Cumulative</t>
  </si>
  <si>
    <t>Supplies and Materials</t>
  </si>
  <si>
    <t>Total Direct Costs</t>
  </si>
  <si>
    <t>Total Indirect Costs</t>
  </si>
  <si>
    <t>Salaries</t>
  </si>
  <si>
    <r>
      <t xml:space="preserve">Check box for additional personnel. List </t>
    </r>
    <r>
      <rPr>
        <sz val="9"/>
        <color indexed="10"/>
        <rFont val="Arial"/>
        <family val="2"/>
      </rPr>
      <t>"Additional Personnel"</t>
    </r>
    <r>
      <rPr>
        <sz val="9"/>
        <rFont val="Arial"/>
        <family val="2"/>
      </rPr>
      <t xml:space="preserve"> on next page.</t>
    </r>
  </si>
  <si>
    <r>
      <t xml:space="preserve">The </t>
    </r>
    <r>
      <rPr>
        <sz val="8.5"/>
        <color indexed="10"/>
        <rFont val="Arial"/>
        <family val="2"/>
      </rPr>
      <t>"Totals"</t>
    </r>
    <r>
      <rPr>
        <sz val="8.5"/>
        <rFont val="Arial"/>
        <family val="2"/>
      </rPr>
      <t xml:space="preserve"> above also include Salary and </t>
    </r>
  </si>
  <si>
    <t>Fringe Benefit amounts from the next page.</t>
  </si>
  <si>
    <r>
      <t>Fringe Benefits</t>
    </r>
    <r>
      <rPr>
        <b/>
        <sz val="8"/>
        <rFont val="Arial"/>
        <family val="2"/>
      </rPr>
      <t xml:space="preserve"> </t>
    </r>
  </si>
  <si>
    <t>Tuition Remission</t>
  </si>
  <si>
    <t>Subaward(s)</t>
  </si>
  <si>
    <t xml:space="preserve">Consultant(s) </t>
  </si>
  <si>
    <r>
      <t>List</t>
    </r>
    <r>
      <rPr>
        <sz val="10"/>
        <color indexed="10"/>
        <rFont val="Arial"/>
        <family val="2"/>
      </rPr>
      <t xml:space="preserve"> Additional Personnel </t>
    </r>
    <r>
      <rPr>
        <sz val="10"/>
        <rFont val="Arial"/>
        <family val="2"/>
      </rPr>
      <t>Salary and Fringe Benefits</t>
    </r>
  </si>
  <si>
    <t>Proposal #</t>
  </si>
  <si>
    <t>Federally Negotiated Rate</t>
  </si>
  <si>
    <t>Type of Rate:</t>
  </si>
  <si>
    <t>Full Amount of Sub-award</t>
  </si>
  <si>
    <t>IDC Exempt Portion of sub-award</t>
  </si>
  <si>
    <t>MTDC Base</t>
  </si>
  <si>
    <t>Federally-Negotiated Rate(s)</t>
  </si>
  <si>
    <t>0.41</t>
  </si>
  <si>
    <t>8.06</t>
  </si>
  <si>
    <t>9/1/2024</t>
  </si>
  <si>
    <t>9/1/2027</t>
  </si>
  <si>
    <t>David Edge</t>
  </si>
  <si>
    <t>Data Scientist</t>
  </si>
  <si>
    <t>Michael Erb</t>
  </si>
  <si>
    <t>Research Professor</t>
  </si>
  <si>
    <t>Undergrad (40 hrs/mo)</t>
  </si>
  <si>
    <t>Lab Consummables</t>
  </si>
  <si>
    <t>Conference</t>
  </si>
  <si>
    <t>Publication</t>
  </si>
  <si>
    <t>36.3</t>
  </si>
  <si>
    <t>52.8</t>
  </si>
  <si>
    <t>Field Work</t>
  </si>
  <si>
    <t>Sample Collection</t>
  </si>
  <si>
    <t>Undergrad (160 hrs/mo)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</si>
</sst>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mm/dd/yy;@"/>
    <numFmt numFmtId="168" formatCode="#,##0.0_);\(#,##0.0\)"/>
    <numFmt numFmtId="169" formatCode="#"/>
    <numFmt numFmtId="170" formatCode="#.0000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3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8.5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10"/>
      <name val="Arial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lightUp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2" fillId="0" borderId="6" xfId="2" applyNumberFormat="1" applyFont="1" applyFill="1" applyBorder="1" applyAlignment="1" applyProtection="1">
      <alignment horizontal="center" vertical="center"/>
    </xf>
    <xf numFmtId="164" fontId="2" fillId="0" borderId="6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5" fontId="2" fillId="0" borderId="5" xfId="2" applyNumberFormat="1" applyFont="1" applyFill="1" applyBorder="1" applyAlignment="1" applyProtection="1">
      <alignment horizontal="center" vertical="center"/>
    </xf>
    <xf numFmtId="0" fontId="7" fillId="0" borderId="4" xfId="0" applyFont="1" applyBorder="1"/>
    <xf numFmtId="49" fontId="7" fillId="0" borderId="0" xfId="0" applyNumberFormat="1" applyFont="1" applyAlignment="1">
      <alignment horizontal="center"/>
    </xf>
    <xf numFmtId="0" fontId="3" fillId="0" borderId="5" xfId="0" applyFont="1" applyBorder="1"/>
    <xf numFmtId="0" fontId="7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165" fontId="6" fillId="0" borderId="9" xfId="2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7" fillId="0" borderId="1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17" fillId="0" borderId="0" xfId="0" applyNumberFormat="1" applyFont="1" applyAlignment="1">
      <alignment horizontal="center"/>
    </xf>
    <xf numFmtId="0" fontId="17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right"/>
    </xf>
    <xf numFmtId="16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17" xfId="0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3" fillId="0" borderId="3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wrapText="1"/>
    </xf>
    <xf numFmtId="0" fontId="17" fillId="0" borderId="4" xfId="0" applyFont="1" applyBorder="1"/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37" fontId="7" fillId="0" borderId="6" xfId="2" applyNumberFormat="1" applyFont="1" applyFill="1" applyBorder="1" applyAlignment="1">
      <alignment horizontal="right" vertical="center"/>
    </xf>
    <xf numFmtId="37" fontId="7" fillId="0" borderId="7" xfId="2" applyNumberFormat="1" applyFont="1" applyFill="1" applyBorder="1" applyAlignment="1">
      <alignment horizontal="right" vertical="center"/>
    </xf>
    <xf numFmtId="37" fontId="7" fillId="0" borderId="4" xfId="2" applyNumberFormat="1" applyFont="1" applyFill="1" applyBorder="1" applyAlignment="1">
      <alignment horizontal="center" vertical="center"/>
    </xf>
    <xf numFmtId="37" fontId="7" fillId="0" borderId="5" xfId="2" applyNumberFormat="1" applyFont="1" applyFill="1" applyBorder="1" applyAlignment="1">
      <alignment horizontal="center" vertical="center"/>
    </xf>
    <xf numFmtId="37" fontId="7" fillId="0" borderId="9" xfId="2" applyNumberFormat="1" applyFont="1" applyFill="1" applyBorder="1" applyAlignment="1">
      <alignment horizontal="center" vertical="center"/>
    </xf>
    <xf numFmtId="37" fontId="12" fillId="3" borderId="9" xfId="2" applyNumberFormat="1" applyFont="1" applyFill="1" applyBorder="1" applyAlignment="1" applyProtection="1">
      <alignment horizontal="center" vertical="center"/>
    </xf>
    <xf numFmtId="37" fontId="12" fillId="3" borderId="5" xfId="2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/>
      <protection locked="0"/>
    </xf>
    <xf numFmtId="165" fontId="6" fillId="3" borderId="9" xfId="2" applyNumberFormat="1" applyFont="1" applyFill="1" applyBorder="1" applyAlignment="1" applyProtection="1">
      <alignment horizontal="center" vertical="center"/>
    </xf>
    <xf numFmtId="0" fontId="3" fillId="3" borderId="0" xfId="0" applyFont="1" applyFill="1"/>
    <xf numFmtId="165" fontId="2" fillId="3" borderId="5" xfId="2" applyNumberFormat="1" applyFont="1" applyFill="1" applyBorder="1" applyAlignment="1" applyProtection="1">
      <alignment horizontal="center" vertical="center"/>
    </xf>
    <xf numFmtId="165" fontId="2" fillId="3" borderId="6" xfId="2" applyNumberFormat="1" applyFont="1" applyFill="1" applyBorder="1" applyAlignment="1" applyProtection="1">
      <alignment horizontal="center" vertical="center"/>
    </xf>
    <xf numFmtId="165" fontId="2" fillId="3" borderId="7" xfId="2" applyNumberFormat="1" applyFont="1" applyFill="1" applyBorder="1" applyAlignment="1" applyProtection="1">
      <alignment horizontal="center" vertical="center"/>
    </xf>
    <xf numFmtId="165" fontId="2" fillId="3" borderId="0" xfId="2" applyNumberFormat="1" applyFont="1" applyFill="1" applyBorder="1" applyAlignment="1" applyProtection="1">
      <alignment horizontal="center" vertical="center"/>
    </xf>
    <xf numFmtId="164" fontId="2" fillId="3" borderId="0" xfId="1" applyNumberFormat="1" applyFont="1" applyFill="1" applyBorder="1" applyAlignment="1" applyProtection="1">
      <alignment horizontal="center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9" xfId="2" applyNumberFormat="1" applyFont="1" applyFill="1" applyBorder="1" applyAlignment="1">
      <alignment horizontal="center" vertical="center"/>
    </xf>
    <xf numFmtId="37" fontId="7" fillId="3" borderId="4" xfId="2" applyNumberFormat="1" applyFont="1" applyFill="1" applyBorder="1" applyAlignment="1">
      <alignment horizontal="center" vertical="center"/>
    </xf>
    <xf numFmtId="37" fontId="7" fillId="3" borderId="17" xfId="2" applyNumberFormat="1" applyFont="1" applyFill="1" applyBorder="1" applyAlignment="1">
      <alignment horizontal="right" vertical="center"/>
    </xf>
    <xf numFmtId="37" fontId="7" fillId="3" borderId="5" xfId="2" applyNumberFormat="1" applyFont="1" applyFill="1" applyBorder="1" applyAlignment="1">
      <alignment horizontal="center" vertical="center"/>
    </xf>
    <xf numFmtId="37" fontId="7" fillId="3" borderId="6" xfId="2" applyNumberFormat="1" applyFont="1" applyFill="1" applyBorder="1" applyAlignment="1">
      <alignment horizontal="right" vertical="center"/>
    </xf>
    <xf numFmtId="37" fontId="7" fillId="3" borderId="7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/>
    </xf>
    <xf numFmtId="165" fontId="2" fillId="0" borderId="17" xfId="2" applyNumberFormat="1" applyFont="1" applyFill="1" applyBorder="1" applyAlignment="1" applyProtection="1">
      <alignment horizontal="center" vertical="center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164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7" fillId="0" borderId="15" xfId="0" applyNumberFormat="1" applyFont="1" applyBorder="1" applyAlignment="1" applyProtection="1">
      <alignment horizontal="center" vertical="center" shrinkToFit="1"/>
      <protection locked="0"/>
    </xf>
    <xf numFmtId="49" fontId="7" fillId="0" borderId="18" xfId="0" applyNumberFormat="1" applyFont="1" applyBorder="1" applyAlignment="1" applyProtection="1">
      <alignment horizontal="center" vertical="center" shrinkToFit="1"/>
      <protection locked="0"/>
    </xf>
    <xf numFmtId="2" fontId="7" fillId="0" borderId="54" xfId="0" applyNumberFormat="1" applyFont="1" applyBorder="1" applyAlignment="1" applyProtection="1">
      <alignment horizontal="center" vertical="center" shrinkToFit="1"/>
      <protection locked="0"/>
    </xf>
    <xf numFmtId="2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vertical="center" wrapText="1"/>
      <protection locked="0"/>
    </xf>
    <xf numFmtId="0" fontId="7" fillId="0" borderId="14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3" fontId="7" fillId="0" borderId="29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18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26" xfId="1" applyNumberFormat="1" applyFont="1" applyFill="1" applyBorder="1" applyAlignment="1">
      <alignment horizontal="center" vertical="center" wrapText="1"/>
    </xf>
    <xf numFmtId="168" fontId="7" fillId="3" borderId="60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37" fontId="7" fillId="3" borderId="26" xfId="2" applyNumberFormat="1" applyFont="1" applyFill="1" applyBorder="1" applyAlignment="1" applyProtection="1">
      <alignment horizontal="right" vertical="center" shrinkToFit="1"/>
    </xf>
    <xf numFmtId="37" fontId="7" fillId="3" borderId="27" xfId="2" applyNumberFormat="1" applyFont="1" applyFill="1" applyBorder="1" applyAlignment="1" applyProtection="1">
      <alignment horizontal="right" vertical="center" shrinkToFi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37" fontId="7" fillId="2" borderId="39" xfId="2" applyNumberFormat="1" applyFont="1" applyFill="1" applyBorder="1" applyAlignment="1" applyProtection="1">
      <alignment horizontal="center" vertical="center" shrinkToFit="1"/>
    </xf>
    <xf numFmtId="37" fontId="7" fillId="2" borderId="37" xfId="2" applyNumberFormat="1" applyFont="1" applyFill="1" applyBorder="1" applyAlignment="1" applyProtection="1">
      <alignment horizontal="center" vertical="center" shrinkToFit="1"/>
    </xf>
    <xf numFmtId="37" fontId="7" fillId="2" borderId="4" xfId="2" applyNumberFormat="1" applyFont="1" applyFill="1" applyBorder="1" applyAlignment="1" applyProtection="1">
      <alignment horizontal="center" vertical="center" shrinkToFit="1"/>
    </xf>
    <xf numFmtId="37" fontId="7" fillId="2" borderId="0" xfId="2" applyNumberFormat="1" applyFont="1" applyFill="1" applyBorder="1" applyAlignment="1" applyProtection="1">
      <alignment horizontal="center" vertical="center" shrinkToFit="1"/>
    </xf>
    <xf numFmtId="37" fontId="7" fillId="2" borderId="5" xfId="2" applyNumberFormat="1" applyFont="1" applyFill="1" applyBorder="1" applyAlignment="1" applyProtection="1">
      <alignment horizontal="center" vertical="center" shrinkToFit="1"/>
    </xf>
    <xf numFmtId="37" fontId="7" fillId="2" borderId="6" xfId="2" applyNumberFormat="1" applyFont="1" applyFill="1" applyBorder="1" applyAlignment="1" applyProtection="1">
      <alignment horizontal="center" vertical="center" shrinkToFit="1"/>
    </xf>
    <xf numFmtId="0" fontId="7" fillId="0" borderId="30" xfId="0" applyFont="1" applyBorder="1" applyAlignment="1" applyProtection="1">
      <alignment horizontal="left" vertical="center" wrapText="1" shrinkToFit="1"/>
      <protection locked="0"/>
    </xf>
    <xf numFmtId="37" fontId="7" fillId="3" borderId="15" xfId="2" applyNumberFormat="1" applyFont="1" applyFill="1" applyBorder="1" applyAlignment="1">
      <alignment horizontal="right" vertical="center"/>
    </xf>
    <xf numFmtId="37" fontId="7" fillId="3" borderId="14" xfId="2" applyNumberFormat="1" applyFont="1" applyFill="1" applyBorder="1" applyAlignment="1">
      <alignment horizontal="right" vertical="center"/>
    </xf>
    <xf numFmtId="37" fontId="7" fillId="3" borderId="28" xfId="2" applyNumberFormat="1" applyFont="1" applyFill="1" applyBorder="1" applyAlignment="1">
      <alignment horizontal="right" vertical="center"/>
    </xf>
    <xf numFmtId="2" fontId="7" fillId="0" borderId="29" xfId="0" applyNumberFormat="1" applyFont="1" applyBorder="1" applyAlignment="1" applyProtection="1">
      <alignment horizontal="center" vertical="center" shrinkToFit="1"/>
      <protection locked="0"/>
    </xf>
    <xf numFmtId="2" fontId="7" fillId="0" borderId="18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37" fontId="7" fillId="3" borderId="19" xfId="2" applyNumberFormat="1" applyFont="1" applyFill="1" applyBorder="1" applyAlignment="1">
      <alignment vertical="center"/>
    </xf>
    <xf numFmtId="37" fontId="7" fillId="3" borderId="20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vertical="center"/>
    </xf>
    <xf numFmtId="49" fontId="17" fillId="0" borderId="8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165" fontId="3" fillId="0" borderId="39" xfId="2" applyNumberFormat="1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0" applyNumberFormat="1" applyFont="1" applyFill="1" applyAlignment="1">
      <alignment horizontal="right" vertical="center"/>
    </xf>
    <xf numFmtId="37" fontId="7" fillId="3" borderId="17" xfId="0" applyNumberFormat="1" applyFont="1" applyFill="1" applyBorder="1" applyAlignment="1">
      <alignment horizontal="right" vertical="center"/>
    </xf>
    <xf numFmtId="37" fontId="7" fillId="3" borderId="6" xfId="0" applyNumberFormat="1" applyFont="1" applyFill="1" applyBorder="1" applyAlignment="1">
      <alignment horizontal="right" vertical="center"/>
    </xf>
    <xf numFmtId="37" fontId="7" fillId="3" borderId="7" xfId="0" applyNumberFormat="1" applyFont="1" applyFill="1" applyBorder="1" applyAlignment="1">
      <alignment horizontal="right" vertical="center"/>
    </xf>
    <xf numFmtId="164" fontId="7" fillId="0" borderId="41" xfId="1" applyNumberFormat="1" applyFont="1" applyFill="1" applyBorder="1" applyAlignment="1" applyProtection="1">
      <alignment horizontal="center"/>
      <protection locked="0"/>
    </xf>
    <xf numFmtId="164" fontId="7" fillId="0" borderId="42" xfId="1" applyNumberFormat="1" applyFont="1" applyFill="1" applyBorder="1" applyAlignment="1" applyProtection="1">
      <alignment horizontal="center"/>
      <protection locked="0"/>
    </xf>
    <xf numFmtId="37" fontId="3" fillId="0" borderId="14" xfId="1" applyNumberFormat="1" applyFont="1" applyFill="1" applyBorder="1" applyAlignment="1" applyProtection="1">
      <alignment horizontal="right" shrinkToFit="1"/>
    </xf>
    <xf numFmtId="164" fontId="3" fillId="0" borderId="1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3" fillId="0" borderId="17" xfId="1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164" fontId="7" fillId="0" borderId="30" xfId="1" applyNumberFormat="1" applyFont="1" applyFill="1" applyBorder="1" applyAlignment="1" applyProtection="1">
      <alignment horizontal="center"/>
      <protection locked="0"/>
    </xf>
    <xf numFmtId="164" fontId="7" fillId="0" borderId="47" xfId="1" applyNumberFormat="1" applyFont="1" applyFill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37" fontId="7" fillId="2" borderId="38" xfId="2" applyNumberFormat="1" applyFont="1" applyFill="1" applyBorder="1" applyAlignment="1" applyProtection="1">
      <alignment horizontal="center" vertical="center" shrinkToFit="1"/>
    </xf>
    <xf numFmtId="37" fontId="7" fillId="2" borderId="17" xfId="2" applyNumberFormat="1" applyFont="1" applyFill="1" applyBorder="1" applyAlignment="1" applyProtection="1">
      <alignment horizontal="center" vertical="center" shrinkToFit="1"/>
    </xf>
    <xf numFmtId="37" fontId="7" fillId="2" borderId="7" xfId="2" applyNumberFormat="1" applyFont="1" applyFill="1" applyBorder="1" applyAlignment="1" applyProtection="1">
      <alignment horizontal="center" vertical="center" shrinkToFit="1"/>
    </xf>
    <xf numFmtId="37" fontId="7" fillId="2" borderId="39" xfId="2" applyNumberFormat="1" applyFont="1" applyFill="1" applyBorder="1" applyAlignment="1" applyProtection="1">
      <alignment horizontal="center" vertical="center"/>
    </xf>
    <xf numFmtId="37" fontId="7" fillId="2" borderId="37" xfId="2" applyNumberFormat="1" applyFont="1" applyFill="1" applyBorder="1" applyAlignment="1" applyProtection="1">
      <alignment horizontal="center" vertical="center"/>
    </xf>
    <xf numFmtId="37" fontId="7" fillId="2" borderId="38" xfId="2" applyNumberFormat="1" applyFont="1" applyFill="1" applyBorder="1" applyAlignment="1" applyProtection="1">
      <alignment horizontal="center" vertical="center"/>
    </xf>
    <xf numFmtId="37" fontId="7" fillId="2" borderId="4" xfId="2" applyNumberFormat="1" applyFont="1" applyFill="1" applyBorder="1" applyAlignment="1" applyProtection="1">
      <alignment horizontal="center" vertical="center"/>
    </xf>
    <xf numFmtId="37" fontId="7" fillId="2" borderId="0" xfId="2" applyNumberFormat="1" applyFont="1" applyFill="1" applyBorder="1" applyAlignment="1" applyProtection="1">
      <alignment horizontal="center" vertical="center"/>
    </xf>
    <xf numFmtId="37" fontId="7" fillId="2" borderId="17" xfId="2" applyNumberFormat="1" applyFont="1" applyFill="1" applyBorder="1" applyAlignment="1" applyProtection="1">
      <alignment horizontal="center" vertical="center"/>
    </xf>
    <xf numFmtId="37" fontId="7" fillId="2" borderId="5" xfId="2" applyNumberFormat="1" applyFont="1" applyFill="1" applyBorder="1" applyAlignment="1" applyProtection="1">
      <alignment horizontal="center" vertical="center"/>
    </xf>
    <xf numFmtId="37" fontId="7" fillId="2" borderId="6" xfId="2" applyNumberFormat="1" applyFont="1" applyFill="1" applyBorder="1" applyAlignment="1" applyProtection="1">
      <alignment horizontal="center" vertical="center"/>
    </xf>
    <xf numFmtId="37" fontId="7" fillId="2" borderId="7" xfId="2" applyNumberFormat="1" applyFont="1" applyFill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wrapText="1"/>
    </xf>
    <xf numFmtId="49" fontId="7" fillId="0" borderId="31" xfId="0" applyNumberFormat="1" applyFont="1" applyBorder="1" applyAlignment="1" applyProtection="1">
      <alignment horizontal="center" vertical="center" shrinkToFit="1"/>
      <protection locked="0"/>
    </xf>
    <xf numFmtId="49" fontId="7" fillId="0" borderId="40" xfId="0" applyNumberFormat="1" applyFont="1" applyBorder="1" applyAlignment="1" applyProtection="1">
      <alignment horizontal="center" vertical="center" shrinkToFit="1"/>
      <protection locked="0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9" xfId="0" applyFont="1" applyBorder="1" applyAlignment="1" applyProtection="1">
      <alignment horizontal="left" vertical="center" wrapText="1" shrinkToFit="1"/>
      <protection locked="0"/>
    </xf>
    <xf numFmtId="0" fontId="7" fillId="0" borderId="14" xfId="0" applyFont="1" applyBorder="1" applyAlignment="1" applyProtection="1">
      <alignment horizontal="left" vertical="center" wrapText="1" shrinkToFit="1"/>
      <protection locked="0"/>
    </xf>
    <xf numFmtId="0" fontId="7" fillId="0" borderId="18" xfId="0" applyFont="1" applyBorder="1" applyAlignment="1" applyProtection="1">
      <alignment horizontal="left" vertical="center" wrapText="1" shrinkToFi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/>
      <protection locked="0"/>
    </xf>
    <xf numFmtId="0" fontId="7" fillId="0" borderId="26" xfId="0" applyFont="1" applyBorder="1" applyAlignment="1" applyProtection="1">
      <alignment horizontal="left" vertical="center" wrapText="1" shrinkToFit="1"/>
      <protection locked="0"/>
    </xf>
    <xf numFmtId="3" fontId="7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 shrinkToFit="1"/>
      <protection locked="0"/>
    </xf>
    <xf numFmtId="0" fontId="7" fillId="0" borderId="20" xfId="0" applyFont="1" applyBorder="1" applyAlignment="1" applyProtection="1">
      <alignment horizontal="left" vertical="center" wrapText="1" shrinkToFit="1"/>
      <protection locked="0"/>
    </xf>
    <xf numFmtId="0" fontId="7" fillId="0" borderId="21" xfId="0" applyFont="1" applyBorder="1" applyAlignment="1" applyProtection="1">
      <alignment horizontal="left" vertical="center" wrapText="1" shrinkToFit="1"/>
      <protection locked="0"/>
    </xf>
    <xf numFmtId="2" fontId="7" fillId="0" borderId="35" xfId="0" applyNumberFormat="1" applyFont="1" applyBorder="1" applyAlignment="1" applyProtection="1">
      <alignment horizontal="center" vertical="center" shrinkToFit="1"/>
      <protection locked="0"/>
    </xf>
    <xf numFmtId="168" fontId="7" fillId="3" borderId="30" xfId="1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vertical="center"/>
    </xf>
    <xf numFmtId="37" fontId="7" fillId="3" borderId="14" xfId="2" applyNumberFormat="1" applyFont="1" applyFill="1" applyBorder="1" applyAlignment="1">
      <alignment vertical="center"/>
    </xf>
    <xf numFmtId="37" fontId="7" fillId="3" borderId="28" xfId="2" applyNumberFormat="1" applyFont="1" applyFill="1" applyBorder="1" applyAlignment="1">
      <alignment vertical="center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37" fontId="7" fillId="3" borderId="31" xfId="2" applyNumberFormat="1" applyFont="1" applyFill="1" applyBorder="1" applyAlignment="1">
      <alignment vertical="center"/>
    </xf>
    <xf numFmtId="37" fontId="7" fillId="3" borderId="32" xfId="2" applyNumberFormat="1" applyFont="1" applyFill="1" applyBorder="1" applyAlignment="1">
      <alignment vertical="center"/>
    </xf>
    <xf numFmtId="37" fontId="7" fillId="3" borderId="33" xfId="2" applyNumberFormat="1" applyFont="1" applyFill="1" applyBorder="1" applyAlignment="1">
      <alignment vertical="center"/>
    </xf>
    <xf numFmtId="37" fontId="7" fillId="3" borderId="29" xfId="2" applyNumberFormat="1" applyFont="1" applyFill="1" applyBorder="1" applyAlignment="1">
      <alignment horizontal="right" vertical="center"/>
    </xf>
    <xf numFmtId="37" fontId="7" fillId="3" borderId="23" xfId="2" applyNumberFormat="1" applyFont="1" applyFill="1" applyBorder="1" applyAlignment="1" applyProtection="1">
      <alignment horizontal="right" vertical="center" shrinkToFit="1"/>
    </xf>
    <xf numFmtId="37" fontId="7" fillId="3" borderId="24" xfId="2" applyNumberFormat="1" applyFont="1" applyFill="1" applyBorder="1" applyAlignment="1" applyProtection="1">
      <alignment horizontal="right" vertical="center" shrinkToFit="1"/>
    </xf>
    <xf numFmtId="168" fontId="7" fillId="3" borderId="35" xfId="1" applyNumberFormat="1" applyFont="1" applyFill="1" applyBorder="1" applyAlignment="1">
      <alignment horizontal="center" vertical="center" wrapText="1"/>
    </xf>
    <xf numFmtId="37" fontId="7" fillId="3" borderId="54" xfId="2" applyNumberFormat="1" applyFont="1" applyFill="1" applyBorder="1" applyAlignment="1">
      <alignment horizontal="right" vertical="center"/>
    </xf>
    <xf numFmtId="37" fontId="7" fillId="3" borderId="32" xfId="2" applyNumberFormat="1" applyFont="1" applyFill="1" applyBorder="1" applyAlignment="1">
      <alignment horizontal="right" vertical="center"/>
    </xf>
    <xf numFmtId="37" fontId="7" fillId="3" borderId="35" xfId="2" applyNumberFormat="1" applyFont="1" applyFill="1" applyBorder="1" applyAlignment="1" applyProtection="1">
      <alignment horizontal="right" vertical="center" shrinkToFit="1"/>
    </xf>
    <xf numFmtId="37" fontId="7" fillId="3" borderId="43" xfId="2" applyNumberFormat="1" applyFont="1" applyFill="1" applyBorder="1" applyAlignment="1" applyProtection="1">
      <alignment horizontal="right" vertical="center" shrinkToFit="1"/>
    </xf>
    <xf numFmtId="37" fontId="7" fillId="3" borderId="60" xfId="2" applyNumberFormat="1" applyFont="1" applyFill="1" applyBorder="1" applyAlignment="1">
      <alignment horizontal="right" vertical="center"/>
    </xf>
    <xf numFmtId="37" fontId="7" fillId="3" borderId="8" xfId="2" applyNumberFormat="1" applyFont="1" applyFill="1" applyBorder="1" applyAlignment="1">
      <alignment horizontal="right" vertical="center"/>
    </xf>
    <xf numFmtId="37" fontId="7" fillId="3" borderId="22" xfId="2" applyNumberFormat="1" applyFont="1" applyFill="1" applyBorder="1" applyAlignment="1">
      <alignment horizontal="right" vertical="center"/>
    </xf>
    <xf numFmtId="37" fontId="7" fillId="3" borderId="20" xfId="2" applyNumberFormat="1" applyFont="1" applyFill="1" applyBorder="1" applyAlignment="1">
      <alignment horizontal="right" vertical="center"/>
    </xf>
    <xf numFmtId="168" fontId="7" fillId="3" borderId="41" xfId="1" applyNumberFormat="1" applyFont="1" applyFill="1" applyBorder="1" applyAlignment="1">
      <alignment horizontal="center" vertical="center" wrapText="1"/>
    </xf>
    <xf numFmtId="2" fontId="7" fillId="0" borderId="26" xfId="0" applyNumberFormat="1" applyFont="1" applyBorder="1" applyAlignment="1" applyProtection="1">
      <alignment horizontal="center" vertical="center" shrinkToFit="1"/>
      <protection locked="0"/>
    </xf>
    <xf numFmtId="2" fontId="7" fillId="0" borderId="60" xfId="0" applyNumberFormat="1" applyFont="1" applyBorder="1" applyAlignment="1" applyProtection="1">
      <alignment horizontal="center" vertical="center" shrinkToFit="1"/>
      <protection locked="0"/>
    </xf>
    <xf numFmtId="2" fontId="7" fillId="0" borderId="22" xfId="0" applyNumberFormat="1" applyFont="1" applyBorder="1" applyAlignment="1" applyProtection="1">
      <alignment horizontal="center" vertical="center" shrinkToFit="1"/>
      <protection locked="0"/>
    </xf>
    <xf numFmtId="2" fontId="7" fillId="0" borderId="21" xfId="0" applyNumberFormat="1" applyFont="1" applyBorder="1" applyAlignment="1" applyProtection="1">
      <alignment horizontal="center" vertical="center" shrinkToFit="1"/>
      <protection locked="0"/>
    </xf>
    <xf numFmtId="37" fontId="7" fillId="3" borderId="13" xfId="2" applyNumberFormat="1" applyFont="1" applyFill="1" applyBorder="1" applyAlignment="1">
      <alignment vertical="center"/>
    </xf>
    <xf numFmtId="37" fontId="7" fillId="3" borderId="8" xfId="2" applyNumberFormat="1" applyFont="1" applyFill="1" applyBorder="1" applyAlignment="1">
      <alignment vertical="center"/>
    </xf>
    <xf numFmtId="37" fontId="7" fillId="3" borderId="36" xfId="2" applyNumberFormat="1" applyFont="1" applyFill="1" applyBorder="1" applyAlignment="1">
      <alignment vertical="center"/>
    </xf>
    <xf numFmtId="37" fontId="7" fillId="3" borderId="25" xfId="2" applyNumberFormat="1" applyFont="1" applyFill="1" applyBorder="1" applyAlignment="1">
      <alignment horizontal="right" vertical="center"/>
    </xf>
    <xf numFmtId="3" fontId="7" fillId="0" borderId="5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37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5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2" fontId="7" fillId="0" borderId="57" xfId="0" applyNumberFormat="1" applyFont="1" applyBorder="1" applyAlignment="1" applyProtection="1">
      <alignment horizontal="center" vertical="center" shrinkToFit="1"/>
      <protection locked="0"/>
    </xf>
    <xf numFmtId="2" fontId="7" fillId="0" borderId="55" xfId="0" applyNumberFormat="1" applyFont="1" applyBorder="1" applyAlignment="1" applyProtection="1">
      <alignment horizontal="center" vertical="center" shrinkToFit="1"/>
      <protection locked="0"/>
    </xf>
    <xf numFmtId="168" fontId="7" fillId="3" borderId="22" xfId="1" applyNumberFormat="1" applyFont="1" applyFill="1" applyBorder="1" applyAlignment="1">
      <alignment horizontal="center" vertical="center" wrapText="1"/>
    </xf>
    <xf numFmtId="168" fontId="7" fillId="3" borderId="21" xfId="1" applyNumberFormat="1" applyFont="1" applyFill="1" applyBorder="1" applyAlignment="1">
      <alignment horizontal="center" vertical="center" wrapText="1"/>
    </xf>
    <xf numFmtId="3" fontId="7" fillId="0" borderId="22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7" fillId="0" borderId="2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 shrinkToFit="1"/>
      <protection locked="0"/>
    </xf>
    <xf numFmtId="3" fontId="7" fillId="0" borderId="35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37" fontId="7" fillId="3" borderId="3" xfId="2" applyNumberFormat="1" applyFont="1" applyFill="1" applyBorder="1" applyAlignment="1" applyProtection="1">
      <alignment horizontal="right" vertical="center"/>
    </xf>
    <xf numFmtId="37" fontId="7" fillId="3" borderId="1" xfId="2" applyNumberFormat="1" applyFont="1" applyFill="1" applyBorder="1" applyAlignment="1" applyProtection="1">
      <alignment horizontal="right" vertical="center"/>
    </xf>
    <xf numFmtId="37" fontId="7" fillId="3" borderId="2" xfId="2" applyNumberFormat="1" applyFont="1" applyFill="1" applyBorder="1" applyAlignment="1" applyProtection="1">
      <alignment horizontal="right" vertical="center"/>
    </xf>
    <xf numFmtId="37" fontId="7" fillId="3" borderId="13" xfId="2" applyNumberFormat="1" applyFont="1" applyFill="1" applyBorder="1" applyAlignment="1" applyProtection="1">
      <alignment horizontal="right" vertical="center"/>
    </xf>
    <xf numFmtId="37" fontId="7" fillId="3" borderId="8" xfId="2" applyNumberFormat="1" applyFont="1" applyFill="1" applyBorder="1" applyAlignment="1" applyProtection="1">
      <alignment horizontal="right" vertical="center"/>
    </xf>
    <xf numFmtId="37" fontId="7" fillId="3" borderId="36" xfId="2" applyNumberFormat="1" applyFont="1" applyFill="1" applyBorder="1" applyAlignment="1" applyProtection="1">
      <alignment horizontal="right" vertical="center"/>
    </xf>
    <xf numFmtId="37" fontId="2" fillId="3" borderId="48" xfId="0" applyNumberFormat="1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49" xfId="0" applyFont="1" applyFill="1" applyBorder="1" applyAlignment="1">
      <alignment horizontal="right" vertical="center"/>
    </xf>
    <xf numFmtId="169" fontId="17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3" fillId="0" borderId="14" xfId="1" applyNumberFormat="1" applyFont="1" applyFill="1" applyBorder="1" applyAlignment="1" applyProtection="1">
      <alignment horizontal="center" shrinkToFit="1"/>
      <protection locked="0"/>
    </xf>
    <xf numFmtId="0" fontId="3" fillId="0" borderId="0" xfId="0" applyFont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3" fillId="0" borderId="1" xfId="0" applyFont="1" applyBorder="1"/>
    <xf numFmtId="166" fontId="3" fillId="0" borderId="1" xfId="0" applyNumberFormat="1" applyFont="1" applyBorder="1" applyAlignment="1" applyProtection="1">
      <alignment horizontal="center"/>
      <protection locked="0"/>
    </xf>
    <xf numFmtId="170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7" fontId="2" fillId="3" borderId="48" xfId="2" applyNumberFormat="1" applyFont="1" applyFill="1" applyBorder="1" applyAlignment="1" applyProtection="1">
      <alignment horizontal="right" vertical="center"/>
    </xf>
    <xf numFmtId="37" fontId="2" fillId="3" borderId="49" xfId="2" applyNumberFormat="1" applyFont="1" applyFill="1" applyBorder="1" applyAlignment="1" applyProtection="1">
      <alignment horizontal="right" vertical="center"/>
    </xf>
    <xf numFmtId="37" fontId="5" fillId="3" borderId="48" xfId="2" applyNumberFormat="1" applyFont="1" applyFill="1" applyBorder="1" applyAlignment="1" applyProtection="1">
      <alignment horizontal="right" vertical="center" shrinkToFit="1"/>
    </xf>
    <xf numFmtId="37" fontId="5" fillId="3" borderId="49" xfId="2" applyNumberFormat="1" applyFont="1" applyFill="1" applyBorder="1" applyAlignment="1" applyProtection="1">
      <alignment horizontal="right" vertical="center" shrinkToFit="1"/>
    </xf>
    <xf numFmtId="0" fontId="3" fillId="0" borderId="29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4" fontId="7" fillId="0" borderId="35" xfId="1" applyNumberFormat="1" applyFont="1" applyFill="1" applyBorder="1" applyAlignment="1" applyProtection="1">
      <alignment horizontal="center"/>
      <protection locked="0"/>
    </xf>
    <xf numFmtId="164" fontId="7" fillId="0" borderId="43" xfId="1" applyNumberFormat="1" applyFont="1" applyFill="1" applyBorder="1" applyAlignment="1" applyProtection="1">
      <alignment horizontal="center"/>
      <protection locked="0"/>
    </xf>
    <xf numFmtId="0" fontId="7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 shrinkToFit="1"/>
    </xf>
    <xf numFmtId="0" fontId="7" fillId="0" borderId="51" xfId="0" applyFont="1" applyBorder="1" applyAlignment="1">
      <alignment horizontal="center" vertical="center" wrapText="1" shrinkToFit="1"/>
    </xf>
    <xf numFmtId="0" fontId="7" fillId="0" borderId="58" xfId="0" applyFont="1" applyBorder="1" applyAlignment="1">
      <alignment horizontal="center" vertical="center" wrapText="1" shrinkToFit="1"/>
    </xf>
    <xf numFmtId="0" fontId="7" fillId="0" borderId="59" xfId="0" applyFont="1" applyBorder="1" applyAlignment="1">
      <alignment horizontal="center" vertical="center" wrapText="1" shrinkToFit="1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41" xfId="0" applyFont="1" applyBorder="1" applyAlignment="1" applyProtection="1">
      <alignment horizontal="left"/>
      <protection locked="0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30" xfId="0" applyFont="1" applyBorder="1" applyAlignment="1" applyProtection="1">
      <alignment horizontal="left"/>
      <protection locked="0"/>
    </xf>
    <xf numFmtId="37" fontId="3" fillId="3" borderId="32" xfId="1" applyNumberFormat="1" applyFont="1" applyFill="1" applyBorder="1" applyAlignment="1" applyProtection="1">
      <alignment horizontal="right" shrinkToFit="1"/>
    </xf>
    <xf numFmtId="0" fontId="7" fillId="0" borderId="31" xfId="0" applyFont="1" applyBorder="1" applyAlignment="1" applyProtection="1">
      <alignment horizontal="left"/>
      <protection locked="0"/>
    </xf>
    <xf numFmtId="0" fontId="7" fillId="0" borderId="32" xfId="0" applyFont="1" applyBorder="1" applyAlignment="1" applyProtection="1">
      <alignment horizontal="left"/>
      <protection locked="0"/>
    </xf>
    <xf numFmtId="0" fontId="7" fillId="0" borderId="40" xfId="0" applyFont="1" applyBorder="1" applyAlignment="1" applyProtection="1">
      <alignment horizontal="left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7" xfId="1" applyNumberFormat="1" applyFont="1" applyFill="1" applyBorder="1" applyAlignment="1" applyProtection="1">
      <alignment horizontal="center"/>
      <protection locked="0"/>
    </xf>
    <xf numFmtId="0" fontId="7" fillId="0" borderId="46" xfId="0" applyFont="1" applyBorder="1" applyAlignment="1" applyProtection="1">
      <alignment horizontal="left"/>
      <protection locked="0"/>
    </xf>
    <xf numFmtId="0" fontId="7" fillId="0" borderId="26" xfId="0" applyFont="1" applyBorder="1" applyAlignment="1" applyProtection="1">
      <alignment horizontal="left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164" fontId="3" fillId="3" borderId="32" xfId="1" applyNumberFormat="1" applyFont="1" applyFill="1" applyBorder="1" applyAlignment="1" applyProtection="1">
      <alignment horizontal="center" shrinkToFit="1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left"/>
      <protection locked="0"/>
    </xf>
    <xf numFmtId="0" fontId="7" fillId="0" borderId="21" xfId="0" applyFont="1" applyBorder="1" applyAlignment="1" applyProtection="1">
      <alignment horizontal="left"/>
      <protection locked="0"/>
    </xf>
    <xf numFmtId="0" fontId="7" fillId="0" borderId="13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7" fillId="0" borderId="44" xfId="0" applyFont="1" applyBorder="1" applyAlignment="1" applyProtection="1">
      <alignment horizontal="left"/>
      <protection locked="0"/>
    </xf>
    <xf numFmtId="37" fontId="7" fillId="3" borderId="1" xfId="2" applyNumberFormat="1" applyFont="1" applyFill="1" applyBorder="1" applyAlignment="1">
      <alignment horizontal="right" vertical="center"/>
    </xf>
    <xf numFmtId="37" fontId="7" fillId="3" borderId="2" xfId="2" applyNumberFormat="1" applyFont="1" applyFill="1" applyBorder="1" applyAlignment="1">
      <alignment horizontal="right" vertical="center"/>
    </xf>
    <xf numFmtId="37" fontId="7" fillId="3" borderId="36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>
      <alignment horizontal="right" vertical="center"/>
    </xf>
    <xf numFmtId="37" fontId="7" fillId="3" borderId="38" xfId="2" applyNumberFormat="1" applyFont="1" applyFill="1" applyBorder="1" applyAlignment="1">
      <alignment horizontal="right" vertical="center"/>
    </xf>
    <xf numFmtId="37" fontId="7" fillId="3" borderId="37" xfId="2" applyNumberFormat="1" applyFont="1" applyFill="1" applyBorder="1" applyAlignment="1" applyProtection="1">
      <alignment horizontal="right" vertical="center"/>
    </xf>
    <xf numFmtId="37" fontId="7" fillId="3" borderId="38" xfId="2" applyNumberFormat="1" applyFont="1" applyFill="1" applyBorder="1" applyAlignment="1" applyProtection="1">
      <alignment horizontal="right" vertical="center"/>
    </xf>
    <xf numFmtId="37" fontId="7" fillId="3" borderId="8" xfId="0" applyNumberFormat="1" applyFont="1" applyFill="1" applyBorder="1" applyAlignment="1">
      <alignment horizontal="right" vertical="center"/>
    </xf>
    <xf numFmtId="37" fontId="7" fillId="3" borderId="36" xfId="0" applyNumberFormat="1" applyFont="1" applyFill="1" applyBorder="1" applyAlignment="1">
      <alignment horizontal="right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37" fontId="2" fillId="3" borderId="48" xfId="1" applyNumberFormat="1" applyFont="1" applyFill="1" applyBorder="1" applyAlignment="1" applyProtection="1">
      <alignment horizontal="center" vertical="center" shrinkToFit="1"/>
    </xf>
    <xf numFmtId="37" fontId="2" fillId="3" borderId="49" xfId="1" applyNumberFormat="1" applyFont="1" applyFill="1" applyBorder="1" applyAlignment="1" applyProtection="1">
      <alignment horizontal="center" vertical="center" shrinkToFit="1"/>
    </xf>
    <xf numFmtId="164" fontId="7" fillId="3" borderId="8" xfId="1" applyNumberFormat="1" applyFont="1" applyFill="1" applyBorder="1" applyAlignment="1" applyProtection="1">
      <alignment horizontal="center"/>
      <protection locked="0"/>
    </xf>
    <xf numFmtId="37" fontId="7" fillId="3" borderId="48" xfId="2" applyNumberFormat="1" applyFont="1" applyFill="1" applyBorder="1" applyAlignment="1">
      <alignment horizontal="right" vertical="center"/>
    </xf>
    <xf numFmtId="37" fontId="7" fillId="3" borderId="49" xfId="2" applyNumberFormat="1" applyFont="1" applyFill="1" applyBorder="1" applyAlignment="1">
      <alignment horizontal="right" vertical="center"/>
    </xf>
    <xf numFmtId="37" fontId="7" fillId="0" borderId="0" xfId="2" applyNumberFormat="1" applyFont="1" applyFill="1" applyBorder="1" applyAlignment="1">
      <alignment horizontal="right" vertical="center"/>
    </xf>
    <xf numFmtId="37" fontId="7" fillId="0" borderId="17" xfId="2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13" xfId="2" applyNumberFormat="1" applyFont="1" applyFill="1" applyBorder="1" applyAlignment="1">
      <alignment horizontal="center" vertical="center"/>
    </xf>
    <xf numFmtId="41" fontId="7" fillId="0" borderId="35" xfId="1" applyNumberFormat="1" applyFont="1" applyFill="1" applyBorder="1" applyAlignment="1" applyProtection="1">
      <alignment horizontal="center" shrinkToFit="1"/>
      <protection locked="0"/>
    </xf>
    <xf numFmtId="41" fontId="7" fillId="0" borderId="43" xfId="1" applyNumberFormat="1" applyFont="1" applyFill="1" applyBorder="1" applyAlignment="1" applyProtection="1">
      <alignment horizontal="center" shrinkToFit="1"/>
      <protection locked="0"/>
    </xf>
    <xf numFmtId="165" fontId="3" fillId="0" borderId="3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168" fontId="7" fillId="3" borderId="29" xfId="1" applyNumberFormat="1" applyFont="1" applyFill="1" applyBorder="1" applyAlignment="1">
      <alignment horizontal="center" vertical="center" wrapText="1"/>
    </xf>
    <xf numFmtId="168" fontId="7" fillId="3" borderId="14" xfId="1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 shrinkToFit="1"/>
    </xf>
    <xf numFmtId="0" fontId="7" fillId="0" borderId="53" xfId="0" applyFont="1" applyBorder="1" applyAlignment="1">
      <alignment horizontal="center" vertical="center" wrapText="1" shrinkToFit="1"/>
    </xf>
    <xf numFmtId="41" fontId="7" fillId="0" borderId="35" xfId="2" applyNumberFormat="1" applyFont="1" applyFill="1" applyBorder="1" applyAlignment="1" applyProtection="1">
      <alignment horizontal="center"/>
      <protection locked="0"/>
    </xf>
    <xf numFmtId="41" fontId="7" fillId="0" borderId="43" xfId="2" applyNumberFormat="1" applyFont="1" applyFill="1" applyBorder="1" applyAlignment="1" applyProtection="1">
      <alignment horizontal="center"/>
      <protection locked="0"/>
    </xf>
    <xf numFmtId="0" fontId="7" fillId="0" borderId="5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9" xfId="0" applyFont="1" applyBorder="1" applyAlignment="1" applyProtection="1">
      <alignment horizontal="left" vertical="center" wrapText="1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32" xfId="0" applyFont="1" applyBorder="1" applyAlignment="1" applyProtection="1">
      <alignment horizontal="left"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37" fontId="7" fillId="3" borderId="8" xfId="1" applyNumberFormat="1" applyFont="1" applyFill="1" applyBorder="1" applyAlignment="1" applyProtection="1">
      <alignment horizontal="right"/>
    </xf>
    <xf numFmtId="168" fontId="7" fillId="3" borderId="20" xfId="1" applyNumberFormat="1" applyFont="1" applyFill="1" applyBorder="1" applyAlignment="1">
      <alignment horizontal="center" vertical="center" wrapText="1"/>
    </xf>
    <xf numFmtId="37" fontId="7" fillId="3" borderId="19" xfId="2" applyNumberFormat="1" applyFont="1" applyFill="1" applyBorder="1" applyAlignment="1">
      <alignment horizontal="right" vertical="center"/>
    </xf>
    <xf numFmtId="0" fontId="7" fillId="0" borderId="39" xfId="0" applyFont="1" applyBorder="1" applyAlignment="1" applyProtection="1">
      <alignment vertical="center" wrapText="1"/>
      <protection locked="0"/>
    </xf>
    <xf numFmtId="0" fontId="7" fillId="0" borderId="37" xfId="0" applyFont="1" applyBorder="1" applyAlignment="1" applyProtection="1">
      <alignment vertical="center" wrapText="1"/>
      <protection locked="0"/>
    </xf>
    <xf numFmtId="0" fontId="7" fillId="0" borderId="55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41" xfId="0" applyFont="1" applyBorder="1" applyAlignment="1" applyProtection="1">
      <alignment vertical="center" wrapText="1" shrinkToFit="1"/>
      <protection locked="0"/>
    </xf>
    <xf numFmtId="0" fontId="7" fillId="0" borderId="55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 shrinkToFit="1"/>
    </xf>
    <xf numFmtId="0" fontId="7" fillId="0" borderId="55" xfId="0" applyFont="1" applyBorder="1" applyAlignment="1">
      <alignment horizontal="center" vertical="center" wrapText="1" shrinkToFit="1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168" fontId="7" fillId="3" borderId="28" xfId="1" applyNumberFormat="1" applyFont="1" applyFill="1" applyBorder="1" applyAlignment="1">
      <alignment horizontal="center" vertical="center" wrapText="1"/>
    </xf>
    <xf numFmtId="37" fontId="7" fillId="3" borderId="13" xfId="2" applyNumberFormat="1" applyFont="1" applyFill="1" applyBorder="1" applyAlignment="1">
      <alignment horizontal="right" vertical="center"/>
    </xf>
    <xf numFmtId="37" fontId="2" fillId="3" borderId="6" xfId="2" applyNumberFormat="1" applyFont="1" applyFill="1" applyBorder="1" applyAlignment="1" applyProtection="1">
      <alignment horizontal="right" vertical="center"/>
    </xf>
    <xf numFmtId="37" fontId="2" fillId="3" borderId="7" xfId="2" applyNumberFormat="1" applyFont="1" applyFill="1" applyBorder="1" applyAlignment="1" applyProtection="1">
      <alignment horizontal="right" vertical="center"/>
    </xf>
    <xf numFmtId="165" fontId="3" fillId="3" borderId="39" xfId="2" applyNumberFormat="1" applyFont="1" applyFill="1" applyBorder="1" applyAlignment="1">
      <alignment horizontal="center" vertical="center"/>
    </xf>
    <xf numFmtId="165" fontId="3" fillId="3" borderId="13" xfId="2" applyNumberFormat="1" applyFont="1" applyFill="1" applyBorder="1" applyAlignment="1">
      <alignment horizontal="center" vertical="center"/>
    </xf>
    <xf numFmtId="3" fontId="7" fillId="0" borderId="3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left" vertical="center" wrapText="1"/>
      <protection locked="0"/>
    </xf>
    <xf numFmtId="0" fontId="7" fillId="0" borderId="30" xfId="0" applyFont="1" applyBorder="1" applyAlignment="1" applyProtection="1">
      <alignment horizontal="left" vertical="center" wrapText="1"/>
      <protection locked="0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3" xfId="2" applyNumberFormat="1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shrinkToFit="1"/>
      <protection locked="0"/>
    </xf>
    <xf numFmtId="37" fontId="3" fillId="0" borderId="0" xfId="1" applyNumberFormat="1" applyFont="1" applyFill="1" applyBorder="1" applyAlignment="1" applyProtection="1">
      <alignment horizontal="right" shrinkToFit="1"/>
    </xf>
    <xf numFmtId="0" fontId="1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37" fontId="5" fillId="0" borderId="48" xfId="2" applyNumberFormat="1" applyFont="1" applyFill="1" applyBorder="1" applyAlignment="1" applyProtection="1">
      <alignment horizontal="right" vertical="center" shrinkToFit="1"/>
    </xf>
    <xf numFmtId="37" fontId="5" fillId="0" borderId="49" xfId="2" applyNumberFormat="1" applyFont="1" applyFill="1" applyBorder="1" applyAlignment="1" applyProtection="1">
      <alignment horizontal="right" vertical="center" shrinkToFit="1"/>
    </xf>
    <xf numFmtId="37" fontId="7" fillId="3" borderId="17" xfId="2" applyNumberFormat="1" applyFont="1" applyFill="1" applyBorder="1" applyAlignment="1">
      <alignment horizontal="right" vertical="center"/>
    </xf>
    <xf numFmtId="164" fontId="0" fillId="3" borderId="45" xfId="1" applyNumberFormat="1" applyFont="1" applyFill="1" applyBorder="1" applyAlignment="1" applyProtection="1">
      <alignment horizontal="center" vertical="center"/>
    </xf>
    <xf numFmtId="164" fontId="0" fillId="3" borderId="30" xfId="1" applyNumberFormat="1" applyFont="1" applyFill="1" applyBorder="1" applyAlignment="1" applyProtection="1">
      <alignment horizontal="center" vertical="center"/>
    </xf>
    <xf numFmtId="164" fontId="0" fillId="3" borderId="47" xfId="1" applyNumberFormat="1" applyFont="1" applyFill="1" applyBorder="1" applyAlignment="1" applyProtection="1">
      <alignment horizontal="center" vertical="center"/>
    </xf>
    <xf numFmtId="164" fontId="0" fillId="3" borderId="46" xfId="1" applyNumberFormat="1" applyFont="1" applyFill="1" applyBorder="1" applyAlignment="1" applyProtection="1">
      <alignment horizontal="center" vertical="center"/>
    </xf>
    <xf numFmtId="164" fontId="0" fillId="3" borderId="26" xfId="1" applyNumberFormat="1" applyFont="1" applyFill="1" applyBorder="1" applyAlignment="1" applyProtection="1">
      <alignment horizontal="center" vertical="center"/>
    </xf>
    <xf numFmtId="164" fontId="0" fillId="3" borderId="27" xfId="1" applyNumberFormat="1" applyFont="1" applyFill="1" applyBorder="1" applyAlignment="1" applyProtection="1">
      <alignment horizontal="center" vertical="center"/>
    </xf>
    <xf numFmtId="164" fontId="0" fillId="3" borderId="45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right" vertical="center"/>
    </xf>
    <xf numFmtId="164" fontId="0" fillId="3" borderId="47" xfId="1" applyNumberFormat="1" applyFont="1" applyFill="1" applyBorder="1" applyAlignment="1" applyProtection="1">
      <alignment horizontal="right" vertical="center"/>
    </xf>
    <xf numFmtId="0" fontId="15" fillId="0" borderId="9" xfId="0" applyFont="1" applyBorder="1" applyAlignment="1">
      <alignment horizontal="left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4" fontId="0" fillId="0" borderId="48" xfId="1" applyNumberFormat="1" applyFont="1" applyFill="1" applyBorder="1" applyAlignment="1" applyProtection="1">
      <alignment horizontal="right" vertical="center"/>
    </xf>
    <xf numFmtId="165" fontId="2" fillId="3" borderId="66" xfId="2" applyNumberFormat="1" applyFont="1" applyFill="1" applyBorder="1" applyAlignment="1" applyProtection="1">
      <alignment horizontal="right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165" fontId="0" fillId="3" borderId="65" xfId="2" applyNumberFormat="1" applyFont="1" applyFill="1" applyBorder="1" applyAlignment="1" applyProtection="1">
      <alignment horizontal="right" vertical="center"/>
    </xf>
    <xf numFmtId="165" fontId="0" fillId="3" borderId="66" xfId="2" applyNumberFormat="1" applyFont="1" applyFill="1" applyBorder="1" applyAlignment="1" applyProtection="1">
      <alignment horizontal="right" vertical="center"/>
    </xf>
    <xf numFmtId="165" fontId="0" fillId="3" borderId="67" xfId="2" applyNumberFormat="1" applyFont="1" applyFill="1" applyBorder="1" applyAlignment="1" applyProtection="1">
      <alignment horizontal="right" vertical="center"/>
    </xf>
    <xf numFmtId="165" fontId="2" fillId="3" borderId="65" xfId="2" applyNumberFormat="1" applyFont="1" applyFill="1" applyBorder="1" applyAlignment="1" applyProtection="1">
      <alignment horizontal="right" vertical="center"/>
    </xf>
    <xf numFmtId="165" fontId="0" fillId="3" borderId="68" xfId="2" applyNumberFormat="1" applyFont="1" applyFill="1" applyBorder="1" applyAlignment="1" applyProtection="1">
      <alignment horizontal="right" vertical="center"/>
    </xf>
    <xf numFmtId="165" fontId="0" fillId="3" borderId="9" xfId="2" applyNumberFormat="1" applyFont="1" applyFill="1" applyBorder="1" applyAlignment="1" applyProtection="1">
      <alignment horizontal="center" vertical="center"/>
    </xf>
    <xf numFmtId="165" fontId="0" fillId="3" borderId="48" xfId="2" applyNumberFormat="1" applyFont="1" applyFill="1" applyBorder="1" applyAlignment="1" applyProtection="1">
      <alignment horizontal="center" vertical="center"/>
    </xf>
    <xf numFmtId="165" fontId="0" fillId="3" borderId="49" xfId="2" applyNumberFormat="1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164" fontId="0" fillId="3" borderId="61" xfId="1" applyNumberFormat="1" applyFont="1" applyFill="1" applyBorder="1" applyAlignment="1" applyProtection="1">
      <alignment horizontal="right" vertical="center"/>
    </xf>
    <xf numFmtId="0" fontId="18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164" fontId="0" fillId="3" borderId="46" xfId="1" applyNumberFormat="1" applyFont="1" applyFill="1" applyBorder="1" applyAlignment="1" applyProtection="1">
      <alignment horizontal="right" vertical="center"/>
    </xf>
    <xf numFmtId="164" fontId="0" fillId="3" borderId="26" xfId="1" applyNumberFormat="1" applyFont="1" applyFill="1" applyBorder="1" applyAlignment="1" applyProtection="1">
      <alignment horizontal="right" vertical="center"/>
    </xf>
    <xf numFmtId="164" fontId="0" fillId="3" borderId="34" xfId="1" applyNumberFormat="1" applyFont="1" applyFill="1" applyBorder="1" applyAlignment="1" applyProtection="1">
      <alignment horizontal="right" vertical="center"/>
    </xf>
    <xf numFmtId="164" fontId="0" fillId="3" borderId="35" xfId="1" applyNumberFormat="1" applyFont="1" applyFill="1" applyBorder="1" applyAlignment="1" applyProtection="1">
      <alignment horizontal="right" vertical="center"/>
    </xf>
    <xf numFmtId="165" fontId="2" fillId="4" borderId="9" xfId="2" applyNumberFormat="1" applyFont="1" applyFill="1" applyBorder="1" applyAlignment="1" applyProtection="1">
      <alignment horizontal="center" vertical="center"/>
    </xf>
    <xf numFmtId="165" fontId="2" fillId="4" borderId="48" xfId="2" applyNumberFormat="1" applyFont="1" applyFill="1" applyBorder="1" applyAlignment="1" applyProtection="1">
      <alignment horizontal="center" vertical="center"/>
    </xf>
    <xf numFmtId="165" fontId="2" fillId="4" borderId="49" xfId="2" applyNumberFormat="1" applyFont="1" applyFill="1" applyBorder="1" applyAlignment="1" applyProtection="1">
      <alignment horizontal="center" vertical="center"/>
    </xf>
    <xf numFmtId="164" fontId="0" fillId="3" borderId="11" xfId="1" applyNumberFormat="1" applyFont="1" applyFill="1" applyBorder="1" applyAlignment="1" applyProtection="1">
      <alignment horizontal="right" vertical="center"/>
    </xf>
    <xf numFmtId="164" fontId="0" fillId="3" borderId="41" xfId="1" applyNumberFormat="1" applyFont="1" applyFill="1" applyBorder="1" applyAlignment="1" applyProtection="1">
      <alignment horizontal="right" vertical="center"/>
    </xf>
    <xf numFmtId="164" fontId="0" fillId="3" borderId="30" xfId="1" applyNumberFormat="1" applyFont="1" applyFill="1" applyBorder="1" applyAlignment="1" applyProtection="1">
      <alignment horizontal="left" vertical="center"/>
    </xf>
    <xf numFmtId="164" fontId="0" fillId="3" borderId="47" xfId="1" applyNumberFormat="1" applyFont="1" applyFill="1" applyBorder="1" applyAlignment="1" applyProtection="1">
      <alignment horizontal="left" vertical="center"/>
    </xf>
    <xf numFmtId="164" fontId="0" fillId="3" borderId="42" xfId="1" applyNumberFormat="1" applyFont="1" applyFill="1" applyBorder="1" applyAlignment="1" applyProtection="1">
      <alignment horizontal="right" vertical="center"/>
    </xf>
    <xf numFmtId="164" fontId="0" fillId="3" borderId="45" xfId="1" applyNumberFormat="1" applyFont="1" applyFill="1" applyBorder="1" applyAlignment="1" applyProtection="1">
      <alignment horizontal="left" vertical="center"/>
    </xf>
    <xf numFmtId="165" fontId="0" fillId="3" borderId="65" xfId="2" applyNumberFormat="1" applyFont="1" applyFill="1" applyBorder="1" applyAlignment="1" applyProtection="1">
      <alignment horizontal="center" vertical="center"/>
    </xf>
    <xf numFmtId="165" fontId="0" fillId="3" borderId="66" xfId="2" applyNumberFormat="1" applyFont="1" applyFill="1" applyBorder="1" applyAlignment="1" applyProtection="1">
      <alignment horizontal="center" vertical="center"/>
    </xf>
    <xf numFmtId="165" fontId="0" fillId="3" borderId="68" xfId="2" applyNumberFormat="1" applyFont="1" applyFill="1" applyBorder="1" applyAlignment="1" applyProtection="1">
      <alignment horizontal="center" vertical="center"/>
    </xf>
    <xf numFmtId="164" fontId="0" fillId="3" borderId="10" xfId="1" applyNumberFormat="1" applyFont="1" applyFill="1" applyBorder="1" applyAlignment="1" applyProtection="1">
      <alignment horizontal="center" vertical="center"/>
    </xf>
    <xf numFmtId="164" fontId="0" fillId="3" borderId="61" xfId="1" applyNumberFormat="1" applyFont="1" applyFill="1" applyBorder="1" applyAlignment="1" applyProtection="1">
      <alignment horizontal="center" vertical="center"/>
    </xf>
    <xf numFmtId="164" fontId="0" fillId="3" borderId="64" xfId="1" applyNumberFormat="1" applyFont="1" applyFill="1" applyBorder="1" applyAlignment="1" applyProtection="1">
      <alignment horizontal="center" vertical="center"/>
    </xf>
    <xf numFmtId="164" fontId="0" fillId="3" borderId="43" xfId="1" applyNumberFormat="1" applyFont="1" applyFill="1" applyBorder="1" applyAlignment="1" applyProtection="1">
      <alignment horizontal="right" vertical="center"/>
    </xf>
    <xf numFmtId="164" fontId="0" fillId="3" borderId="13" xfId="1" applyNumberFormat="1" applyFont="1" applyFill="1" applyBorder="1" applyAlignment="1" applyProtection="1">
      <alignment horizontal="right" vertical="center"/>
    </xf>
    <xf numFmtId="164" fontId="0" fillId="3" borderId="8" xfId="1" applyNumberFormat="1" applyFont="1" applyFill="1" applyBorder="1" applyAlignment="1" applyProtection="1">
      <alignment horizontal="right" vertical="center"/>
    </xf>
    <xf numFmtId="164" fontId="0" fillId="3" borderId="36" xfId="1" applyNumberFormat="1" applyFont="1" applyFill="1" applyBorder="1" applyAlignment="1" applyProtection="1">
      <alignment horizontal="right" vertical="center"/>
    </xf>
    <xf numFmtId="164" fontId="0" fillId="3" borderId="27" xfId="1" applyNumberFormat="1" applyFont="1" applyFill="1" applyBorder="1" applyAlignment="1" applyProtection="1">
      <alignment horizontal="right" vertical="center"/>
    </xf>
    <xf numFmtId="164" fontId="0" fillId="3" borderId="64" xfId="1" applyNumberFormat="1" applyFont="1" applyFill="1" applyBorder="1" applyAlignment="1" applyProtection="1">
      <alignment horizontal="right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49" fontId="17" fillId="0" borderId="8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AA8DD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9E4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L114"/>
  <sheetViews>
    <sheetView showGridLines="0" showZeros="0" topLeftCell="A54" zoomScaleNormal="100" workbookViewId="0">
      <selection activeCell="AQ70" sqref="AQ70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303" t="s">
        <v>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s="4" customFormat="1" ht="15" customHeight="1" x14ac:dyDescent="0.25">
      <c r="A2" s="294" t="s">
        <v>5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63" t="s">
        <v>88</v>
      </c>
      <c r="J4" s="163"/>
      <c r="K4" s="163"/>
      <c r="L4" s="163"/>
      <c r="M4" s="163"/>
      <c r="N4" s="163"/>
      <c r="O4" s="64"/>
      <c r="P4" s="65" t="s">
        <v>49</v>
      </c>
      <c r="Q4" s="66"/>
      <c r="R4" s="163" t="s">
        <v>89</v>
      </c>
      <c r="S4" s="163"/>
      <c r="T4" s="163"/>
      <c r="U4" s="163"/>
      <c r="V4" s="163"/>
      <c r="W4" s="163"/>
      <c r="X4" s="63"/>
      <c r="Y4" s="64"/>
      <c r="AA4" s="62" t="s">
        <v>24</v>
      </c>
      <c r="AB4" s="185">
        <v>1</v>
      </c>
      <c r="AC4" s="185"/>
      <c r="AD4" s="185"/>
      <c r="AE4" s="185"/>
      <c r="AF4" s="186" t="s">
        <v>25</v>
      </c>
      <c r="AG4" s="186"/>
      <c r="AH4" s="185">
        <v>3</v>
      </c>
      <c r="AI4" s="185"/>
      <c r="AJ4" s="185"/>
      <c r="AK4" s="185"/>
      <c r="AL4" s="18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">
        <v>79</v>
      </c>
      <c r="AE6" s="164"/>
      <c r="AF6" s="164"/>
      <c r="AG6" s="164"/>
      <c r="AH6" s="164"/>
      <c r="AI6" s="164"/>
      <c r="AJ6" s="164"/>
      <c r="AK6" s="164"/>
      <c r="AL6" s="164"/>
    </row>
    <row r="7" spans="1:38" s="5" customFormat="1" ht="6" customHeight="1" x14ac:dyDescent="0.2">
      <c r="AC7" s="11"/>
      <c r="AD7" s="11"/>
      <c r="AE7" s="386"/>
      <c r="AF7" s="386"/>
      <c r="AG7" s="386"/>
      <c r="AH7" s="386"/>
      <c r="AI7" s="386"/>
      <c r="AJ7" s="56"/>
      <c r="AK7" s="56"/>
      <c r="AL7" s="56"/>
    </row>
    <row r="8" spans="1:38" s="2" customFormat="1" ht="12" customHeight="1" x14ac:dyDescent="0.2">
      <c r="A8" s="113" t="s">
        <v>26</v>
      </c>
      <c r="B8" s="114"/>
      <c r="C8" s="114"/>
      <c r="D8" s="114"/>
      <c r="E8" s="114"/>
      <c r="F8" s="114"/>
      <c r="G8" s="114"/>
      <c r="H8" s="114"/>
      <c r="I8" s="114"/>
      <c r="J8" s="115"/>
      <c r="K8" s="313" t="s">
        <v>14</v>
      </c>
      <c r="L8" s="314"/>
      <c r="M8" s="314"/>
      <c r="N8" s="314"/>
      <c r="O8" s="314"/>
      <c r="P8" s="315"/>
      <c r="Q8" s="319" t="s">
        <v>28</v>
      </c>
      <c r="R8" s="114"/>
      <c r="S8" s="115"/>
      <c r="T8" s="323" t="s">
        <v>45</v>
      </c>
      <c r="U8" s="324"/>
      <c r="V8" s="319" t="s">
        <v>29</v>
      </c>
      <c r="W8" s="114"/>
      <c r="X8" s="142" t="s">
        <v>30</v>
      </c>
      <c r="Y8" s="143"/>
      <c r="Z8" s="131" t="s">
        <v>43</v>
      </c>
      <c r="AA8" s="132"/>
      <c r="AB8" s="133"/>
      <c r="AC8" s="205" t="s">
        <v>1</v>
      </c>
      <c r="AD8" s="206"/>
      <c r="AE8" s="206"/>
      <c r="AF8" s="206"/>
      <c r="AG8" s="207"/>
      <c r="AH8" s="199" t="s">
        <v>44</v>
      </c>
      <c r="AI8" s="200"/>
      <c r="AJ8" s="200"/>
      <c r="AK8" s="200"/>
      <c r="AL8" s="201"/>
    </row>
    <row r="9" spans="1:38" s="2" customFormat="1" ht="12" customHeight="1" x14ac:dyDescent="0.2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316"/>
      <c r="L9" s="317"/>
      <c r="M9" s="317"/>
      <c r="N9" s="317"/>
      <c r="O9" s="317"/>
      <c r="P9" s="318"/>
      <c r="Q9" s="387"/>
      <c r="R9" s="117"/>
      <c r="S9" s="118"/>
      <c r="T9" s="388"/>
      <c r="U9" s="389"/>
      <c r="V9" s="387"/>
      <c r="W9" s="117"/>
      <c r="X9" s="144"/>
      <c r="Y9" s="145"/>
      <c r="Z9" s="134"/>
      <c r="AA9" s="135"/>
      <c r="AB9" s="136"/>
      <c r="AC9" s="280" t="s">
        <v>36</v>
      </c>
      <c r="AD9" s="281"/>
      <c r="AE9" s="139" t="s">
        <v>52</v>
      </c>
      <c r="AF9" s="140"/>
      <c r="AG9" s="141"/>
      <c r="AH9" s="202"/>
      <c r="AI9" s="203"/>
      <c r="AJ9" s="203"/>
      <c r="AK9" s="203"/>
      <c r="AL9" s="204"/>
    </row>
    <row r="10" spans="1:38" ht="21.95" customHeight="1" x14ac:dyDescent="0.2">
      <c r="A10" s="275" t="s">
        <v>90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7" t="s">
        <v>91</v>
      </c>
      <c r="L10" s="277"/>
      <c r="M10" s="277"/>
      <c r="N10" s="277"/>
      <c r="O10" s="277"/>
      <c r="P10" s="277"/>
      <c r="Q10" s="278">
        <v>5230</v>
      </c>
      <c r="R10" s="278"/>
      <c r="S10" s="278"/>
      <c r="T10" s="279">
        <v>6.75</v>
      </c>
      <c r="U10" s="279"/>
      <c r="V10" s="121">
        <v>100</v>
      </c>
      <c r="W10" s="122"/>
      <c r="X10" s="129">
        <f t="shared" ref="X10:X17" si="0">T10*V10/100</f>
        <v>6.75</v>
      </c>
      <c r="Y10" s="130"/>
      <c r="Z10" s="153">
        <f>Q10*T10*V10/100</f>
        <v>35302.5</v>
      </c>
      <c r="AA10" s="154"/>
      <c r="AB10" s="155"/>
      <c r="AC10" s="208" t="s">
        <v>99</v>
      </c>
      <c r="AD10" s="209"/>
      <c r="AE10" s="137">
        <f>Z10*(AC10/100)</f>
        <v>18639.72</v>
      </c>
      <c r="AF10" s="137"/>
      <c r="AG10" s="138"/>
      <c r="AH10" s="153">
        <f>Z10+AE10</f>
        <v>53942.22</v>
      </c>
      <c r="AI10" s="154"/>
      <c r="AJ10" s="154"/>
      <c r="AK10" s="154"/>
      <c r="AL10" s="155"/>
    </row>
    <row r="11" spans="1:38" ht="21.95" customHeight="1" x14ac:dyDescent="0.2">
      <c r="A11" s="210" t="s">
        <v>92</v>
      </c>
      <c r="B11" s="211"/>
      <c r="C11" s="211"/>
      <c r="D11" s="211"/>
      <c r="E11" s="211"/>
      <c r="F11" s="211"/>
      <c r="G11" s="211"/>
      <c r="H11" s="211"/>
      <c r="I11" s="211"/>
      <c r="J11" s="212"/>
      <c r="K11" s="152" t="s">
        <v>93</v>
      </c>
      <c r="L11" s="152"/>
      <c r="M11" s="152"/>
      <c r="N11" s="152"/>
      <c r="O11" s="152"/>
      <c r="P11" s="152"/>
      <c r="Q11" s="126">
        <v>7319</v>
      </c>
      <c r="R11" s="127"/>
      <c r="S11" s="128"/>
      <c r="T11" s="216">
        <v>3</v>
      </c>
      <c r="U11" s="217"/>
      <c r="V11" s="156">
        <v>100</v>
      </c>
      <c r="W11" s="157"/>
      <c r="X11" s="384">
        <f t="shared" si="0"/>
        <v>3</v>
      </c>
      <c r="Y11" s="414"/>
      <c r="Z11" s="153">
        <f t="shared" ref="Z11:Z17" si="1">Q11*T11*V11/100</f>
        <v>21957</v>
      </c>
      <c r="AA11" s="154"/>
      <c r="AB11" s="155"/>
      <c r="AC11" s="119" t="s">
        <v>98</v>
      </c>
      <c r="AD11" s="120"/>
      <c r="AE11" s="137">
        <f>Z11*(AC11/100)</f>
        <v>7970.3909999999996</v>
      </c>
      <c r="AF11" s="137"/>
      <c r="AG11" s="138"/>
      <c r="AH11" s="153">
        <f t="shared" ref="AH11:AH17" si="2">Z11+AE11</f>
        <v>29927.391</v>
      </c>
      <c r="AI11" s="154"/>
      <c r="AJ11" s="154"/>
      <c r="AK11" s="154"/>
      <c r="AL11" s="155"/>
    </row>
    <row r="12" spans="1:38" ht="21.95" customHeight="1" x14ac:dyDescent="0.2">
      <c r="A12" s="123"/>
      <c r="B12" s="124"/>
      <c r="C12" s="124"/>
      <c r="D12" s="124"/>
      <c r="E12" s="124"/>
      <c r="F12" s="124"/>
      <c r="G12" s="124"/>
      <c r="H12" s="124"/>
      <c r="I12" s="124"/>
      <c r="J12" s="125"/>
      <c r="K12" s="152"/>
      <c r="L12" s="152"/>
      <c r="M12" s="152"/>
      <c r="N12" s="152"/>
      <c r="O12" s="152"/>
      <c r="P12" s="152"/>
      <c r="Q12" s="126"/>
      <c r="R12" s="127"/>
      <c r="S12" s="128"/>
      <c r="T12" s="216"/>
      <c r="U12" s="217"/>
      <c r="V12" s="156"/>
      <c r="W12" s="157"/>
      <c r="X12" s="384">
        <f t="shared" si="0"/>
        <v>0</v>
      </c>
      <c r="Y12" s="414"/>
      <c r="Z12" s="153">
        <f t="shared" si="1"/>
        <v>0</v>
      </c>
      <c r="AA12" s="154"/>
      <c r="AB12" s="155"/>
      <c r="AC12" s="119"/>
      <c r="AD12" s="120"/>
      <c r="AE12" s="137">
        <f t="shared" ref="AE12:AE17" si="3">AC12/100*Z12</f>
        <v>0</v>
      </c>
      <c r="AF12" s="137" t="e">
        <f>(LOOKUP($AC12,AG12:$AL28,#REF!))</f>
        <v>#REF!</v>
      </c>
      <c r="AG12" s="138" t="e">
        <f>(LOOKUP($AC12,AH12:$AL28,#REF!))</f>
        <v>#REF!</v>
      </c>
      <c r="AH12" s="153">
        <f t="shared" si="2"/>
        <v>0</v>
      </c>
      <c r="AI12" s="154"/>
      <c r="AJ12" s="154"/>
      <c r="AK12" s="154"/>
      <c r="AL12" s="155"/>
    </row>
    <row r="13" spans="1:38" ht="21.95" customHeight="1" x14ac:dyDescent="0.2">
      <c r="A13" s="123"/>
      <c r="B13" s="158"/>
      <c r="C13" s="158"/>
      <c r="D13" s="158"/>
      <c r="E13" s="158"/>
      <c r="F13" s="158"/>
      <c r="G13" s="158"/>
      <c r="H13" s="158"/>
      <c r="I13" s="158"/>
      <c r="J13" s="159"/>
      <c r="K13" s="152"/>
      <c r="L13" s="152"/>
      <c r="M13" s="152"/>
      <c r="N13" s="152"/>
      <c r="O13" s="152"/>
      <c r="P13" s="152"/>
      <c r="Q13" s="126"/>
      <c r="R13" s="127"/>
      <c r="S13" s="128"/>
      <c r="T13" s="216"/>
      <c r="U13" s="217"/>
      <c r="V13" s="156"/>
      <c r="W13" s="157"/>
      <c r="X13" s="384">
        <f t="shared" si="0"/>
        <v>0</v>
      </c>
      <c r="Y13" s="414"/>
      <c r="Z13" s="153">
        <f t="shared" si="1"/>
        <v>0</v>
      </c>
      <c r="AA13" s="154"/>
      <c r="AB13" s="155"/>
      <c r="AC13" s="119"/>
      <c r="AD13" s="120"/>
      <c r="AE13" s="137">
        <f t="shared" si="3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53">
        <f t="shared" si="2"/>
        <v>0</v>
      </c>
      <c r="AI13" s="154"/>
      <c r="AJ13" s="154"/>
      <c r="AK13" s="154"/>
      <c r="AL13" s="155"/>
    </row>
    <row r="14" spans="1:38" ht="21.95" customHeight="1" x14ac:dyDescent="0.2">
      <c r="A14" s="123"/>
      <c r="B14" s="158"/>
      <c r="C14" s="158"/>
      <c r="D14" s="158"/>
      <c r="E14" s="158"/>
      <c r="F14" s="158"/>
      <c r="G14" s="158"/>
      <c r="H14" s="158"/>
      <c r="I14" s="158"/>
      <c r="J14" s="159"/>
      <c r="K14" s="152"/>
      <c r="L14" s="152"/>
      <c r="M14" s="152"/>
      <c r="N14" s="152"/>
      <c r="O14" s="152"/>
      <c r="P14" s="152"/>
      <c r="Q14" s="126"/>
      <c r="R14" s="127"/>
      <c r="S14" s="128"/>
      <c r="T14" s="216"/>
      <c r="U14" s="217"/>
      <c r="V14" s="156"/>
      <c r="W14" s="157"/>
      <c r="X14" s="384">
        <f t="shared" si="0"/>
        <v>0</v>
      </c>
      <c r="Y14" s="414"/>
      <c r="Z14" s="153">
        <f t="shared" si="1"/>
        <v>0</v>
      </c>
      <c r="AA14" s="154"/>
      <c r="AB14" s="155"/>
      <c r="AC14" s="119"/>
      <c r="AD14" s="120"/>
      <c r="AE14" s="137">
        <f t="shared" si="3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53">
        <f t="shared" si="2"/>
        <v>0</v>
      </c>
      <c r="AI14" s="154"/>
      <c r="AJ14" s="154"/>
      <c r="AK14" s="154"/>
      <c r="AL14" s="155"/>
    </row>
    <row r="15" spans="1:38" ht="21.95" customHeight="1" x14ac:dyDescent="0.2">
      <c r="A15" s="123"/>
      <c r="B15" s="158"/>
      <c r="C15" s="158"/>
      <c r="D15" s="158"/>
      <c r="E15" s="158"/>
      <c r="F15" s="158"/>
      <c r="G15" s="158"/>
      <c r="H15" s="158"/>
      <c r="I15" s="158"/>
      <c r="J15" s="159"/>
      <c r="K15" s="152"/>
      <c r="L15" s="152"/>
      <c r="M15" s="152"/>
      <c r="N15" s="152"/>
      <c r="O15" s="152"/>
      <c r="P15" s="152"/>
      <c r="Q15" s="126"/>
      <c r="R15" s="127"/>
      <c r="S15" s="128"/>
      <c r="T15" s="216"/>
      <c r="U15" s="217"/>
      <c r="V15" s="156"/>
      <c r="W15" s="157"/>
      <c r="X15" s="384">
        <f t="shared" si="0"/>
        <v>0</v>
      </c>
      <c r="Y15" s="414"/>
      <c r="Z15" s="153">
        <f t="shared" si="1"/>
        <v>0</v>
      </c>
      <c r="AA15" s="154"/>
      <c r="AB15" s="155"/>
      <c r="AC15" s="119"/>
      <c r="AD15" s="120"/>
      <c r="AE15" s="137">
        <f t="shared" si="3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53">
        <f t="shared" si="2"/>
        <v>0</v>
      </c>
      <c r="AI15" s="154"/>
      <c r="AJ15" s="154"/>
      <c r="AK15" s="154"/>
      <c r="AL15" s="155"/>
    </row>
    <row r="16" spans="1:38" ht="21.95" customHeight="1" x14ac:dyDescent="0.2">
      <c r="A16" s="123"/>
      <c r="B16" s="124"/>
      <c r="C16" s="124"/>
      <c r="D16" s="124"/>
      <c r="E16" s="124"/>
      <c r="F16" s="124"/>
      <c r="G16" s="124"/>
      <c r="H16" s="124"/>
      <c r="I16" s="124"/>
      <c r="J16" s="125"/>
      <c r="K16" s="152"/>
      <c r="L16" s="152"/>
      <c r="M16" s="152"/>
      <c r="N16" s="152"/>
      <c r="O16" s="152"/>
      <c r="P16" s="152"/>
      <c r="Q16" s="126"/>
      <c r="R16" s="127"/>
      <c r="S16" s="128"/>
      <c r="T16" s="216"/>
      <c r="U16" s="217"/>
      <c r="V16" s="156"/>
      <c r="W16" s="157"/>
      <c r="X16" s="384">
        <f t="shared" si="0"/>
        <v>0</v>
      </c>
      <c r="Y16" s="385"/>
      <c r="Z16" s="153">
        <f t="shared" si="1"/>
        <v>0</v>
      </c>
      <c r="AA16" s="154"/>
      <c r="AB16" s="155"/>
      <c r="AC16" s="119"/>
      <c r="AD16" s="120"/>
      <c r="AE16" s="137">
        <f t="shared" si="3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53">
        <f t="shared" si="2"/>
        <v>0</v>
      </c>
      <c r="AI16" s="154"/>
      <c r="AJ16" s="154"/>
      <c r="AK16" s="154"/>
      <c r="AL16" s="155"/>
    </row>
    <row r="17" spans="1:38" ht="21.95" customHeight="1" x14ac:dyDescent="0.2">
      <c r="A17" s="402"/>
      <c r="B17" s="403"/>
      <c r="C17" s="403"/>
      <c r="D17" s="403"/>
      <c r="E17" s="403"/>
      <c r="F17" s="403"/>
      <c r="G17" s="403"/>
      <c r="H17" s="403"/>
      <c r="I17" s="403"/>
      <c r="J17" s="404"/>
      <c r="K17" s="152"/>
      <c r="L17" s="152"/>
      <c r="M17" s="152"/>
      <c r="N17" s="152"/>
      <c r="O17" s="152"/>
      <c r="P17" s="152"/>
      <c r="Q17" s="126"/>
      <c r="R17" s="127"/>
      <c r="S17" s="128"/>
      <c r="T17" s="216"/>
      <c r="U17" s="217"/>
      <c r="V17" s="156"/>
      <c r="W17" s="157"/>
      <c r="X17" s="384">
        <f t="shared" si="0"/>
        <v>0</v>
      </c>
      <c r="Y17" s="385"/>
      <c r="Z17" s="153">
        <f t="shared" si="1"/>
        <v>0</v>
      </c>
      <c r="AA17" s="154"/>
      <c r="AB17" s="155"/>
      <c r="AC17" s="119"/>
      <c r="AD17" s="120"/>
      <c r="AE17" s="137">
        <f t="shared" si="3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53">
        <f t="shared" si="2"/>
        <v>0</v>
      </c>
      <c r="AI17" s="154"/>
      <c r="AJ17" s="154"/>
      <c r="AK17" s="154"/>
      <c r="AL17" s="15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46"/>
      <c r="AA18" s="147"/>
      <c r="AB18" s="147"/>
      <c r="AC18" s="146"/>
      <c r="AD18" s="147"/>
      <c r="AE18" s="147"/>
      <c r="AF18" s="147"/>
      <c r="AG18" s="187"/>
      <c r="AH18" s="190">
        <f>Z18+AC18</f>
        <v>0</v>
      </c>
      <c r="AI18" s="191"/>
      <c r="AJ18" s="191"/>
      <c r="AK18" s="191"/>
      <c r="AL18" s="192"/>
    </row>
    <row r="19" spans="1:38" ht="15.75" customHeight="1" x14ac:dyDescent="0.2">
      <c r="A19" s="50" t="s">
        <v>8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8"/>
      <c r="AA19" s="149"/>
      <c r="AB19" s="149"/>
      <c r="AC19" s="148"/>
      <c r="AD19" s="149"/>
      <c r="AE19" s="149"/>
      <c r="AF19" s="149"/>
      <c r="AG19" s="188"/>
      <c r="AH19" s="193"/>
      <c r="AI19" s="194"/>
      <c r="AJ19" s="194"/>
      <c r="AK19" s="194"/>
      <c r="AL19" s="195"/>
    </row>
    <row r="20" spans="1:38" ht="12" customHeight="1" x14ac:dyDescent="0.2">
      <c r="A20" s="405" t="s">
        <v>55</v>
      </c>
      <c r="B20" s="393" t="s">
        <v>26</v>
      </c>
      <c r="C20" s="393"/>
      <c r="D20" s="393"/>
      <c r="E20" s="393"/>
      <c r="F20" s="393"/>
      <c r="G20" s="393"/>
      <c r="H20" s="393"/>
      <c r="I20" s="393"/>
      <c r="J20" s="408"/>
      <c r="K20" s="411" t="s">
        <v>27</v>
      </c>
      <c r="L20" s="412"/>
      <c r="M20" s="412"/>
      <c r="N20" s="412"/>
      <c r="O20" s="412"/>
      <c r="P20" s="413"/>
      <c r="Q20" s="392" t="s">
        <v>28</v>
      </c>
      <c r="R20" s="393"/>
      <c r="S20" s="408"/>
      <c r="T20" s="409" t="s">
        <v>45</v>
      </c>
      <c r="U20" s="410"/>
      <c r="V20" s="392" t="s">
        <v>29</v>
      </c>
      <c r="W20" s="393"/>
      <c r="X20" s="382" t="s">
        <v>30</v>
      </c>
      <c r="Y20" s="383"/>
      <c r="Z20" s="148"/>
      <c r="AA20" s="149"/>
      <c r="AB20" s="149"/>
      <c r="AC20" s="148"/>
      <c r="AD20" s="149"/>
      <c r="AE20" s="149"/>
      <c r="AF20" s="149"/>
      <c r="AG20" s="188"/>
      <c r="AH20" s="193"/>
      <c r="AI20" s="194"/>
      <c r="AJ20" s="194"/>
      <c r="AK20" s="194"/>
      <c r="AL20" s="195"/>
    </row>
    <row r="21" spans="1:38" ht="12" customHeight="1" x14ac:dyDescent="0.2">
      <c r="A21" s="406"/>
      <c r="B21" s="117"/>
      <c r="C21" s="117"/>
      <c r="D21" s="117"/>
      <c r="E21" s="117"/>
      <c r="F21" s="117"/>
      <c r="G21" s="117"/>
      <c r="H21" s="117"/>
      <c r="I21" s="117"/>
      <c r="J21" s="118"/>
      <c r="K21" s="316"/>
      <c r="L21" s="317"/>
      <c r="M21" s="317"/>
      <c r="N21" s="317"/>
      <c r="O21" s="317"/>
      <c r="P21" s="318"/>
      <c r="Q21" s="387"/>
      <c r="R21" s="117"/>
      <c r="S21" s="118"/>
      <c r="T21" s="388"/>
      <c r="U21" s="389"/>
      <c r="V21" s="387"/>
      <c r="W21" s="117"/>
      <c r="X21" s="144"/>
      <c r="Y21" s="145"/>
      <c r="Z21" s="150"/>
      <c r="AA21" s="151"/>
      <c r="AB21" s="151"/>
      <c r="AC21" s="150"/>
      <c r="AD21" s="151"/>
      <c r="AE21" s="151"/>
      <c r="AF21" s="151"/>
      <c r="AG21" s="189"/>
      <c r="AH21" s="196"/>
      <c r="AI21" s="197"/>
      <c r="AJ21" s="197"/>
      <c r="AK21" s="197"/>
      <c r="AL21" s="198"/>
    </row>
    <row r="22" spans="1:38" ht="21.95" customHeight="1" x14ac:dyDescent="0.2">
      <c r="A22" s="48"/>
      <c r="B22" s="396"/>
      <c r="C22" s="397"/>
      <c r="D22" s="397"/>
      <c r="E22" s="397"/>
      <c r="F22" s="397"/>
      <c r="G22" s="397"/>
      <c r="H22" s="397"/>
      <c r="I22" s="397"/>
      <c r="J22" s="398"/>
      <c r="K22" s="396" t="s">
        <v>20</v>
      </c>
      <c r="L22" s="397"/>
      <c r="M22" s="397"/>
      <c r="N22" s="397"/>
      <c r="O22" s="397"/>
      <c r="P22" s="398"/>
      <c r="Q22" s="126"/>
      <c r="R22" s="127"/>
      <c r="S22" s="128"/>
      <c r="T22" s="216"/>
      <c r="U22" s="217"/>
      <c r="V22" s="121"/>
      <c r="W22" s="122"/>
      <c r="X22" s="384">
        <f>T22*V22/100</f>
        <v>0</v>
      </c>
      <c r="Y22" s="385"/>
      <c r="Z22" s="153">
        <f>A22*Q22*T22*V22/100</f>
        <v>0</v>
      </c>
      <c r="AA22" s="154"/>
      <c r="AB22" s="155"/>
      <c r="AC22" s="119" t="s">
        <v>86</v>
      </c>
      <c r="AD22" s="12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415">
        <f>Z22+AE22</f>
        <v>0</v>
      </c>
      <c r="AI22" s="248"/>
      <c r="AJ22" s="248"/>
      <c r="AK22" s="248"/>
      <c r="AL22" s="350"/>
    </row>
    <row r="23" spans="1:38" ht="21.95" customHeight="1" x14ac:dyDescent="0.2">
      <c r="A23" s="46"/>
      <c r="B23" s="394"/>
      <c r="C23" s="211"/>
      <c r="D23" s="211"/>
      <c r="E23" s="211"/>
      <c r="F23" s="211"/>
      <c r="G23" s="211"/>
      <c r="H23" s="211"/>
      <c r="I23" s="211"/>
      <c r="J23" s="212"/>
      <c r="K23" s="394" t="s">
        <v>21</v>
      </c>
      <c r="L23" s="211"/>
      <c r="M23" s="211"/>
      <c r="N23" s="211"/>
      <c r="O23" s="211"/>
      <c r="P23" s="212"/>
      <c r="Q23" s="126"/>
      <c r="R23" s="127"/>
      <c r="S23" s="128"/>
      <c r="T23" s="216"/>
      <c r="U23" s="217"/>
      <c r="V23" s="156"/>
      <c r="W23" s="157"/>
      <c r="X23" s="384">
        <f>T23*V23/100</f>
        <v>0</v>
      </c>
      <c r="Y23" s="385"/>
      <c r="Z23" s="153">
        <f>A23*Q23*T23*V23/100</f>
        <v>0</v>
      </c>
      <c r="AA23" s="154"/>
      <c r="AB23" s="155"/>
      <c r="AC23" s="119" t="s">
        <v>87</v>
      </c>
      <c r="AD23" s="12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53">
        <f>Z23+AE23</f>
        <v>0</v>
      </c>
      <c r="AI23" s="154"/>
      <c r="AJ23" s="154"/>
      <c r="AK23" s="154"/>
      <c r="AL23" s="155"/>
    </row>
    <row r="24" spans="1:38" ht="21.95" customHeight="1" x14ac:dyDescent="0.2">
      <c r="A24" s="47"/>
      <c r="B24" s="395" t="s">
        <v>18</v>
      </c>
      <c r="C24" s="224"/>
      <c r="D24" s="224"/>
      <c r="E24" s="224"/>
      <c r="F24" s="224"/>
      <c r="G24" s="224"/>
      <c r="H24" s="224"/>
      <c r="I24" s="224"/>
      <c r="J24" s="225"/>
      <c r="K24" s="407"/>
      <c r="L24" s="407"/>
      <c r="M24" s="407"/>
      <c r="N24" s="407"/>
      <c r="O24" s="407"/>
      <c r="P24" s="407"/>
      <c r="Q24" s="272"/>
      <c r="R24" s="273"/>
      <c r="S24" s="274"/>
      <c r="T24" s="234"/>
      <c r="U24" s="235"/>
      <c r="V24" s="254"/>
      <c r="W24" s="255"/>
      <c r="X24" s="270">
        <f>T24*V24/100</f>
        <v>0</v>
      </c>
      <c r="Y24" s="400"/>
      <c r="Z24" s="401">
        <f>A24*Q24*T24*V24/100</f>
        <v>0</v>
      </c>
      <c r="AA24" s="250"/>
      <c r="AB24" s="259"/>
      <c r="AC24" s="119"/>
      <c r="AD24" s="12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401">
        <f>Z24+AE24</f>
        <v>0</v>
      </c>
      <c r="AI24" s="250"/>
      <c r="AJ24" s="250"/>
      <c r="AK24" s="250"/>
      <c r="AL24" s="25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63">
        <f>SUM(Z10:AB17,Z22:AB24,Z69:AB98)</f>
        <v>62219.5</v>
      </c>
      <c r="AB25" s="364"/>
      <c r="AC25" s="89" t="s">
        <v>53</v>
      </c>
      <c r="AD25" s="304">
        <f>SUM(AC10:AE17,AC22:AE24,AC69:AE98)</f>
        <v>26630.447</v>
      </c>
      <c r="AE25" s="304"/>
      <c r="AF25" s="304" t="e">
        <f>SUM(AE10:AG17,AE22:AG24,AE69:AG98)</f>
        <v>#REF!</v>
      </c>
      <c r="AG25" s="305"/>
      <c r="AH25" s="90" t="s">
        <v>53</v>
      </c>
      <c r="AI25" s="416">
        <f>SUM(AH10:AL17,AH22:AL24,AH69:AL98)</f>
        <v>88849.947</v>
      </c>
      <c r="AJ25" s="416"/>
      <c r="AK25" s="416"/>
      <c r="AL25" s="417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7" t="s">
        <v>72</v>
      </c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9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60" t="s">
        <v>73</v>
      </c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2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65">
        <v>5695</v>
      </c>
      <c r="AA28" s="365"/>
      <c r="AB28" s="365"/>
      <c r="AC28" s="38" t="s">
        <v>33</v>
      </c>
      <c r="AD28" s="399">
        <f>K28*Q28*Z28</f>
        <v>0</v>
      </c>
      <c r="AE28" s="399"/>
      <c r="AF28" s="399"/>
      <c r="AH28" s="88" t="s">
        <v>53</v>
      </c>
      <c r="AI28" s="366">
        <f>AD28</f>
        <v>0</v>
      </c>
      <c r="AJ28" s="366"/>
      <c r="AK28" s="366"/>
      <c r="AL28" s="367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65"/>
      <c r="AA29" s="365"/>
      <c r="AB29" s="365"/>
      <c r="AC29" s="38" t="s">
        <v>33</v>
      </c>
      <c r="AD29" s="399">
        <f>K29*Q29*Z29</f>
        <v>0</v>
      </c>
      <c r="AE29" s="399"/>
      <c r="AF29" s="399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65">
        <v>1720</v>
      </c>
      <c r="AA30" s="365"/>
      <c r="AB30" s="365"/>
      <c r="AC30" s="38" t="s">
        <v>33</v>
      </c>
      <c r="AD30" s="399">
        <f>K30*Q30*Z30</f>
        <v>0</v>
      </c>
      <c r="AE30" s="399"/>
      <c r="AF30" s="399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65">
        <v>1045</v>
      </c>
      <c r="AA31" s="365"/>
      <c r="AB31" s="365"/>
      <c r="AC31" s="38" t="s">
        <v>33</v>
      </c>
      <c r="AD31" s="399">
        <f>K31*Q31*Z31</f>
        <v>0</v>
      </c>
      <c r="AE31" s="399"/>
      <c r="AF31" s="399"/>
      <c r="AH31" s="86"/>
      <c r="AI31" s="368"/>
      <c r="AJ31" s="368"/>
      <c r="AK31" s="368"/>
      <c r="AL31" s="369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72" t="s">
        <v>77</v>
      </c>
      <c r="B33" s="373"/>
      <c r="C33" s="373"/>
      <c r="D33" s="373"/>
      <c r="E33" s="373"/>
      <c r="F33" s="373"/>
      <c r="G33" s="373"/>
      <c r="H33" s="339"/>
      <c r="I33" s="340"/>
      <c r="J33" s="340"/>
      <c r="K33" s="340"/>
      <c r="L33" s="340"/>
      <c r="M33" s="340"/>
      <c r="N33" s="340"/>
      <c r="O33" s="340"/>
      <c r="P33" s="340"/>
      <c r="Q33" s="340"/>
      <c r="R33" s="390"/>
      <c r="S33" s="390"/>
      <c r="T33" s="391"/>
      <c r="U33" s="332"/>
      <c r="V33" s="333"/>
      <c r="W33" s="333"/>
      <c r="X33" s="333"/>
      <c r="Y33" s="333"/>
      <c r="Z33" s="333"/>
      <c r="AA33" s="333"/>
      <c r="AB33" s="333"/>
      <c r="AC33" s="333"/>
      <c r="AD33" s="334"/>
      <c r="AE33" s="377"/>
      <c r="AF33" s="377"/>
      <c r="AG33" s="378"/>
      <c r="AH33" s="379" t="s">
        <v>53</v>
      </c>
      <c r="AI33" s="348">
        <f>R33+R34+AE33+AE34</f>
        <v>0</v>
      </c>
      <c r="AJ33" s="348"/>
      <c r="AK33" s="348"/>
      <c r="AL33" s="349"/>
    </row>
    <row r="34" spans="1:38" x14ac:dyDescent="0.2">
      <c r="A34" s="374"/>
      <c r="B34" s="375"/>
      <c r="C34" s="375"/>
      <c r="D34" s="375"/>
      <c r="E34" s="375"/>
      <c r="F34" s="375"/>
      <c r="G34" s="375"/>
      <c r="H34" s="327"/>
      <c r="I34" s="328"/>
      <c r="J34" s="328"/>
      <c r="K34" s="328"/>
      <c r="L34" s="328"/>
      <c r="M34" s="328"/>
      <c r="N34" s="328"/>
      <c r="O34" s="328"/>
      <c r="P34" s="328"/>
      <c r="Q34" s="328"/>
      <c r="R34" s="173"/>
      <c r="S34" s="173"/>
      <c r="T34" s="174"/>
      <c r="U34" s="342"/>
      <c r="V34" s="343"/>
      <c r="W34" s="343"/>
      <c r="X34" s="343"/>
      <c r="Y34" s="343"/>
      <c r="Z34" s="343"/>
      <c r="AA34" s="343"/>
      <c r="AB34" s="343"/>
      <c r="AC34" s="343"/>
      <c r="AD34" s="344"/>
      <c r="AE34" s="173"/>
      <c r="AF34" s="173"/>
      <c r="AG34" s="174"/>
      <c r="AH34" s="376"/>
      <c r="AI34" s="248"/>
      <c r="AJ34" s="248"/>
      <c r="AK34" s="248"/>
      <c r="AL34" s="350"/>
    </row>
    <row r="35" spans="1:38" x14ac:dyDescent="0.2">
      <c r="A35" s="370" t="s">
        <v>39</v>
      </c>
      <c r="B35" s="371"/>
      <c r="C35" s="371"/>
      <c r="D35" s="371"/>
      <c r="E35" s="371"/>
      <c r="F35" s="371"/>
      <c r="G35" s="380"/>
      <c r="H35" s="339"/>
      <c r="I35" s="340"/>
      <c r="J35" s="340"/>
      <c r="K35" s="340"/>
      <c r="L35" s="340"/>
      <c r="M35" s="340"/>
      <c r="N35" s="340"/>
      <c r="O35" s="340"/>
      <c r="P35" s="340"/>
      <c r="Q35" s="340"/>
      <c r="R35" s="311"/>
      <c r="S35" s="311"/>
      <c r="T35" s="312"/>
      <c r="U35" s="332"/>
      <c r="V35" s="333"/>
      <c r="W35" s="333"/>
      <c r="X35" s="333"/>
      <c r="Y35" s="333"/>
      <c r="Z35" s="333"/>
      <c r="AA35" s="333"/>
      <c r="AB35" s="333"/>
      <c r="AC35" s="333"/>
      <c r="AD35" s="334"/>
      <c r="AE35" s="311"/>
      <c r="AF35" s="311"/>
      <c r="AG35" s="312"/>
      <c r="AH35" s="165" t="s">
        <v>53</v>
      </c>
      <c r="AI35" s="351"/>
      <c r="AJ35" s="351"/>
      <c r="AK35" s="351"/>
      <c r="AL35" s="352"/>
    </row>
    <row r="36" spans="1:38" x14ac:dyDescent="0.2">
      <c r="A36" s="374"/>
      <c r="B36" s="375"/>
      <c r="C36" s="375"/>
      <c r="D36" s="375"/>
      <c r="E36" s="375"/>
      <c r="F36" s="375"/>
      <c r="G36" s="381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183"/>
      <c r="S36" s="183"/>
      <c r="T36" s="184"/>
      <c r="U36" s="342"/>
      <c r="V36" s="343"/>
      <c r="W36" s="343"/>
      <c r="X36" s="343"/>
      <c r="Y36" s="343"/>
      <c r="Z36" s="343"/>
      <c r="AA36" s="343"/>
      <c r="AB36" s="343"/>
      <c r="AC36" s="343"/>
      <c r="AD36" s="344"/>
      <c r="AE36" s="183"/>
      <c r="AF36" s="183"/>
      <c r="AG36" s="184"/>
      <c r="AH36" s="376"/>
      <c r="AI36" s="248"/>
      <c r="AJ36" s="248"/>
      <c r="AK36" s="248"/>
      <c r="AL36" s="350"/>
    </row>
    <row r="37" spans="1:38" x14ac:dyDescent="0.2">
      <c r="A37" s="370" t="s">
        <v>50</v>
      </c>
      <c r="B37" s="371"/>
      <c r="C37" s="371"/>
      <c r="D37" s="371"/>
      <c r="E37" s="371"/>
      <c r="F37" s="371"/>
      <c r="G37" s="371"/>
      <c r="H37" s="339" t="s">
        <v>95</v>
      </c>
      <c r="I37" s="340"/>
      <c r="J37" s="340"/>
      <c r="K37" s="340"/>
      <c r="L37" s="340"/>
      <c r="M37" s="340"/>
      <c r="N37" s="340"/>
      <c r="O37" s="340"/>
      <c r="P37" s="340"/>
      <c r="Q37" s="340"/>
      <c r="R37" s="311"/>
      <c r="S37" s="311"/>
      <c r="T37" s="312"/>
      <c r="U37" s="332"/>
      <c r="V37" s="333"/>
      <c r="W37" s="333"/>
      <c r="X37" s="333"/>
      <c r="Y37" s="333"/>
      <c r="Z37" s="333"/>
      <c r="AA37" s="333"/>
      <c r="AB37" s="333"/>
      <c r="AC37" s="333"/>
      <c r="AD37" s="334"/>
      <c r="AE37" s="311"/>
      <c r="AF37" s="311"/>
      <c r="AG37" s="312"/>
      <c r="AH37" s="166" t="s">
        <v>53</v>
      </c>
      <c r="AI37" s="168">
        <v>1000</v>
      </c>
      <c r="AJ37" s="169"/>
      <c r="AK37" s="169"/>
      <c r="AL37" s="170"/>
    </row>
    <row r="38" spans="1:38" x14ac:dyDescent="0.2">
      <c r="A38" s="372"/>
      <c r="B38" s="373"/>
      <c r="C38" s="373"/>
      <c r="D38" s="373"/>
      <c r="E38" s="373"/>
      <c r="F38" s="373"/>
      <c r="G38" s="373"/>
      <c r="H38" s="329"/>
      <c r="I38" s="330"/>
      <c r="J38" s="330"/>
      <c r="K38" s="330"/>
      <c r="L38" s="330"/>
      <c r="M38" s="330"/>
      <c r="N38" s="330"/>
      <c r="O38" s="330"/>
      <c r="P38" s="330"/>
      <c r="Q38" s="330"/>
      <c r="R38" s="183"/>
      <c r="S38" s="183"/>
      <c r="T38" s="184"/>
      <c r="U38" s="180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3"/>
      <c r="AG38" s="184"/>
      <c r="AH38" s="166"/>
      <c r="AI38" s="169"/>
      <c r="AJ38" s="169"/>
      <c r="AK38" s="169"/>
      <c r="AL38" s="170"/>
    </row>
    <row r="39" spans="1:38" ht="11.25" customHeight="1" x14ac:dyDescent="0.2">
      <c r="A39" s="372"/>
      <c r="B39" s="373"/>
      <c r="C39" s="373"/>
      <c r="D39" s="373"/>
      <c r="E39" s="373"/>
      <c r="F39" s="373"/>
      <c r="G39" s="373"/>
      <c r="H39" s="329"/>
      <c r="I39" s="330"/>
      <c r="J39" s="330"/>
      <c r="K39" s="330"/>
      <c r="L39" s="330"/>
      <c r="M39" s="330"/>
      <c r="N39" s="330"/>
      <c r="O39" s="330"/>
      <c r="P39" s="330"/>
      <c r="Q39" s="330"/>
      <c r="R39" s="183"/>
      <c r="S39" s="183"/>
      <c r="T39" s="184"/>
      <c r="U39" s="180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3"/>
      <c r="AG39" s="184"/>
      <c r="AH39" s="166"/>
      <c r="AI39" s="169"/>
      <c r="AJ39" s="169"/>
      <c r="AK39" s="169"/>
      <c r="AL39" s="170"/>
    </row>
    <row r="40" spans="1:38" x14ac:dyDescent="0.2">
      <c r="A40" s="374"/>
      <c r="B40" s="375"/>
      <c r="C40" s="375"/>
      <c r="D40" s="375"/>
      <c r="E40" s="375"/>
      <c r="F40" s="375"/>
      <c r="G40" s="375"/>
      <c r="H40" s="327"/>
      <c r="I40" s="328"/>
      <c r="J40" s="328"/>
      <c r="K40" s="328"/>
      <c r="L40" s="328"/>
      <c r="M40" s="328"/>
      <c r="N40" s="328"/>
      <c r="O40" s="328"/>
      <c r="P40" s="328"/>
      <c r="Q40" s="328"/>
      <c r="R40" s="173"/>
      <c r="S40" s="173"/>
      <c r="T40" s="174"/>
      <c r="U40" s="342"/>
      <c r="V40" s="343"/>
      <c r="W40" s="343"/>
      <c r="X40" s="343"/>
      <c r="Y40" s="343"/>
      <c r="Z40" s="343"/>
      <c r="AA40" s="343"/>
      <c r="AB40" s="343"/>
      <c r="AC40" s="343"/>
      <c r="AD40" s="344"/>
      <c r="AE40" s="173"/>
      <c r="AF40" s="173"/>
      <c r="AG40" s="174"/>
      <c r="AH40" s="376"/>
      <c r="AI40" s="355"/>
      <c r="AJ40" s="355"/>
      <c r="AK40" s="355"/>
      <c r="AL40" s="356"/>
    </row>
    <row r="41" spans="1:38" x14ac:dyDescent="0.2">
      <c r="A41" s="370" t="s">
        <v>40</v>
      </c>
      <c r="B41" s="371"/>
      <c r="C41" s="371"/>
      <c r="D41" s="371"/>
      <c r="E41" s="371"/>
      <c r="F41" s="371"/>
      <c r="G41" s="380"/>
      <c r="H41" s="339" t="s">
        <v>96</v>
      </c>
      <c r="I41" s="340"/>
      <c r="J41" s="340"/>
      <c r="K41" s="340"/>
      <c r="L41" s="340"/>
      <c r="M41" s="340"/>
      <c r="N41" s="340"/>
      <c r="O41" s="340"/>
      <c r="P41" s="340"/>
      <c r="Q41" s="340"/>
      <c r="R41" s="311"/>
      <c r="S41" s="311"/>
      <c r="T41" s="312"/>
      <c r="U41" s="332"/>
      <c r="V41" s="333"/>
      <c r="W41" s="333"/>
      <c r="X41" s="333"/>
      <c r="Y41" s="333"/>
      <c r="Z41" s="333"/>
      <c r="AA41" s="333"/>
      <c r="AB41" s="333"/>
      <c r="AC41" s="333"/>
      <c r="AD41" s="334"/>
      <c r="AE41" s="311"/>
      <c r="AF41" s="311"/>
      <c r="AG41" s="312"/>
      <c r="AH41" s="165" t="s">
        <v>53</v>
      </c>
      <c r="AI41" s="351">
        <v>2500</v>
      </c>
      <c r="AJ41" s="351"/>
      <c r="AK41" s="351"/>
      <c r="AL41" s="352"/>
    </row>
    <row r="42" spans="1:38" x14ac:dyDescent="0.2">
      <c r="A42" s="374"/>
      <c r="B42" s="375"/>
      <c r="C42" s="375"/>
      <c r="D42" s="375"/>
      <c r="E42" s="375"/>
      <c r="F42" s="375"/>
      <c r="G42" s="381"/>
      <c r="H42" s="327"/>
      <c r="I42" s="328"/>
      <c r="J42" s="328"/>
      <c r="K42" s="328"/>
      <c r="L42" s="328"/>
      <c r="M42" s="328"/>
      <c r="N42" s="328"/>
      <c r="O42" s="328"/>
      <c r="P42" s="328"/>
      <c r="Q42" s="328"/>
      <c r="R42" s="173"/>
      <c r="S42" s="173"/>
      <c r="T42" s="174"/>
      <c r="U42" s="342"/>
      <c r="V42" s="343"/>
      <c r="W42" s="343"/>
      <c r="X42" s="343"/>
      <c r="Y42" s="343"/>
      <c r="Z42" s="343"/>
      <c r="AA42" s="343"/>
      <c r="AB42" s="343"/>
      <c r="AC42" s="343"/>
      <c r="AD42" s="344"/>
      <c r="AE42" s="173"/>
      <c r="AF42" s="173"/>
      <c r="AG42" s="174"/>
      <c r="AH42" s="376"/>
      <c r="AI42" s="248"/>
      <c r="AJ42" s="248"/>
      <c r="AK42" s="248"/>
      <c r="AL42" s="350"/>
    </row>
    <row r="43" spans="1:38" x14ac:dyDescent="0.2">
      <c r="A43" s="370" t="s">
        <v>76</v>
      </c>
      <c r="B43" s="371"/>
      <c r="C43" s="371"/>
      <c r="D43" s="371"/>
      <c r="E43" s="371"/>
      <c r="F43" s="371"/>
      <c r="G43" s="380"/>
      <c r="H43" s="337" t="s">
        <v>82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5"/>
      <c r="S43" s="335"/>
      <c r="T43" s="336"/>
      <c r="U43" s="345" t="s">
        <v>83</v>
      </c>
      <c r="V43" s="346"/>
      <c r="W43" s="346"/>
      <c r="X43" s="346"/>
      <c r="Y43" s="346"/>
      <c r="Z43" s="346"/>
      <c r="AA43" s="346"/>
      <c r="AB43" s="346"/>
      <c r="AC43" s="346"/>
      <c r="AD43" s="347"/>
      <c r="AE43" s="335"/>
      <c r="AF43" s="335"/>
      <c r="AG43" s="336"/>
      <c r="AH43" s="165" t="s">
        <v>53</v>
      </c>
      <c r="AI43" s="353">
        <f>R43+R44</f>
        <v>0</v>
      </c>
      <c r="AJ43" s="353"/>
      <c r="AK43" s="353"/>
      <c r="AL43" s="354"/>
    </row>
    <row r="44" spans="1:38" x14ac:dyDescent="0.2">
      <c r="A44" s="374"/>
      <c r="B44" s="375"/>
      <c r="C44" s="375"/>
      <c r="D44" s="375"/>
      <c r="E44" s="375"/>
      <c r="F44" s="375"/>
      <c r="G44" s="381"/>
      <c r="H44" s="327"/>
      <c r="I44" s="328"/>
      <c r="J44" s="328"/>
      <c r="K44" s="328"/>
      <c r="L44" s="328"/>
      <c r="M44" s="328"/>
      <c r="N44" s="328"/>
      <c r="O44" s="328"/>
      <c r="P44" s="328"/>
      <c r="Q44" s="328"/>
      <c r="R44" s="173"/>
      <c r="S44" s="173"/>
      <c r="T44" s="174"/>
      <c r="U44" s="342"/>
      <c r="V44" s="343"/>
      <c r="W44" s="343"/>
      <c r="X44" s="343"/>
      <c r="Y44" s="343"/>
      <c r="Z44" s="343"/>
      <c r="AA44" s="343"/>
      <c r="AB44" s="343"/>
      <c r="AC44" s="343"/>
      <c r="AD44" s="344"/>
      <c r="AE44" s="173"/>
      <c r="AF44" s="173"/>
      <c r="AG44" s="174"/>
      <c r="AH44" s="376"/>
      <c r="AI44" s="286"/>
      <c r="AJ44" s="286"/>
      <c r="AK44" s="286"/>
      <c r="AL44" s="287"/>
    </row>
    <row r="45" spans="1:38" x14ac:dyDescent="0.2">
      <c r="A45" s="370" t="s">
        <v>41</v>
      </c>
      <c r="B45" s="371"/>
      <c r="C45" s="371"/>
      <c r="D45" s="371"/>
      <c r="E45" s="371"/>
      <c r="F45" s="371"/>
      <c r="G45" s="371"/>
      <c r="H45" s="339" t="s">
        <v>97</v>
      </c>
      <c r="I45" s="340"/>
      <c r="J45" s="340"/>
      <c r="K45" s="340"/>
      <c r="L45" s="340"/>
      <c r="M45" s="340"/>
      <c r="N45" s="340"/>
      <c r="O45" s="340"/>
      <c r="P45" s="340"/>
      <c r="Q45" s="340"/>
      <c r="R45" s="311"/>
      <c r="S45" s="311"/>
      <c r="T45" s="312"/>
      <c r="U45" s="332"/>
      <c r="V45" s="333"/>
      <c r="W45" s="333"/>
      <c r="X45" s="333"/>
      <c r="Y45" s="333"/>
      <c r="Z45" s="333"/>
      <c r="AA45" s="333"/>
      <c r="AB45" s="333"/>
      <c r="AC45" s="333"/>
      <c r="AD45" s="334"/>
      <c r="AE45" s="311"/>
      <c r="AF45" s="311"/>
      <c r="AG45" s="312"/>
      <c r="AH45" s="165" t="s">
        <v>53</v>
      </c>
      <c r="AI45" s="168">
        <v>1000</v>
      </c>
      <c r="AJ45" s="169"/>
      <c r="AK45" s="169"/>
      <c r="AL45" s="170"/>
    </row>
    <row r="46" spans="1:38" x14ac:dyDescent="0.2">
      <c r="A46" s="372"/>
      <c r="B46" s="373"/>
      <c r="C46" s="373"/>
      <c r="D46" s="373"/>
      <c r="E46" s="373"/>
      <c r="F46" s="373"/>
      <c r="G46" s="373"/>
      <c r="H46" s="329"/>
      <c r="I46" s="330"/>
      <c r="J46" s="330"/>
      <c r="K46" s="330"/>
      <c r="L46" s="330"/>
      <c r="M46" s="330"/>
      <c r="N46" s="330"/>
      <c r="O46" s="330"/>
      <c r="P46" s="330"/>
      <c r="Q46" s="330"/>
      <c r="R46" s="183"/>
      <c r="S46" s="183"/>
      <c r="T46" s="184"/>
      <c r="U46" s="180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3"/>
      <c r="AG46" s="184"/>
      <c r="AH46" s="166"/>
      <c r="AI46" s="169"/>
      <c r="AJ46" s="169"/>
      <c r="AK46" s="169"/>
      <c r="AL46" s="170"/>
    </row>
    <row r="47" spans="1:38" x14ac:dyDescent="0.2">
      <c r="A47" s="372"/>
      <c r="B47" s="373"/>
      <c r="C47" s="373"/>
      <c r="D47" s="373"/>
      <c r="E47" s="373"/>
      <c r="F47" s="373"/>
      <c r="G47" s="373"/>
      <c r="H47" s="329"/>
      <c r="I47" s="330"/>
      <c r="J47" s="330"/>
      <c r="K47" s="330"/>
      <c r="L47" s="330"/>
      <c r="M47" s="330"/>
      <c r="N47" s="330"/>
      <c r="O47" s="330"/>
      <c r="P47" s="330"/>
      <c r="Q47" s="330"/>
      <c r="R47" s="183"/>
      <c r="S47" s="183"/>
      <c r="T47" s="184"/>
      <c r="U47" s="180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3"/>
      <c r="AG47" s="184"/>
      <c r="AH47" s="166"/>
      <c r="AI47" s="169"/>
      <c r="AJ47" s="169"/>
      <c r="AK47" s="169"/>
      <c r="AL47" s="170"/>
    </row>
    <row r="48" spans="1:38" x14ac:dyDescent="0.2">
      <c r="A48" s="374"/>
      <c r="B48" s="375"/>
      <c r="C48" s="375"/>
      <c r="D48" s="375"/>
      <c r="E48" s="375"/>
      <c r="F48" s="375"/>
      <c r="G48" s="375"/>
      <c r="H48" s="327"/>
      <c r="I48" s="328"/>
      <c r="J48" s="328"/>
      <c r="K48" s="328"/>
      <c r="L48" s="328"/>
      <c r="M48" s="328"/>
      <c r="N48" s="328"/>
      <c r="O48" s="328"/>
      <c r="P48" s="328"/>
      <c r="Q48" s="328"/>
      <c r="R48" s="173"/>
      <c r="S48" s="173"/>
      <c r="T48" s="174"/>
      <c r="U48" s="342"/>
      <c r="V48" s="343"/>
      <c r="W48" s="343"/>
      <c r="X48" s="343"/>
      <c r="Y48" s="343"/>
      <c r="Z48" s="343"/>
      <c r="AA48" s="343"/>
      <c r="AB48" s="343"/>
      <c r="AC48" s="343"/>
      <c r="AD48" s="344"/>
      <c r="AE48" s="173"/>
      <c r="AF48" s="173"/>
      <c r="AG48" s="174"/>
      <c r="AH48" s="167"/>
      <c r="AI48" s="171"/>
      <c r="AJ48" s="171"/>
      <c r="AK48" s="171"/>
      <c r="AL48" s="17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45" t="s">
        <v>53</v>
      </c>
      <c r="AI49" s="288">
        <f>AI25+AI28+AI3+AI33+AI35+AI37+AI41+AI43+AI45</f>
        <v>93349.947</v>
      </c>
      <c r="AJ49" s="289"/>
      <c r="AK49" s="289"/>
      <c r="AL49" s="290"/>
    </row>
    <row r="50" spans="1:38" ht="13.5" customHeight="1" x14ac:dyDescent="0.25">
      <c r="A50" s="12" t="s">
        <v>34</v>
      </c>
    </row>
    <row r="51" spans="1:38" ht="18" customHeight="1" x14ac:dyDescent="0.2">
      <c r="A51" s="299" t="s">
        <v>80</v>
      </c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1">
        <v>52</v>
      </c>
      <c r="O51" s="30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41">
        <f>SUM(AI49-AI28-AI35-AE43-AE44)</f>
        <v>93349.947</v>
      </c>
      <c r="X51" s="341"/>
      <c r="Y51" s="341"/>
      <c r="Z51" s="341"/>
      <c r="AA51" s="35" t="s">
        <v>33</v>
      </c>
      <c r="AB51" s="331">
        <f>N51*W51/100</f>
        <v>48541.972439999998</v>
      </c>
      <c r="AC51" s="331"/>
      <c r="AD51" s="331"/>
      <c r="AE51" s="331"/>
      <c r="AF51" s="176" t="s">
        <v>33</v>
      </c>
      <c r="AG51" s="177"/>
      <c r="AH51" s="282">
        <f>SUM(AB51:AE52)</f>
        <v>48541.972439999998</v>
      </c>
      <c r="AI51" s="283"/>
      <c r="AJ51" s="283"/>
      <c r="AK51" s="283"/>
      <c r="AL51" s="284"/>
    </row>
    <row r="52" spans="1:38" ht="18" customHeight="1" x14ac:dyDescent="0.2">
      <c r="A52" s="106" t="s">
        <v>81</v>
      </c>
      <c r="B52" s="21"/>
      <c r="C52" s="21"/>
      <c r="D52" s="21"/>
      <c r="E52" s="21"/>
      <c r="F52" s="308"/>
      <c r="G52" s="309"/>
      <c r="H52" s="309"/>
      <c r="I52" s="309"/>
      <c r="J52" s="309"/>
      <c r="K52" s="309"/>
      <c r="L52" s="309"/>
      <c r="M52" s="309"/>
      <c r="N52" s="309"/>
      <c r="O52" s="309"/>
      <c r="P52" s="310"/>
      <c r="Q52" s="22"/>
      <c r="T52" s="22"/>
      <c r="V52" s="22"/>
      <c r="W52" s="293"/>
      <c r="X52" s="293"/>
      <c r="Y52" s="293"/>
      <c r="Z52" s="293"/>
      <c r="AA52" s="24"/>
      <c r="AB52" s="175"/>
      <c r="AC52" s="175"/>
      <c r="AD52" s="175"/>
      <c r="AE52" s="175"/>
      <c r="AF52" s="178"/>
      <c r="AG52" s="179"/>
      <c r="AH52" s="285"/>
      <c r="AI52" s="286"/>
      <c r="AJ52" s="286"/>
      <c r="AK52" s="286"/>
      <c r="AL52" s="287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36"/>
      <c r="AI53" s="23"/>
      <c r="AJ53" s="23"/>
      <c r="AK53" s="23"/>
      <c r="AL53" s="107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45" t="s">
        <v>53</v>
      </c>
      <c r="AI54" s="304">
        <f>SUM(AH51:AL53)</f>
        <v>48541.972439999998</v>
      </c>
      <c r="AJ54" s="304"/>
      <c r="AK54" s="304"/>
      <c r="AL54" s="305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306">
        <f>AI49+AI54</f>
        <v>141891.91944</v>
      </c>
      <c r="AJ56" s="306"/>
      <c r="AK56" s="306"/>
      <c r="AL56" s="307"/>
    </row>
    <row r="57" spans="1:38" ht="6" customHeight="1" x14ac:dyDescent="0.2"/>
    <row r="58" spans="1:38" s="6" customFormat="1" ht="15.75" x14ac:dyDescent="0.25">
      <c r="T58" s="266" t="s">
        <v>57</v>
      </c>
      <c r="U58" s="266"/>
      <c r="V58" s="266"/>
      <c r="X58" s="49"/>
      <c r="Y58" s="49"/>
      <c r="Z58" s="49"/>
      <c r="AE58" s="34" t="s">
        <v>54</v>
      </c>
      <c r="AG58" s="164">
        <v>1</v>
      </c>
      <c r="AH58" s="164"/>
      <c r="AI58" s="265" t="s">
        <v>25</v>
      </c>
      <c r="AJ58" s="265"/>
      <c r="AK58" s="164"/>
      <c r="AL58" s="164"/>
    </row>
    <row r="59" spans="1:38" ht="15" customHeight="1" x14ac:dyDescent="0.25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</row>
    <row r="60" spans="1:38" ht="15" customHeight="1" x14ac:dyDescent="0.2">
      <c r="A60" s="294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</row>
    <row r="61" spans="1:38" ht="15" customHeight="1" x14ac:dyDescent="0.2">
      <c r="A61" s="292" t="s">
        <v>56</v>
      </c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91" t="str">
        <f>I4</f>
        <v>9/1/2024</v>
      </c>
      <c r="J63" s="291"/>
      <c r="K63" s="291"/>
      <c r="L63" s="291"/>
      <c r="M63" s="291"/>
      <c r="N63" s="291"/>
      <c r="O63" s="64"/>
      <c r="P63" s="65" t="s">
        <v>49</v>
      </c>
      <c r="Q63" s="66"/>
      <c r="R63" s="291" t="str">
        <f>R4</f>
        <v>9/1/2027</v>
      </c>
      <c r="S63" s="291"/>
      <c r="T63" s="291"/>
      <c r="U63" s="291"/>
      <c r="V63" s="291"/>
      <c r="W63" s="291"/>
      <c r="X63" s="63"/>
      <c r="Y63" s="64"/>
      <c r="Z63" s="65" t="s">
        <v>24</v>
      </c>
      <c r="AA63" s="64"/>
      <c r="AB63" s="291">
        <f>AB4</f>
        <v>1</v>
      </c>
      <c r="AC63" s="291"/>
      <c r="AD63" s="291"/>
      <c r="AE63" s="291"/>
      <c r="AF63" s="186" t="s">
        <v>25</v>
      </c>
      <c r="AG63" s="186"/>
      <c r="AH63" s="291">
        <f>AH4</f>
        <v>3</v>
      </c>
      <c r="AI63" s="291"/>
      <c r="AJ63" s="291"/>
      <c r="AK63" s="291"/>
      <c r="AL63" s="291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6</v>
      </c>
      <c r="AC65" s="11"/>
      <c r="AD65" s="11"/>
      <c r="AE65" s="302">
        <f>AE6</f>
        <v>0</v>
      </c>
      <c r="AF65" s="302"/>
      <c r="AG65" s="302"/>
      <c r="AH65" s="302"/>
      <c r="AI65" s="302"/>
      <c r="AJ65" s="302"/>
      <c r="AK65" s="302"/>
      <c r="AL65" s="30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13" t="s">
        <v>26</v>
      </c>
      <c r="B67" s="114"/>
      <c r="C67" s="114"/>
      <c r="D67" s="114"/>
      <c r="E67" s="114"/>
      <c r="F67" s="114"/>
      <c r="G67" s="114"/>
      <c r="H67" s="114"/>
      <c r="I67" s="114"/>
      <c r="J67" s="115"/>
      <c r="K67" s="313" t="s">
        <v>27</v>
      </c>
      <c r="L67" s="314"/>
      <c r="M67" s="314"/>
      <c r="N67" s="314"/>
      <c r="O67" s="314"/>
      <c r="P67" s="315"/>
      <c r="Q67" s="319" t="s">
        <v>28</v>
      </c>
      <c r="R67" s="114"/>
      <c r="S67" s="115"/>
      <c r="T67" s="323" t="s">
        <v>45</v>
      </c>
      <c r="U67" s="324"/>
      <c r="V67" s="319" t="s">
        <v>29</v>
      </c>
      <c r="W67" s="114"/>
      <c r="X67" s="142" t="s">
        <v>30</v>
      </c>
      <c r="Y67" s="295"/>
      <c r="Z67" s="297" t="s">
        <v>43</v>
      </c>
      <c r="AA67" s="132"/>
      <c r="AB67" s="133"/>
      <c r="AC67" s="205" t="s">
        <v>1</v>
      </c>
      <c r="AD67" s="206"/>
      <c r="AE67" s="206"/>
      <c r="AF67" s="206"/>
      <c r="AG67" s="207"/>
      <c r="AH67" s="199" t="s">
        <v>44</v>
      </c>
      <c r="AI67" s="200"/>
      <c r="AJ67" s="200"/>
      <c r="AK67" s="200"/>
      <c r="AL67" s="201"/>
    </row>
    <row r="68" spans="1:38" ht="12.75" customHeight="1" x14ac:dyDescent="0.2">
      <c r="A68" s="116"/>
      <c r="B68" s="117"/>
      <c r="C68" s="117"/>
      <c r="D68" s="117"/>
      <c r="E68" s="117"/>
      <c r="F68" s="117"/>
      <c r="G68" s="117"/>
      <c r="H68" s="117"/>
      <c r="I68" s="117"/>
      <c r="J68" s="118"/>
      <c r="K68" s="316"/>
      <c r="L68" s="317"/>
      <c r="M68" s="317"/>
      <c r="N68" s="317"/>
      <c r="O68" s="317"/>
      <c r="P68" s="318"/>
      <c r="Q68" s="320"/>
      <c r="R68" s="321"/>
      <c r="S68" s="322"/>
      <c r="T68" s="325"/>
      <c r="U68" s="326"/>
      <c r="V68" s="320"/>
      <c r="W68" s="321"/>
      <c r="X68" s="144"/>
      <c r="Y68" s="296"/>
      <c r="Z68" s="298"/>
      <c r="AA68" s="135"/>
      <c r="AB68" s="136"/>
      <c r="AC68" s="280" t="s">
        <v>36</v>
      </c>
      <c r="AD68" s="281"/>
      <c r="AE68" s="139" t="s">
        <v>52</v>
      </c>
      <c r="AF68" s="140"/>
      <c r="AG68" s="141"/>
      <c r="AH68" s="202"/>
      <c r="AI68" s="203"/>
      <c r="AJ68" s="203"/>
      <c r="AK68" s="203"/>
      <c r="AL68" s="204"/>
    </row>
    <row r="69" spans="1:38" ht="24" customHeight="1" x14ac:dyDescent="0.2">
      <c r="A69" s="275" t="s">
        <v>94</v>
      </c>
      <c r="B69" s="276"/>
      <c r="C69" s="276"/>
      <c r="D69" s="276"/>
      <c r="E69" s="276"/>
      <c r="F69" s="276"/>
      <c r="G69" s="276"/>
      <c r="H69" s="276"/>
      <c r="I69" s="276"/>
      <c r="J69" s="276"/>
      <c r="K69" s="277" t="s">
        <v>22</v>
      </c>
      <c r="L69" s="277"/>
      <c r="M69" s="277"/>
      <c r="N69" s="277"/>
      <c r="O69" s="277"/>
      <c r="P69" s="277"/>
      <c r="Q69" s="278">
        <v>620</v>
      </c>
      <c r="R69" s="278"/>
      <c r="S69" s="278"/>
      <c r="T69" s="279">
        <v>8</v>
      </c>
      <c r="U69" s="279"/>
      <c r="V69" s="229">
        <v>100</v>
      </c>
      <c r="W69" s="121"/>
      <c r="X69" s="242">
        <f t="shared" ref="X69:X98" si="4">T69*V69/100</f>
        <v>8</v>
      </c>
      <c r="Y69" s="242"/>
      <c r="Z69" s="243">
        <f>Q69*T69*V69/100</f>
        <v>4960</v>
      </c>
      <c r="AA69" s="244"/>
      <c r="AB69" s="244"/>
      <c r="AC69" s="208" t="s">
        <v>86</v>
      </c>
      <c r="AD69" s="209"/>
      <c r="AE69" s="245">
        <f t="shared" ref="AE69:AE74" si="5">AC69/100*Z69</f>
        <v>20.335999999999999</v>
      </c>
      <c r="AF69" s="245" t="e">
        <f>(LOOKUP($AC69,AG69:$AL90,#REF!))</f>
        <v>#REF!</v>
      </c>
      <c r="AG69" s="246" t="e">
        <f>(LOOKUP($AC69,AH69:$AL90,#REF!))</f>
        <v>#REF!</v>
      </c>
      <c r="AH69" s="236">
        <f t="shared" ref="AH69:AH98" si="6">Z69+AE69</f>
        <v>4980.3360000000002</v>
      </c>
      <c r="AI69" s="237"/>
      <c r="AJ69" s="237"/>
      <c r="AK69" s="237"/>
      <c r="AL69" s="238"/>
    </row>
    <row r="70" spans="1:38" ht="24" customHeight="1" x14ac:dyDescent="0.2">
      <c r="A70" s="210"/>
      <c r="B70" s="211"/>
      <c r="C70" s="211"/>
      <c r="D70" s="211"/>
      <c r="E70" s="211"/>
      <c r="F70" s="211"/>
      <c r="G70" s="211"/>
      <c r="H70" s="211"/>
      <c r="I70" s="211"/>
      <c r="J70" s="212"/>
      <c r="K70" s="213"/>
      <c r="L70" s="214"/>
      <c r="M70" s="214"/>
      <c r="N70" s="214"/>
      <c r="O70" s="214"/>
      <c r="P70" s="215"/>
      <c r="Q70" s="126"/>
      <c r="R70" s="127"/>
      <c r="S70" s="128"/>
      <c r="T70" s="216"/>
      <c r="U70" s="217"/>
      <c r="V70" s="156"/>
      <c r="W70" s="157"/>
      <c r="X70" s="230">
        <f t="shared" si="4"/>
        <v>0</v>
      </c>
      <c r="Y70" s="230"/>
      <c r="Z70" s="239">
        <f t="shared" ref="Z70:Z98" si="7">Q70*T70*V70/100</f>
        <v>0</v>
      </c>
      <c r="AA70" s="154"/>
      <c r="AB70" s="154"/>
      <c r="AC70" s="119"/>
      <c r="AD70" s="120"/>
      <c r="AE70" s="137">
        <f t="shared" si="5"/>
        <v>0</v>
      </c>
      <c r="AF70" s="137" t="e">
        <f>(LOOKUP($AC70,AG70:$AL91,#REF!))</f>
        <v>#REF!</v>
      </c>
      <c r="AG70" s="138" t="e">
        <f>(LOOKUP($AC70,AH70:$AL91,#REF!))</f>
        <v>#REF!</v>
      </c>
      <c r="AH70" s="231">
        <f>Z70+AE70</f>
        <v>0</v>
      </c>
      <c r="AI70" s="232"/>
      <c r="AJ70" s="232"/>
      <c r="AK70" s="232"/>
      <c r="AL70" s="233"/>
    </row>
    <row r="71" spans="1:38" ht="24" customHeight="1" x14ac:dyDescent="0.2">
      <c r="A71" s="210"/>
      <c r="B71" s="211"/>
      <c r="C71" s="211"/>
      <c r="D71" s="211"/>
      <c r="E71" s="211"/>
      <c r="F71" s="211"/>
      <c r="G71" s="211"/>
      <c r="H71" s="211"/>
      <c r="I71" s="211"/>
      <c r="J71" s="212"/>
      <c r="K71" s="213"/>
      <c r="L71" s="214"/>
      <c r="M71" s="214"/>
      <c r="N71" s="214"/>
      <c r="O71" s="214"/>
      <c r="P71" s="215"/>
      <c r="Q71" s="126"/>
      <c r="R71" s="127"/>
      <c r="S71" s="128"/>
      <c r="T71" s="216"/>
      <c r="U71" s="217"/>
      <c r="V71" s="156"/>
      <c r="W71" s="157"/>
      <c r="X71" s="230">
        <f t="shared" si="4"/>
        <v>0</v>
      </c>
      <c r="Y71" s="230"/>
      <c r="Z71" s="239">
        <f t="shared" si="7"/>
        <v>0</v>
      </c>
      <c r="AA71" s="154"/>
      <c r="AB71" s="154"/>
      <c r="AC71" s="119"/>
      <c r="AD71" s="120"/>
      <c r="AE71" s="137">
        <f t="shared" si="5"/>
        <v>0</v>
      </c>
      <c r="AF71" s="137" t="e">
        <f>(LOOKUP($AC71,AG71:$AL92,#REF!))</f>
        <v>#REF!</v>
      </c>
      <c r="AG71" s="138" t="e">
        <f>(LOOKUP($AC71,AH71:$AL92,#REF!))</f>
        <v>#REF!</v>
      </c>
      <c r="AH71" s="231">
        <f t="shared" si="6"/>
        <v>0</v>
      </c>
      <c r="AI71" s="232"/>
      <c r="AJ71" s="232"/>
      <c r="AK71" s="232"/>
      <c r="AL71" s="233"/>
    </row>
    <row r="72" spans="1:38" ht="24" customHeight="1" x14ac:dyDescent="0.2">
      <c r="A72" s="210"/>
      <c r="B72" s="211"/>
      <c r="C72" s="211"/>
      <c r="D72" s="211"/>
      <c r="E72" s="211"/>
      <c r="F72" s="211"/>
      <c r="G72" s="211"/>
      <c r="H72" s="211"/>
      <c r="I72" s="211"/>
      <c r="J72" s="212"/>
      <c r="K72" s="213"/>
      <c r="L72" s="214"/>
      <c r="M72" s="214"/>
      <c r="N72" s="214"/>
      <c r="O72" s="214"/>
      <c r="P72" s="215"/>
      <c r="Q72" s="126"/>
      <c r="R72" s="127"/>
      <c r="S72" s="128"/>
      <c r="T72" s="216"/>
      <c r="U72" s="217"/>
      <c r="V72" s="156"/>
      <c r="W72" s="157"/>
      <c r="X72" s="230">
        <f t="shared" si="4"/>
        <v>0</v>
      </c>
      <c r="Y72" s="230"/>
      <c r="Z72" s="239">
        <f t="shared" si="7"/>
        <v>0</v>
      </c>
      <c r="AA72" s="154"/>
      <c r="AB72" s="154"/>
      <c r="AC72" s="119"/>
      <c r="AD72" s="120"/>
      <c r="AE72" s="137">
        <f t="shared" si="5"/>
        <v>0</v>
      </c>
      <c r="AF72" s="137" t="e">
        <f>(LOOKUP($AC72,AG72:$AL93,#REF!))</f>
        <v>#REF!</v>
      </c>
      <c r="AG72" s="138" t="e">
        <f>(LOOKUP($AC72,AH72:$AL93,#REF!))</f>
        <v>#REF!</v>
      </c>
      <c r="AH72" s="231">
        <f t="shared" si="6"/>
        <v>0</v>
      </c>
      <c r="AI72" s="232"/>
      <c r="AJ72" s="232"/>
      <c r="AK72" s="232"/>
      <c r="AL72" s="233"/>
    </row>
    <row r="73" spans="1:38" ht="24" customHeight="1" x14ac:dyDescent="0.2">
      <c r="A73" s="223"/>
      <c r="B73" s="224"/>
      <c r="C73" s="224"/>
      <c r="D73" s="224"/>
      <c r="E73" s="224"/>
      <c r="F73" s="224"/>
      <c r="G73" s="224"/>
      <c r="H73" s="224"/>
      <c r="I73" s="224"/>
      <c r="J73" s="225"/>
      <c r="K73" s="226"/>
      <c r="L73" s="227"/>
      <c r="M73" s="227"/>
      <c r="N73" s="227"/>
      <c r="O73" s="227"/>
      <c r="P73" s="228"/>
      <c r="Q73" s="272"/>
      <c r="R73" s="273"/>
      <c r="S73" s="274"/>
      <c r="T73" s="234"/>
      <c r="U73" s="235"/>
      <c r="V73" s="254"/>
      <c r="W73" s="255"/>
      <c r="X73" s="251">
        <f t="shared" si="4"/>
        <v>0</v>
      </c>
      <c r="Y73" s="251"/>
      <c r="Z73" s="249">
        <f t="shared" si="7"/>
        <v>0</v>
      </c>
      <c r="AA73" s="250"/>
      <c r="AB73" s="250"/>
      <c r="AC73" s="119"/>
      <c r="AD73" s="120"/>
      <c r="AE73" s="240">
        <f t="shared" si="5"/>
        <v>0</v>
      </c>
      <c r="AF73" s="240" t="e">
        <f>(LOOKUP($AC73,AG73:$AL94,#REF!))</f>
        <v>#REF!</v>
      </c>
      <c r="AG73" s="241" t="e">
        <f>(LOOKUP($AC73,AH73:$AL94,#REF!))</f>
        <v>#REF!</v>
      </c>
      <c r="AH73" s="160">
        <f t="shared" si="6"/>
        <v>0</v>
      </c>
      <c r="AI73" s="161"/>
      <c r="AJ73" s="161"/>
      <c r="AK73" s="161"/>
      <c r="AL73" s="162"/>
    </row>
    <row r="74" spans="1:38" ht="24" customHeight="1" x14ac:dyDescent="0.2">
      <c r="A74" s="275"/>
      <c r="B74" s="276"/>
      <c r="C74" s="276"/>
      <c r="D74" s="276"/>
      <c r="E74" s="276"/>
      <c r="F74" s="276"/>
      <c r="G74" s="276"/>
      <c r="H74" s="276"/>
      <c r="I74" s="276"/>
      <c r="J74" s="276"/>
      <c r="K74" s="277"/>
      <c r="L74" s="277"/>
      <c r="M74" s="277"/>
      <c r="N74" s="277"/>
      <c r="O74" s="277"/>
      <c r="P74" s="277"/>
      <c r="Q74" s="278"/>
      <c r="R74" s="278"/>
      <c r="S74" s="278"/>
      <c r="T74" s="279"/>
      <c r="U74" s="279"/>
      <c r="V74" s="229"/>
      <c r="W74" s="121"/>
      <c r="X74" s="242">
        <f t="shared" si="4"/>
        <v>0</v>
      </c>
      <c r="Y74" s="242"/>
      <c r="Z74" s="243">
        <f t="shared" si="7"/>
        <v>0</v>
      </c>
      <c r="AA74" s="244"/>
      <c r="AB74" s="244"/>
      <c r="AC74" s="208"/>
      <c r="AD74" s="209"/>
      <c r="AE74" s="245">
        <f t="shared" si="5"/>
        <v>0</v>
      </c>
      <c r="AF74" s="245" t="e">
        <f>(LOOKUP($AC74,AG74:$AL95,#REF!))</f>
        <v>#REF!</v>
      </c>
      <c r="AG74" s="246" t="e">
        <f>(LOOKUP($AC74,AH74:$AL95,#REF!))</f>
        <v>#REF!</v>
      </c>
      <c r="AH74" s="236">
        <f t="shared" si="6"/>
        <v>0</v>
      </c>
      <c r="AI74" s="237"/>
      <c r="AJ74" s="237"/>
      <c r="AK74" s="237"/>
      <c r="AL74" s="238"/>
    </row>
    <row r="75" spans="1:38" ht="24" customHeight="1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2"/>
      <c r="K75" s="213"/>
      <c r="L75" s="214"/>
      <c r="M75" s="214"/>
      <c r="N75" s="214"/>
      <c r="O75" s="214"/>
      <c r="P75" s="215"/>
      <c r="Q75" s="126"/>
      <c r="R75" s="127"/>
      <c r="S75" s="128"/>
      <c r="T75" s="216"/>
      <c r="U75" s="217"/>
      <c r="V75" s="156"/>
      <c r="W75" s="157"/>
      <c r="X75" s="230">
        <f t="shared" si="4"/>
        <v>0</v>
      </c>
      <c r="Y75" s="230"/>
      <c r="Z75" s="239">
        <f t="shared" si="7"/>
        <v>0</v>
      </c>
      <c r="AA75" s="154"/>
      <c r="AB75" s="154"/>
      <c r="AC75" s="119"/>
      <c r="AD75" s="120"/>
      <c r="AE75" s="137">
        <f t="shared" ref="AE75:AE98" si="8">AC75/100*Z75</f>
        <v>0</v>
      </c>
      <c r="AF75" s="137" t="e">
        <f>(LOOKUP($AC75,AG75:$AL96,#REF!))</f>
        <v>#REF!</v>
      </c>
      <c r="AG75" s="138" t="e">
        <f>(LOOKUP($AC75,AH75:$AL96,#REF!))</f>
        <v>#REF!</v>
      </c>
      <c r="AH75" s="231">
        <f t="shared" si="6"/>
        <v>0</v>
      </c>
      <c r="AI75" s="232"/>
      <c r="AJ75" s="232"/>
      <c r="AK75" s="232"/>
      <c r="AL75" s="233"/>
    </row>
    <row r="76" spans="1:38" ht="24" customHeight="1" x14ac:dyDescent="0.2">
      <c r="A76" s="210"/>
      <c r="B76" s="211"/>
      <c r="C76" s="211"/>
      <c r="D76" s="211"/>
      <c r="E76" s="211"/>
      <c r="F76" s="211"/>
      <c r="G76" s="211"/>
      <c r="H76" s="211"/>
      <c r="I76" s="211"/>
      <c r="J76" s="212"/>
      <c r="K76" s="213"/>
      <c r="L76" s="214"/>
      <c r="M76" s="214"/>
      <c r="N76" s="214"/>
      <c r="O76" s="214"/>
      <c r="P76" s="215"/>
      <c r="Q76" s="126"/>
      <c r="R76" s="127"/>
      <c r="S76" s="128"/>
      <c r="T76" s="216"/>
      <c r="U76" s="217"/>
      <c r="V76" s="156"/>
      <c r="W76" s="157"/>
      <c r="X76" s="230">
        <f t="shared" si="4"/>
        <v>0</v>
      </c>
      <c r="Y76" s="230"/>
      <c r="Z76" s="239">
        <f t="shared" si="7"/>
        <v>0</v>
      </c>
      <c r="AA76" s="154"/>
      <c r="AB76" s="154"/>
      <c r="AC76" s="119"/>
      <c r="AD76" s="120"/>
      <c r="AE76" s="137">
        <f t="shared" si="8"/>
        <v>0</v>
      </c>
      <c r="AF76" s="137" t="e">
        <f>(LOOKUP($AC76,AG76:$AL97,#REF!))</f>
        <v>#REF!</v>
      </c>
      <c r="AG76" s="138" t="e">
        <f>(LOOKUP($AC76,AH76:$AL97,#REF!))</f>
        <v>#REF!</v>
      </c>
      <c r="AH76" s="231">
        <f t="shared" si="6"/>
        <v>0</v>
      </c>
      <c r="AI76" s="232"/>
      <c r="AJ76" s="232"/>
      <c r="AK76" s="232"/>
      <c r="AL76" s="233"/>
    </row>
    <row r="77" spans="1:38" ht="24" customHeight="1" x14ac:dyDescent="0.2">
      <c r="A77" s="210"/>
      <c r="B77" s="211"/>
      <c r="C77" s="211"/>
      <c r="D77" s="211"/>
      <c r="E77" s="211"/>
      <c r="F77" s="211"/>
      <c r="G77" s="211"/>
      <c r="H77" s="211"/>
      <c r="I77" s="211"/>
      <c r="J77" s="212"/>
      <c r="K77" s="213"/>
      <c r="L77" s="214"/>
      <c r="M77" s="214"/>
      <c r="N77" s="214"/>
      <c r="O77" s="214"/>
      <c r="P77" s="215"/>
      <c r="Q77" s="126"/>
      <c r="R77" s="127"/>
      <c r="S77" s="128"/>
      <c r="T77" s="216"/>
      <c r="U77" s="217"/>
      <c r="V77" s="156"/>
      <c r="W77" s="157"/>
      <c r="X77" s="230">
        <f t="shared" si="4"/>
        <v>0</v>
      </c>
      <c r="Y77" s="230"/>
      <c r="Z77" s="239">
        <f t="shared" si="7"/>
        <v>0</v>
      </c>
      <c r="AA77" s="154"/>
      <c r="AB77" s="154"/>
      <c r="AC77" s="119"/>
      <c r="AD77" s="120"/>
      <c r="AE77" s="137">
        <f t="shared" si="8"/>
        <v>0</v>
      </c>
      <c r="AF77" s="137" t="e">
        <f>(LOOKUP($AC77,AG77:$AL98,#REF!))</f>
        <v>#REF!</v>
      </c>
      <c r="AG77" s="138" t="e">
        <f>(LOOKUP($AC77,AH77:$AL98,#REF!))</f>
        <v>#REF!</v>
      </c>
      <c r="AH77" s="231">
        <f t="shared" si="6"/>
        <v>0</v>
      </c>
      <c r="AI77" s="232"/>
      <c r="AJ77" s="232"/>
      <c r="AK77" s="232"/>
      <c r="AL77" s="233"/>
    </row>
    <row r="78" spans="1:38" ht="24" customHeight="1" x14ac:dyDescent="0.2">
      <c r="A78" s="223"/>
      <c r="B78" s="224"/>
      <c r="C78" s="224"/>
      <c r="D78" s="224"/>
      <c r="E78" s="224"/>
      <c r="F78" s="224"/>
      <c r="G78" s="224"/>
      <c r="H78" s="224"/>
      <c r="I78" s="224"/>
      <c r="J78" s="225"/>
      <c r="K78" s="226"/>
      <c r="L78" s="227"/>
      <c r="M78" s="227"/>
      <c r="N78" s="227"/>
      <c r="O78" s="227"/>
      <c r="P78" s="228"/>
      <c r="Q78" s="272"/>
      <c r="R78" s="273"/>
      <c r="S78" s="274"/>
      <c r="T78" s="234"/>
      <c r="U78" s="235"/>
      <c r="V78" s="254"/>
      <c r="W78" s="255"/>
      <c r="X78" s="251">
        <f t="shared" si="4"/>
        <v>0</v>
      </c>
      <c r="Y78" s="251"/>
      <c r="Z78" s="249">
        <f t="shared" si="7"/>
        <v>0</v>
      </c>
      <c r="AA78" s="250"/>
      <c r="AB78" s="250"/>
      <c r="AC78" s="119"/>
      <c r="AD78" s="120"/>
      <c r="AE78" s="240">
        <f t="shared" si="8"/>
        <v>0</v>
      </c>
      <c r="AF78" s="240" t="e">
        <f>(LOOKUP($AC78,AG78:$AL99,#REF!))</f>
        <v>#REF!</v>
      </c>
      <c r="AG78" s="241" t="e">
        <f>(LOOKUP($AC78,AH78:$AL99,#REF!))</f>
        <v>#REF!</v>
      </c>
      <c r="AH78" s="160">
        <f t="shared" si="6"/>
        <v>0</v>
      </c>
      <c r="AI78" s="161"/>
      <c r="AJ78" s="161"/>
      <c r="AK78" s="161"/>
      <c r="AL78" s="162"/>
    </row>
    <row r="79" spans="1:38" ht="24" customHeight="1" x14ac:dyDescent="0.2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7"/>
      <c r="L79" s="277"/>
      <c r="M79" s="277"/>
      <c r="N79" s="277"/>
      <c r="O79" s="277"/>
      <c r="P79" s="277"/>
      <c r="Q79" s="278"/>
      <c r="R79" s="278"/>
      <c r="S79" s="278"/>
      <c r="T79" s="279"/>
      <c r="U79" s="279"/>
      <c r="V79" s="229"/>
      <c r="W79" s="121"/>
      <c r="X79" s="242">
        <f t="shared" si="4"/>
        <v>0</v>
      </c>
      <c r="Y79" s="242"/>
      <c r="Z79" s="243">
        <f t="shared" si="7"/>
        <v>0</v>
      </c>
      <c r="AA79" s="244"/>
      <c r="AB79" s="244"/>
      <c r="AC79" s="208"/>
      <c r="AD79" s="209"/>
      <c r="AE79" s="245">
        <f t="shared" si="8"/>
        <v>0</v>
      </c>
      <c r="AF79" s="245" t="e">
        <f>(LOOKUP($AC79,AG79:$AL99,#REF!))</f>
        <v>#REF!</v>
      </c>
      <c r="AG79" s="246" t="e">
        <f>(LOOKUP($AC79,AH79:$AL99,#REF!))</f>
        <v>#REF!</v>
      </c>
      <c r="AH79" s="236">
        <f t="shared" si="6"/>
        <v>0</v>
      </c>
      <c r="AI79" s="237"/>
      <c r="AJ79" s="237"/>
      <c r="AK79" s="237"/>
      <c r="AL79" s="238"/>
    </row>
    <row r="80" spans="1:38" ht="24" customHeight="1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2"/>
      <c r="K80" s="213"/>
      <c r="L80" s="214"/>
      <c r="M80" s="214"/>
      <c r="N80" s="214"/>
      <c r="O80" s="214"/>
      <c r="P80" s="215"/>
      <c r="Q80" s="126"/>
      <c r="R80" s="127"/>
      <c r="S80" s="128"/>
      <c r="T80" s="216"/>
      <c r="U80" s="217"/>
      <c r="V80" s="156"/>
      <c r="W80" s="157"/>
      <c r="X80" s="230">
        <f t="shared" si="4"/>
        <v>0</v>
      </c>
      <c r="Y80" s="230"/>
      <c r="Z80" s="239">
        <f t="shared" si="7"/>
        <v>0</v>
      </c>
      <c r="AA80" s="154"/>
      <c r="AB80" s="154"/>
      <c r="AC80" s="119"/>
      <c r="AD80" s="120"/>
      <c r="AE80" s="137">
        <f t="shared" si="8"/>
        <v>0</v>
      </c>
      <c r="AF80" s="137" t="e">
        <f>(LOOKUP($AC80,AG80:$AL99,#REF!))</f>
        <v>#REF!</v>
      </c>
      <c r="AG80" s="138" t="e">
        <f>(LOOKUP($AC80,AH80:$AL99,#REF!))</f>
        <v>#REF!</v>
      </c>
      <c r="AH80" s="231">
        <f t="shared" si="6"/>
        <v>0</v>
      </c>
      <c r="AI80" s="232"/>
      <c r="AJ80" s="232"/>
      <c r="AK80" s="232"/>
      <c r="AL80" s="233"/>
    </row>
    <row r="81" spans="1:38" ht="24" customHeight="1" x14ac:dyDescent="0.2">
      <c r="A81" s="210"/>
      <c r="B81" s="211"/>
      <c r="C81" s="211"/>
      <c r="D81" s="211"/>
      <c r="E81" s="211"/>
      <c r="F81" s="211"/>
      <c r="G81" s="211"/>
      <c r="H81" s="211"/>
      <c r="I81" s="211"/>
      <c r="J81" s="212"/>
      <c r="K81" s="213"/>
      <c r="L81" s="214"/>
      <c r="M81" s="214"/>
      <c r="N81" s="214"/>
      <c r="O81" s="214"/>
      <c r="P81" s="215"/>
      <c r="Q81" s="126"/>
      <c r="R81" s="127"/>
      <c r="S81" s="128"/>
      <c r="T81" s="216"/>
      <c r="U81" s="217"/>
      <c r="V81" s="156"/>
      <c r="W81" s="157"/>
      <c r="X81" s="230">
        <f t="shared" si="4"/>
        <v>0</v>
      </c>
      <c r="Y81" s="230"/>
      <c r="Z81" s="239">
        <f t="shared" si="7"/>
        <v>0</v>
      </c>
      <c r="AA81" s="154"/>
      <c r="AB81" s="154"/>
      <c r="AC81" s="119"/>
      <c r="AD81" s="120"/>
      <c r="AE81" s="137">
        <f t="shared" si="8"/>
        <v>0</v>
      </c>
      <c r="AF81" s="137" t="e">
        <f>(LOOKUP($AC81,AG81:$AL99,#REF!))</f>
        <v>#REF!</v>
      </c>
      <c r="AG81" s="138" t="e">
        <f>(LOOKUP($AC81,AH81:$AL99,#REF!))</f>
        <v>#REF!</v>
      </c>
      <c r="AH81" s="231">
        <f t="shared" si="6"/>
        <v>0</v>
      </c>
      <c r="AI81" s="232"/>
      <c r="AJ81" s="232"/>
      <c r="AK81" s="232"/>
      <c r="AL81" s="233"/>
    </row>
    <row r="82" spans="1:38" ht="24" customHeight="1" x14ac:dyDescent="0.2">
      <c r="A82" s="210"/>
      <c r="B82" s="211"/>
      <c r="C82" s="211"/>
      <c r="D82" s="211"/>
      <c r="E82" s="211"/>
      <c r="F82" s="211"/>
      <c r="G82" s="211"/>
      <c r="H82" s="211"/>
      <c r="I82" s="211"/>
      <c r="J82" s="212"/>
      <c r="K82" s="213"/>
      <c r="L82" s="214"/>
      <c r="M82" s="214"/>
      <c r="N82" s="214"/>
      <c r="O82" s="214"/>
      <c r="P82" s="215"/>
      <c r="Q82" s="126"/>
      <c r="R82" s="127"/>
      <c r="S82" s="128"/>
      <c r="T82" s="216"/>
      <c r="U82" s="217"/>
      <c r="V82" s="156"/>
      <c r="W82" s="157"/>
      <c r="X82" s="230">
        <f t="shared" si="4"/>
        <v>0</v>
      </c>
      <c r="Y82" s="230"/>
      <c r="Z82" s="239">
        <f t="shared" si="7"/>
        <v>0</v>
      </c>
      <c r="AA82" s="154"/>
      <c r="AB82" s="154"/>
      <c r="AC82" s="119"/>
      <c r="AD82" s="120"/>
      <c r="AE82" s="137">
        <f t="shared" si="8"/>
        <v>0</v>
      </c>
      <c r="AF82" s="137" t="e">
        <f>(LOOKUP($AC82,AG82:$AL99,#REF!))</f>
        <v>#REF!</v>
      </c>
      <c r="AG82" s="138" t="e">
        <f>(LOOKUP($AC82,AH82:$AL99,#REF!))</f>
        <v>#REF!</v>
      </c>
      <c r="AH82" s="231">
        <f t="shared" si="6"/>
        <v>0</v>
      </c>
      <c r="AI82" s="232"/>
      <c r="AJ82" s="232"/>
      <c r="AK82" s="232"/>
      <c r="AL82" s="233"/>
    </row>
    <row r="83" spans="1:38" ht="24" customHeight="1" x14ac:dyDescent="0.2">
      <c r="A83" s="223"/>
      <c r="B83" s="224"/>
      <c r="C83" s="224"/>
      <c r="D83" s="224"/>
      <c r="E83" s="224"/>
      <c r="F83" s="224"/>
      <c r="G83" s="224"/>
      <c r="H83" s="224"/>
      <c r="I83" s="224"/>
      <c r="J83" s="225"/>
      <c r="K83" s="226"/>
      <c r="L83" s="227"/>
      <c r="M83" s="227"/>
      <c r="N83" s="227"/>
      <c r="O83" s="227"/>
      <c r="P83" s="228"/>
      <c r="Q83" s="272"/>
      <c r="R83" s="273"/>
      <c r="S83" s="274"/>
      <c r="T83" s="234"/>
      <c r="U83" s="235"/>
      <c r="V83" s="254"/>
      <c r="W83" s="255"/>
      <c r="X83" s="251">
        <f t="shared" si="4"/>
        <v>0</v>
      </c>
      <c r="Y83" s="251"/>
      <c r="Z83" s="249">
        <f t="shared" si="7"/>
        <v>0</v>
      </c>
      <c r="AA83" s="250"/>
      <c r="AB83" s="250"/>
      <c r="AC83" s="119"/>
      <c r="AD83" s="120"/>
      <c r="AE83" s="240">
        <f t="shared" si="8"/>
        <v>0</v>
      </c>
      <c r="AF83" s="240" t="e">
        <f>(LOOKUP($AC83,AG83:$AL99,#REF!))</f>
        <v>#REF!</v>
      </c>
      <c r="AG83" s="241" t="e">
        <f>(LOOKUP($AC83,AH83:$AL99,#REF!))</f>
        <v>#REF!</v>
      </c>
      <c r="AH83" s="160">
        <f t="shared" si="6"/>
        <v>0</v>
      </c>
      <c r="AI83" s="161"/>
      <c r="AJ83" s="161"/>
      <c r="AK83" s="161"/>
      <c r="AL83" s="162"/>
    </row>
    <row r="84" spans="1:38" ht="24" customHeight="1" x14ac:dyDescent="0.2">
      <c r="A84" s="275"/>
      <c r="B84" s="276"/>
      <c r="C84" s="276"/>
      <c r="D84" s="276"/>
      <c r="E84" s="276"/>
      <c r="F84" s="276"/>
      <c r="G84" s="276"/>
      <c r="H84" s="276"/>
      <c r="I84" s="276"/>
      <c r="J84" s="276"/>
      <c r="K84" s="277"/>
      <c r="L84" s="277"/>
      <c r="M84" s="277"/>
      <c r="N84" s="277"/>
      <c r="O84" s="277"/>
      <c r="P84" s="277"/>
      <c r="Q84" s="278"/>
      <c r="R84" s="278"/>
      <c r="S84" s="278"/>
      <c r="T84" s="279"/>
      <c r="U84" s="279"/>
      <c r="V84" s="229"/>
      <c r="W84" s="121"/>
      <c r="X84" s="242">
        <f>T84*V84/100</f>
        <v>0</v>
      </c>
      <c r="Y84" s="242"/>
      <c r="Z84" s="243">
        <f>Q84*T84*V84/100</f>
        <v>0</v>
      </c>
      <c r="AA84" s="244"/>
      <c r="AB84" s="244"/>
      <c r="AC84" s="208"/>
      <c r="AD84" s="209"/>
      <c r="AE84" s="245">
        <f>AC84/100*Z84</f>
        <v>0</v>
      </c>
      <c r="AF84" s="245" t="e">
        <f>(LOOKUP($AC84,AG84:$AL95,#REF!))</f>
        <v>#REF!</v>
      </c>
      <c r="AG84" s="246" t="e">
        <f>(LOOKUP($AC84,AH84:$AL95,#REF!))</f>
        <v>#REF!</v>
      </c>
      <c r="AH84" s="236">
        <f>Z84+AE84</f>
        <v>0</v>
      </c>
      <c r="AI84" s="237"/>
      <c r="AJ84" s="237"/>
      <c r="AK84" s="237"/>
      <c r="AL84" s="238"/>
    </row>
    <row r="85" spans="1:38" ht="24" customHeight="1" x14ac:dyDescent="0.2">
      <c r="A85" s="210"/>
      <c r="B85" s="211"/>
      <c r="C85" s="211"/>
      <c r="D85" s="211"/>
      <c r="E85" s="211"/>
      <c r="F85" s="211"/>
      <c r="G85" s="211"/>
      <c r="H85" s="211"/>
      <c r="I85" s="211"/>
      <c r="J85" s="212"/>
      <c r="K85" s="213"/>
      <c r="L85" s="214"/>
      <c r="M85" s="214"/>
      <c r="N85" s="214"/>
      <c r="O85" s="214"/>
      <c r="P85" s="215"/>
      <c r="Q85" s="126"/>
      <c r="R85" s="127"/>
      <c r="S85" s="128"/>
      <c r="T85" s="216"/>
      <c r="U85" s="217"/>
      <c r="V85" s="156"/>
      <c r="W85" s="157"/>
      <c r="X85" s="230">
        <f>T85*V85/100</f>
        <v>0</v>
      </c>
      <c r="Y85" s="230"/>
      <c r="Z85" s="239">
        <f>Q85*T85*V85/100</f>
        <v>0</v>
      </c>
      <c r="AA85" s="154"/>
      <c r="AB85" s="154"/>
      <c r="AC85" s="119"/>
      <c r="AD85" s="120"/>
      <c r="AE85" s="137">
        <f>AC85/100*Z85</f>
        <v>0</v>
      </c>
      <c r="AF85" s="137" t="e">
        <f>(LOOKUP($AC85,AG85:$AL95,#REF!))</f>
        <v>#REF!</v>
      </c>
      <c r="AG85" s="138" t="e">
        <f>(LOOKUP($AC85,AH85:$AL95,#REF!))</f>
        <v>#REF!</v>
      </c>
      <c r="AH85" s="231">
        <f>Z85+AE85</f>
        <v>0</v>
      </c>
      <c r="AI85" s="232"/>
      <c r="AJ85" s="232"/>
      <c r="AK85" s="232"/>
      <c r="AL85" s="233"/>
    </row>
    <row r="86" spans="1:38" ht="24" customHeight="1" x14ac:dyDescent="0.2">
      <c r="A86" s="210"/>
      <c r="B86" s="211"/>
      <c r="C86" s="211"/>
      <c r="D86" s="211"/>
      <c r="E86" s="211"/>
      <c r="F86" s="211"/>
      <c r="G86" s="211"/>
      <c r="H86" s="211"/>
      <c r="I86" s="211"/>
      <c r="J86" s="212"/>
      <c r="K86" s="213"/>
      <c r="L86" s="214"/>
      <c r="M86" s="214"/>
      <c r="N86" s="214"/>
      <c r="O86" s="214"/>
      <c r="P86" s="215"/>
      <c r="Q86" s="126"/>
      <c r="R86" s="127"/>
      <c r="S86" s="128"/>
      <c r="T86" s="216"/>
      <c r="U86" s="217"/>
      <c r="V86" s="156"/>
      <c r="W86" s="157"/>
      <c r="X86" s="230">
        <f>T86*V86/100</f>
        <v>0</v>
      </c>
      <c r="Y86" s="230"/>
      <c r="Z86" s="239">
        <f>Q86*T86*V86/100</f>
        <v>0</v>
      </c>
      <c r="AA86" s="154"/>
      <c r="AB86" s="154"/>
      <c r="AC86" s="119"/>
      <c r="AD86" s="120"/>
      <c r="AE86" s="137">
        <f>AC86/100*Z86</f>
        <v>0</v>
      </c>
      <c r="AF86" s="137" t="e">
        <f>(LOOKUP($AC86,AG86:$AL95,#REF!))</f>
        <v>#REF!</v>
      </c>
      <c r="AG86" s="138" t="e">
        <f>(LOOKUP($AC86,AH86:$AL95,#REF!))</f>
        <v>#REF!</v>
      </c>
      <c r="AH86" s="231">
        <f>Z86+AE86</f>
        <v>0</v>
      </c>
      <c r="AI86" s="232"/>
      <c r="AJ86" s="232"/>
      <c r="AK86" s="232"/>
      <c r="AL86" s="233"/>
    </row>
    <row r="87" spans="1:38" ht="24" customHeight="1" x14ac:dyDescent="0.2">
      <c r="A87" s="210"/>
      <c r="B87" s="211"/>
      <c r="C87" s="211"/>
      <c r="D87" s="211"/>
      <c r="E87" s="211"/>
      <c r="F87" s="211"/>
      <c r="G87" s="211"/>
      <c r="H87" s="211"/>
      <c r="I87" s="211"/>
      <c r="J87" s="212"/>
      <c r="K87" s="213"/>
      <c r="L87" s="214"/>
      <c r="M87" s="214"/>
      <c r="N87" s="214"/>
      <c r="O87" s="214"/>
      <c r="P87" s="215"/>
      <c r="Q87" s="126"/>
      <c r="R87" s="127"/>
      <c r="S87" s="128"/>
      <c r="T87" s="216"/>
      <c r="U87" s="217"/>
      <c r="V87" s="156"/>
      <c r="W87" s="157"/>
      <c r="X87" s="230">
        <f>T87*V87/100</f>
        <v>0</v>
      </c>
      <c r="Y87" s="230"/>
      <c r="Z87" s="239">
        <f>Q87*T87*V87/100</f>
        <v>0</v>
      </c>
      <c r="AA87" s="154"/>
      <c r="AB87" s="154"/>
      <c r="AC87" s="119"/>
      <c r="AD87" s="120"/>
      <c r="AE87" s="137">
        <f>AC87/100*Z87</f>
        <v>0</v>
      </c>
      <c r="AF87" s="137" t="e">
        <f>(LOOKUP($AC87,AG87:$AL96,#REF!))</f>
        <v>#REF!</v>
      </c>
      <c r="AG87" s="138" t="e">
        <f>(LOOKUP($AC87,AH87:$AL96,#REF!))</f>
        <v>#REF!</v>
      </c>
      <c r="AH87" s="231">
        <f>Z87+AE87</f>
        <v>0</v>
      </c>
      <c r="AI87" s="232"/>
      <c r="AJ87" s="232"/>
      <c r="AK87" s="232"/>
      <c r="AL87" s="233"/>
    </row>
    <row r="88" spans="1:38" ht="24" customHeight="1" x14ac:dyDescent="0.2">
      <c r="A88" s="223"/>
      <c r="B88" s="224"/>
      <c r="C88" s="224"/>
      <c r="D88" s="224"/>
      <c r="E88" s="224"/>
      <c r="F88" s="224"/>
      <c r="G88" s="224"/>
      <c r="H88" s="224"/>
      <c r="I88" s="224"/>
      <c r="J88" s="225"/>
      <c r="K88" s="226"/>
      <c r="L88" s="227"/>
      <c r="M88" s="227"/>
      <c r="N88" s="227"/>
      <c r="O88" s="227"/>
      <c r="P88" s="228"/>
      <c r="Q88" s="272"/>
      <c r="R88" s="273"/>
      <c r="S88" s="274"/>
      <c r="T88" s="234"/>
      <c r="U88" s="235"/>
      <c r="V88" s="254"/>
      <c r="W88" s="255"/>
      <c r="X88" s="251">
        <f>T88*V88/100</f>
        <v>0</v>
      </c>
      <c r="Y88" s="251"/>
      <c r="Z88" s="249">
        <f>Q88*T88*V88/100</f>
        <v>0</v>
      </c>
      <c r="AA88" s="250"/>
      <c r="AB88" s="250"/>
      <c r="AC88" s="119"/>
      <c r="AD88" s="120"/>
      <c r="AE88" s="240">
        <f>AC88/100*Z88</f>
        <v>0</v>
      </c>
      <c r="AF88" s="240" t="e">
        <f>(LOOKUP($AC88,AG88:$AL97,#REF!))</f>
        <v>#REF!</v>
      </c>
      <c r="AG88" s="241" t="e">
        <f>(LOOKUP($AC88,AH88:$AL97,#REF!))</f>
        <v>#REF!</v>
      </c>
      <c r="AH88" s="160">
        <f>Z88+AE88</f>
        <v>0</v>
      </c>
      <c r="AI88" s="161"/>
      <c r="AJ88" s="161"/>
      <c r="AK88" s="161"/>
      <c r="AL88" s="162"/>
    </row>
    <row r="89" spans="1:38" ht="24" customHeight="1" x14ac:dyDescent="0.2">
      <c r="A89" s="275"/>
      <c r="B89" s="276"/>
      <c r="C89" s="276"/>
      <c r="D89" s="276"/>
      <c r="E89" s="276"/>
      <c r="F89" s="276"/>
      <c r="G89" s="276"/>
      <c r="H89" s="276"/>
      <c r="I89" s="276"/>
      <c r="J89" s="276"/>
      <c r="K89" s="277"/>
      <c r="L89" s="277"/>
      <c r="M89" s="277"/>
      <c r="N89" s="277"/>
      <c r="O89" s="277"/>
      <c r="P89" s="277"/>
      <c r="Q89" s="278"/>
      <c r="R89" s="278"/>
      <c r="S89" s="278"/>
      <c r="T89" s="279"/>
      <c r="U89" s="279"/>
      <c r="V89" s="229"/>
      <c r="W89" s="121"/>
      <c r="X89" s="242">
        <f t="shared" si="4"/>
        <v>0</v>
      </c>
      <c r="Y89" s="242"/>
      <c r="Z89" s="243">
        <f t="shared" si="7"/>
        <v>0</v>
      </c>
      <c r="AA89" s="244"/>
      <c r="AB89" s="244"/>
      <c r="AC89" s="208"/>
      <c r="AD89" s="209"/>
      <c r="AE89" s="245">
        <f t="shared" si="8"/>
        <v>0</v>
      </c>
      <c r="AF89" s="245" t="e">
        <f>(LOOKUP($AC89,AG89:$AL99,#REF!))</f>
        <v>#REF!</v>
      </c>
      <c r="AG89" s="246" t="e">
        <f>(LOOKUP($AC89,AH89:$AL99,#REF!))</f>
        <v>#REF!</v>
      </c>
      <c r="AH89" s="236">
        <f t="shared" si="6"/>
        <v>0</v>
      </c>
      <c r="AI89" s="237"/>
      <c r="AJ89" s="237"/>
      <c r="AK89" s="237"/>
      <c r="AL89" s="238"/>
    </row>
    <row r="90" spans="1:38" ht="24" customHeight="1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2"/>
      <c r="K90" s="213"/>
      <c r="L90" s="214"/>
      <c r="M90" s="214"/>
      <c r="N90" s="214"/>
      <c r="O90" s="214"/>
      <c r="P90" s="215"/>
      <c r="Q90" s="126"/>
      <c r="R90" s="127"/>
      <c r="S90" s="128"/>
      <c r="T90" s="216"/>
      <c r="U90" s="217"/>
      <c r="V90" s="156"/>
      <c r="W90" s="157"/>
      <c r="X90" s="230">
        <f t="shared" si="4"/>
        <v>0</v>
      </c>
      <c r="Y90" s="230"/>
      <c r="Z90" s="239">
        <f t="shared" si="7"/>
        <v>0</v>
      </c>
      <c r="AA90" s="154"/>
      <c r="AB90" s="154"/>
      <c r="AC90" s="119"/>
      <c r="AD90" s="120"/>
      <c r="AE90" s="137">
        <f t="shared" si="8"/>
        <v>0</v>
      </c>
      <c r="AF90" s="137" t="e">
        <f>(LOOKUP($AC90,AG90:$AL99,#REF!))</f>
        <v>#REF!</v>
      </c>
      <c r="AG90" s="138" t="e">
        <f>(LOOKUP($AC90,AH90:$AL99,#REF!))</f>
        <v>#REF!</v>
      </c>
      <c r="AH90" s="231">
        <f t="shared" si="6"/>
        <v>0</v>
      </c>
      <c r="AI90" s="232"/>
      <c r="AJ90" s="232"/>
      <c r="AK90" s="232"/>
      <c r="AL90" s="233"/>
    </row>
    <row r="91" spans="1:38" ht="24" customHeight="1" x14ac:dyDescent="0.2">
      <c r="A91" s="210"/>
      <c r="B91" s="211"/>
      <c r="C91" s="211"/>
      <c r="D91" s="211"/>
      <c r="E91" s="211"/>
      <c r="F91" s="211"/>
      <c r="G91" s="211"/>
      <c r="H91" s="211"/>
      <c r="I91" s="211"/>
      <c r="J91" s="212"/>
      <c r="K91" s="213"/>
      <c r="L91" s="214"/>
      <c r="M91" s="214"/>
      <c r="N91" s="214"/>
      <c r="O91" s="214"/>
      <c r="P91" s="215"/>
      <c r="Q91" s="126"/>
      <c r="R91" s="127"/>
      <c r="S91" s="128"/>
      <c r="T91" s="216"/>
      <c r="U91" s="217"/>
      <c r="V91" s="156"/>
      <c r="W91" s="157"/>
      <c r="X91" s="230">
        <f t="shared" si="4"/>
        <v>0</v>
      </c>
      <c r="Y91" s="230"/>
      <c r="Z91" s="239">
        <f t="shared" si="7"/>
        <v>0</v>
      </c>
      <c r="AA91" s="154"/>
      <c r="AB91" s="154"/>
      <c r="AC91" s="119"/>
      <c r="AD91" s="120"/>
      <c r="AE91" s="137">
        <f t="shared" si="8"/>
        <v>0</v>
      </c>
      <c r="AF91" s="137" t="e">
        <f>(LOOKUP($AC91,AG91:$AL99,#REF!))</f>
        <v>#REF!</v>
      </c>
      <c r="AG91" s="138" t="e">
        <f>(LOOKUP($AC91,AH91:$AL99,#REF!))</f>
        <v>#REF!</v>
      </c>
      <c r="AH91" s="231">
        <f t="shared" si="6"/>
        <v>0</v>
      </c>
      <c r="AI91" s="232"/>
      <c r="AJ91" s="232"/>
      <c r="AK91" s="232"/>
      <c r="AL91" s="233"/>
    </row>
    <row r="92" spans="1:38" ht="24" customHeight="1" x14ac:dyDescent="0.2">
      <c r="A92" s="210"/>
      <c r="B92" s="211"/>
      <c r="C92" s="211"/>
      <c r="D92" s="211"/>
      <c r="E92" s="211"/>
      <c r="F92" s="211"/>
      <c r="G92" s="211"/>
      <c r="H92" s="211"/>
      <c r="I92" s="211"/>
      <c r="J92" s="212"/>
      <c r="K92" s="213"/>
      <c r="L92" s="214"/>
      <c r="M92" s="214"/>
      <c r="N92" s="214"/>
      <c r="O92" s="214"/>
      <c r="P92" s="215"/>
      <c r="Q92" s="126"/>
      <c r="R92" s="127"/>
      <c r="S92" s="128"/>
      <c r="T92" s="216"/>
      <c r="U92" s="217"/>
      <c r="V92" s="156"/>
      <c r="W92" s="157"/>
      <c r="X92" s="230">
        <f t="shared" si="4"/>
        <v>0</v>
      </c>
      <c r="Y92" s="230"/>
      <c r="Z92" s="239">
        <f t="shared" si="7"/>
        <v>0</v>
      </c>
      <c r="AA92" s="154"/>
      <c r="AB92" s="154"/>
      <c r="AC92" s="119"/>
      <c r="AD92" s="120"/>
      <c r="AE92" s="137">
        <f t="shared" si="8"/>
        <v>0</v>
      </c>
      <c r="AF92" s="137" t="e">
        <f>(LOOKUP($AC92,AG92:$AL99,#REF!))</f>
        <v>#REF!</v>
      </c>
      <c r="AG92" s="138" t="e">
        <f>(LOOKUP($AC92,AH92:$AL99,#REF!))</f>
        <v>#REF!</v>
      </c>
      <c r="AH92" s="231">
        <f t="shared" si="6"/>
        <v>0</v>
      </c>
      <c r="AI92" s="232"/>
      <c r="AJ92" s="232"/>
      <c r="AK92" s="232"/>
      <c r="AL92" s="233"/>
    </row>
    <row r="93" spans="1:38" ht="24" customHeight="1" x14ac:dyDescent="0.2">
      <c r="A93" s="223"/>
      <c r="B93" s="224"/>
      <c r="C93" s="224"/>
      <c r="D93" s="224"/>
      <c r="E93" s="224"/>
      <c r="F93" s="224"/>
      <c r="G93" s="224"/>
      <c r="H93" s="224"/>
      <c r="I93" s="224"/>
      <c r="J93" s="225"/>
      <c r="K93" s="226"/>
      <c r="L93" s="227"/>
      <c r="M93" s="227"/>
      <c r="N93" s="227"/>
      <c r="O93" s="227"/>
      <c r="P93" s="228"/>
      <c r="Q93" s="272"/>
      <c r="R93" s="273"/>
      <c r="S93" s="274"/>
      <c r="T93" s="234"/>
      <c r="U93" s="235"/>
      <c r="V93" s="254"/>
      <c r="W93" s="255"/>
      <c r="X93" s="251">
        <f t="shared" si="4"/>
        <v>0</v>
      </c>
      <c r="Y93" s="251"/>
      <c r="Z93" s="249">
        <f t="shared" si="7"/>
        <v>0</v>
      </c>
      <c r="AA93" s="250"/>
      <c r="AB93" s="250"/>
      <c r="AC93" s="119"/>
      <c r="AD93" s="120"/>
      <c r="AE93" s="240">
        <f t="shared" si="8"/>
        <v>0</v>
      </c>
      <c r="AF93" s="240" t="e">
        <f>(LOOKUP($AC93,AG93:$AL100,#REF!))</f>
        <v>#REF!</v>
      </c>
      <c r="AG93" s="241" t="e">
        <f>(LOOKUP($AC93,AH93:$AL100,#REF!))</f>
        <v>#REF!</v>
      </c>
      <c r="AH93" s="160">
        <f t="shared" si="6"/>
        <v>0</v>
      </c>
      <c r="AI93" s="161"/>
      <c r="AJ93" s="161"/>
      <c r="AK93" s="161"/>
      <c r="AL93" s="162"/>
    </row>
    <row r="94" spans="1:38" ht="24" customHeight="1" x14ac:dyDescent="0.2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20"/>
      <c r="L94" s="220"/>
      <c r="M94" s="220"/>
      <c r="N94" s="220"/>
      <c r="O94" s="220"/>
      <c r="P94" s="220"/>
      <c r="Q94" s="221"/>
      <c r="R94" s="221"/>
      <c r="S94" s="221"/>
      <c r="T94" s="222"/>
      <c r="U94" s="222"/>
      <c r="V94" s="252"/>
      <c r="W94" s="253"/>
      <c r="X94" s="129">
        <f t="shared" si="4"/>
        <v>0</v>
      </c>
      <c r="Y94" s="129"/>
      <c r="Z94" s="247">
        <f t="shared" si="7"/>
        <v>0</v>
      </c>
      <c r="AA94" s="248"/>
      <c r="AB94" s="248"/>
      <c r="AC94" s="208"/>
      <c r="AD94" s="209"/>
      <c r="AE94" s="137">
        <f t="shared" si="8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256">
        <f t="shared" si="6"/>
        <v>0</v>
      </c>
      <c r="AI94" s="257"/>
      <c r="AJ94" s="257"/>
      <c r="AK94" s="257"/>
      <c r="AL94" s="258"/>
    </row>
    <row r="95" spans="1:38" ht="24" customHeight="1" x14ac:dyDescent="0.2">
      <c r="A95" s="210"/>
      <c r="B95" s="211"/>
      <c r="C95" s="211"/>
      <c r="D95" s="211"/>
      <c r="E95" s="211"/>
      <c r="F95" s="211"/>
      <c r="G95" s="211"/>
      <c r="H95" s="211"/>
      <c r="I95" s="211"/>
      <c r="J95" s="212"/>
      <c r="K95" s="213"/>
      <c r="L95" s="214"/>
      <c r="M95" s="214"/>
      <c r="N95" s="214"/>
      <c r="O95" s="214"/>
      <c r="P95" s="215"/>
      <c r="Q95" s="126"/>
      <c r="R95" s="127"/>
      <c r="S95" s="128"/>
      <c r="T95" s="216"/>
      <c r="U95" s="217"/>
      <c r="V95" s="156"/>
      <c r="W95" s="157"/>
      <c r="X95" s="230">
        <f t="shared" si="4"/>
        <v>0</v>
      </c>
      <c r="Y95" s="230"/>
      <c r="Z95" s="239">
        <f t="shared" si="7"/>
        <v>0</v>
      </c>
      <c r="AA95" s="154"/>
      <c r="AB95" s="154"/>
      <c r="AC95" s="119"/>
      <c r="AD95" s="120"/>
      <c r="AE95" s="137">
        <f t="shared" si="8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231">
        <f t="shared" si="6"/>
        <v>0</v>
      </c>
      <c r="AI95" s="232"/>
      <c r="AJ95" s="232"/>
      <c r="AK95" s="232"/>
      <c r="AL95" s="233"/>
    </row>
    <row r="96" spans="1:38" ht="24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2"/>
      <c r="K96" s="213"/>
      <c r="L96" s="214"/>
      <c r="M96" s="214"/>
      <c r="N96" s="214"/>
      <c r="O96" s="214"/>
      <c r="P96" s="215"/>
      <c r="Q96" s="126"/>
      <c r="R96" s="127"/>
      <c r="S96" s="128"/>
      <c r="T96" s="216"/>
      <c r="U96" s="217"/>
      <c r="V96" s="156"/>
      <c r="W96" s="157"/>
      <c r="X96" s="230">
        <f t="shared" si="4"/>
        <v>0</v>
      </c>
      <c r="Y96" s="230"/>
      <c r="Z96" s="239">
        <f t="shared" si="7"/>
        <v>0</v>
      </c>
      <c r="AA96" s="154"/>
      <c r="AB96" s="154"/>
      <c r="AC96" s="119"/>
      <c r="AD96" s="120"/>
      <c r="AE96" s="137">
        <f t="shared" si="8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231">
        <f t="shared" si="6"/>
        <v>0</v>
      </c>
      <c r="AI96" s="232"/>
      <c r="AJ96" s="232"/>
      <c r="AK96" s="232"/>
      <c r="AL96" s="233"/>
    </row>
    <row r="97" spans="1:38" ht="24" customHeight="1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2"/>
      <c r="K97" s="213"/>
      <c r="L97" s="214"/>
      <c r="M97" s="214"/>
      <c r="N97" s="214"/>
      <c r="O97" s="214"/>
      <c r="P97" s="215"/>
      <c r="Q97" s="126"/>
      <c r="R97" s="127"/>
      <c r="S97" s="128"/>
      <c r="T97" s="216"/>
      <c r="U97" s="217"/>
      <c r="V97" s="156"/>
      <c r="W97" s="157"/>
      <c r="X97" s="230">
        <f t="shared" si="4"/>
        <v>0</v>
      </c>
      <c r="Y97" s="230"/>
      <c r="Z97" s="239">
        <f t="shared" si="7"/>
        <v>0</v>
      </c>
      <c r="AA97" s="154"/>
      <c r="AB97" s="154"/>
      <c r="AC97" s="119"/>
      <c r="AD97" s="120"/>
      <c r="AE97" s="137">
        <f t="shared" si="8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231">
        <f t="shared" si="6"/>
        <v>0</v>
      </c>
      <c r="AI97" s="232"/>
      <c r="AJ97" s="232"/>
      <c r="AK97" s="232"/>
      <c r="AL97" s="233"/>
    </row>
    <row r="98" spans="1:38" ht="24" customHeight="1" x14ac:dyDescent="0.2">
      <c r="A98" s="223"/>
      <c r="B98" s="224"/>
      <c r="C98" s="224"/>
      <c r="D98" s="224"/>
      <c r="E98" s="224"/>
      <c r="F98" s="224"/>
      <c r="G98" s="224"/>
      <c r="H98" s="224"/>
      <c r="I98" s="224"/>
      <c r="J98" s="225"/>
      <c r="K98" s="226"/>
      <c r="L98" s="227"/>
      <c r="M98" s="227"/>
      <c r="N98" s="227"/>
      <c r="O98" s="227"/>
      <c r="P98" s="228"/>
      <c r="Q98" s="260"/>
      <c r="R98" s="261"/>
      <c r="S98" s="262"/>
      <c r="T98" s="263"/>
      <c r="U98" s="264"/>
      <c r="V98" s="268"/>
      <c r="W98" s="269"/>
      <c r="X98" s="270">
        <f t="shared" si="4"/>
        <v>0</v>
      </c>
      <c r="Y98" s="271"/>
      <c r="Z98" s="249">
        <f t="shared" si="7"/>
        <v>0</v>
      </c>
      <c r="AA98" s="250"/>
      <c r="AB98" s="259"/>
      <c r="AC98" s="119"/>
      <c r="AD98" s="120"/>
      <c r="AE98" s="137">
        <f t="shared" si="8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160">
        <f t="shared" si="6"/>
        <v>0</v>
      </c>
      <c r="AI98" s="161"/>
      <c r="AJ98" s="161"/>
      <c r="AK98" s="161"/>
      <c r="AL98" s="162"/>
    </row>
    <row r="99" spans="1:38" ht="24" customHeight="1" x14ac:dyDescent="0.2">
      <c r="A99" s="267" t="s">
        <v>59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</row>
    <row r="100" spans="1:38" s="6" customFormat="1" ht="15.75" x14ac:dyDescent="0.25">
      <c r="T100" s="266" t="s">
        <v>57</v>
      </c>
      <c r="U100" s="266"/>
      <c r="V100" s="266"/>
      <c r="X100" s="49"/>
      <c r="Y100" s="49"/>
      <c r="Z100" s="49"/>
      <c r="AE100" s="34" t="s">
        <v>54</v>
      </c>
      <c r="AG100" s="164"/>
      <c r="AH100" s="164"/>
      <c r="AI100" s="265" t="s">
        <v>25</v>
      </c>
      <c r="AJ100" s="265"/>
      <c r="AK100" s="164"/>
      <c r="AL100" s="164"/>
    </row>
    <row r="114" spans="1:1" hidden="1" x14ac:dyDescent="0.2">
      <c r="A114" s="1">
        <f>AE6</f>
        <v>0</v>
      </c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L100"/>
  <sheetViews>
    <sheetView showGridLines="0" showZeros="0" tabSelected="1" topLeftCell="A51" zoomScaleNormal="100" workbookViewId="0">
      <selection activeCell="V73" sqref="V73:W7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303" t="s">
        <v>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s="4" customFormat="1" ht="15" customHeight="1" x14ac:dyDescent="0.25">
      <c r="A2" s="294" t="s">
        <v>5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63"/>
      <c r="J4" s="163"/>
      <c r="K4" s="163"/>
      <c r="L4" s="163"/>
      <c r="M4" s="163"/>
      <c r="N4" s="163"/>
      <c r="O4" s="64"/>
      <c r="P4" s="65" t="s">
        <v>49</v>
      </c>
      <c r="Q4" s="66"/>
      <c r="R4" s="163"/>
      <c r="S4" s="163"/>
      <c r="T4" s="163"/>
      <c r="U4" s="163"/>
      <c r="V4" s="163"/>
      <c r="W4" s="163"/>
      <c r="X4" s="63"/>
      <c r="Y4" s="64"/>
      <c r="AA4" s="62" t="s">
        <v>24</v>
      </c>
      <c r="AB4" s="185"/>
      <c r="AC4" s="185"/>
      <c r="AD4" s="185"/>
      <c r="AE4" s="185"/>
      <c r="AF4" s="186" t="s">
        <v>25</v>
      </c>
      <c r="AG4" s="186"/>
      <c r="AH4" s="185"/>
      <c r="AI4" s="185"/>
      <c r="AJ4" s="185"/>
      <c r="AK4" s="185"/>
      <c r="AL4" s="18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1'!AD6</f>
        <v>Proposal #</v>
      </c>
      <c r="AE6" s="429">
        <f>'Year 1'!AE6:AL6</f>
        <v>0</v>
      </c>
      <c r="AF6" s="429"/>
      <c r="AG6" s="429"/>
      <c r="AH6" s="429"/>
      <c r="AI6" s="429"/>
      <c r="AJ6" s="429"/>
      <c r="AK6" s="429"/>
      <c r="AL6" s="429"/>
    </row>
    <row r="7" spans="1:38" s="5" customFormat="1" ht="6" customHeight="1" x14ac:dyDescent="0.2">
      <c r="AC7" s="11"/>
      <c r="AD7" s="11"/>
      <c r="AE7" s="386"/>
      <c r="AF7" s="386"/>
      <c r="AG7" s="386"/>
      <c r="AH7" s="386"/>
      <c r="AI7" s="386"/>
      <c r="AJ7" s="56"/>
      <c r="AK7" s="56"/>
      <c r="AL7" s="56"/>
    </row>
    <row r="8" spans="1:38" s="2" customFormat="1" ht="12" customHeight="1" x14ac:dyDescent="0.2">
      <c r="A8" s="113" t="s">
        <v>26</v>
      </c>
      <c r="B8" s="114"/>
      <c r="C8" s="114"/>
      <c r="D8" s="114"/>
      <c r="E8" s="114"/>
      <c r="F8" s="114"/>
      <c r="G8" s="114"/>
      <c r="H8" s="114"/>
      <c r="I8" s="114"/>
      <c r="J8" s="115"/>
      <c r="K8" s="313" t="s">
        <v>14</v>
      </c>
      <c r="L8" s="314"/>
      <c r="M8" s="314"/>
      <c r="N8" s="314"/>
      <c r="O8" s="314"/>
      <c r="P8" s="315"/>
      <c r="Q8" s="319" t="s">
        <v>28</v>
      </c>
      <c r="R8" s="114"/>
      <c r="S8" s="115"/>
      <c r="T8" s="323" t="s">
        <v>45</v>
      </c>
      <c r="U8" s="324"/>
      <c r="V8" s="319" t="s">
        <v>29</v>
      </c>
      <c r="W8" s="114"/>
      <c r="X8" s="142" t="s">
        <v>30</v>
      </c>
      <c r="Y8" s="143"/>
      <c r="Z8" s="131" t="s">
        <v>43</v>
      </c>
      <c r="AA8" s="132"/>
      <c r="AB8" s="133"/>
      <c r="AC8" s="205" t="s">
        <v>1</v>
      </c>
      <c r="AD8" s="206"/>
      <c r="AE8" s="206"/>
      <c r="AF8" s="206"/>
      <c r="AG8" s="207"/>
      <c r="AH8" s="199" t="s">
        <v>44</v>
      </c>
      <c r="AI8" s="200"/>
      <c r="AJ8" s="200"/>
      <c r="AK8" s="200"/>
      <c r="AL8" s="201"/>
    </row>
    <row r="9" spans="1:38" s="2" customFormat="1" ht="12" customHeight="1" x14ac:dyDescent="0.2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316"/>
      <c r="L9" s="317"/>
      <c r="M9" s="317"/>
      <c r="N9" s="317"/>
      <c r="O9" s="317"/>
      <c r="P9" s="318"/>
      <c r="Q9" s="387"/>
      <c r="R9" s="117"/>
      <c r="S9" s="118"/>
      <c r="T9" s="388"/>
      <c r="U9" s="389"/>
      <c r="V9" s="387"/>
      <c r="W9" s="117"/>
      <c r="X9" s="144"/>
      <c r="Y9" s="145"/>
      <c r="Z9" s="134"/>
      <c r="AA9" s="135"/>
      <c r="AB9" s="136"/>
      <c r="AC9" s="280" t="s">
        <v>36</v>
      </c>
      <c r="AD9" s="281"/>
      <c r="AE9" s="139" t="s">
        <v>52</v>
      </c>
      <c r="AF9" s="140"/>
      <c r="AG9" s="141"/>
      <c r="AH9" s="202"/>
      <c r="AI9" s="203"/>
      <c r="AJ9" s="203"/>
      <c r="AK9" s="203"/>
      <c r="AL9" s="204"/>
    </row>
    <row r="10" spans="1:38" ht="21.95" customHeight="1" x14ac:dyDescent="0.2">
      <c r="A10" s="275" t="str">
        <f>'Year 1'!A10:J10</f>
        <v>David Edge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7" t="str">
        <f>'Year 1'!K10:P10</f>
        <v>Data Scientist</v>
      </c>
      <c r="L10" s="277"/>
      <c r="M10" s="277"/>
      <c r="N10" s="277"/>
      <c r="O10" s="277"/>
      <c r="P10" s="277"/>
      <c r="Q10" s="278">
        <f>'Year 1'!Q10:S10*1.03</f>
        <v>5386.9000000000005</v>
      </c>
      <c r="R10" s="278"/>
      <c r="S10" s="278"/>
      <c r="T10" s="279">
        <v>6.75</v>
      </c>
      <c r="U10" s="279"/>
      <c r="V10" s="121">
        <v>100</v>
      </c>
      <c r="W10" s="122"/>
      <c r="X10" s="129">
        <f t="shared" ref="X10:X17" si="0">T10*V10/100</f>
        <v>6.75</v>
      </c>
      <c r="Y10" s="130"/>
      <c r="Z10" s="153">
        <f t="shared" ref="Z10:Z17" si="1">Q10*T10*V10/100</f>
        <v>36361.575000000004</v>
      </c>
      <c r="AA10" s="154"/>
      <c r="AB10" s="155"/>
      <c r="AC10" s="208" t="s">
        <v>99</v>
      </c>
      <c r="AD10" s="209"/>
      <c r="AE10" s="137">
        <f t="shared" ref="AE10:AE17" si="2">AC10/100*Z10</f>
        <v>19198.911600000003</v>
      </c>
      <c r="AF10" s="137" t="e">
        <f>(LOOKUP($AC10,AG10:$AL26,#REF!))</f>
        <v>#REF!</v>
      </c>
      <c r="AG10" s="138" t="e">
        <f>(LOOKUP($AC10,AH10:$AL26,#REF!))</f>
        <v>#REF!</v>
      </c>
      <c r="AH10" s="153">
        <f t="shared" ref="AH10:AH17" si="3">Z10+AE10</f>
        <v>55560.486600000004</v>
      </c>
      <c r="AI10" s="154"/>
      <c r="AJ10" s="154"/>
      <c r="AK10" s="154"/>
      <c r="AL10" s="155"/>
    </row>
    <row r="11" spans="1:38" ht="21.95" customHeight="1" x14ac:dyDescent="0.2">
      <c r="A11" s="421" t="str">
        <f>'Year 1'!A11:J11</f>
        <v>Michael Erb</v>
      </c>
      <c r="B11" s="422"/>
      <c r="C11" s="422"/>
      <c r="D11" s="422"/>
      <c r="E11" s="422"/>
      <c r="F11" s="422"/>
      <c r="G11" s="422"/>
      <c r="H11" s="422"/>
      <c r="I11" s="422"/>
      <c r="J11" s="422"/>
      <c r="K11" s="152" t="str">
        <f>'Year 1'!K11:P11</f>
        <v>Research Professor</v>
      </c>
      <c r="L11" s="152"/>
      <c r="M11" s="152"/>
      <c r="N11" s="152"/>
      <c r="O11" s="152"/>
      <c r="P11" s="152"/>
      <c r="Q11" s="420">
        <f>SUM('Year 1'!Q11:S11*1.03)</f>
        <v>7538.5700000000006</v>
      </c>
      <c r="R11" s="420"/>
      <c r="S11" s="420"/>
      <c r="T11" s="216">
        <v>3</v>
      </c>
      <c r="U11" s="217"/>
      <c r="V11" s="156">
        <v>100</v>
      </c>
      <c r="W11" s="157"/>
      <c r="X11" s="384">
        <f t="shared" si="0"/>
        <v>3</v>
      </c>
      <c r="Y11" s="414"/>
      <c r="Z11" s="153">
        <f t="shared" si="1"/>
        <v>22615.710000000006</v>
      </c>
      <c r="AA11" s="154"/>
      <c r="AB11" s="155"/>
      <c r="AC11" s="119" t="s">
        <v>98</v>
      </c>
      <c r="AD11" s="120"/>
      <c r="AE11" s="137">
        <f t="shared" si="2"/>
        <v>8209.502730000002</v>
      </c>
      <c r="AF11" s="137" t="e">
        <f>(LOOKUP($AC11,AG11:$AL27,#REF!))</f>
        <v>#REF!</v>
      </c>
      <c r="AG11" s="138" t="e">
        <f>(LOOKUP($AC11,AH11:$AL27,#REF!))</f>
        <v>#REF!</v>
      </c>
      <c r="AH11" s="153">
        <f t="shared" si="3"/>
        <v>30825.212730000007</v>
      </c>
      <c r="AI11" s="154"/>
      <c r="AJ11" s="154"/>
      <c r="AK11" s="154"/>
      <c r="AL11" s="155"/>
    </row>
    <row r="12" spans="1:38" ht="21.95" customHeight="1" x14ac:dyDescent="0.2">
      <c r="A12" s="421">
        <f>'Year 1'!A12:J12</f>
        <v>0</v>
      </c>
      <c r="B12" s="422"/>
      <c r="C12" s="422"/>
      <c r="D12" s="422"/>
      <c r="E12" s="422"/>
      <c r="F12" s="422"/>
      <c r="G12" s="422"/>
      <c r="H12" s="422"/>
      <c r="I12" s="422"/>
      <c r="J12" s="422"/>
      <c r="K12" s="152">
        <f>'Year 1'!K12:P12</f>
        <v>0</v>
      </c>
      <c r="L12" s="152"/>
      <c r="M12" s="152"/>
      <c r="N12" s="152"/>
      <c r="O12" s="152"/>
      <c r="P12" s="152"/>
      <c r="Q12" s="420">
        <f>SUM('Year 1'!Q12:S12*1.03)</f>
        <v>0</v>
      </c>
      <c r="R12" s="420"/>
      <c r="S12" s="420"/>
      <c r="T12" s="216"/>
      <c r="U12" s="217"/>
      <c r="V12" s="156"/>
      <c r="W12" s="157"/>
      <c r="X12" s="384">
        <f t="shared" si="0"/>
        <v>0</v>
      </c>
      <c r="Y12" s="414"/>
      <c r="Z12" s="153">
        <f t="shared" si="1"/>
        <v>0</v>
      </c>
      <c r="AA12" s="154"/>
      <c r="AB12" s="155"/>
      <c r="AC12" s="119"/>
      <c r="AD12" s="120"/>
      <c r="AE12" s="137">
        <f t="shared" si="2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53">
        <f t="shared" si="3"/>
        <v>0</v>
      </c>
      <c r="AI12" s="154"/>
      <c r="AJ12" s="154"/>
      <c r="AK12" s="154"/>
      <c r="AL12" s="155"/>
    </row>
    <row r="13" spans="1:38" ht="21.95" customHeight="1" x14ac:dyDescent="0.2">
      <c r="A13" s="421">
        <f>'Year 1'!A13:J13</f>
        <v>0</v>
      </c>
      <c r="B13" s="422"/>
      <c r="C13" s="422"/>
      <c r="D13" s="422"/>
      <c r="E13" s="422"/>
      <c r="F13" s="422"/>
      <c r="G13" s="422"/>
      <c r="H13" s="422"/>
      <c r="I13" s="422"/>
      <c r="J13" s="422"/>
      <c r="K13" s="152">
        <f>'Year 1'!K13:P13</f>
        <v>0</v>
      </c>
      <c r="L13" s="152"/>
      <c r="M13" s="152"/>
      <c r="N13" s="152"/>
      <c r="O13" s="152"/>
      <c r="P13" s="152"/>
      <c r="Q13" s="420">
        <f>SUM('Year 1'!Q13:S13*1.03)</f>
        <v>0</v>
      </c>
      <c r="R13" s="420"/>
      <c r="S13" s="420"/>
      <c r="T13" s="216"/>
      <c r="U13" s="217"/>
      <c r="V13" s="156"/>
      <c r="W13" s="157"/>
      <c r="X13" s="384">
        <f t="shared" si="0"/>
        <v>0</v>
      </c>
      <c r="Y13" s="414"/>
      <c r="Z13" s="153">
        <f t="shared" si="1"/>
        <v>0</v>
      </c>
      <c r="AA13" s="154"/>
      <c r="AB13" s="155"/>
      <c r="AC13" s="119"/>
      <c r="AD13" s="120"/>
      <c r="AE13" s="137">
        <f t="shared" si="2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53">
        <f t="shared" si="3"/>
        <v>0</v>
      </c>
      <c r="AI13" s="154"/>
      <c r="AJ13" s="154"/>
      <c r="AK13" s="154"/>
      <c r="AL13" s="155"/>
    </row>
    <row r="14" spans="1:38" ht="21.95" customHeight="1" x14ac:dyDescent="0.2">
      <c r="A14" s="421">
        <f>'Year 1'!A14:J14</f>
        <v>0</v>
      </c>
      <c r="B14" s="422"/>
      <c r="C14" s="422"/>
      <c r="D14" s="422"/>
      <c r="E14" s="422"/>
      <c r="F14" s="422"/>
      <c r="G14" s="422"/>
      <c r="H14" s="422"/>
      <c r="I14" s="422"/>
      <c r="J14" s="422"/>
      <c r="K14" s="152">
        <f>'Year 1'!K14:P14</f>
        <v>0</v>
      </c>
      <c r="L14" s="152"/>
      <c r="M14" s="152"/>
      <c r="N14" s="152"/>
      <c r="O14" s="152"/>
      <c r="P14" s="152"/>
      <c r="Q14" s="420">
        <f>SUM('Year 1'!Q14:S14*1.03)</f>
        <v>0</v>
      </c>
      <c r="R14" s="420"/>
      <c r="S14" s="420"/>
      <c r="T14" s="216"/>
      <c r="U14" s="217"/>
      <c r="V14" s="156"/>
      <c r="W14" s="157"/>
      <c r="X14" s="384">
        <f t="shared" si="0"/>
        <v>0</v>
      </c>
      <c r="Y14" s="414"/>
      <c r="Z14" s="153">
        <f t="shared" si="1"/>
        <v>0</v>
      </c>
      <c r="AA14" s="154"/>
      <c r="AB14" s="155"/>
      <c r="AC14" s="119"/>
      <c r="AD14" s="120"/>
      <c r="AE14" s="137">
        <f t="shared" si="2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53">
        <f t="shared" si="3"/>
        <v>0</v>
      </c>
      <c r="AI14" s="154"/>
      <c r="AJ14" s="154"/>
      <c r="AK14" s="154"/>
      <c r="AL14" s="155"/>
    </row>
    <row r="15" spans="1:38" ht="21.95" customHeight="1" x14ac:dyDescent="0.2">
      <c r="A15" s="421">
        <f>'Year 1'!A15:J15</f>
        <v>0</v>
      </c>
      <c r="B15" s="422"/>
      <c r="C15" s="422"/>
      <c r="D15" s="422"/>
      <c r="E15" s="422"/>
      <c r="F15" s="422"/>
      <c r="G15" s="422"/>
      <c r="H15" s="422"/>
      <c r="I15" s="422"/>
      <c r="J15" s="422"/>
      <c r="K15" s="152">
        <f>'Year 1'!K15:P15</f>
        <v>0</v>
      </c>
      <c r="L15" s="152"/>
      <c r="M15" s="152"/>
      <c r="N15" s="152"/>
      <c r="O15" s="152"/>
      <c r="P15" s="152"/>
      <c r="Q15" s="420">
        <f>SUM('Year 1'!Q15:S15*1.03)</f>
        <v>0</v>
      </c>
      <c r="R15" s="420"/>
      <c r="S15" s="420"/>
      <c r="T15" s="216"/>
      <c r="U15" s="217"/>
      <c r="V15" s="156"/>
      <c r="W15" s="157"/>
      <c r="X15" s="384">
        <f t="shared" si="0"/>
        <v>0</v>
      </c>
      <c r="Y15" s="414"/>
      <c r="Z15" s="153">
        <f t="shared" si="1"/>
        <v>0</v>
      </c>
      <c r="AA15" s="154"/>
      <c r="AB15" s="155"/>
      <c r="AC15" s="119"/>
      <c r="AD15" s="120"/>
      <c r="AE15" s="137">
        <f t="shared" si="2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53">
        <f t="shared" si="3"/>
        <v>0</v>
      </c>
      <c r="AI15" s="154"/>
      <c r="AJ15" s="154"/>
      <c r="AK15" s="154"/>
      <c r="AL15" s="155"/>
    </row>
    <row r="16" spans="1:38" ht="21.95" customHeight="1" x14ac:dyDescent="0.2">
      <c r="A16" s="421">
        <f>'Year 1'!A16:J16</f>
        <v>0</v>
      </c>
      <c r="B16" s="422"/>
      <c r="C16" s="422"/>
      <c r="D16" s="422"/>
      <c r="E16" s="422"/>
      <c r="F16" s="422"/>
      <c r="G16" s="422"/>
      <c r="H16" s="422"/>
      <c r="I16" s="422"/>
      <c r="J16" s="422"/>
      <c r="K16" s="152">
        <f>'Year 1'!K16:P16</f>
        <v>0</v>
      </c>
      <c r="L16" s="152"/>
      <c r="M16" s="152"/>
      <c r="N16" s="152"/>
      <c r="O16" s="152"/>
      <c r="P16" s="152"/>
      <c r="Q16" s="420">
        <f>SUM('Year 1'!Q16:S16*1.03)</f>
        <v>0</v>
      </c>
      <c r="R16" s="420"/>
      <c r="S16" s="420"/>
      <c r="T16" s="216"/>
      <c r="U16" s="217"/>
      <c r="V16" s="156"/>
      <c r="W16" s="157"/>
      <c r="X16" s="384">
        <f t="shared" si="0"/>
        <v>0</v>
      </c>
      <c r="Y16" s="385"/>
      <c r="Z16" s="153">
        <f t="shared" si="1"/>
        <v>0</v>
      </c>
      <c r="AA16" s="154"/>
      <c r="AB16" s="155"/>
      <c r="AC16" s="119"/>
      <c r="AD16" s="120"/>
      <c r="AE16" s="137">
        <f t="shared" si="2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53">
        <f t="shared" si="3"/>
        <v>0</v>
      </c>
      <c r="AI16" s="154"/>
      <c r="AJ16" s="154"/>
      <c r="AK16" s="154"/>
      <c r="AL16" s="155"/>
    </row>
    <row r="17" spans="1:38" ht="21.95" customHeight="1" x14ac:dyDescent="0.2">
      <c r="A17" s="421">
        <f>'Year 1'!A17:J17</f>
        <v>0</v>
      </c>
      <c r="B17" s="422"/>
      <c r="C17" s="422"/>
      <c r="D17" s="422"/>
      <c r="E17" s="422"/>
      <c r="F17" s="422"/>
      <c r="G17" s="422"/>
      <c r="H17" s="422"/>
      <c r="I17" s="422"/>
      <c r="J17" s="422"/>
      <c r="K17" s="152">
        <f>'Year 1'!K17:P17</f>
        <v>0</v>
      </c>
      <c r="L17" s="152"/>
      <c r="M17" s="152"/>
      <c r="N17" s="152"/>
      <c r="O17" s="152"/>
      <c r="P17" s="152"/>
      <c r="Q17" s="420">
        <f>SUM('Year 1'!Q17:S17*1.03)</f>
        <v>0</v>
      </c>
      <c r="R17" s="420"/>
      <c r="S17" s="420"/>
      <c r="T17" s="216"/>
      <c r="U17" s="217"/>
      <c r="V17" s="156"/>
      <c r="W17" s="157"/>
      <c r="X17" s="384">
        <f t="shared" si="0"/>
        <v>0</v>
      </c>
      <c r="Y17" s="385"/>
      <c r="Z17" s="153">
        <f t="shared" si="1"/>
        <v>0</v>
      </c>
      <c r="AA17" s="154"/>
      <c r="AB17" s="155"/>
      <c r="AC17" s="119"/>
      <c r="AD17" s="120"/>
      <c r="AE17" s="137">
        <f t="shared" si="2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53">
        <f t="shared" si="3"/>
        <v>0</v>
      </c>
      <c r="AI17" s="154"/>
      <c r="AJ17" s="154"/>
      <c r="AK17" s="154"/>
      <c r="AL17" s="15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46"/>
      <c r="AA18" s="147"/>
      <c r="AB18" s="147"/>
      <c r="AC18" s="146"/>
      <c r="AD18" s="147"/>
      <c r="AE18" s="147"/>
      <c r="AF18" s="147"/>
      <c r="AG18" s="187"/>
      <c r="AH18" s="190">
        <f>Z18+AC18</f>
        <v>0</v>
      </c>
      <c r="AI18" s="191"/>
      <c r="AJ18" s="191"/>
      <c r="AK18" s="191"/>
      <c r="AL18" s="192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8"/>
      <c r="AA19" s="149"/>
      <c r="AB19" s="149"/>
      <c r="AC19" s="148"/>
      <c r="AD19" s="149"/>
      <c r="AE19" s="149"/>
      <c r="AF19" s="149"/>
      <c r="AG19" s="188"/>
      <c r="AH19" s="193"/>
      <c r="AI19" s="194"/>
      <c r="AJ19" s="194"/>
      <c r="AK19" s="194"/>
      <c r="AL19" s="195"/>
    </row>
    <row r="20" spans="1:38" ht="12" customHeight="1" x14ac:dyDescent="0.2">
      <c r="A20" s="405" t="s">
        <v>55</v>
      </c>
      <c r="B20" s="393" t="s">
        <v>26</v>
      </c>
      <c r="C20" s="393"/>
      <c r="D20" s="393"/>
      <c r="E20" s="393"/>
      <c r="F20" s="393"/>
      <c r="G20" s="393"/>
      <c r="H20" s="393"/>
      <c r="I20" s="393"/>
      <c r="J20" s="408"/>
      <c r="K20" s="411" t="s">
        <v>27</v>
      </c>
      <c r="L20" s="412"/>
      <c r="M20" s="412"/>
      <c r="N20" s="412"/>
      <c r="O20" s="412"/>
      <c r="P20" s="413"/>
      <c r="Q20" s="392" t="s">
        <v>28</v>
      </c>
      <c r="R20" s="393"/>
      <c r="S20" s="408"/>
      <c r="T20" s="409" t="s">
        <v>45</v>
      </c>
      <c r="U20" s="410"/>
      <c r="V20" s="392" t="s">
        <v>29</v>
      </c>
      <c r="W20" s="393"/>
      <c r="X20" s="382" t="s">
        <v>30</v>
      </c>
      <c r="Y20" s="383"/>
      <c r="Z20" s="148"/>
      <c r="AA20" s="149"/>
      <c r="AB20" s="149"/>
      <c r="AC20" s="148"/>
      <c r="AD20" s="149"/>
      <c r="AE20" s="149"/>
      <c r="AF20" s="149"/>
      <c r="AG20" s="188"/>
      <c r="AH20" s="193"/>
      <c r="AI20" s="194"/>
      <c r="AJ20" s="194"/>
      <c r="AK20" s="194"/>
      <c r="AL20" s="195"/>
    </row>
    <row r="21" spans="1:38" ht="12" customHeight="1" x14ac:dyDescent="0.2">
      <c r="A21" s="406"/>
      <c r="B21" s="117"/>
      <c r="C21" s="117"/>
      <c r="D21" s="117"/>
      <c r="E21" s="117"/>
      <c r="F21" s="117"/>
      <c r="G21" s="117"/>
      <c r="H21" s="117"/>
      <c r="I21" s="117"/>
      <c r="J21" s="118"/>
      <c r="K21" s="316"/>
      <c r="L21" s="317"/>
      <c r="M21" s="317"/>
      <c r="N21" s="317"/>
      <c r="O21" s="317"/>
      <c r="P21" s="318"/>
      <c r="Q21" s="387"/>
      <c r="R21" s="117"/>
      <c r="S21" s="118"/>
      <c r="T21" s="388"/>
      <c r="U21" s="389"/>
      <c r="V21" s="387"/>
      <c r="W21" s="117"/>
      <c r="X21" s="144"/>
      <c r="Y21" s="145"/>
      <c r="Z21" s="150"/>
      <c r="AA21" s="151"/>
      <c r="AB21" s="151"/>
      <c r="AC21" s="150"/>
      <c r="AD21" s="151"/>
      <c r="AE21" s="151"/>
      <c r="AF21" s="151"/>
      <c r="AG21" s="189"/>
      <c r="AH21" s="196"/>
      <c r="AI21" s="197"/>
      <c r="AJ21" s="197"/>
      <c r="AK21" s="197"/>
      <c r="AL21" s="198"/>
    </row>
    <row r="22" spans="1:38" ht="21.95" customHeight="1" x14ac:dyDescent="0.2">
      <c r="A22" s="108"/>
      <c r="B22" s="396">
        <f>'Year 1'!B22:J22</f>
        <v>0</v>
      </c>
      <c r="C22" s="397"/>
      <c r="D22" s="397"/>
      <c r="E22" s="397"/>
      <c r="F22" s="397"/>
      <c r="G22" s="397"/>
      <c r="H22" s="397"/>
      <c r="I22" s="397"/>
      <c r="J22" s="398"/>
      <c r="K22" s="277" t="str">
        <f>'Year 1'!K22:P22</f>
        <v>GRA AY</v>
      </c>
      <c r="L22" s="277"/>
      <c r="M22" s="277"/>
      <c r="N22" s="277"/>
      <c r="O22" s="277"/>
      <c r="P22" s="277"/>
      <c r="Q22" s="126">
        <f>SUM('Year 1'!Q22:S22*1.03)</f>
        <v>0</v>
      </c>
      <c r="R22" s="127"/>
      <c r="S22" s="128"/>
      <c r="T22" s="216"/>
      <c r="U22" s="217"/>
      <c r="V22" s="121"/>
      <c r="W22" s="122"/>
      <c r="X22" s="384">
        <f t="shared" ref="X22" si="4">T22*V22/100</f>
        <v>0</v>
      </c>
      <c r="Y22" s="385"/>
      <c r="Z22" s="153">
        <f>A22*Q22*T22*V22/100</f>
        <v>0</v>
      </c>
      <c r="AA22" s="154"/>
      <c r="AB22" s="155"/>
      <c r="AC22" s="119" t="s">
        <v>86</v>
      </c>
      <c r="AD22" s="12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415">
        <f>Z22+AE22</f>
        <v>0</v>
      </c>
      <c r="AI22" s="248"/>
      <c r="AJ22" s="248"/>
      <c r="AK22" s="248"/>
      <c r="AL22" s="350"/>
    </row>
    <row r="23" spans="1:38" ht="21.95" customHeight="1" x14ac:dyDescent="0.2">
      <c r="A23" s="109"/>
      <c r="B23" s="394">
        <f>'Year 1'!B23:J23</f>
        <v>0</v>
      </c>
      <c r="C23" s="211"/>
      <c r="D23" s="211"/>
      <c r="E23" s="211"/>
      <c r="F23" s="211"/>
      <c r="G23" s="211"/>
      <c r="H23" s="211"/>
      <c r="I23" s="211"/>
      <c r="J23" s="212"/>
      <c r="K23" s="152" t="str">
        <f>'Year 1'!K23:P23</f>
        <v>GRA Summer</v>
      </c>
      <c r="L23" s="152"/>
      <c r="M23" s="152"/>
      <c r="N23" s="152"/>
      <c r="O23" s="152"/>
      <c r="P23" s="152"/>
      <c r="Q23" s="126">
        <f>SUM('Year 1'!Q23:S23*1.03)</f>
        <v>0</v>
      </c>
      <c r="R23" s="127"/>
      <c r="S23" s="128"/>
      <c r="T23" s="216"/>
      <c r="U23" s="217"/>
      <c r="V23" s="156"/>
      <c r="W23" s="157"/>
      <c r="X23" s="384">
        <f t="shared" ref="X23" si="5">T23*V23/100</f>
        <v>0</v>
      </c>
      <c r="Y23" s="385"/>
      <c r="Z23" s="153">
        <f>A23*Q23*T23*V23/100</f>
        <v>0</v>
      </c>
      <c r="AA23" s="154"/>
      <c r="AB23" s="155"/>
      <c r="AC23" s="119" t="s">
        <v>87</v>
      </c>
      <c r="AD23" s="12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53">
        <f>Z23+AE23</f>
        <v>0</v>
      </c>
      <c r="AI23" s="154"/>
      <c r="AJ23" s="154"/>
      <c r="AK23" s="154"/>
      <c r="AL23" s="155"/>
    </row>
    <row r="24" spans="1:38" ht="21.95" customHeight="1" x14ac:dyDescent="0.2">
      <c r="A24" s="47"/>
      <c r="B24" s="395" t="str">
        <f>'Year 1'!B24:J24</f>
        <v>GRA Insurance Calculation</v>
      </c>
      <c r="C24" s="224"/>
      <c r="D24" s="224"/>
      <c r="E24" s="224"/>
      <c r="F24" s="224"/>
      <c r="G24" s="224"/>
      <c r="H24" s="224"/>
      <c r="I24" s="224"/>
      <c r="J24" s="225"/>
      <c r="K24" s="407"/>
      <c r="L24" s="407"/>
      <c r="M24" s="407"/>
      <c r="N24" s="407"/>
      <c r="O24" s="407"/>
      <c r="P24" s="407"/>
      <c r="Q24" s="272"/>
      <c r="R24" s="273"/>
      <c r="S24" s="274"/>
      <c r="T24" s="234"/>
      <c r="U24" s="235"/>
      <c r="V24" s="254"/>
      <c r="W24" s="255"/>
      <c r="X24" s="270">
        <f>T24*V24/100</f>
        <v>0</v>
      </c>
      <c r="Y24" s="400"/>
      <c r="Z24" s="401">
        <f>A24*Q24*T24*V24/100</f>
        <v>0</v>
      </c>
      <c r="AA24" s="250"/>
      <c r="AB24" s="259"/>
      <c r="AC24" s="119"/>
      <c r="AD24" s="12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401">
        <f>Z24+AE24</f>
        <v>0</v>
      </c>
      <c r="AI24" s="250"/>
      <c r="AJ24" s="250"/>
      <c r="AK24" s="250"/>
      <c r="AL24" s="25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63">
        <f>SUM(Z10:AB17,Z22:AB24,Z69:AB98)</f>
        <v>71754.085000000021</v>
      </c>
      <c r="AB25" s="364"/>
      <c r="AC25" s="89" t="s">
        <v>53</v>
      </c>
      <c r="AD25" s="304">
        <f>SUM(AC10:AE17,AC22:AE24,AC69:AE98)</f>
        <v>27429.360410000008</v>
      </c>
      <c r="AE25" s="304"/>
      <c r="AF25" s="304" t="e">
        <f>SUM(AE10:AG17,AE22:AG24,AE69:AG98)</f>
        <v>#REF!</v>
      </c>
      <c r="AG25" s="305"/>
      <c r="AH25" s="90" t="s">
        <v>53</v>
      </c>
      <c r="AI25" s="416">
        <f>SUM(AH10:AL17,AH22:AL24,AH69:AL98)</f>
        <v>99183.44541</v>
      </c>
      <c r="AJ25" s="416"/>
      <c r="AK25" s="416"/>
      <c r="AL25" s="417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7" t="s">
        <v>72</v>
      </c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9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60" t="s">
        <v>73</v>
      </c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2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65">
        <f>SUM('Year 1'!Z28:AB28*1.05)</f>
        <v>5979.75</v>
      </c>
      <c r="AA28" s="365"/>
      <c r="AB28" s="365"/>
      <c r="AC28" s="38" t="s">
        <v>33</v>
      </c>
      <c r="AD28" s="399">
        <f>K28*Q28*Z28</f>
        <v>0</v>
      </c>
      <c r="AE28" s="399"/>
      <c r="AF28" s="399"/>
      <c r="AH28" s="88" t="s">
        <v>53</v>
      </c>
      <c r="AI28" s="366">
        <f>AD28</f>
        <v>0</v>
      </c>
      <c r="AJ28" s="366"/>
      <c r="AK28" s="366"/>
      <c r="AL28" s="367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65"/>
      <c r="AA29" s="365"/>
      <c r="AB29" s="365"/>
      <c r="AC29" s="38" t="s">
        <v>33</v>
      </c>
      <c r="AD29" s="399">
        <f>K29*Q29*Z29</f>
        <v>0</v>
      </c>
      <c r="AE29" s="399"/>
      <c r="AF29" s="399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65">
        <f>'Year 1'!Z30:AB30*1.05</f>
        <v>1806</v>
      </c>
      <c r="AA30" s="365"/>
      <c r="AB30" s="365"/>
      <c r="AC30" s="38" t="s">
        <v>33</v>
      </c>
      <c r="AD30" s="399">
        <f>K30*Q30*Z30</f>
        <v>0</v>
      </c>
      <c r="AE30" s="399"/>
      <c r="AF30" s="399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65">
        <f>'Year 1'!Z31:AB31*1.05</f>
        <v>1097.25</v>
      </c>
      <c r="AA31" s="365"/>
      <c r="AB31" s="365"/>
      <c r="AC31" s="38" t="s">
        <v>33</v>
      </c>
      <c r="AD31" s="399">
        <f>K31*Q31*Z31</f>
        <v>0</v>
      </c>
      <c r="AE31" s="399"/>
      <c r="AF31" s="399"/>
      <c r="AH31" s="86"/>
      <c r="AI31" s="368"/>
      <c r="AJ31" s="368"/>
      <c r="AK31" s="368"/>
      <c r="AL31" s="369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72" t="str">
        <f>'Year 1'!A33:G34</f>
        <v xml:space="preserve">Consultant(s) </v>
      </c>
      <c r="B33" s="373"/>
      <c r="C33" s="373"/>
      <c r="D33" s="373"/>
      <c r="E33" s="373"/>
      <c r="F33" s="373"/>
      <c r="G33" s="373"/>
      <c r="H33" s="339"/>
      <c r="I33" s="340"/>
      <c r="J33" s="340"/>
      <c r="K33" s="340"/>
      <c r="L33" s="340"/>
      <c r="M33" s="340"/>
      <c r="N33" s="340"/>
      <c r="O33" s="340"/>
      <c r="P33" s="340"/>
      <c r="Q33" s="340"/>
      <c r="R33" s="390"/>
      <c r="S33" s="390"/>
      <c r="T33" s="391"/>
      <c r="U33" s="332"/>
      <c r="V33" s="333"/>
      <c r="W33" s="333"/>
      <c r="X33" s="333"/>
      <c r="Y33" s="333"/>
      <c r="Z33" s="333"/>
      <c r="AA33" s="333"/>
      <c r="AB33" s="333"/>
      <c r="AC33" s="333"/>
      <c r="AD33" s="334"/>
      <c r="AE33" s="377"/>
      <c r="AF33" s="377"/>
      <c r="AG33" s="378"/>
      <c r="AH33" s="424" t="s">
        <v>53</v>
      </c>
      <c r="AI33" s="348">
        <f>R33+R34+AE33+AE34</f>
        <v>0</v>
      </c>
      <c r="AJ33" s="348"/>
      <c r="AK33" s="348"/>
      <c r="AL33" s="349"/>
    </row>
    <row r="34" spans="1:38" x14ac:dyDescent="0.2">
      <c r="A34" s="374"/>
      <c r="B34" s="375"/>
      <c r="C34" s="375"/>
      <c r="D34" s="375"/>
      <c r="E34" s="375"/>
      <c r="F34" s="375"/>
      <c r="G34" s="375"/>
      <c r="H34" s="327"/>
      <c r="I34" s="328"/>
      <c r="J34" s="328"/>
      <c r="K34" s="328"/>
      <c r="L34" s="328"/>
      <c r="M34" s="328"/>
      <c r="N34" s="328"/>
      <c r="O34" s="328"/>
      <c r="P34" s="328"/>
      <c r="Q34" s="328"/>
      <c r="R34" s="173"/>
      <c r="S34" s="173"/>
      <c r="T34" s="174"/>
      <c r="U34" s="342"/>
      <c r="V34" s="343"/>
      <c r="W34" s="343"/>
      <c r="X34" s="343"/>
      <c r="Y34" s="343"/>
      <c r="Z34" s="343"/>
      <c r="AA34" s="343"/>
      <c r="AB34" s="343"/>
      <c r="AC34" s="343"/>
      <c r="AD34" s="344"/>
      <c r="AE34" s="173"/>
      <c r="AF34" s="173"/>
      <c r="AG34" s="174"/>
      <c r="AH34" s="419"/>
      <c r="AI34" s="248"/>
      <c r="AJ34" s="248"/>
      <c r="AK34" s="248"/>
      <c r="AL34" s="350"/>
    </row>
    <row r="35" spans="1:38" x14ac:dyDescent="0.2">
      <c r="A35" s="370" t="str">
        <f>'Year 1'!A35:G36</f>
        <v>Equipment</v>
      </c>
      <c r="B35" s="371"/>
      <c r="C35" s="371"/>
      <c r="D35" s="371"/>
      <c r="E35" s="371"/>
      <c r="F35" s="371"/>
      <c r="G35" s="380"/>
      <c r="H35" s="339"/>
      <c r="I35" s="340"/>
      <c r="J35" s="340"/>
      <c r="K35" s="340"/>
      <c r="L35" s="340"/>
      <c r="M35" s="340"/>
      <c r="N35" s="340"/>
      <c r="O35" s="340"/>
      <c r="P35" s="340"/>
      <c r="Q35" s="340"/>
      <c r="R35" s="311"/>
      <c r="S35" s="311"/>
      <c r="T35" s="312"/>
      <c r="U35" s="332"/>
      <c r="V35" s="333"/>
      <c r="W35" s="333"/>
      <c r="X35" s="333"/>
      <c r="Y35" s="333"/>
      <c r="Z35" s="333"/>
      <c r="AA35" s="333"/>
      <c r="AB35" s="333"/>
      <c r="AC35" s="333"/>
      <c r="AD35" s="334"/>
      <c r="AE35" s="311"/>
      <c r="AF35" s="311"/>
      <c r="AG35" s="312"/>
      <c r="AH35" s="418" t="s">
        <v>53</v>
      </c>
      <c r="AI35" s="351">
        <f>R35+R36+AE35+AE36</f>
        <v>0</v>
      </c>
      <c r="AJ35" s="351"/>
      <c r="AK35" s="351"/>
      <c r="AL35" s="352"/>
    </row>
    <row r="36" spans="1:38" x14ac:dyDescent="0.2">
      <c r="A36" s="374"/>
      <c r="B36" s="375"/>
      <c r="C36" s="375"/>
      <c r="D36" s="375"/>
      <c r="E36" s="375"/>
      <c r="F36" s="375"/>
      <c r="G36" s="381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183"/>
      <c r="S36" s="183"/>
      <c r="T36" s="184"/>
      <c r="U36" s="342"/>
      <c r="V36" s="343"/>
      <c r="W36" s="343"/>
      <c r="X36" s="343"/>
      <c r="Y36" s="343"/>
      <c r="Z36" s="343"/>
      <c r="AA36" s="343"/>
      <c r="AB36" s="343"/>
      <c r="AC36" s="343"/>
      <c r="AD36" s="344"/>
      <c r="AE36" s="183"/>
      <c r="AF36" s="183"/>
      <c r="AG36" s="184"/>
      <c r="AH36" s="419"/>
      <c r="AI36" s="248"/>
      <c r="AJ36" s="248"/>
      <c r="AK36" s="248"/>
      <c r="AL36" s="350"/>
    </row>
    <row r="37" spans="1:38" x14ac:dyDescent="0.2">
      <c r="A37" s="370" t="str">
        <f>'Year 1'!A37:G40</f>
        <v>Supplies and Materials</v>
      </c>
      <c r="B37" s="371"/>
      <c r="C37" s="371"/>
      <c r="D37" s="371"/>
      <c r="E37" s="371"/>
      <c r="F37" s="371"/>
      <c r="G37" s="371"/>
      <c r="H37" s="339"/>
      <c r="I37" s="340"/>
      <c r="J37" s="340"/>
      <c r="K37" s="340"/>
      <c r="L37" s="340"/>
      <c r="M37" s="340"/>
      <c r="N37" s="340"/>
      <c r="O37" s="340"/>
      <c r="P37" s="340"/>
      <c r="Q37" s="340"/>
      <c r="R37" s="311"/>
      <c r="S37" s="311"/>
      <c r="T37" s="312"/>
      <c r="U37" s="332"/>
      <c r="V37" s="333"/>
      <c r="W37" s="333"/>
      <c r="X37" s="333"/>
      <c r="Y37" s="333"/>
      <c r="Z37" s="333"/>
      <c r="AA37" s="333"/>
      <c r="AB37" s="333"/>
      <c r="AC37" s="333"/>
      <c r="AD37" s="334"/>
      <c r="AE37" s="311"/>
      <c r="AF37" s="311"/>
      <c r="AG37" s="312"/>
      <c r="AH37" s="423" t="s">
        <v>53</v>
      </c>
      <c r="AI37" s="168">
        <f>R37+R38+R39+R40+AE37+AE38+AE39+AE40</f>
        <v>0</v>
      </c>
      <c r="AJ37" s="169"/>
      <c r="AK37" s="169"/>
      <c r="AL37" s="170"/>
    </row>
    <row r="38" spans="1:38" x14ac:dyDescent="0.2">
      <c r="A38" s="372"/>
      <c r="B38" s="373"/>
      <c r="C38" s="373"/>
      <c r="D38" s="373"/>
      <c r="E38" s="373"/>
      <c r="F38" s="373"/>
      <c r="G38" s="373"/>
      <c r="H38" s="329">
        <f>'Year 1'!H38:Q38</f>
        <v>0</v>
      </c>
      <c r="I38" s="330"/>
      <c r="J38" s="330"/>
      <c r="K38" s="330"/>
      <c r="L38" s="330"/>
      <c r="M38" s="330"/>
      <c r="N38" s="330"/>
      <c r="O38" s="330"/>
      <c r="P38" s="330"/>
      <c r="Q38" s="330"/>
      <c r="R38" s="183"/>
      <c r="S38" s="183"/>
      <c r="T38" s="184"/>
      <c r="U38" s="180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3"/>
      <c r="AG38" s="184"/>
      <c r="AH38" s="423"/>
      <c r="AI38" s="169"/>
      <c r="AJ38" s="169"/>
      <c r="AK38" s="169"/>
      <c r="AL38" s="170"/>
    </row>
    <row r="39" spans="1:38" ht="11.25" customHeight="1" x14ac:dyDescent="0.2">
      <c r="A39" s="372"/>
      <c r="B39" s="373"/>
      <c r="C39" s="373"/>
      <c r="D39" s="373"/>
      <c r="E39" s="373"/>
      <c r="F39" s="373"/>
      <c r="G39" s="373"/>
      <c r="H39" s="329"/>
      <c r="I39" s="330"/>
      <c r="J39" s="330"/>
      <c r="K39" s="330"/>
      <c r="L39" s="330"/>
      <c r="M39" s="330"/>
      <c r="N39" s="330"/>
      <c r="O39" s="330"/>
      <c r="P39" s="330"/>
      <c r="Q39" s="330"/>
      <c r="R39" s="183"/>
      <c r="S39" s="183"/>
      <c r="T39" s="184"/>
      <c r="U39" s="180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3"/>
      <c r="AG39" s="184"/>
      <c r="AH39" s="423"/>
      <c r="AI39" s="169"/>
      <c r="AJ39" s="169"/>
      <c r="AK39" s="169"/>
      <c r="AL39" s="170"/>
    </row>
    <row r="40" spans="1:38" x14ac:dyDescent="0.2">
      <c r="A40" s="374"/>
      <c r="B40" s="375"/>
      <c r="C40" s="375"/>
      <c r="D40" s="375"/>
      <c r="E40" s="375"/>
      <c r="F40" s="375"/>
      <c r="G40" s="375"/>
      <c r="H40" s="327"/>
      <c r="I40" s="328"/>
      <c r="J40" s="328"/>
      <c r="K40" s="328"/>
      <c r="L40" s="328"/>
      <c r="M40" s="328"/>
      <c r="N40" s="328"/>
      <c r="O40" s="328"/>
      <c r="P40" s="328"/>
      <c r="Q40" s="328"/>
      <c r="R40" s="173"/>
      <c r="S40" s="173"/>
      <c r="T40" s="174"/>
      <c r="U40" s="342"/>
      <c r="V40" s="343"/>
      <c r="W40" s="343"/>
      <c r="X40" s="343"/>
      <c r="Y40" s="343"/>
      <c r="Z40" s="343"/>
      <c r="AA40" s="343"/>
      <c r="AB40" s="343"/>
      <c r="AC40" s="343"/>
      <c r="AD40" s="344"/>
      <c r="AE40" s="173"/>
      <c r="AF40" s="173"/>
      <c r="AG40" s="174"/>
      <c r="AH40" s="419"/>
      <c r="AI40" s="355"/>
      <c r="AJ40" s="355"/>
      <c r="AK40" s="355"/>
      <c r="AL40" s="356"/>
    </row>
    <row r="41" spans="1:38" x14ac:dyDescent="0.2">
      <c r="A41" s="370" t="str">
        <f>'Year 1'!A41:G42</f>
        <v>Travel</v>
      </c>
      <c r="B41" s="371"/>
      <c r="C41" s="371"/>
      <c r="D41" s="371"/>
      <c r="E41" s="371"/>
      <c r="F41" s="371"/>
      <c r="G41" s="380"/>
      <c r="H41" s="339" t="s">
        <v>100</v>
      </c>
      <c r="I41" s="340"/>
      <c r="J41" s="340"/>
      <c r="K41" s="340"/>
      <c r="L41" s="340"/>
      <c r="M41" s="340"/>
      <c r="N41" s="340"/>
      <c r="O41" s="340"/>
      <c r="P41" s="340"/>
      <c r="Q41" s="340"/>
      <c r="R41" s="311"/>
      <c r="S41" s="311"/>
      <c r="T41" s="312"/>
      <c r="U41" s="332"/>
      <c r="V41" s="333"/>
      <c r="W41" s="333"/>
      <c r="X41" s="333"/>
      <c r="Y41" s="333"/>
      <c r="Z41" s="333"/>
      <c r="AA41" s="333"/>
      <c r="AB41" s="333"/>
      <c r="AC41" s="333"/>
      <c r="AD41" s="334"/>
      <c r="AE41" s="311"/>
      <c r="AF41" s="311"/>
      <c r="AG41" s="312"/>
      <c r="AH41" s="418" t="s">
        <v>53</v>
      </c>
      <c r="AI41" s="351">
        <v>4000</v>
      </c>
      <c r="AJ41" s="351"/>
      <c r="AK41" s="351"/>
      <c r="AL41" s="352"/>
    </row>
    <row r="42" spans="1:38" x14ac:dyDescent="0.2">
      <c r="A42" s="374"/>
      <c r="B42" s="375"/>
      <c r="C42" s="375"/>
      <c r="D42" s="375"/>
      <c r="E42" s="375"/>
      <c r="F42" s="375"/>
      <c r="G42" s="381"/>
      <c r="H42" s="327"/>
      <c r="I42" s="328"/>
      <c r="J42" s="328"/>
      <c r="K42" s="328"/>
      <c r="L42" s="328"/>
      <c r="M42" s="328"/>
      <c r="N42" s="328"/>
      <c r="O42" s="328"/>
      <c r="P42" s="328"/>
      <c r="Q42" s="328"/>
      <c r="R42" s="173"/>
      <c r="S42" s="173"/>
      <c r="T42" s="174"/>
      <c r="U42" s="342"/>
      <c r="V42" s="343"/>
      <c r="W42" s="343"/>
      <c r="X42" s="343"/>
      <c r="Y42" s="343"/>
      <c r="Z42" s="343"/>
      <c r="AA42" s="343"/>
      <c r="AB42" s="343"/>
      <c r="AC42" s="343"/>
      <c r="AD42" s="344"/>
      <c r="AE42" s="173"/>
      <c r="AF42" s="173"/>
      <c r="AG42" s="174"/>
      <c r="AH42" s="419"/>
      <c r="AI42" s="248"/>
      <c r="AJ42" s="248"/>
      <c r="AK42" s="248"/>
      <c r="AL42" s="350"/>
    </row>
    <row r="43" spans="1:38" x14ac:dyDescent="0.2">
      <c r="A43" s="370" t="str">
        <f>'Year 1'!A43:G44</f>
        <v>Subaward(s)</v>
      </c>
      <c r="B43" s="371"/>
      <c r="C43" s="371"/>
      <c r="D43" s="371"/>
      <c r="E43" s="371"/>
      <c r="F43" s="371"/>
      <c r="G43" s="380"/>
      <c r="H43" s="337" t="str">
        <f>'Year 1'!H43:Q43</f>
        <v>Full Amount of Sub-award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5"/>
      <c r="S43" s="335"/>
      <c r="T43" s="336"/>
      <c r="U43" s="345" t="str">
        <f>'Year 1'!U43:AD43</f>
        <v>IDC Exempt Portion of sub-award</v>
      </c>
      <c r="V43" s="346"/>
      <c r="W43" s="346"/>
      <c r="X43" s="346"/>
      <c r="Y43" s="346"/>
      <c r="Z43" s="346"/>
      <c r="AA43" s="346"/>
      <c r="AB43" s="346"/>
      <c r="AC43" s="346"/>
      <c r="AD43" s="347"/>
      <c r="AE43" s="335"/>
      <c r="AF43" s="335"/>
      <c r="AG43" s="336"/>
      <c r="AH43" s="418" t="s">
        <v>53</v>
      </c>
      <c r="AI43" s="353">
        <f>R43+R44</f>
        <v>0</v>
      </c>
      <c r="AJ43" s="353"/>
      <c r="AK43" s="353"/>
      <c r="AL43" s="354"/>
    </row>
    <row r="44" spans="1:38" x14ac:dyDescent="0.2">
      <c r="A44" s="374"/>
      <c r="B44" s="375"/>
      <c r="C44" s="375"/>
      <c r="D44" s="375"/>
      <c r="E44" s="375"/>
      <c r="F44" s="375"/>
      <c r="G44" s="381"/>
      <c r="H44" s="327"/>
      <c r="I44" s="328"/>
      <c r="J44" s="328"/>
      <c r="K44" s="328"/>
      <c r="L44" s="328"/>
      <c r="M44" s="328"/>
      <c r="N44" s="328"/>
      <c r="O44" s="328"/>
      <c r="P44" s="328"/>
      <c r="Q44" s="328"/>
      <c r="R44" s="173"/>
      <c r="S44" s="173"/>
      <c r="T44" s="174"/>
      <c r="U44" s="342"/>
      <c r="V44" s="343"/>
      <c r="W44" s="343"/>
      <c r="X44" s="343"/>
      <c r="Y44" s="343"/>
      <c r="Z44" s="343"/>
      <c r="AA44" s="343"/>
      <c r="AB44" s="343"/>
      <c r="AC44" s="343"/>
      <c r="AD44" s="344"/>
      <c r="AE44" s="173"/>
      <c r="AF44" s="173"/>
      <c r="AG44" s="174"/>
      <c r="AH44" s="419"/>
      <c r="AI44" s="286"/>
      <c r="AJ44" s="286"/>
      <c r="AK44" s="286"/>
      <c r="AL44" s="287"/>
    </row>
    <row r="45" spans="1:38" x14ac:dyDescent="0.2">
      <c r="A45" s="370" t="str">
        <f>'Year 1'!A45:G48</f>
        <v>Other Expenses</v>
      </c>
      <c r="B45" s="371"/>
      <c r="C45" s="371"/>
      <c r="D45" s="371"/>
      <c r="E45" s="371"/>
      <c r="F45" s="371"/>
      <c r="G45" s="371"/>
      <c r="H45" s="339" t="s">
        <v>101</v>
      </c>
      <c r="I45" s="340"/>
      <c r="J45" s="340"/>
      <c r="K45" s="340"/>
      <c r="L45" s="340"/>
      <c r="M45" s="340"/>
      <c r="N45" s="340"/>
      <c r="O45" s="340"/>
      <c r="P45" s="340"/>
      <c r="Q45" s="340"/>
      <c r="R45" s="311"/>
      <c r="S45" s="311"/>
      <c r="T45" s="312"/>
      <c r="U45" s="332"/>
      <c r="V45" s="333"/>
      <c r="W45" s="333"/>
      <c r="X45" s="333"/>
      <c r="Y45" s="333"/>
      <c r="Z45" s="333"/>
      <c r="AA45" s="333"/>
      <c r="AB45" s="333"/>
      <c r="AC45" s="333"/>
      <c r="AD45" s="334"/>
      <c r="AE45" s="311"/>
      <c r="AF45" s="311"/>
      <c r="AG45" s="312"/>
      <c r="AH45" s="418" t="s">
        <v>53</v>
      </c>
      <c r="AI45" s="168">
        <v>12000</v>
      </c>
      <c r="AJ45" s="169"/>
      <c r="AK45" s="169"/>
      <c r="AL45" s="170"/>
    </row>
    <row r="46" spans="1:38" x14ac:dyDescent="0.2">
      <c r="A46" s="372"/>
      <c r="B46" s="373"/>
      <c r="C46" s="373"/>
      <c r="D46" s="373"/>
      <c r="E46" s="373"/>
      <c r="F46" s="373"/>
      <c r="G46" s="373"/>
      <c r="H46" s="329"/>
      <c r="I46" s="330"/>
      <c r="J46" s="330"/>
      <c r="K46" s="330"/>
      <c r="L46" s="330"/>
      <c r="M46" s="330"/>
      <c r="N46" s="330"/>
      <c r="O46" s="330"/>
      <c r="P46" s="330"/>
      <c r="Q46" s="330"/>
      <c r="R46" s="183"/>
      <c r="S46" s="183"/>
      <c r="T46" s="184"/>
      <c r="U46" s="180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3"/>
      <c r="AG46" s="184"/>
      <c r="AH46" s="423"/>
      <c r="AI46" s="169"/>
      <c r="AJ46" s="169"/>
      <c r="AK46" s="169"/>
      <c r="AL46" s="170"/>
    </row>
    <row r="47" spans="1:38" x14ac:dyDescent="0.2">
      <c r="A47" s="372"/>
      <c r="B47" s="373"/>
      <c r="C47" s="373"/>
      <c r="D47" s="373"/>
      <c r="E47" s="373"/>
      <c r="F47" s="373"/>
      <c r="G47" s="373"/>
      <c r="H47" s="329"/>
      <c r="I47" s="330"/>
      <c r="J47" s="330"/>
      <c r="K47" s="330"/>
      <c r="L47" s="330"/>
      <c r="M47" s="330"/>
      <c r="N47" s="330"/>
      <c r="O47" s="330"/>
      <c r="P47" s="330"/>
      <c r="Q47" s="330"/>
      <c r="R47" s="183"/>
      <c r="S47" s="183"/>
      <c r="T47" s="184"/>
      <c r="U47" s="180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3"/>
      <c r="AG47" s="184"/>
      <c r="AH47" s="423"/>
      <c r="AI47" s="169"/>
      <c r="AJ47" s="169"/>
      <c r="AK47" s="169"/>
      <c r="AL47" s="170"/>
    </row>
    <row r="48" spans="1:38" x14ac:dyDescent="0.2">
      <c r="A48" s="374"/>
      <c r="B48" s="375"/>
      <c r="C48" s="375"/>
      <c r="D48" s="375"/>
      <c r="E48" s="375"/>
      <c r="F48" s="375"/>
      <c r="G48" s="375"/>
      <c r="H48" s="327"/>
      <c r="I48" s="328"/>
      <c r="J48" s="328"/>
      <c r="K48" s="328"/>
      <c r="L48" s="328"/>
      <c r="M48" s="328"/>
      <c r="N48" s="328"/>
      <c r="O48" s="328"/>
      <c r="P48" s="328"/>
      <c r="Q48" s="328"/>
      <c r="R48" s="173"/>
      <c r="S48" s="173"/>
      <c r="T48" s="174"/>
      <c r="U48" s="342"/>
      <c r="V48" s="343"/>
      <c r="W48" s="343"/>
      <c r="X48" s="343"/>
      <c r="Y48" s="343"/>
      <c r="Z48" s="343"/>
      <c r="AA48" s="343"/>
      <c r="AB48" s="343"/>
      <c r="AC48" s="343"/>
      <c r="AD48" s="344"/>
      <c r="AE48" s="173"/>
      <c r="AF48" s="173"/>
      <c r="AG48" s="174"/>
      <c r="AH48" s="425"/>
      <c r="AI48" s="171"/>
      <c r="AJ48" s="171"/>
      <c r="AK48" s="171"/>
      <c r="AL48" s="17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8">
        <f>AI25+AI28+AI33+AI35+AI37+AI41+AI43+AI45</f>
        <v>115183.44541</v>
      </c>
      <c r="AJ49" s="289"/>
      <c r="AK49" s="289"/>
      <c r="AL49" s="29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8" t="s">
        <v>85</v>
      </c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1">
        <v>52</v>
      </c>
      <c r="O51" s="30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41">
        <f>SUM(AI49-AI28-AI35-AE43-AE44)</f>
        <v>115183.44541</v>
      </c>
      <c r="X51" s="341"/>
      <c r="Y51" s="341"/>
      <c r="Z51" s="341"/>
      <c r="AA51" s="35" t="s">
        <v>33</v>
      </c>
      <c r="AB51" s="331">
        <f>N51*W51/100</f>
        <v>59895.391613200001</v>
      </c>
      <c r="AC51" s="331"/>
      <c r="AD51" s="331"/>
      <c r="AE51" s="331"/>
      <c r="AF51" s="176" t="s">
        <v>33</v>
      </c>
      <c r="AG51" s="177"/>
      <c r="AH51" s="282">
        <f>SUM(AB51:AE52)</f>
        <v>59895.391613200001</v>
      </c>
      <c r="AI51" s="283"/>
      <c r="AJ51" s="283"/>
      <c r="AK51" s="283"/>
      <c r="AL51" s="284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8"/>
      <c r="G52" s="309"/>
      <c r="H52" s="309"/>
      <c r="I52" s="309"/>
      <c r="J52" s="309"/>
      <c r="K52" s="309"/>
      <c r="L52" s="309"/>
      <c r="M52" s="309"/>
      <c r="N52" s="309"/>
      <c r="O52" s="309"/>
      <c r="P52" s="310"/>
      <c r="Q52" s="22"/>
      <c r="T52" s="22"/>
      <c r="V52" s="22"/>
      <c r="W52" s="426"/>
      <c r="X52" s="426"/>
      <c r="Y52" s="426"/>
      <c r="Z52" s="426"/>
      <c r="AA52" s="24"/>
      <c r="AB52" s="427"/>
      <c r="AC52" s="427"/>
      <c r="AD52" s="427"/>
      <c r="AE52" s="427"/>
      <c r="AF52" s="178"/>
      <c r="AG52" s="179"/>
      <c r="AH52" s="285"/>
      <c r="AI52" s="286"/>
      <c r="AJ52" s="286"/>
      <c r="AK52" s="286"/>
      <c r="AL52" s="287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304">
        <f>SUM(AH51:AL53)</f>
        <v>59895.391613200001</v>
      </c>
      <c r="AJ54" s="304"/>
      <c r="AK54" s="304"/>
      <c r="AL54" s="305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06">
        <f>AI49+AI54</f>
        <v>175078.8370232</v>
      </c>
      <c r="AJ56" s="306"/>
      <c r="AK56" s="306"/>
      <c r="AL56" s="307"/>
    </row>
    <row r="57" spans="1:38" ht="6" customHeight="1" x14ac:dyDescent="0.2"/>
    <row r="58" spans="1:38" s="6" customFormat="1" ht="15.75" x14ac:dyDescent="0.25">
      <c r="T58" s="266" t="s">
        <v>63</v>
      </c>
      <c r="U58" s="266"/>
      <c r="V58" s="266"/>
      <c r="X58" s="49"/>
      <c r="Y58" s="49"/>
      <c r="Z58" s="49"/>
      <c r="AE58" s="34" t="s">
        <v>54</v>
      </c>
      <c r="AG58" s="164"/>
      <c r="AH58" s="164"/>
      <c r="AI58" s="265" t="s">
        <v>25</v>
      </c>
      <c r="AJ58" s="265"/>
      <c r="AK58" s="164"/>
      <c r="AL58" s="164"/>
    </row>
    <row r="59" spans="1:38" ht="15" customHeight="1" x14ac:dyDescent="0.25">
      <c r="A59" s="303" t="s">
        <v>4</v>
      </c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</row>
    <row r="60" spans="1:38" ht="15" customHeight="1" x14ac:dyDescent="0.2">
      <c r="A60" s="294" t="s">
        <v>5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</row>
    <row r="61" spans="1:38" ht="15" customHeight="1" x14ac:dyDescent="0.2">
      <c r="A61" s="292" t="s">
        <v>56</v>
      </c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91">
        <f>I4</f>
        <v>0</v>
      </c>
      <c r="J63" s="291"/>
      <c r="K63" s="291"/>
      <c r="L63" s="291"/>
      <c r="M63" s="291"/>
      <c r="N63" s="291"/>
      <c r="O63" s="64"/>
      <c r="P63" s="65" t="s">
        <v>49</v>
      </c>
      <c r="Q63" s="66"/>
      <c r="R63" s="291">
        <f>R4</f>
        <v>0</v>
      </c>
      <c r="S63" s="291"/>
      <c r="T63" s="291"/>
      <c r="U63" s="291"/>
      <c r="V63" s="291"/>
      <c r="W63" s="291"/>
      <c r="X63" s="63"/>
      <c r="Y63" s="64"/>
      <c r="Z63" s="65" t="s">
        <v>24</v>
      </c>
      <c r="AA63" s="64"/>
      <c r="AB63" s="291">
        <f>AB4</f>
        <v>0</v>
      </c>
      <c r="AC63" s="291"/>
      <c r="AD63" s="291"/>
      <c r="AE63" s="291"/>
      <c r="AF63" s="186" t="s">
        <v>25</v>
      </c>
      <c r="AG63" s="186"/>
      <c r="AH63" s="291">
        <f>AH4</f>
        <v>0</v>
      </c>
      <c r="AI63" s="291"/>
      <c r="AJ63" s="291"/>
      <c r="AK63" s="291"/>
      <c r="AL63" s="291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02">
        <f>AE6</f>
        <v>0</v>
      </c>
      <c r="AF65" s="302"/>
      <c r="AG65" s="302"/>
      <c r="AH65" s="302"/>
      <c r="AI65" s="302"/>
      <c r="AJ65" s="302"/>
      <c r="AK65" s="302"/>
      <c r="AL65" s="30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13" t="s">
        <v>26</v>
      </c>
      <c r="B67" s="114"/>
      <c r="C67" s="114"/>
      <c r="D67" s="114"/>
      <c r="E67" s="114"/>
      <c r="F67" s="114"/>
      <c r="G67" s="114"/>
      <c r="H67" s="114"/>
      <c r="I67" s="114"/>
      <c r="J67" s="115"/>
      <c r="K67" s="313" t="s">
        <v>27</v>
      </c>
      <c r="L67" s="314"/>
      <c r="M67" s="314"/>
      <c r="N67" s="314"/>
      <c r="O67" s="314"/>
      <c r="P67" s="315"/>
      <c r="Q67" s="319" t="s">
        <v>28</v>
      </c>
      <c r="R67" s="114"/>
      <c r="S67" s="115"/>
      <c r="T67" s="323" t="s">
        <v>45</v>
      </c>
      <c r="U67" s="324"/>
      <c r="V67" s="319" t="s">
        <v>29</v>
      </c>
      <c r="W67" s="114"/>
      <c r="X67" s="142" t="s">
        <v>30</v>
      </c>
      <c r="Y67" s="295"/>
      <c r="Z67" s="297" t="s">
        <v>43</v>
      </c>
      <c r="AA67" s="132"/>
      <c r="AB67" s="133"/>
      <c r="AC67" s="205" t="s">
        <v>1</v>
      </c>
      <c r="AD67" s="206"/>
      <c r="AE67" s="206"/>
      <c r="AF67" s="206"/>
      <c r="AG67" s="207"/>
      <c r="AH67" s="199" t="s">
        <v>44</v>
      </c>
      <c r="AI67" s="200"/>
      <c r="AJ67" s="200"/>
      <c r="AK67" s="200"/>
      <c r="AL67" s="201"/>
    </row>
    <row r="68" spans="1:38" ht="12.75" customHeight="1" x14ac:dyDescent="0.2">
      <c r="A68" s="116"/>
      <c r="B68" s="117"/>
      <c r="C68" s="117"/>
      <c r="D68" s="117"/>
      <c r="E68" s="117"/>
      <c r="F68" s="117"/>
      <c r="G68" s="117"/>
      <c r="H68" s="117"/>
      <c r="I68" s="117"/>
      <c r="J68" s="118"/>
      <c r="K68" s="316"/>
      <c r="L68" s="317"/>
      <c r="M68" s="317"/>
      <c r="N68" s="317"/>
      <c r="O68" s="317"/>
      <c r="P68" s="318"/>
      <c r="Q68" s="320"/>
      <c r="R68" s="321"/>
      <c r="S68" s="322"/>
      <c r="T68" s="325"/>
      <c r="U68" s="326"/>
      <c r="V68" s="320"/>
      <c r="W68" s="321"/>
      <c r="X68" s="144"/>
      <c r="Y68" s="296"/>
      <c r="Z68" s="298"/>
      <c r="AA68" s="135"/>
      <c r="AB68" s="136"/>
      <c r="AC68" s="280" t="s">
        <v>36</v>
      </c>
      <c r="AD68" s="281"/>
      <c r="AE68" s="139" t="s">
        <v>52</v>
      </c>
      <c r="AF68" s="140"/>
      <c r="AG68" s="141"/>
      <c r="AH68" s="202"/>
      <c r="AI68" s="203"/>
      <c r="AJ68" s="203"/>
      <c r="AK68" s="203"/>
      <c r="AL68" s="204"/>
    </row>
    <row r="69" spans="1:38" ht="24" customHeight="1" x14ac:dyDescent="0.2">
      <c r="A69" s="275" t="str">
        <f>'Year 1'!A69:J69</f>
        <v>Undergrad (40 hrs/mo)</v>
      </c>
      <c r="B69" s="276"/>
      <c r="C69" s="276"/>
      <c r="D69" s="276"/>
      <c r="E69" s="276"/>
      <c r="F69" s="276"/>
      <c r="G69" s="276"/>
      <c r="H69" s="276"/>
      <c r="I69" s="276"/>
      <c r="J69" s="276"/>
      <c r="K69" s="277" t="s">
        <v>22</v>
      </c>
      <c r="L69" s="277"/>
      <c r="M69" s="277"/>
      <c r="N69" s="277"/>
      <c r="O69" s="277"/>
      <c r="P69" s="277"/>
      <c r="Q69" s="126">
        <f>SUM('Year 1'!Q69:S69*1.03)</f>
        <v>638.6</v>
      </c>
      <c r="R69" s="127"/>
      <c r="S69" s="128"/>
      <c r="T69" s="279">
        <v>8</v>
      </c>
      <c r="U69" s="279"/>
      <c r="V69" s="229">
        <v>100</v>
      </c>
      <c r="W69" s="121"/>
      <c r="X69" s="242">
        <f t="shared" ref="X69:X98" si="6">T69*V69/100</f>
        <v>8</v>
      </c>
      <c r="Y69" s="242"/>
      <c r="Z69" s="243">
        <f t="shared" ref="Z69:Z98" si="7">Q69*T69*V69/100</f>
        <v>5108.8</v>
      </c>
      <c r="AA69" s="244"/>
      <c r="AB69" s="244"/>
      <c r="AC69" s="208" t="s">
        <v>86</v>
      </c>
      <c r="AD69" s="209"/>
      <c r="AE69" s="245">
        <f t="shared" ref="AE69:AE98" si="8">AC69/100*Z69</f>
        <v>20.946079999999998</v>
      </c>
      <c r="AF69" s="245" t="e">
        <f>(LOOKUP($AC69,AG69:$AL90,#REF!))</f>
        <v>#REF!</v>
      </c>
      <c r="AG69" s="246" t="e">
        <f>(LOOKUP($AC69,AH69:$AL90,#REF!))</f>
        <v>#REF!</v>
      </c>
      <c r="AH69" s="236">
        <f t="shared" ref="AH69:AH98" si="9">Z69+AE69</f>
        <v>5129.7460799999999</v>
      </c>
      <c r="AI69" s="237"/>
      <c r="AJ69" s="237"/>
      <c r="AK69" s="237"/>
      <c r="AL69" s="238"/>
    </row>
    <row r="70" spans="1:38" ht="24" customHeight="1" x14ac:dyDescent="0.2">
      <c r="A70" s="275" t="s">
        <v>102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13" t="s">
        <v>23</v>
      </c>
      <c r="L70" s="214"/>
      <c r="M70" s="214"/>
      <c r="N70" s="214"/>
      <c r="O70" s="214"/>
      <c r="P70" s="215"/>
      <c r="Q70" s="126">
        <v>2556</v>
      </c>
      <c r="R70" s="127"/>
      <c r="S70" s="128"/>
      <c r="T70" s="216">
        <v>3</v>
      </c>
      <c r="U70" s="217"/>
      <c r="V70" s="156">
        <v>100</v>
      </c>
      <c r="W70" s="157"/>
      <c r="X70" s="230">
        <f t="shared" si="6"/>
        <v>3</v>
      </c>
      <c r="Y70" s="230"/>
      <c r="Z70" s="239">
        <f t="shared" si="7"/>
        <v>7668</v>
      </c>
      <c r="AA70" s="154"/>
      <c r="AB70" s="154"/>
      <c r="AC70" s="119"/>
      <c r="AD70" s="120"/>
      <c r="AE70" s="137">
        <f t="shared" si="8"/>
        <v>0</v>
      </c>
      <c r="AF70" s="137" t="e">
        <f>(LOOKUP($AC70,AG70:$AL91,#REF!))</f>
        <v>#REF!</v>
      </c>
      <c r="AG70" s="138" t="e">
        <f>(LOOKUP($AC70,AH70:$AL91,#REF!))</f>
        <v>#REF!</v>
      </c>
      <c r="AH70" s="231">
        <f t="shared" si="9"/>
        <v>7668</v>
      </c>
      <c r="AI70" s="232"/>
      <c r="AJ70" s="232"/>
      <c r="AK70" s="232"/>
      <c r="AL70" s="233"/>
    </row>
    <row r="71" spans="1:38" ht="24" customHeight="1" x14ac:dyDescent="0.2">
      <c r="A71" s="210"/>
      <c r="B71" s="211"/>
      <c r="C71" s="211"/>
      <c r="D71" s="211"/>
      <c r="E71" s="211"/>
      <c r="F71" s="211"/>
      <c r="G71" s="211"/>
      <c r="H71" s="211"/>
      <c r="I71" s="211"/>
      <c r="J71" s="212"/>
      <c r="K71" s="213"/>
      <c r="L71" s="214"/>
      <c r="M71" s="214"/>
      <c r="N71" s="214"/>
      <c r="O71" s="214"/>
      <c r="P71" s="215"/>
      <c r="Q71" s="126"/>
      <c r="R71" s="127"/>
      <c r="S71" s="128"/>
      <c r="T71" s="216"/>
      <c r="U71" s="217"/>
      <c r="V71" s="156"/>
      <c r="W71" s="157"/>
      <c r="X71" s="230">
        <f t="shared" si="6"/>
        <v>0</v>
      </c>
      <c r="Y71" s="230"/>
      <c r="Z71" s="239">
        <f t="shared" si="7"/>
        <v>0</v>
      </c>
      <c r="AA71" s="154"/>
      <c r="AB71" s="154"/>
      <c r="AC71" s="119"/>
      <c r="AD71" s="120"/>
      <c r="AE71" s="137">
        <f t="shared" si="8"/>
        <v>0</v>
      </c>
      <c r="AF71" s="137" t="e">
        <f>(LOOKUP($AC71,AG71:$AL92,#REF!))</f>
        <v>#REF!</v>
      </c>
      <c r="AG71" s="138" t="e">
        <f>(LOOKUP($AC71,AH71:$AL92,#REF!))</f>
        <v>#REF!</v>
      </c>
      <c r="AH71" s="231">
        <f t="shared" si="9"/>
        <v>0</v>
      </c>
      <c r="AI71" s="232"/>
      <c r="AJ71" s="232"/>
      <c r="AK71" s="232"/>
      <c r="AL71" s="233"/>
    </row>
    <row r="72" spans="1:38" ht="24" customHeight="1" x14ac:dyDescent="0.2">
      <c r="A72" s="210"/>
      <c r="B72" s="211"/>
      <c r="C72" s="211"/>
      <c r="D72" s="211"/>
      <c r="E72" s="211"/>
      <c r="F72" s="211"/>
      <c r="G72" s="211"/>
      <c r="H72" s="211"/>
      <c r="I72" s="211"/>
      <c r="J72" s="212"/>
      <c r="K72" s="213"/>
      <c r="L72" s="214"/>
      <c r="M72" s="214"/>
      <c r="N72" s="214"/>
      <c r="O72" s="214"/>
      <c r="P72" s="215"/>
      <c r="Q72" s="126"/>
      <c r="R72" s="127"/>
      <c r="S72" s="128"/>
      <c r="T72" s="216"/>
      <c r="U72" s="217"/>
      <c r="V72" s="156"/>
      <c r="W72" s="157"/>
      <c r="X72" s="230">
        <f t="shared" si="6"/>
        <v>0</v>
      </c>
      <c r="Y72" s="230"/>
      <c r="Z72" s="239">
        <f t="shared" si="7"/>
        <v>0</v>
      </c>
      <c r="AA72" s="154"/>
      <c r="AB72" s="154"/>
      <c r="AC72" s="119"/>
      <c r="AD72" s="120"/>
      <c r="AE72" s="137">
        <f t="shared" si="8"/>
        <v>0</v>
      </c>
      <c r="AF72" s="137" t="e">
        <f>(LOOKUP($AC72,AG72:$AL93,#REF!))</f>
        <v>#REF!</v>
      </c>
      <c r="AG72" s="138" t="e">
        <f>(LOOKUP($AC72,AH72:$AL93,#REF!))</f>
        <v>#REF!</v>
      </c>
      <c r="AH72" s="231">
        <f t="shared" si="9"/>
        <v>0</v>
      </c>
      <c r="AI72" s="232"/>
      <c r="AJ72" s="232"/>
      <c r="AK72" s="232"/>
      <c r="AL72" s="233"/>
    </row>
    <row r="73" spans="1:38" ht="24" customHeight="1" x14ac:dyDescent="0.2">
      <c r="A73" s="223"/>
      <c r="B73" s="224"/>
      <c r="C73" s="224"/>
      <c r="D73" s="224"/>
      <c r="E73" s="224"/>
      <c r="F73" s="224"/>
      <c r="G73" s="224"/>
      <c r="H73" s="224"/>
      <c r="I73" s="224"/>
      <c r="J73" s="225"/>
      <c r="K73" s="226"/>
      <c r="L73" s="227"/>
      <c r="M73" s="227"/>
      <c r="N73" s="227"/>
      <c r="O73" s="227"/>
      <c r="P73" s="228"/>
      <c r="Q73" s="272"/>
      <c r="R73" s="273"/>
      <c r="S73" s="274"/>
      <c r="T73" s="234"/>
      <c r="U73" s="235"/>
      <c r="V73" s="254"/>
      <c r="W73" s="255"/>
      <c r="X73" s="251">
        <f t="shared" si="6"/>
        <v>0</v>
      </c>
      <c r="Y73" s="251"/>
      <c r="Z73" s="249">
        <f t="shared" si="7"/>
        <v>0</v>
      </c>
      <c r="AA73" s="250"/>
      <c r="AB73" s="250"/>
      <c r="AC73" s="119"/>
      <c r="AD73" s="120"/>
      <c r="AE73" s="240">
        <f t="shared" si="8"/>
        <v>0</v>
      </c>
      <c r="AF73" s="240" t="e">
        <f>(LOOKUP($AC73,AG73:$AL94,#REF!))</f>
        <v>#REF!</v>
      </c>
      <c r="AG73" s="241" t="e">
        <f>(LOOKUP($AC73,AH73:$AL94,#REF!))</f>
        <v>#REF!</v>
      </c>
      <c r="AH73" s="160">
        <f t="shared" si="9"/>
        <v>0</v>
      </c>
      <c r="AI73" s="161"/>
      <c r="AJ73" s="161"/>
      <c r="AK73" s="161"/>
      <c r="AL73" s="162"/>
    </row>
    <row r="74" spans="1:38" ht="24" customHeight="1" x14ac:dyDescent="0.2">
      <c r="A74" s="275"/>
      <c r="B74" s="276"/>
      <c r="C74" s="276"/>
      <c r="D74" s="276"/>
      <c r="E74" s="276"/>
      <c r="F74" s="276"/>
      <c r="G74" s="276"/>
      <c r="H74" s="276"/>
      <c r="I74" s="276"/>
      <c r="J74" s="276"/>
      <c r="K74" s="277"/>
      <c r="L74" s="277"/>
      <c r="M74" s="277"/>
      <c r="N74" s="277"/>
      <c r="O74" s="277"/>
      <c r="P74" s="277"/>
      <c r="Q74" s="278"/>
      <c r="R74" s="278"/>
      <c r="S74" s="278"/>
      <c r="T74" s="279"/>
      <c r="U74" s="279"/>
      <c r="V74" s="229"/>
      <c r="W74" s="121"/>
      <c r="X74" s="242">
        <f t="shared" si="6"/>
        <v>0</v>
      </c>
      <c r="Y74" s="242"/>
      <c r="Z74" s="243">
        <f t="shared" si="7"/>
        <v>0</v>
      </c>
      <c r="AA74" s="244"/>
      <c r="AB74" s="244"/>
      <c r="AC74" s="208"/>
      <c r="AD74" s="209"/>
      <c r="AE74" s="245">
        <f t="shared" si="8"/>
        <v>0</v>
      </c>
      <c r="AF74" s="245" t="e">
        <f>(LOOKUP($AC74,AG74:$AL95,#REF!))</f>
        <v>#REF!</v>
      </c>
      <c r="AG74" s="246" t="e">
        <f>(LOOKUP($AC74,AH74:$AL95,#REF!))</f>
        <v>#REF!</v>
      </c>
      <c r="AH74" s="236">
        <f t="shared" si="9"/>
        <v>0</v>
      </c>
      <c r="AI74" s="237"/>
      <c r="AJ74" s="237"/>
      <c r="AK74" s="237"/>
      <c r="AL74" s="238"/>
    </row>
    <row r="75" spans="1:38" ht="24" customHeight="1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2"/>
      <c r="K75" s="213"/>
      <c r="L75" s="214"/>
      <c r="M75" s="214"/>
      <c r="N75" s="214"/>
      <c r="O75" s="214"/>
      <c r="P75" s="215"/>
      <c r="Q75" s="126"/>
      <c r="R75" s="127"/>
      <c r="S75" s="128"/>
      <c r="T75" s="216"/>
      <c r="U75" s="217"/>
      <c r="V75" s="156"/>
      <c r="W75" s="157"/>
      <c r="X75" s="230">
        <f t="shared" si="6"/>
        <v>0</v>
      </c>
      <c r="Y75" s="230"/>
      <c r="Z75" s="239">
        <f t="shared" si="7"/>
        <v>0</v>
      </c>
      <c r="AA75" s="154"/>
      <c r="AB75" s="154"/>
      <c r="AC75" s="119"/>
      <c r="AD75" s="120"/>
      <c r="AE75" s="137">
        <f t="shared" si="8"/>
        <v>0</v>
      </c>
      <c r="AF75" s="137" t="e">
        <f>(LOOKUP($AC75,AG75:$AL96,#REF!))</f>
        <v>#REF!</v>
      </c>
      <c r="AG75" s="138" t="e">
        <f>(LOOKUP($AC75,AH75:$AL96,#REF!))</f>
        <v>#REF!</v>
      </c>
      <c r="AH75" s="231">
        <f t="shared" si="9"/>
        <v>0</v>
      </c>
      <c r="AI75" s="232"/>
      <c r="AJ75" s="232"/>
      <c r="AK75" s="232"/>
      <c r="AL75" s="233"/>
    </row>
    <row r="76" spans="1:38" ht="24" customHeight="1" x14ac:dyDescent="0.2">
      <c r="A76" s="210"/>
      <c r="B76" s="211"/>
      <c r="C76" s="211"/>
      <c r="D76" s="211"/>
      <c r="E76" s="211"/>
      <c r="F76" s="211"/>
      <c r="G76" s="211"/>
      <c r="H76" s="211"/>
      <c r="I76" s="211"/>
      <c r="J76" s="212"/>
      <c r="K76" s="213"/>
      <c r="L76" s="214"/>
      <c r="M76" s="214"/>
      <c r="N76" s="214"/>
      <c r="O76" s="214"/>
      <c r="P76" s="215"/>
      <c r="Q76" s="126"/>
      <c r="R76" s="127"/>
      <c r="S76" s="128"/>
      <c r="T76" s="216"/>
      <c r="U76" s="217"/>
      <c r="V76" s="156"/>
      <c r="W76" s="157"/>
      <c r="X76" s="230">
        <f t="shared" si="6"/>
        <v>0</v>
      </c>
      <c r="Y76" s="230"/>
      <c r="Z76" s="239">
        <f t="shared" si="7"/>
        <v>0</v>
      </c>
      <c r="AA76" s="154"/>
      <c r="AB76" s="154"/>
      <c r="AC76" s="119"/>
      <c r="AD76" s="120"/>
      <c r="AE76" s="137">
        <f t="shared" si="8"/>
        <v>0</v>
      </c>
      <c r="AF76" s="137" t="e">
        <f>(LOOKUP($AC76,AG76:$AL97,#REF!))</f>
        <v>#REF!</v>
      </c>
      <c r="AG76" s="138" t="e">
        <f>(LOOKUP($AC76,AH76:$AL97,#REF!))</f>
        <v>#REF!</v>
      </c>
      <c r="AH76" s="231">
        <f t="shared" si="9"/>
        <v>0</v>
      </c>
      <c r="AI76" s="232"/>
      <c r="AJ76" s="232"/>
      <c r="AK76" s="232"/>
      <c r="AL76" s="233"/>
    </row>
    <row r="77" spans="1:38" ht="24" customHeight="1" x14ac:dyDescent="0.2">
      <c r="A77" s="210"/>
      <c r="B77" s="211"/>
      <c r="C77" s="211"/>
      <c r="D77" s="211"/>
      <c r="E77" s="211"/>
      <c r="F77" s="211"/>
      <c r="G77" s="211"/>
      <c r="H77" s="211"/>
      <c r="I77" s="211"/>
      <c r="J77" s="212"/>
      <c r="K77" s="213"/>
      <c r="L77" s="214"/>
      <c r="M77" s="214"/>
      <c r="N77" s="214"/>
      <c r="O77" s="214"/>
      <c r="P77" s="215"/>
      <c r="Q77" s="126"/>
      <c r="R77" s="127"/>
      <c r="S77" s="128"/>
      <c r="T77" s="216"/>
      <c r="U77" s="217"/>
      <c r="V77" s="156"/>
      <c r="W77" s="157"/>
      <c r="X77" s="230">
        <f t="shared" si="6"/>
        <v>0</v>
      </c>
      <c r="Y77" s="230"/>
      <c r="Z77" s="239">
        <f t="shared" si="7"/>
        <v>0</v>
      </c>
      <c r="AA77" s="154"/>
      <c r="AB77" s="154"/>
      <c r="AC77" s="119"/>
      <c r="AD77" s="120"/>
      <c r="AE77" s="137">
        <f t="shared" si="8"/>
        <v>0</v>
      </c>
      <c r="AF77" s="137" t="e">
        <f>(LOOKUP($AC77,AG77:$AL98,#REF!))</f>
        <v>#REF!</v>
      </c>
      <c r="AG77" s="138" t="e">
        <f>(LOOKUP($AC77,AH77:$AL98,#REF!))</f>
        <v>#REF!</v>
      </c>
      <c r="AH77" s="231">
        <f t="shared" si="9"/>
        <v>0</v>
      </c>
      <c r="AI77" s="232"/>
      <c r="AJ77" s="232"/>
      <c r="AK77" s="232"/>
      <c r="AL77" s="233"/>
    </row>
    <row r="78" spans="1:38" ht="24" customHeight="1" x14ac:dyDescent="0.2">
      <c r="A78" s="223"/>
      <c r="B78" s="224"/>
      <c r="C78" s="224"/>
      <c r="D78" s="224"/>
      <c r="E78" s="224"/>
      <c r="F78" s="224"/>
      <c r="G78" s="224"/>
      <c r="H78" s="224"/>
      <c r="I78" s="224"/>
      <c r="J78" s="225"/>
      <c r="K78" s="226"/>
      <c r="L78" s="227"/>
      <c r="M78" s="227"/>
      <c r="N78" s="227"/>
      <c r="O78" s="227"/>
      <c r="P78" s="228"/>
      <c r="Q78" s="272"/>
      <c r="R78" s="273"/>
      <c r="S78" s="274"/>
      <c r="T78" s="234"/>
      <c r="U78" s="235"/>
      <c r="V78" s="254"/>
      <c r="W78" s="255"/>
      <c r="X78" s="251">
        <f t="shared" si="6"/>
        <v>0</v>
      </c>
      <c r="Y78" s="251"/>
      <c r="Z78" s="249">
        <f t="shared" si="7"/>
        <v>0</v>
      </c>
      <c r="AA78" s="250"/>
      <c r="AB78" s="250"/>
      <c r="AC78" s="119"/>
      <c r="AD78" s="120"/>
      <c r="AE78" s="240">
        <f t="shared" si="8"/>
        <v>0</v>
      </c>
      <c r="AF78" s="240" t="e">
        <f>(LOOKUP($AC78,AG78:$AL99,#REF!))</f>
        <v>#REF!</v>
      </c>
      <c r="AG78" s="241" t="e">
        <f>(LOOKUP($AC78,AH78:$AL99,#REF!))</f>
        <v>#REF!</v>
      </c>
      <c r="AH78" s="160">
        <f t="shared" si="9"/>
        <v>0</v>
      </c>
      <c r="AI78" s="161"/>
      <c r="AJ78" s="161"/>
      <c r="AK78" s="161"/>
      <c r="AL78" s="162"/>
    </row>
    <row r="79" spans="1:38" ht="24" customHeight="1" x14ac:dyDescent="0.2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7"/>
      <c r="L79" s="277"/>
      <c r="M79" s="277"/>
      <c r="N79" s="277"/>
      <c r="O79" s="277"/>
      <c r="P79" s="277"/>
      <c r="Q79" s="278"/>
      <c r="R79" s="278"/>
      <c r="S79" s="278"/>
      <c r="T79" s="279"/>
      <c r="U79" s="279"/>
      <c r="V79" s="229"/>
      <c r="W79" s="121"/>
      <c r="X79" s="242">
        <f t="shared" si="6"/>
        <v>0</v>
      </c>
      <c r="Y79" s="242"/>
      <c r="Z79" s="243">
        <f t="shared" si="7"/>
        <v>0</v>
      </c>
      <c r="AA79" s="244"/>
      <c r="AB79" s="244"/>
      <c r="AC79" s="208"/>
      <c r="AD79" s="209"/>
      <c r="AE79" s="245">
        <f t="shared" si="8"/>
        <v>0</v>
      </c>
      <c r="AF79" s="245" t="e">
        <f>(LOOKUP($AC79,AG79:$AL99,#REF!))</f>
        <v>#REF!</v>
      </c>
      <c r="AG79" s="246" t="e">
        <f>(LOOKUP($AC79,AH79:$AL99,#REF!))</f>
        <v>#REF!</v>
      </c>
      <c r="AH79" s="236">
        <f t="shared" si="9"/>
        <v>0</v>
      </c>
      <c r="AI79" s="237"/>
      <c r="AJ79" s="237"/>
      <c r="AK79" s="237"/>
      <c r="AL79" s="238"/>
    </row>
    <row r="80" spans="1:38" ht="24" customHeight="1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2"/>
      <c r="K80" s="213"/>
      <c r="L80" s="214"/>
      <c r="M80" s="214"/>
      <c r="N80" s="214"/>
      <c r="O80" s="214"/>
      <c r="P80" s="215"/>
      <c r="Q80" s="126"/>
      <c r="R80" s="127"/>
      <c r="S80" s="128"/>
      <c r="T80" s="216"/>
      <c r="U80" s="217"/>
      <c r="V80" s="156"/>
      <c r="W80" s="157"/>
      <c r="X80" s="230">
        <f t="shared" si="6"/>
        <v>0</v>
      </c>
      <c r="Y80" s="230"/>
      <c r="Z80" s="239">
        <f t="shared" si="7"/>
        <v>0</v>
      </c>
      <c r="AA80" s="154"/>
      <c r="AB80" s="154"/>
      <c r="AC80" s="119"/>
      <c r="AD80" s="120"/>
      <c r="AE80" s="137">
        <f t="shared" si="8"/>
        <v>0</v>
      </c>
      <c r="AF80" s="137" t="e">
        <f>(LOOKUP($AC80,AG80:$AL99,#REF!))</f>
        <v>#REF!</v>
      </c>
      <c r="AG80" s="138" t="e">
        <f>(LOOKUP($AC80,AH80:$AL99,#REF!))</f>
        <v>#REF!</v>
      </c>
      <c r="AH80" s="231">
        <f t="shared" si="9"/>
        <v>0</v>
      </c>
      <c r="AI80" s="232"/>
      <c r="AJ80" s="232"/>
      <c r="AK80" s="232"/>
      <c r="AL80" s="233"/>
    </row>
    <row r="81" spans="1:38" ht="24" customHeight="1" x14ac:dyDescent="0.2">
      <c r="A81" s="210"/>
      <c r="B81" s="211"/>
      <c r="C81" s="211"/>
      <c r="D81" s="211"/>
      <c r="E81" s="211"/>
      <c r="F81" s="211"/>
      <c r="G81" s="211"/>
      <c r="H81" s="211"/>
      <c r="I81" s="211"/>
      <c r="J81" s="212"/>
      <c r="K81" s="213"/>
      <c r="L81" s="214"/>
      <c r="M81" s="214"/>
      <c r="N81" s="214"/>
      <c r="O81" s="214"/>
      <c r="P81" s="215"/>
      <c r="Q81" s="126"/>
      <c r="R81" s="127"/>
      <c r="S81" s="128"/>
      <c r="T81" s="216"/>
      <c r="U81" s="217"/>
      <c r="V81" s="156"/>
      <c r="W81" s="157"/>
      <c r="X81" s="230">
        <f t="shared" si="6"/>
        <v>0</v>
      </c>
      <c r="Y81" s="230"/>
      <c r="Z81" s="239">
        <f t="shared" si="7"/>
        <v>0</v>
      </c>
      <c r="AA81" s="154"/>
      <c r="AB81" s="154"/>
      <c r="AC81" s="119"/>
      <c r="AD81" s="120"/>
      <c r="AE81" s="137">
        <f t="shared" si="8"/>
        <v>0</v>
      </c>
      <c r="AF81" s="137" t="e">
        <f>(LOOKUP($AC81,AG81:$AL99,#REF!))</f>
        <v>#REF!</v>
      </c>
      <c r="AG81" s="138" t="e">
        <f>(LOOKUP($AC81,AH81:$AL99,#REF!))</f>
        <v>#REF!</v>
      </c>
      <c r="AH81" s="231">
        <f t="shared" si="9"/>
        <v>0</v>
      </c>
      <c r="AI81" s="232"/>
      <c r="AJ81" s="232"/>
      <c r="AK81" s="232"/>
      <c r="AL81" s="233"/>
    </row>
    <row r="82" spans="1:38" ht="24" customHeight="1" x14ac:dyDescent="0.2">
      <c r="A82" s="210"/>
      <c r="B82" s="211"/>
      <c r="C82" s="211"/>
      <c r="D82" s="211"/>
      <c r="E82" s="211"/>
      <c r="F82" s="211"/>
      <c r="G82" s="211"/>
      <c r="H82" s="211"/>
      <c r="I82" s="211"/>
      <c r="J82" s="212"/>
      <c r="K82" s="213"/>
      <c r="L82" s="214"/>
      <c r="M82" s="214"/>
      <c r="N82" s="214"/>
      <c r="O82" s="214"/>
      <c r="P82" s="215"/>
      <c r="Q82" s="126"/>
      <c r="R82" s="127"/>
      <c r="S82" s="128"/>
      <c r="T82" s="216"/>
      <c r="U82" s="217"/>
      <c r="V82" s="156"/>
      <c r="W82" s="157"/>
      <c r="X82" s="230">
        <f t="shared" si="6"/>
        <v>0</v>
      </c>
      <c r="Y82" s="230"/>
      <c r="Z82" s="239">
        <f t="shared" si="7"/>
        <v>0</v>
      </c>
      <c r="AA82" s="154"/>
      <c r="AB82" s="154"/>
      <c r="AC82" s="119"/>
      <c r="AD82" s="120"/>
      <c r="AE82" s="137">
        <f t="shared" si="8"/>
        <v>0</v>
      </c>
      <c r="AF82" s="137" t="e">
        <f>(LOOKUP($AC82,AG82:$AL99,#REF!))</f>
        <v>#REF!</v>
      </c>
      <c r="AG82" s="138" t="e">
        <f>(LOOKUP($AC82,AH82:$AL99,#REF!))</f>
        <v>#REF!</v>
      </c>
      <c r="AH82" s="231">
        <f t="shared" si="9"/>
        <v>0</v>
      </c>
      <c r="AI82" s="232"/>
      <c r="AJ82" s="232"/>
      <c r="AK82" s="232"/>
      <c r="AL82" s="233"/>
    </row>
    <row r="83" spans="1:38" ht="24" customHeight="1" x14ac:dyDescent="0.2">
      <c r="A83" s="223"/>
      <c r="B83" s="224"/>
      <c r="C83" s="224"/>
      <c r="D83" s="224"/>
      <c r="E83" s="224"/>
      <c r="F83" s="224"/>
      <c r="G83" s="224"/>
      <c r="H83" s="224"/>
      <c r="I83" s="224"/>
      <c r="J83" s="225"/>
      <c r="K83" s="226"/>
      <c r="L83" s="227"/>
      <c r="M83" s="227"/>
      <c r="N83" s="227"/>
      <c r="O83" s="227"/>
      <c r="P83" s="228"/>
      <c r="Q83" s="272"/>
      <c r="R83" s="273"/>
      <c r="S83" s="274"/>
      <c r="T83" s="234"/>
      <c r="U83" s="235"/>
      <c r="V83" s="254"/>
      <c r="W83" s="255"/>
      <c r="X83" s="251">
        <f t="shared" si="6"/>
        <v>0</v>
      </c>
      <c r="Y83" s="251"/>
      <c r="Z83" s="249">
        <f t="shared" si="7"/>
        <v>0</v>
      </c>
      <c r="AA83" s="250"/>
      <c r="AB83" s="250"/>
      <c r="AC83" s="119"/>
      <c r="AD83" s="120"/>
      <c r="AE83" s="240">
        <f t="shared" si="8"/>
        <v>0</v>
      </c>
      <c r="AF83" s="240" t="e">
        <f>(LOOKUP($AC83,AG83:$AL99,#REF!))</f>
        <v>#REF!</v>
      </c>
      <c r="AG83" s="241" t="e">
        <f>(LOOKUP($AC83,AH83:$AL99,#REF!))</f>
        <v>#REF!</v>
      </c>
      <c r="AH83" s="160">
        <f t="shared" si="9"/>
        <v>0</v>
      </c>
      <c r="AI83" s="161"/>
      <c r="AJ83" s="161"/>
      <c r="AK83" s="161"/>
      <c r="AL83" s="162"/>
    </row>
    <row r="84" spans="1:38" ht="24" customHeight="1" x14ac:dyDescent="0.2">
      <c r="A84" s="275"/>
      <c r="B84" s="276"/>
      <c r="C84" s="276"/>
      <c r="D84" s="276"/>
      <c r="E84" s="276"/>
      <c r="F84" s="276"/>
      <c r="G84" s="276"/>
      <c r="H84" s="276"/>
      <c r="I84" s="276"/>
      <c r="J84" s="276"/>
      <c r="K84" s="277"/>
      <c r="L84" s="277"/>
      <c r="M84" s="277"/>
      <c r="N84" s="277"/>
      <c r="O84" s="277"/>
      <c r="P84" s="277"/>
      <c r="Q84" s="278"/>
      <c r="R84" s="278"/>
      <c r="S84" s="278"/>
      <c r="T84" s="279"/>
      <c r="U84" s="279"/>
      <c r="V84" s="229"/>
      <c r="W84" s="121"/>
      <c r="X84" s="242">
        <f t="shared" si="6"/>
        <v>0</v>
      </c>
      <c r="Y84" s="242"/>
      <c r="Z84" s="243">
        <f t="shared" si="7"/>
        <v>0</v>
      </c>
      <c r="AA84" s="244"/>
      <c r="AB84" s="244"/>
      <c r="AC84" s="208"/>
      <c r="AD84" s="209"/>
      <c r="AE84" s="245">
        <f t="shared" si="8"/>
        <v>0</v>
      </c>
      <c r="AF84" s="245" t="e">
        <f>(LOOKUP($AC84,AG84:$AL95,#REF!))</f>
        <v>#REF!</v>
      </c>
      <c r="AG84" s="246" t="e">
        <f>(LOOKUP($AC84,AH84:$AL95,#REF!))</f>
        <v>#REF!</v>
      </c>
      <c r="AH84" s="236">
        <f t="shared" si="9"/>
        <v>0</v>
      </c>
      <c r="AI84" s="237"/>
      <c r="AJ84" s="237"/>
      <c r="AK84" s="237"/>
      <c r="AL84" s="238"/>
    </row>
    <row r="85" spans="1:38" ht="24" customHeight="1" x14ac:dyDescent="0.2">
      <c r="A85" s="210"/>
      <c r="B85" s="211"/>
      <c r="C85" s="211"/>
      <c r="D85" s="211"/>
      <c r="E85" s="211"/>
      <c r="F85" s="211"/>
      <c r="G85" s="211"/>
      <c r="H85" s="211"/>
      <c r="I85" s="211"/>
      <c r="J85" s="212"/>
      <c r="K85" s="213"/>
      <c r="L85" s="214"/>
      <c r="M85" s="214"/>
      <c r="N85" s="214"/>
      <c r="O85" s="214"/>
      <c r="P85" s="215"/>
      <c r="Q85" s="126"/>
      <c r="R85" s="127"/>
      <c r="S85" s="128"/>
      <c r="T85" s="216"/>
      <c r="U85" s="217"/>
      <c r="V85" s="156"/>
      <c r="W85" s="157"/>
      <c r="X85" s="230">
        <f t="shared" si="6"/>
        <v>0</v>
      </c>
      <c r="Y85" s="230"/>
      <c r="Z85" s="239">
        <f t="shared" si="7"/>
        <v>0</v>
      </c>
      <c r="AA85" s="154"/>
      <c r="AB85" s="154"/>
      <c r="AC85" s="119"/>
      <c r="AD85" s="120"/>
      <c r="AE85" s="137">
        <f t="shared" si="8"/>
        <v>0</v>
      </c>
      <c r="AF85" s="137" t="e">
        <f>(LOOKUP($AC85,AG85:$AL95,#REF!))</f>
        <v>#REF!</v>
      </c>
      <c r="AG85" s="138" t="e">
        <f>(LOOKUP($AC85,AH85:$AL95,#REF!))</f>
        <v>#REF!</v>
      </c>
      <c r="AH85" s="231">
        <f t="shared" si="9"/>
        <v>0</v>
      </c>
      <c r="AI85" s="232"/>
      <c r="AJ85" s="232"/>
      <c r="AK85" s="232"/>
      <c r="AL85" s="233"/>
    </row>
    <row r="86" spans="1:38" ht="24" customHeight="1" x14ac:dyDescent="0.2">
      <c r="A86" s="210"/>
      <c r="B86" s="211"/>
      <c r="C86" s="211"/>
      <c r="D86" s="211"/>
      <c r="E86" s="211"/>
      <c r="F86" s="211"/>
      <c r="G86" s="211"/>
      <c r="H86" s="211"/>
      <c r="I86" s="211"/>
      <c r="J86" s="212"/>
      <c r="K86" s="213"/>
      <c r="L86" s="214"/>
      <c r="M86" s="214"/>
      <c r="N86" s="214"/>
      <c r="O86" s="214"/>
      <c r="P86" s="215"/>
      <c r="Q86" s="126"/>
      <c r="R86" s="127"/>
      <c r="S86" s="128"/>
      <c r="T86" s="216"/>
      <c r="U86" s="217"/>
      <c r="V86" s="156"/>
      <c r="W86" s="157"/>
      <c r="X86" s="230">
        <f t="shared" si="6"/>
        <v>0</v>
      </c>
      <c r="Y86" s="230"/>
      <c r="Z86" s="239">
        <f t="shared" si="7"/>
        <v>0</v>
      </c>
      <c r="AA86" s="154"/>
      <c r="AB86" s="154"/>
      <c r="AC86" s="119"/>
      <c r="AD86" s="120"/>
      <c r="AE86" s="137">
        <f t="shared" si="8"/>
        <v>0</v>
      </c>
      <c r="AF86" s="137" t="e">
        <f>(LOOKUP($AC86,AG86:$AL95,#REF!))</f>
        <v>#REF!</v>
      </c>
      <c r="AG86" s="138" t="e">
        <f>(LOOKUP($AC86,AH86:$AL95,#REF!))</f>
        <v>#REF!</v>
      </c>
      <c r="AH86" s="231">
        <f t="shared" si="9"/>
        <v>0</v>
      </c>
      <c r="AI86" s="232"/>
      <c r="AJ86" s="232"/>
      <c r="AK86" s="232"/>
      <c r="AL86" s="233"/>
    </row>
    <row r="87" spans="1:38" ht="24" customHeight="1" x14ac:dyDescent="0.2">
      <c r="A87" s="210"/>
      <c r="B87" s="211"/>
      <c r="C87" s="211"/>
      <c r="D87" s="211"/>
      <c r="E87" s="211"/>
      <c r="F87" s="211"/>
      <c r="G87" s="211"/>
      <c r="H87" s="211"/>
      <c r="I87" s="211"/>
      <c r="J87" s="212"/>
      <c r="K87" s="213"/>
      <c r="L87" s="214"/>
      <c r="M87" s="214"/>
      <c r="N87" s="214"/>
      <c r="O87" s="214"/>
      <c r="P87" s="215"/>
      <c r="Q87" s="126"/>
      <c r="R87" s="127"/>
      <c r="S87" s="128"/>
      <c r="T87" s="216"/>
      <c r="U87" s="217"/>
      <c r="V87" s="156"/>
      <c r="W87" s="157"/>
      <c r="X87" s="230">
        <f t="shared" si="6"/>
        <v>0</v>
      </c>
      <c r="Y87" s="230"/>
      <c r="Z87" s="239">
        <f t="shared" si="7"/>
        <v>0</v>
      </c>
      <c r="AA87" s="154"/>
      <c r="AB87" s="154"/>
      <c r="AC87" s="119"/>
      <c r="AD87" s="120"/>
      <c r="AE87" s="137">
        <f t="shared" si="8"/>
        <v>0</v>
      </c>
      <c r="AF87" s="137" t="e">
        <f>(LOOKUP($AC87,AG87:$AL96,#REF!))</f>
        <v>#REF!</v>
      </c>
      <c r="AG87" s="138" t="e">
        <f>(LOOKUP($AC87,AH87:$AL96,#REF!))</f>
        <v>#REF!</v>
      </c>
      <c r="AH87" s="231">
        <f t="shared" si="9"/>
        <v>0</v>
      </c>
      <c r="AI87" s="232"/>
      <c r="AJ87" s="232"/>
      <c r="AK87" s="232"/>
      <c r="AL87" s="233"/>
    </row>
    <row r="88" spans="1:38" ht="24" customHeight="1" x14ac:dyDescent="0.2">
      <c r="A88" s="223"/>
      <c r="B88" s="224"/>
      <c r="C88" s="224"/>
      <c r="D88" s="224"/>
      <c r="E88" s="224"/>
      <c r="F88" s="224"/>
      <c r="G88" s="224"/>
      <c r="H88" s="224"/>
      <c r="I88" s="224"/>
      <c r="J88" s="225"/>
      <c r="K88" s="226"/>
      <c r="L88" s="227"/>
      <c r="M88" s="227"/>
      <c r="N88" s="227"/>
      <c r="O88" s="227"/>
      <c r="P88" s="228"/>
      <c r="Q88" s="272"/>
      <c r="R88" s="273"/>
      <c r="S88" s="274"/>
      <c r="T88" s="234"/>
      <c r="U88" s="235"/>
      <c r="V88" s="254"/>
      <c r="W88" s="255"/>
      <c r="X88" s="251">
        <f t="shared" si="6"/>
        <v>0</v>
      </c>
      <c r="Y88" s="251"/>
      <c r="Z88" s="249">
        <f t="shared" si="7"/>
        <v>0</v>
      </c>
      <c r="AA88" s="250"/>
      <c r="AB88" s="250"/>
      <c r="AC88" s="119"/>
      <c r="AD88" s="120"/>
      <c r="AE88" s="240">
        <f t="shared" si="8"/>
        <v>0</v>
      </c>
      <c r="AF88" s="240" t="e">
        <f>(LOOKUP($AC88,AG88:$AL97,#REF!))</f>
        <v>#REF!</v>
      </c>
      <c r="AG88" s="241" t="e">
        <f>(LOOKUP($AC88,AH88:$AL97,#REF!))</f>
        <v>#REF!</v>
      </c>
      <c r="AH88" s="160">
        <f t="shared" si="9"/>
        <v>0</v>
      </c>
      <c r="AI88" s="161"/>
      <c r="AJ88" s="161"/>
      <c r="AK88" s="161"/>
      <c r="AL88" s="162"/>
    </row>
    <row r="89" spans="1:38" ht="24" customHeight="1" x14ac:dyDescent="0.2">
      <c r="A89" s="275"/>
      <c r="B89" s="276"/>
      <c r="C89" s="276"/>
      <c r="D89" s="276"/>
      <c r="E89" s="276"/>
      <c r="F89" s="276"/>
      <c r="G89" s="276"/>
      <c r="H89" s="276"/>
      <c r="I89" s="276"/>
      <c r="J89" s="276"/>
      <c r="K89" s="277"/>
      <c r="L89" s="277"/>
      <c r="M89" s="277"/>
      <c r="N89" s="277"/>
      <c r="O89" s="277"/>
      <c r="P89" s="277"/>
      <c r="Q89" s="278"/>
      <c r="R89" s="278"/>
      <c r="S89" s="278"/>
      <c r="T89" s="279"/>
      <c r="U89" s="279"/>
      <c r="V89" s="229"/>
      <c r="W89" s="121"/>
      <c r="X89" s="242">
        <f t="shared" si="6"/>
        <v>0</v>
      </c>
      <c r="Y89" s="242"/>
      <c r="Z89" s="243">
        <f t="shared" si="7"/>
        <v>0</v>
      </c>
      <c r="AA89" s="244"/>
      <c r="AB89" s="244"/>
      <c r="AC89" s="208"/>
      <c r="AD89" s="209"/>
      <c r="AE89" s="245">
        <f t="shared" si="8"/>
        <v>0</v>
      </c>
      <c r="AF89" s="245" t="e">
        <f>(LOOKUP($AC89,AG89:$AL99,#REF!))</f>
        <v>#REF!</v>
      </c>
      <c r="AG89" s="246" t="e">
        <f>(LOOKUP($AC89,AH89:$AL99,#REF!))</f>
        <v>#REF!</v>
      </c>
      <c r="AH89" s="236">
        <f t="shared" si="9"/>
        <v>0</v>
      </c>
      <c r="AI89" s="237"/>
      <c r="AJ89" s="237"/>
      <c r="AK89" s="237"/>
      <c r="AL89" s="238"/>
    </row>
    <row r="90" spans="1:38" ht="24" customHeight="1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2"/>
      <c r="K90" s="213"/>
      <c r="L90" s="214"/>
      <c r="M90" s="214"/>
      <c r="N90" s="214"/>
      <c r="O90" s="214"/>
      <c r="P90" s="215"/>
      <c r="Q90" s="126"/>
      <c r="R90" s="127"/>
      <c r="S90" s="128"/>
      <c r="T90" s="216"/>
      <c r="U90" s="217"/>
      <c r="V90" s="156"/>
      <c r="W90" s="157"/>
      <c r="X90" s="230">
        <f t="shared" si="6"/>
        <v>0</v>
      </c>
      <c r="Y90" s="230"/>
      <c r="Z90" s="239">
        <f t="shared" si="7"/>
        <v>0</v>
      </c>
      <c r="AA90" s="154"/>
      <c r="AB90" s="154"/>
      <c r="AC90" s="119"/>
      <c r="AD90" s="120"/>
      <c r="AE90" s="137">
        <f t="shared" si="8"/>
        <v>0</v>
      </c>
      <c r="AF90" s="137" t="e">
        <f>(LOOKUP($AC90,AG90:$AL99,#REF!))</f>
        <v>#REF!</v>
      </c>
      <c r="AG90" s="138" t="e">
        <f>(LOOKUP($AC90,AH90:$AL99,#REF!))</f>
        <v>#REF!</v>
      </c>
      <c r="AH90" s="231">
        <f t="shared" si="9"/>
        <v>0</v>
      </c>
      <c r="AI90" s="232"/>
      <c r="AJ90" s="232"/>
      <c r="AK90" s="232"/>
      <c r="AL90" s="233"/>
    </row>
    <row r="91" spans="1:38" ht="24" customHeight="1" x14ac:dyDescent="0.2">
      <c r="A91" s="210"/>
      <c r="B91" s="211"/>
      <c r="C91" s="211"/>
      <c r="D91" s="211"/>
      <c r="E91" s="211"/>
      <c r="F91" s="211"/>
      <c r="G91" s="211"/>
      <c r="H91" s="211"/>
      <c r="I91" s="211"/>
      <c r="J91" s="212"/>
      <c r="K91" s="213"/>
      <c r="L91" s="214"/>
      <c r="M91" s="214"/>
      <c r="N91" s="214"/>
      <c r="O91" s="214"/>
      <c r="P91" s="215"/>
      <c r="Q91" s="126"/>
      <c r="R91" s="127"/>
      <c r="S91" s="128"/>
      <c r="T91" s="216"/>
      <c r="U91" s="217"/>
      <c r="V91" s="156"/>
      <c r="W91" s="157"/>
      <c r="X91" s="230">
        <f t="shared" si="6"/>
        <v>0</v>
      </c>
      <c r="Y91" s="230"/>
      <c r="Z91" s="239">
        <f t="shared" si="7"/>
        <v>0</v>
      </c>
      <c r="AA91" s="154"/>
      <c r="AB91" s="154"/>
      <c r="AC91" s="119"/>
      <c r="AD91" s="120"/>
      <c r="AE91" s="137">
        <f t="shared" si="8"/>
        <v>0</v>
      </c>
      <c r="AF91" s="137" t="e">
        <f>(LOOKUP($AC91,AG91:$AL99,#REF!))</f>
        <v>#REF!</v>
      </c>
      <c r="AG91" s="138" t="e">
        <f>(LOOKUP($AC91,AH91:$AL99,#REF!))</f>
        <v>#REF!</v>
      </c>
      <c r="AH91" s="231">
        <f t="shared" si="9"/>
        <v>0</v>
      </c>
      <c r="AI91" s="232"/>
      <c r="AJ91" s="232"/>
      <c r="AK91" s="232"/>
      <c r="AL91" s="233"/>
    </row>
    <row r="92" spans="1:38" ht="24" customHeight="1" x14ac:dyDescent="0.2">
      <c r="A92" s="210"/>
      <c r="B92" s="211"/>
      <c r="C92" s="211"/>
      <c r="D92" s="211"/>
      <c r="E92" s="211"/>
      <c r="F92" s="211"/>
      <c r="G92" s="211"/>
      <c r="H92" s="211"/>
      <c r="I92" s="211"/>
      <c r="J92" s="212"/>
      <c r="K92" s="213"/>
      <c r="L92" s="214"/>
      <c r="M92" s="214"/>
      <c r="N92" s="214"/>
      <c r="O92" s="214"/>
      <c r="P92" s="215"/>
      <c r="Q92" s="126"/>
      <c r="R92" s="127"/>
      <c r="S92" s="128"/>
      <c r="T92" s="216"/>
      <c r="U92" s="217"/>
      <c r="V92" s="156"/>
      <c r="W92" s="157"/>
      <c r="X92" s="230">
        <f t="shared" si="6"/>
        <v>0</v>
      </c>
      <c r="Y92" s="230"/>
      <c r="Z92" s="239">
        <f t="shared" si="7"/>
        <v>0</v>
      </c>
      <c r="AA92" s="154"/>
      <c r="AB92" s="154"/>
      <c r="AC92" s="119"/>
      <c r="AD92" s="120"/>
      <c r="AE92" s="137">
        <f t="shared" si="8"/>
        <v>0</v>
      </c>
      <c r="AF92" s="137" t="e">
        <f>(LOOKUP($AC92,AG92:$AL99,#REF!))</f>
        <v>#REF!</v>
      </c>
      <c r="AG92" s="138" t="e">
        <f>(LOOKUP($AC92,AH92:$AL99,#REF!))</f>
        <v>#REF!</v>
      </c>
      <c r="AH92" s="231">
        <f t="shared" si="9"/>
        <v>0</v>
      </c>
      <c r="AI92" s="232"/>
      <c r="AJ92" s="232"/>
      <c r="AK92" s="232"/>
      <c r="AL92" s="233"/>
    </row>
    <row r="93" spans="1:38" ht="24" customHeight="1" x14ac:dyDescent="0.2">
      <c r="A93" s="223"/>
      <c r="B93" s="224"/>
      <c r="C93" s="224"/>
      <c r="D93" s="224"/>
      <c r="E93" s="224"/>
      <c r="F93" s="224"/>
      <c r="G93" s="224"/>
      <c r="H93" s="224"/>
      <c r="I93" s="224"/>
      <c r="J93" s="225"/>
      <c r="K93" s="226"/>
      <c r="L93" s="227"/>
      <c r="M93" s="227"/>
      <c r="N93" s="227"/>
      <c r="O93" s="227"/>
      <c r="P93" s="228"/>
      <c r="Q93" s="272"/>
      <c r="R93" s="273"/>
      <c r="S93" s="274"/>
      <c r="T93" s="234"/>
      <c r="U93" s="235"/>
      <c r="V93" s="254"/>
      <c r="W93" s="255"/>
      <c r="X93" s="251">
        <f t="shared" si="6"/>
        <v>0</v>
      </c>
      <c r="Y93" s="251"/>
      <c r="Z93" s="249">
        <f t="shared" si="7"/>
        <v>0</v>
      </c>
      <c r="AA93" s="250"/>
      <c r="AB93" s="250"/>
      <c r="AC93" s="119"/>
      <c r="AD93" s="120"/>
      <c r="AE93" s="240">
        <f t="shared" si="8"/>
        <v>0</v>
      </c>
      <c r="AF93" s="240" t="e">
        <f>(LOOKUP($AC93,AG93:$AL100,#REF!))</f>
        <v>#REF!</v>
      </c>
      <c r="AG93" s="241" t="e">
        <f>(LOOKUP($AC93,AH93:$AL100,#REF!))</f>
        <v>#REF!</v>
      </c>
      <c r="AH93" s="160">
        <f t="shared" si="9"/>
        <v>0</v>
      </c>
      <c r="AI93" s="161"/>
      <c r="AJ93" s="161"/>
      <c r="AK93" s="161"/>
      <c r="AL93" s="162"/>
    </row>
    <row r="94" spans="1:38" ht="24" customHeight="1" x14ac:dyDescent="0.2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20"/>
      <c r="L94" s="220"/>
      <c r="M94" s="220"/>
      <c r="N94" s="220"/>
      <c r="O94" s="220"/>
      <c r="P94" s="220"/>
      <c r="Q94" s="221"/>
      <c r="R94" s="221"/>
      <c r="S94" s="221"/>
      <c r="T94" s="222"/>
      <c r="U94" s="222"/>
      <c r="V94" s="252"/>
      <c r="W94" s="253"/>
      <c r="X94" s="129">
        <f t="shared" si="6"/>
        <v>0</v>
      </c>
      <c r="Y94" s="129"/>
      <c r="Z94" s="247">
        <f t="shared" si="7"/>
        <v>0</v>
      </c>
      <c r="AA94" s="248"/>
      <c r="AB94" s="248"/>
      <c r="AC94" s="208"/>
      <c r="AD94" s="209"/>
      <c r="AE94" s="137">
        <f t="shared" si="8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256">
        <f t="shared" si="9"/>
        <v>0</v>
      </c>
      <c r="AI94" s="257"/>
      <c r="AJ94" s="257"/>
      <c r="AK94" s="257"/>
      <c r="AL94" s="258"/>
    </row>
    <row r="95" spans="1:38" ht="24" customHeight="1" x14ac:dyDescent="0.2">
      <c r="A95" s="210"/>
      <c r="B95" s="211"/>
      <c r="C95" s="211"/>
      <c r="D95" s="211"/>
      <c r="E95" s="211"/>
      <c r="F95" s="211"/>
      <c r="G95" s="211"/>
      <c r="H95" s="211"/>
      <c r="I95" s="211"/>
      <c r="J95" s="212"/>
      <c r="K95" s="213"/>
      <c r="L95" s="214"/>
      <c r="M95" s="214"/>
      <c r="N95" s="214"/>
      <c r="O95" s="214"/>
      <c r="P95" s="215"/>
      <c r="Q95" s="126"/>
      <c r="R95" s="127"/>
      <c r="S95" s="128"/>
      <c r="T95" s="216"/>
      <c r="U95" s="217"/>
      <c r="V95" s="156"/>
      <c r="W95" s="157"/>
      <c r="X95" s="230">
        <f t="shared" si="6"/>
        <v>0</v>
      </c>
      <c r="Y95" s="230"/>
      <c r="Z95" s="239">
        <f t="shared" si="7"/>
        <v>0</v>
      </c>
      <c r="AA95" s="154"/>
      <c r="AB95" s="154"/>
      <c r="AC95" s="119"/>
      <c r="AD95" s="120"/>
      <c r="AE95" s="137">
        <f t="shared" si="8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231">
        <f t="shared" si="9"/>
        <v>0</v>
      </c>
      <c r="AI95" s="232"/>
      <c r="AJ95" s="232"/>
      <c r="AK95" s="232"/>
      <c r="AL95" s="233"/>
    </row>
    <row r="96" spans="1:38" ht="24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2"/>
      <c r="K96" s="213"/>
      <c r="L96" s="214"/>
      <c r="M96" s="214"/>
      <c r="N96" s="214"/>
      <c r="O96" s="214"/>
      <c r="P96" s="215"/>
      <c r="Q96" s="126"/>
      <c r="R96" s="127"/>
      <c r="S96" s="128"/>
      <c r="T96" s="216"/>
      <c r="U96" s="217"/>
      <c r="V96" s="156"/>
      <c r="W96" s="157"/>
      <c r="X96" s="230">
        <f t="shared" si="6"/>
        <v>0</v>
      </c>
      <c r="Y96" s="230"/>
      <c r="Z96" s="239">
        <f t="shared" si="7"/>
        <v>0</v>
      </c>
      <c r="AA96" s="154"/>
      <c r="AB96" s="154"/>
      <c r="AC96" s="119"/>
      <c r="AD96" s="120"/>
      <c r="AE96" s="137">
        <f t="shared" si="8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231">
        <f t="shared" si="9"/>
        <v>0</v>
      </c>
      <c r="AI96" s="232"/>
      <c r="AJ96" s="232"/>
      <c r="AK96" s="232"/>
      <c r="AL96" s="233"/>
    </row>
    <row r="97" spans="1:38" ht="24" customHeight="1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2"/>
      <c r="K97" s="213"/>
      <c r="L97" s="214"/>
      <c r="M97" s="214"/>
      <c r="N97" s="214"/>
      <c r="O97" s="214"/>
      <c r="P97" s="215"/>
      <c r="Q97" s="126"/>
      <c r="R97" s="127"/>
      <c r="S97" s="128"/>
      <c r="T97" s="216"/>
      <c r="U97" s="217"/>
      <c r="V97" s="156"/>
      <c r="W97" s="157"/>
      <c r="X97" s="230">
        <f t="shared" si="6"/>
        <v>0</v>
      </c>
      <c r="Y97" s="230"/>
      <c r="Z97" s="239">
        <f t="shared" si="7"/>
        <v>0</v>
      </c>
      <c r="AA97" s="154"/>
      <c r="AB97" s="154"/>
      <c r="AC97" s="119"/>
      <c r="AD97" s="120"/>
      <c r="AE97" s="137">
        <f t="shared" si="8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231">
        <f t="shared" si="9"/>
        <v>0</v>
      </c>
      <c r="AI97" s="232"/>
      <c r="AJ97" s="232"/>
      <c r="AK97" s="232"/>
      <c r="AL97" s="233"/>
    </row>
    <row r="98" spans="1:38" ht="24" customHeight="1" x14ac:dyDescent="0.2">
      <c r="A98" s="223"/>
      <c r="B98" s="224"/>
      <c r="C98" s="224"/>
      <c r="D98" s="224"/>
      <c r="E98" s="224"/>
      <c r="F98" s="224"/>
      <c r="G98" s="224"/>
      <c r="H98" s="224"/>
      <c r="I98" s="224"/>
      <c r="J98" s="225"/>
      <c r="K98" s="226"/>
      <c r="L98" s="227"/>
      <c r="M98" s="227"/>
      <c r="N98" s="227"/>
      <c r="O98" s="227"/>
      <c r="P98" s="228"/>
      <c r="Q98" s="260"/>
      <c r="R98" s="261"/>
      <c r="S98" s="262"/>
      <c r="T98" s="263"/>
      <c r="U98" s="264"/>
      <c r="V98" s="268"/>
      <c r="W98" s="269"/>
      <c r="X98" s="270">
        <f t="shared" si="6"/>
        <v>0</v>
      </c>
      <c r="Y98" s="271"/>
      <c r="Z98" s="249">
        <f t="shared" si="7"/>
        <v>0</v>
      </c>
      <c r="AA98" s="250"/>
      <c r="AB98" s="259"/>
      <c r="AC98" s="119"/>
      <c r="AD98" s="120"/>
      <c r="AE98" s="137">
        <f t="shared" si="8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160">
        <f t="shared" si="9"/>
        <v>0</v>
      </c>
      <c r="AI98" s="161"/>
      <c r="AJ98" s="161"/>
      <c r="AK98" s="161"/>
      <c r="AL98" s="162"/>
    </row>
    <row r="99" spans="1:38" ht="24" customHeight="1" x14ac:dyDescent="0.2">
      <c r="A99" s="267" t="s">
        <v>59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</row>
    <row r="100" spans="1:38" s="6" customFormat="1" ht="15.75" x14ac:dyDescent="0.25">
      <c r="T100" s="266" t="s">
        <v>63</v>
      </c>
      <c r="U100" s="266"/>
      <c r="V100" s="266"/>
      <c r="X100" s="49"/>
      <c r="Y100" s="49"/>
      <c r="Z100" s="49"/>
      <c r="AE100" s="34" t="s">
        <v>54</v>
      </c>
      <c r="AG100" s="164"/>
      <c r="AH100" s="164"/>
      <c r="AI100" s="265" t="s">
        <v>25</v>
      </c>
      <c r="AJ100" s="265"/>
      <c r="AK100" s="164"/>
      <c r="AL100" s="164"/>
    </row>
  </sheetData>
  <mergeCells count="578"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</mergeCells>
  <phoneticPr fontId="14" type="noConversion"/>
  <printOptions horizontalCentered="1" verticalCentered="1"/>
  <pageMargins left="0.25" right="0.25" top="0" bottom="0" header="0.5" footer="0"/>
  <pageSetup scale="85" orientation="portrait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AL100"/>
  <sheetViews>
    <sheetView showGridLines="0" showZeros="0" topLeftCell="A28" zoomScaleNormal="100" workbookViewId="0">
      <selection activeCell="AC12" sqref="AC12:AD12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303" t="s">
        <v>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s="4" customFormat="1" ht="15" customHeight="1" x14ac:dyDescent="0.25">
      <c r="A2" s="294" t="s">
        <v>5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63"/>
      <c r="J4" s="163"/>
      <c r="K4" s="163"/>
      <c r="L4" s="163"/>
      <c r="M4" s="163"/>
      <c r="N4" s="163"/>
      <c r="O4" s="64"/>
      <c r="P4" s="65" t="s">
        <v>49</v>
      </c>
      <c r="Q4" s="66"/>
      <c r="R4" s="163"/>
      <c r="S4" s="163"/>
      <c r="T4" s="163"/>
      <c r="U4" s="163"/>
      <c r="V4" s="163"/>
      <c r="W4" s="163"/>
      <c r="X4" s="63"/>
      <c r="Y4" s="64"/>
      <c r="AA4" s="62" t="s">
        <v>24</v>
      </c>
      <c r="AB4" s="185"/>
      <c r="AC4" s="185"/>
      <c r="AD4" s="185"/>
      <c r="AE4" s="185"/>
      <c r="AF4" s="186" t="s">
        <v>25</v>
      </c>
      <c r="AG4" s="186"/>
      <c r="AH4" s="185"/>
      <c r="AI4" s="185"/>
      <c r="AJ4" s="185"/>
      <c r="AK4" s="185"/>
      <c r="AL4" s="18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2'!AD6</f>
        <v>Proposal #</v>
      </c>
      <c r="AE6" s="429">
        <f>'Year 1'!AE6:AL6</f>
        <v>0</v>
      </c>
      <c r="AF6" s="429"/>
      <c r="AG6" s="429"/>
      <c r="AH6" s="429"/>
      <c r="AI6" s="429"/>
      <c r="AJ6" s="429"/>
      <c r="AK6" s="429"/>
      <c r="AL6" s="429"/>
    </row>
    <row r="7" spans="1:38" s="5" customFormat="1" ht="6" customHeight="1" x14ac:dyDescent="0.2">
      <c r="AC7" s="11"/>
      <c r="AD7" s="11"/>
      <c r="AE7" s="386"/>
      <c r="AF7" s="386"/>
      <c r="AG7" s="386"/>
      <c r="AH7" s="386"/>
      <c r="AI7" s="386"/>
      <c r="AJ7" s="56"/>
      <c r="AK7" s="56"/>
      <c r="AL7" s="56"/>
    </row>
    <row r="8" spans="1:38" s="2" customFormat="1" ht="12" customHeight="1" x14ac:dyDescent="0.2">
      <c r="A8" s="113" t="s">
        <v>26</v>
      </c>
      <c r="B8" s="114"/>
      <c r="C8" s="114"/>
      <c r="D8" s="114"/>
      <c r="E8" s="114"/>
      <c r="F8" s="114"/>
      <c r="G8" s="114"/>
      <c r="H8" s="114"/>
      <c r="I8" s="114"/>
      <c r="J8" s="115"/>
      <c r="K8" s="313" t="s">
        <v>14</v>
      </c>
      <c r="L8" s="314"/>
      <c r="M8" s="314"/>
      <c r="N8" s="314"/>
      <c r="O8" s="314"/>
      <c r="P8" s="315"/>
      <c r="Q8" s="319" t="s">
        <v>28</v>
      </c>
      <c r="R8" s="114"/>
      <c r="S8" s="115"/>
      <c r="T8" s="323" t="s">
        <v>45</v>
      </c>
      <c r="U8" s="324"/>
      <c r="V8" s="319" t="s">
        <v>29</v>
      </c>
      <c r="W8" s="114"/>
      <c r="X8" s="142" t="s">
        <v>30</v>
      </c>
      <c r="Y8" s="143"/>
      <c r="Z8" s="131" t="s">
        <v>43</v>
      </c>
      <c r="AA8" s="132"/>
      <c r="AB8" s="133"/>
      <c r="AC8" s="205" t="s">
        <v>1</v>
      </c>
      <c r="AD8" s="206"/>
      <c r="AE8" s="206"/>
      <c r="AF8" s="206"/>
      <c r="AG8" s="207"/>
      <c r="AH8" s="199" t="s">
        <v>44</v>
      </c>
      <c r="AI8" s="200"/>
      <c r="AJ8" s="200"/>
      <c r="AK8" s="200"/>
      <c r="AL8" s="201"/>
    </row>
    <row r="9" spans="1:38" s="2" customFormat="1" ht="12" customHeight="1" x14ac:dyDescent="0.2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316"/>
      <c r="L9" s="317"/>
      <c r="M9" s="317"/>
      <c r="N9" s="317"/>
      <c r="O9" s="317"/>
      <c r="P9" s="318"/>
      <c r="Q9" s="387"/>
      <c r="R9" s="117"/>
      <c r="S9" s="118"/>
      <c r="T9" s="388"/>
      <c r="U9" s="389"/>
      <c r="V9" s="387"/>
      <c r="W9" s="117"/>
      <c r="X9" s="144"/>
      <c r="Y9" s="145"/>
      <c r="Z9" s="134"/>
      <c r="AA9" s="135"/>
      <c r="AB9" s="136"/>
      <c r="AC9" s="280" t="s">
        <v>36</v>
      </c>
      <c r="AD9" s="281"/>
      <c r="AE9" s="139" t="s">
        <v>52</v>
      </c>
      <c r="AF9" s="140"/>
      <c r="AG9" s="141"/>
      <c r="AH9" s="202"/>
      <c r="AI9" s="203"/>
      <c r="AJ9" s="203"/>
      <c r="AK9" s="203"/>
      <c r="AL9" s="204"/>
    </row>
    <row r="10" spans="1:38" ht="21.95" customHeight="1" x14ac:dyDescent="0.2">
      <c r="A10" s="275" t="str">
        <f>'Year 2'!A10:J10</f>
        <v>David Edge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7" t="str">
        <f>'Year 2'!K10:P10</f>
        <v>Data Scientist</v>
      </c>
      <c r="L10" s="277"/>
      <c r="M10" s="277"/>
      <c r="N10" s="277"/>
      <c r="O10" s="277"/>
      <c r="P10" s="277"/>
      <c r="Q10" s="278">
        <f>SUM('Year 2'!Q10:S10*1.03)</f>
        <v>5548.5070000000005</v>
      </c>
      <c r="R10" s="278"/>
      <c r="S10" s="278"/>
      <c r="T10" s="279">
        <v>6.75</v>
      </c>
      <c r="U10" s="279"/>
      <c r="V10" s="121">
        <v>100</v>
      </c>
      <c r="W10" s="122"/>
      <c r="X10" s="384">
        <f>T10*V10/100</f>
        <v>6.75</v>
      </c>
      <c r="Y10" s="385"/>
      <c r="Z10" s="153">
        <f t="shared" ref="Z10:Z17" si="0">Q10*T10*V10/100</f>
        <v>37452.422250000003</v>
      </c>
      <c r="AA10" s="154"/>
      <c r="AB10" s="155"/>
      <c r="AC10" s="208" t="s">
        <v>99</v>
      </c>
      <c r="AD10" s="209"/>
      <c r="AE10" s="137">
        <f t="shared" ref="AE10:AE17" si="1">AC10/100*Z10</f>
        <v>19774.878948000001</v>
      </c>
      <c r="AF10" s="137" t="e">
        <f>(LOOKUP($AC10,AG10:$AL26,#REF!))</f>
        <v>#REF!</v>
      </c>
      <c r="AG10" s="138" t="e">
        <f>(LOOKUP($AC10,AH10:$AL26,#REF!))</f>
        <v>#REF!</v>
      </c>
      <c r="AH10" s="153">
        <f t="shared" ref="AH10:AH17" si="2">Z10+AE10</f>
        <v>57227.301198000001</v>
      </c>
      <c r="AI10" s="154"/>
      <c r="AJ10" s="154"/>
      <c r="AK10" s="154"/>
      <c r="AL10" s="155"/>
    </row>
    <row r="11" spans="1:38" ht="21.95" customHeight="1" x14ac:dyDescent="0.2">
      <c r="A11" s="421" t="str">
        <f>'Year 2'!A11:J11</f>
        <v>Michael Erb</v>
      </c>
      <c r="B11" s="422"/>
      <c r="C11" s="422"/>
      <c r="D11" s="422"/>
      <c r="E11" s="422"/>
      <c r="F11" s="422"/>
      <c r="G11" s="422"/>
      <c r="H11" s="422"/>
      <c r="I11" s="422"/>
      <c r="J11" s="422"/>
      <c r="K11" s="152" t="str">
        <f>'Year 2'!K11:P11</f>
        <v>Research Professor</v>
      </c>
      <c r="L11" s="152"/>
      <c r="M11" s="152"/>
      <c r="N11" s="152"/>
      <c r="O11" s="152"/>
      <c r="P11" s="152"/>
      <c r="Q11" s="420">
        <f>SUM('Year 2'!Q11:S11*1.03)</f>
        <v>7764.727100000001</v>
      </c>
      <c r="R11" s="420"/>
      <c r="S11" s="420"/>
      <c r="T11" s="216">
        <v>3</v>
      </c>
      <c r="U11" s="217"/>
      <c r="V11" s="156">
        <v>100</v>
      </c>
      <c r="W11" s="157"/>
      <c r="X11" s="384">
        <f t="shared" ref="X11:X17" si="3">T11*V11/100</f>
        <v>3</v>
      </c>
      <c r="Y11" s="385"/>
      <c r="Z11" s="153">
        <f t="shared" si="0"/>
        <v>23294.181300000004</v>
      </c>
      <c r="AA11" s="154"/>
      <c r="AB11" s="155"/>
      <c r="AC11" s="119" t="s">
        <v>98</v>
      </c>
      <c r="AD11" s="120"/>
      <c r="AE11" s="137">
        <f t="shared" si="1"/>
        <v>8455.7878119000015</v>
      </c>
      <c r="AF11" s="137" t="e">
        <f>(LOOKUP($AC11,AG11:$AL27,#REF!))</f>
        <v>#REF!</v>
      </c>
      <c r="AG11" s="138" t="e">
        <f>(LOOKUP($AC11,AH11:$AL27,#REF!))</f>
        <v>#REF!</v>
      </c>
      <c r="AH11" s="153">
        <f t="shared" si="2"/>
        <v>31749.969111900005</v>
      </c>
      <c r="AI11" s="154"/>
      <c r="AJ11" s="154"/>
      <c r="AK11" s="154"/>
      <c r="AL11" s="155"/>
    </row>
    <row r="12" spans="1:38" ht="21.95" customHeight="1" x14ac:dyDescent="0.2">
      <c r="A12" s="421">
        <f>'Year 2'!A12:J12</f>
        <v>0</v>
      </c>
      <c r="B12" s="422"/>
      <c r="C12" s="422"/>
      <c r="D12" s="422"/>
      <c r="E12" s="422"/>
      <c r="F12" s="422"/>
      <c r="G12" s="422"/>
      <c r="H12" s="422"/>
      <c r="I12" s="422"/>
      <c r="J12" s="422"/>
      <c r="K12" s="152">
        <f>'Year 2'!K12:P12</f>
        <v>0</v>
      </c>
      <c r="L12" s="152"/>
      <c r="M12" s="152"/>
      <c r="N12" s="152"/>
      <c r="O12" s="152"/>
      <c r="P12" s="152"/>
      <c r="Q12" s="420">
        <f>SUM('Year 2'!Q12:S12*1.03)</f>
        <v>0</v>
      </c>
      <c r="R12" s="420"/>
      <c r="S12" s="420"/>
      <c r="T12" s="216"/>
      <c r="U12" s="217"/>
      <c r="V12" s="156"/>
      <c r="W12" s="157"/>
      <c r="X12" s="384">
        <f t="shared" si="3"/>
        <v>0</v>
      </c>
      <c r="Y12" s="385"/>
      <c r="Z12" s="153">
        <f t="shared" si="0"/>
        <v>0</v>
      </c>
      <c r="AA12" s="154"/>
      <c r="AB12" s="155"/>
      <c r="AC12" s="119"/>
      <c r="AD12" s="120"/>
      <c r="AE12" s="137">
        <f t="shared" si="1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53">
        <f t="shared" si="2"/>
        <v>0</v>
      </c>
      <c r="AI12" s="154"/>
      <c r="AJ12" s="154"/>
      <c r="AK12" s="154"/>
      <c r="AL12" s="155"/>
    </row>
    <row r="13" spans="1:38" ht="21.95" customHeight="1" x14ac:dyDescent="0.2">
      <c r="A13" s="421">
        <f>'Year 2'!A13:J13</f>
        <v>0</v>
      </c>
      <c r="B13" s="422"/>
      <c r="C13" s="422"/>
      <c r="D13" s="422"/>
      <c r="E13" s="422"/>
      <c r="F13" s="422"/>
      <c r="G13" s="422"/>
      <c r="H13" s="422"/>
      <c r="I13" s="422"/>
      <c r="J13" s="422"/>
      <c r="K13" s="152">
        <f>'Year 2'!K13:P13</f>
        <v>0</v>
      </c>
      <c r="L13" s="152"/>
      <c r="M13" s="152"/>
      <c r="N13" s="152"/>
      <c r="O13" s="152"/>
      <c r="P13" s="152"/>
      <c r="Q13" s="420">
        <f>SUM('Year 2'!Q13:S13*1.03)</f>
        <v>0</v>
      </c>
      <c r="R13" s="420"/>
      <c r="S13" s="420"/>
      <c r="T13" s="216"/>
      <c r="U13" s="217"/>
      <c r="V13" s="156"/>
      <c r="W13" s="157"/>
      <c r="X13" s="384">
        <f t="shared" si="3"/>
        <v>0</v>
      </c>
      <c r="Y13" s="385"/>
      <c r="Z13" s="153">
        <f t="shared" si="0"/>
        <v>0</v>
      </c>
      <c r="AA13" s="154"/>
      <c r="AB13" s="155"/>
      <c r="AC13" s="119"/>
      <c r="AD13" s="120"/>
      <c r="AE13" s="137">
        <f t="shared" si="1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53">
        <f t="shared" si="2"/>
        <v>0</v>
      </c>
      <c r="AI13" s="154"/>
      <c r="AJ13" s="154"/>
      <c r="AK13" s="154"/>
      <c r="AL13" s="155"/>
    </row>
    <row r="14" spans="1:38" ht="21.95" customHeight="1" x14ac:dyDescent="0.2">
      <c r="A14" s="421">
        <f>'Year 2'!A14:J14</f>
        <v>0</v>
      </c>
      <c r="B14" s="422"/>
      <c r="C14" s="422"/>
      <c r="D14" s="422"/>
      <c r="E14" s="422"/>
      <c r="F14" s="422"/>
      <c r="G14" s="422"/>
      <c r="H14" s="422"/>
      <c r="I14" s="422"/>
      <c r="J14" s="422"/>
      <c r="K14" s="152">
        <f>'Year 2'!K14:P14</f>
        <v>0</v>
      </c>
      <c r="L14" s="152"/>
      <c r="M14" s="152"/>
      <c r="N14" s="152"/>
      <c r="O14" s="152"/>
      <c r="P14" s="152"/>
      <c r="Q14" s="420">
        <f>SUM('Year 2'!Q14:S14*1.03)</f>
        <v>0</v>
      </c>
      <c r="R14" s="420"/>
      <c r="S14" s="420"/>
      <c r="T14" s="216"/>
      <c r="U14" s="217"/>
      <c r="V14" s="156"/>
      <c r="W14" s="157"/>
      <c r="X14" s="384">
        <f t="shared" si="3"/>
        <v>0</v>
      </c>
      <c r="Y14" s="385"/>
      <c r="Z14" s="153">
        <f t="shared" si="0"/>
        <v>0</v>
      </c>
      <c r="AA14" s="154"/>
      <c r="AB14" s="155"/>
      <c r="AC14" s="119"/>
      <c r="AD14" s="120"/>
      <c r="AE14" s="137">
        <f t="shared" si="1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53">
        <f t="shared" si="2"/>
        <v>0</v>
      </c>
      <c r="AI14" s="154"/>
      <c r="AJ14" s="154"/>
      <c r="AK14" s="154"/>
      <c r="AL14" s="155"/>
    </row>
    <row r="15" spans="1:38" ht="21.95" customHeight="1" x14ac:dyDescent="0.2">
      <c r="A15" s="421">
        <f>'Year 2'!A15:J15</f>
        <v>0</v>
      </c>
      <c r="B15" s="422"/>
      <c r="C15" s="422"/>
      <c r="D15" s="422"/>
      <c r="E15" s="422"/>
      <c r="F15" s="422"/>
      <c r="G15" s="422"/>
      <c r="H15" s="422"/>
      <c r="I15" s="422"/>
      <c r="J15" s="422"/>
      <c r="K15" s="152">
        <f>'Year 2'!K15:P15</f>
        <v>0</v>
      </c>
      <c r="L15" s="152"/>
      <c r="M15" s="152"/>
      <c r="N15" s="152"/>
      <c r="O15" s="152"/>
      <c r="P15" s="152"/>
      <c r="Q15" s="420">
        <f>SUM('Year 2'!Q15:S15*1.03)</f>
        <v>0</v>
      </c>
      <c r="R15" s="420"/>
      <c r="S15" s="420"/>
      <c r="T15" s="216"/>
      <c r="U15" s="217"/>
      <c r="V15" s="156"/>
      <c r="W15" s="157"/>
      <c r="X15" s="384">
        <f t="shared" si="3"/>
        <v>0</v>
      </c>
      <c r="Y15" s="385"/>
      <c r="Z15" s="153">
        <f t="shared" si="0"/>
        <v>0</v>
      </c>
      <c r="AA15" s="154"/>
      <c r="AB15" s="155"/>
      <c r="AC15" s="119"/>
      <c r="AD15" s="120"/>
      <c r="AE15" s="137">
        <f t="shared" si="1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53">
        <f t="shared" si="2"/>
        <v>0</v>
      </c>
      <c r="AI15" s="154"/>
      <c r="AJ15" s="154"/>
      <c r="AK15" s="154"/>
      <c r="AL15" s="155"/>
    </row>
    <row r="16" spans="1:38" ht="21.95" customHeight="1" x14ac:dyDescent="0.2">
      <c r="A16" s="421">
        <f>'Year 2'!A16:J16</f>
        <v>0</v>
      </c>
      <c r="B16" s="422"/>
      <c r="C16" s="422"/>
      <c r="D16" s="422"/>
      <c r="E16" s="422"/>
      <c r="F16" s="422"/>
      <c r="G16" s="422"/>
      <c r="H16" s="422"/>
      <c r="I16" s="422"/>
      <c r="J16" s="422"/>
      <c r="K16" s="152">
        <f>'Year 2'!K16:P16</f>
        <v>0</v>
      </c>
      <c r="L16" s="152"/>
      <c r="M16" s="152"/>
      <c r="N16" s="152"/>
      <c r="O16" s="152"/>
      <c r="P16" s="152"/>
      <c r="Q16" s="420">
        <f>SUM('Year 2'!Q16:S16*1.03)</f>
        <v>0</v>
      </c>
      <c r="R16" s="420"/>
      <c r="S16" s="420"/>
      <c r="T16" s="216"/>
      <c r="U16" s="217"/>
      <c r="V16" s="156"/>
      <c r="W16" s="157"/>
      <c r="X16" s="384">
        <f t="shared" si="3"/>
        <v>0</v>
      </c>
      <c r="Y16" s="385"/>
      <c r="Z16" s="153">
        <f t="shared" si="0"/>
        <v>0</v>
      </c>
      <c r="AA16" s="154"/>
      <c r="AB16" s="155"/>
      <c r="AC16" s="119"/>
      <c r="AD16" s="120"/>
      <c r="AE16" s="137">
        <f t="shared" si="1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53">
        <f t="shared" si="2"/>
        <v>0</v>
      </c>
      <c r="AI16" s="154"/>
      <c r="AJ16" s="154"/>
      <c r="AK16" s="154"/>
      <c r="AL16" s="155"/>
    </row>
    <row r="17" spans="1:38" ht="21.95" customHeight="1" x14ac:dyDescent="0.2">
      <c r="A17" s="421">
        <f>'Year 2'!A17:J17</f>
        <v>0</v>
      </c>
      <c r="B17" s="422"/>
      <c r="C17" s="422"/>
      <c r="D17" s="422"/>
      <c r="E17" s="422"/>
      <c r="F17" s="422"/>
      <c r="G17" s="422"/>
      <c r="H17" s="422"/>
      <c r="I17" s="422"/>
      <c r="J17" s="422"/>
      <c r="K17" s="152">
        <f>'Year 2'!K17:P17</f>
        <v>0</v>
      </c>
      <c r="L17" s="152"/>
      <c r="M17" s="152"/>
      <c r="N17" s="152"/>
      <c r="O17" s="152"/>
      <c r="P17" s="152"/>
      <c r="Q17" s="420">
        <f>SUM('Year 2'!Q17:S17*1.03)</f>
        <v>0</v>
      </c>
      <c r="R17" s="420"/>
      <c r="S17" s="420"/>
      <c r="T17" s="216"/>
      <c r="U17" s="217"/>
      <c r="V17" s="156"/>
      <c r="W17" s="157"/>
      <c r="X17" s="384">
        <f t="shared" si="3"/>
        <v>0</v>
      </c>
      <c r="Y17" s="385"/>
      <c r="Z17" s="153">
        <f t="shared" si="0"/>
        <v>0</v>
      </c>
      <c r="AA17" s="154"/>
      <c r="AB17" s="155"/>
      <c r="AC17" s="119"/>
      <c r="AD17" s="120"/>
      <c r="AE17" s="137">
        <f t="shared" si="1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53">
        <f t="shared" si="2"/>
        <v>0</v>
      </c>
      <c r="AI17" s="154"/>
      <c r="AJ17" s="154"/>
      <c r="AK17" s="154"/>
      <c r="AL17" s="15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46"/>
      <c r="AA18" s="147"/>
      <c r="AB18" s="147"/>
      <c r="AC18" s="146"/>
      <c r="AD18" s="147"/>
      <c r="AE18" s="147"/>
      <c r="AF18" s="147"/>
      <c r="AG18" s="187"/>
      <c r="AH18" s="190">
        <f>Z18+AC18</f>
        <v>0</v>
      </c>
      <c r="AI18" s="191"/>
      <c r="AJ18" s="191"/>
      <c r="AK18" s="191"/>
      <c r="AL18" s="192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8"/>
      <c r="AA19" s="149"/>
      <c r="AB19" s="149"/>
      <c r="AC19" s="148"/>
      <c r="AD19" s="149"/>
      <c r="AE19" s="149"/>
      <c r="AF19" s="149"/>
      <c r="AG19" s="188"/>
      <c r="AH19" s="193"/>
      <c r="AI19" s="194"/>
      <c r="AJ19" s="194"/>
      <c r="AK19" s="194"/>
      <c r="AL19" s="195"/>
    </row>
    <row r="20" spans="1:38" ht="12" customHeight="1" x14ac:dyDescent="0.2">
      <c r="A20" s="405" t="s">
        <v>55</v>
      </c>
      <c r="B20" s="393" t="s">
        <v>26</v>
      </c>
      <c r="C20" s="393"/>
      <c r="D20" s="393"/>
      <c r="E20" s="393"/>
      <c r="F20" s="393"/>
      <c r="G20" s="393"/>
      <c r="H20" s="393"/>
      <c r="I20" s="393"/>
      <c r="J20" s="408"/>
      <c r="K20" s="411" t="s">
        <v>27</v>
      </c>
      <c r="L20" s="412"/>
      <c r="M20" s="412"/>
      <c r="N20" s="412"/>
      <c r="O20" s="412"/>
      <c r="P20" s="413"/>
      <c r="Q20" s="392" t="s">
        <v>28</v>
      </c>
      <c r="R20" s="393"/>
      <c r="S20" s="408"/>
      <c r="T20" s="409" t="s">
        <v>45</v>
      </c>
      <c r="U20" s="410"/>
      <c r="V20" s="392" t="s">
        <v>29</v>
      </c>
      <c r="W20" s="393"/>
      <c r="X20" s="382" t="s">
        <v>30</v>
      </c>
      <c r="Y20" s="383"/>
      <c r="Z20" s="148"/>
      <c r="AA20" s="149"/>
      <c r="AB20" s="149"/>
      <c r="AC20" s="148"/>
      <c r="AD20" s="149"/>
      <c r="AE20" s="149"/>
      <c r="AF20" s="149"/>
      <c r="AG20" s="188"/>
      <c r="AH20" s="193"/>
      <c r="AI20" s="194"/>
      <c r="AJ20" s="194"/>
      <c r="AK20" s="194"/>
      <c r="AL20" s="195"/>
    </row>
    <row r="21" spans="1:38" ht="12" customHeight="1" x14ac:dyDescent="0.2">
      <c r="A21" s="406"/>
      <c r="B21" s="117"/>
      <c r="C21" s="117"/>
      <c r="D21" s="117"/>
      <c r="E21" s="117"/>
      <c r="F21" s="117"/>
      <c r="G21" s="117"/>
      <c r="H21" s="117"/>
      <c r="I21" s="117"/>
      <c r="J21" s="118"/>
      <c r="K21" s="316"/>
      <c r="L21" s="317"/>
      <c r="M21" s="317"/>
      <c r="N21" s="317"/>
      <c r="O21" s="317"/>
      <c r="P21" s="318"/>
      <c r="Q21" s="387"/>
      <c r="R21" s="117"/>
      <c r="S21" s="118"/>
      <c r="T21" s="388"/>
      <c r="U21" s="389"/>
      <c r="V21" s="387"/>
      <c r="W21" s="117"/>
      <c r="X21" s="144"/>
      <c r="Y21" s="145"/>
      <c r="Z21" s="150"/>
      <c r="AA21" s="151"/>
      <c r="AB21" s="151"/>
      <c r="AC21" s="150"/>
      <c r="AD21" s="151"/>
      <c r="AE21" s="151"/>
      <c r="AF21" s="151"/>
      <c r="AG21" s="189"/>
      <c r="AH21" s="196"/>
      <c r="AI21" s="197"/>
      <c r="AJ21" s="197"/>
      <c r="AK21" s="197"/>
      <c r="AL21" s="198"/>
    </row>
    <row r="22" spans="1:38" ht="21.95" customHeight="1" x14ac:dyDescent="0.2">
      <c r="A22" s="108"/>
      <c r="B22" s="396">
        <f>'Year 2'!B22:J22</f>
        <v>0</v>
      </c>
      <c r="C22" s="397"/>
      <c r="D22" s="397"/>
      <c r="E22" s="397"/>
      <c r="F22" s="397"/>
      <c r="G22" s="397"/>
      <c r="H22" s="397"/>
      <c r="I22" s="397"/>
      <c r="J22" s="398"/>
      <c r="K22" s="277" t="str">
        <f>'Year 2'!K22:P22</f>
        <v>GRA AY</v>
      </c>
      <c r="L22" s="277"/>
      <c r="M22" s="277"/>
      <c r="N22" s="277"/>
      <c r="O22" s="277"/>
      <c r="P22" s="277"/>
      <c r="Q22" s="126">
        <f>SUM('Year 2'!Q22:S22*1.03)</f>
        <v>0</v>
      </c>
      <c r="R22" s="127"/>
      <c r="S22" s="128"/>
      <c r="T22" s="216"/>
      <c r="U22" s="217"/>
      <c r="V22" s="121"/>
      <c r="W22" s="122"/>
      <c r="X22" s="384">
        <f>T22*V22/100</f>
        <v>0</v>
      </c>
      <c r="Y22" s="385"/>
      <c r="Z22" s="153">
        <f>A22*Q22*T22*V22/100</f>
        <v>0</v>
      </c>
      <c r="AA22" s="154"/>
      <c r="AB22" s="155"/>
      <c r="AC22" s="119" t="s">
        <v>86</v>
      </c>
      <c r="AD22" s="12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415">
        <f>Z22+AE22</f>
        <v>0</v>
      </c>
      <c r="AI22" s="248"/>
      <c r="AJ22" s="248"/>
      <c r="AK22" s="248"/>
      <c r="AL22" s="350"/>
    </row>
    <row r="23" spans="1:38" ht="21.95" customHeight="1" x14ac:dyDescent="0.2">
      <c r="A23" s="109"/>
      <c r="B23" s="394">
        <f>'Year 2'!B23:J23</f>
        <v>0</v>
      </c>
      <c r="C23" s="211"/>
      <c r="D23" s="211"/>
      <c r="E23" s="211"/>
      <c r="F23" s="211"/>
      <c r="G23" s="211"/>
      <c r="H23" s="211"/>
      <c r="I23" s="211"/>
      <c r="J23" s="212"/>
      <c r="K23" s="152" t="str">
        <f>'Year 2'!K23:P23</f>
        <v>GRA Summer</v>
      </c>
      <c r="L23" s="152"/>
      <c r="M23" s="152"/>
      <c r="N23" s="152"/>
      <c r="O23" s="152"/>
      <c r="P23" s="152"/>
      <c r="Q23" s="126">
        <f>SUM('Year 2'!Q23:S23*1.03)</f>
        <v>0</v>
      </c>
      <c r="R23" s="127"/>
      <c r="S23" s="128"/>
      <c r="T23" s="216"/>
      <c r="U23" s="217"/>
      <c r="V23" s="156"/>
      <c r="W23" s="157"/>
      <c r="X23" s="384">
        <f>T23*V23/100</f>
        <v>0</v>
      </c>
      <c r="Y23" s="385"/>
      <c r="Z23" s="153">
        <f>A23*Q23*T23*V23/100</f>
        <v>0</v>
      </c>
      <c r="AA23" s="154"/>
      <c r="AB23" s="155"/>
      <c r="AC23" s="119" t="s">
        <v>87</v>
      </c>
      <c r="AD23" s="12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53">
        <f>Z23+AE23</f>
        <v>0</v>
      </c>
      <c r="AI23" s="154"/>
      <c r="AJ23" s="154"/>
      <c r="AK23" s="154"/>
      <c r="AL23" s="155"/>
    </row>
    <row r="24" spans="1:38" ht="21.95" customHeight="1" x14ac:dyDescent="0.2">
      <c r="A24" s="47"/>
      <c r="B24" s="395" t="str">
        <f>'Year 2'!B24:J24</f>
        <v>GRA Insurance Calculation</v>
      </c>
      <c r="C24" s="224"/>
      <c r="D24" s="224"/>
      <c r="E24" s="224"/>
      <c r="F24" s="224"/>
      <c r="G24" s="224"/>
      <c r="H24" s="224"/>
      <c r="I24" s="224"/>
      <c r="J24" s="225"/>
      <c r="K24" s="407"/>
      <c r="L24" s="407"/>
      <c r="M24" s="407"/>
      <c r="N24" s="407"/>
      <c r="O24" s="407"/>
      <c r="P24" s="407"/>
      <c r="Q24" s="272"/>
      <c r="R24" s="273"/>
      <c r="S24" s="274"/>
      <c r="T24" s="234"/>
      <c r="U24" s="235"/>
      <c r="V24" s="254"/>
      <c r="W24" s="255"/>
      <c r="X24" s="270">
        <f>T24*V24/100</f>
        <v>0</v>
      </c>
      <c r="Y24" s="400"/>
      <c r="Z24" s="401">
        <f>A24*Q24*T24*V24/100</f>
        <v>0</v>
      </c>
      <c r="AA24" s="250"/>
      <c r="AB24" s="259"/>
      <c r="AC24" s="119"/>
      <c r="AD24" s="12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401">
        <f>Z24+AE24</f>
        <v>0</v>
      </c>
      <c r="AI24" s="250"/>
      <c r="AJ24" s="250"/>
      <c r="AK24" s="250"/>
      <c r="AL24" s="25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63">
        <f>SUM(Z10:AB17,Z22:AB24,Z69:AB98)</f>
        <v>60746.603550000007</v>
      </c>
      <c r="AB25" s="364"/>
      <c r="AC25" s="89" t="s">
        <v>53</v>
      </c>
      <c r="AD25" s="304">
        <f>SUM(AC10:AE17,AC22:AE24,AC69:AE98)</f>
        <v>28230.666759900003</v>
      </c>
      <c r="AE25" s="304"/>
      <c r="AF25" s="304" t="e">
        <f>SUM(AE10:AG17,AE22:AG24,AE69:AG98)</f>
        <v>#REF!</v>
      </c>
      <c r="AG25" s="305"/>
      <c r="AH25" s="90" t="s">
        <v>53</v>
      </c>
      <c r="AI25" s="416">
        <f>SUM(AH10:AL17,AH22:AL24,AH69:AL98)</f>
        <v>88977.270309900006</v>
      </c>
      <c r="AJ25" s="416"/>
      <c r="AK25" s="416"/>
      <c r="AL25" s="417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7" t="s">
        <v>72</v>
      </c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9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60" t="s">
        <v>73</v>
      </c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2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65">
        <f>SUM('Year 2'!Z28:AB28*1.05)</f>
        <v>6278.7375000000002</v>
      </c>
      <c r="AA28" s="365"/>
      <c r="AB28" s="365"/>
      <c r="AC28" s="38" t="s">
        <v>33</v>
      </c>
      <c r="AD28" s="399">
        <f>K28*Q28*Z28</f>
        <v>0</v>
      </c>
      <c r="AE28" s="399"/>
      <c r="AF28" s="399"/>
      <c r="AH28" s="88" t="s">
        <v>53</v>
      </c>
      <c r="AI28" s="366">
        <f>AD28</f>
        <v>0</v>
      </c>
      <c r="AJ28" s="366"/>
      <c r="AK28" s="366"/>
      <c r="AL28" s="367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65"/>
      <c r="AA29" s="365"/>
      <c r="AB29" s="365"/>
      <c r="AC29" s="38" t="s">
        <v>33</v>
      </c>
      <c r="AD29" s="399">
        <f>K29*Q29*Z29</f>
        <v>0</v>
      </c>
      <c r="AE29" s="399"/>
      <c r="AF29" s="399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65">
        <f>'Year 2'!Z30:AB30*1.05</f>
        <v>1896.3000000000002</v>
      </c>
      <c r="AA30" s="365"/>
      <c r="AB30" s="365"/>
      <c r="AC30" s="38" t="s">
        <v>33</v>
      </c>
      <c r="AD30" s="399">
        <f>K30*Q30*Z30</f>
        <v>0</v>
      </c>
      <c r="AE30" s="399"/>
      <c r="AF30" s="399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65">
        <f>'Year 2'!Z31:AB31*1.05</f>
        <v>1152.1125</v>
      </c>
      <c r="AA31" s="365"/>
      <c r="AB31" s="365"/>
      <c r="AC31" s="38" t="s">
        <v>33</v>
      </c>
      <c r="AD31" s="399">
        <f>K31*Q31*Z31</f>
        <v>0</v>
      </c>
      <c r="AE31" s="399"/>
      <c r="AF31" s="399"/>
      <c r="AH31" s="86"/>
      <c r="AI31" s="368"/>
      <c r="AJ31" s="368"/>
      <c r="AK31" s="368"/>
      <c r="AL31" s="369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72" t="str">
        <f>'Year 2'!A33:G34</f>
        <v xml:space="preserve">Consultant(s) </v>
      </c>
      <c r="B33" s="373"/>
      <c r="C33" s="373"/>
      <c r="D33" s="373"/>
      <c r="E33" s="373"/>
      <c r="F33" s="373"/>
      <c r="G33" s="373"/>
      <c r="H33" s="339"/>
      <c r="I33" s="340"/>
      <c r="J33" s="340"/>
      <c r="K33" s="340"/>
      <c r="L33" s="340"/>
      <c r="M33" s="340"/>
      <c r="N33" s="340"/>
      <c r="O33" s="340"/>
      <c r="P33" s="340"/>
      <c r="Q33" s="340"/>
      <c r="R33" s="390"/>
      <c r="S33" s="390"/>
      <c r="T33" s="391"/>
      <c r="U33" s="332"/>
      <c r="V33" s="333"/>
      <c r="W33" s="333"/>
      <c r="X33" s="333"/>
      <c r="Y33" s="333"/>
      <c r="Z33" s="333"/>
      <c r="AA33" s="333"/>
      <c r="AB33" s="333"/>
      <c r="AC33" s="333"/>
      <c r="AD33" s="334"/>
      <c r="AE33" s="377"/>
      <c r="AF33" s="377"/>
      <c r="AG33" s="378"/>
      <c r="AH33" s="424" t="s">
        <v>53</v>
      </c>
      <c r="AI33" s="348">
        <f>R33+R34+AE33+AE34</f>
        <v>0</v>
      </c>
      <c r="AJ33" s="348"/>
      <c r="AK33" s="348"/>
      <c r="AL33" s="349"/>
    </row>
    <row r="34" spans="1:38" x14ac:dyDescent="0.2">
      <c r="A34" s="374"/>
      <c r="B34" s="375"/>
      <c r="C34" s="375"/>
      <c r="D34" s="375"/>
      <c r="E34" s="375"/>
      <c r="F34" s="375"/>
      <c r="G34" s="375"/>
      <c r="H34" s="327"/>
      <c r="I34" s="328"/>
      <c r="J34" s="328"/>
      <c r="K34" s="328"/>
      <c r="L34" s="328"/>
      <c r="M34" s="328"/>
      <c r="N34" s="328"/>
      <c r="O34" s="328"/>
      <c r="P34" s="328"/>
      <c r="Q34" s="328"/>
      <c r="R34" s="173"/>
      <c r="S34" s="173"/>
      <c r="T34" s="174"/>
      <c r="U34" s="342"/>
      <c r="V34" s="343"/>
      <c r="W34" s="343"/>
      <c r="X34" s="343"/>
      <c r="Y34" s="343"/>
      <c r="Z34" s="343"/>
      <c r="AA34" s="343"/>
      <c r="AB34" s="343"/>
      <c r="AC34" s="343"/>
      <c r="AD34" s="344"/>
      <c r="AE34" s="173"/>
      <c r="AF34" s="173"/>
      <c r="AG34" s="174"/>
      <c r="AH34" s="419"/>
      <c r="AI34" s="248"/>
      <c r="AJ34" s="248"/>
      <c r="AK34" s="248"/>
      <c r="AL34" s="350"/>
    </row>
    <row r="35" spans="1:38" x14ac:dyDescent="0.2">
      <c r="A35" s="370" t="str">
        <f>'Year 2'!A35:G36</f>
        <v>Equipment</v>
      </c>
      <c r="B35" s="371"/>
      <c r="C35" s="371"/>
      <c r="D35" s="371"/>
      <c r="E35" s="371"/>
      <c r="F35" s="371"/>
      <c r="G35" s="380"/>
      <c r="H35" s="339"/>
      <c r="I35" s="340"/>
      <c r="J35" s="340"/>
      <c r="K35" s="340"/>
      <c r="L35" s="340"/>
      <c r="M35" s="340"/>
      <c r="N35" s="340"/>
      <c r="O35" s="340"/>
      <c r="P35" s="340"/>
      <c r="Q35" s="340"/>
      <c r="R35" s="311"/>
      <c r="S35" s="311"/>
      <c r="T35" s="312"/>
      <c r="U35" s="332"/>
      <c r="V35" s="333"/>
      <c r="W35" s="333"/>
      <c r="X35" s="333"/>
      <c r="Y35" s="333"/>
      <c r="Z35" s="333"/>
      <c r="AA35" s="333"/>
      <c r="AB35" s="333"/>
      <c r="AC35" s="333"/>
      <c r="AD35" s="334"/>
      <c r="AE35" s="311"/>
      <c r="AF35" s="311"/>
      <c r="AG35" s="312"/>
      <c r="AH35" s="418" t="s">
        <v>53</v>
      </c>
      <c r="AI35" s="351">
        <f>R35+R36+AE35+AE36</f>
        <v>0</v>
      </c>
      <c r="AJ35" s="351"/>
      <c r="AK35" s="351"/>
      <c r="AL35" s="352"/>
    </row>
    <row r="36" spans="1:38" x14ac:dyDescent="0.2">
      <c r="A36" s="374"/>
      <c r="B36" s="375"/>
      <c r="C36" s="375"/>
      <c r="D36" s="375"/>
      <c r="E36" s="375"/>
      <c r="F36" s="375"/>
      <c r="G36" s="381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183"/>
      <c r="S36" s="183"/>
      <c r="T36" s="184"/>
      <c r="U36" s="342"/>
      <c r="V36" s="343"/>
      <c r="W36" s="343"/>
      <c r="X36" s="343"/>
      <c r="Y36" s="343"/>
      <c r="Z36" s="343"/>
      <c r="AA36" s="343"/>
      <c r="AB36" s="343"/>
      <c r="AC36" s="343"/>
      <c r="AD36" s="344"/>
      <c r="AE36" s="183"/>
      <c r="AF36" s="183"/>
      <c r="AG36" s="184"/>
      <c r="AH36" s="419"/>
      <c r="AI36" s="248"/>
      <c r="AJ36" s="248"/>
      <c r="AK36" s="248"/>
      <c r="AL36" s="350"/>
    </row>
    <row r="37" spans="1:38" x14ac:dyDescent="0.2">
      <c r="A37" s="370" t="str">
        <f>'Year 2'!A37:G40</f>
        <v>Supplies and Materials</v>
      </c>
      <c r="B37" s="371"/>
      <c r="C37" s="371"/>
      <c r="D37" s="371"/>
      <c r="E37" s="371"/>
      <c r="F37" s="371"/>
      <c r="G37" s="371"/>
      <c r="H37" s="339">
        <f>'Year 2'!H37:Q37</f>
        <v>0</v>
      </c>
      <c r="I37" s="340"/>
      <c r="J37" s="340"/>
      <c r="K37" s="340"/>
      <c r="L37" s="340"/>
      <c r="M37" s="340"/>
      <c r="N37" s="340"/>
      <c r="O37" s="340"/>
      <c r="P37" s="340"/>
      <c r="Q37" s="340"/>
      <c r="R37" s="311"/>
      <c r="S37" s="311"/>
      <c r="T37" s="312"/>
      <c r="U37" s="332"/>
      <c r="V37" s="333"/>
      <c r="W37" s="333"/>
      <c r="X37" s="333"/>
      <c r="Y37" s="333"/>
      <c r="Z37" s="333"/>
      <c r="AA37" s="333"/>
      <c r="AB37" s="333"/>
      <c r="AC37" s="333"/>
      <c r="AD37" s="334"/>
      <c r="AE37" s="311"/>
      <c r="AF37" s="311"/>
      <c r="AG37" s="312"/>
      <c r="AH37" s="423" t="s">
        <v>53</v>
      </c>
      <c r="AI37" s="168">
        <f>R37+R38+R39+R40+AE37+AE38+AE39+AE40</f>
        <v>0</v>
      </c>
      <c r="AJ37" s="169"/>
      <c r="AK37" s="169"/>
      <c r="AL37" s="170"/>
    </row>
    <row r="38" spans="1:38" x14ac:dyDescent="0.2">
      <c r="A38" s="372"/>
      <c r="B38" s="373"/>
      <c r="C38" s="373"/>
      <c r="D38" s="373"/>
      <c r="E38" s="373"/>
      <c r="F38" s="373"/>
      <c r="G38" s="373"/>
      <c r="H38" s="329">
        <f>'Year 2'!H38:Q38</f>
        <v>0</v>
      </c>
      <c r="I38" s="330"/>
      <c r="J38" s="330"/>
      <c r="K38" s="330"/>
      <c r="L38" s="330"/>
      <c r="M38" s="330"/>
      <c r="N38" s="330"/>
      <c r="O38" s="330"/>
      <c r="P38" s="330"/>
      <c r="Q38" s="330"/>
      <c r="R38" s="183"/>
      <c r="S38" s="183"/>
      <c r="T38" s="184"/>
      <c r="U38" s="180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3"/>
      <c r="AG38" s="184"/>
      <c r="AH38" s="423"/>
      <c r="AI38" s="169"/>
      <c r="AJ38" s="169"/>
      <c r="AK38" s="169"/>
      <c r="AL38" s="170"/>
    </row>
    <row r="39" spans="1:38" ht="11.25" customHeight="1" x14ac:dyDescent="0.2">
      <c r="A39" s="372"/>
      <c r="B39" s="373"/>
      <c r="C39" s="373"/>
      <c r="D39" s="373"/>
      <c r="E39" s="373"/>
      <c r="F39" s="373"/>
      <c r="G39" s="373"/>
      <c r="H39" s="329"/>
      <c r="I39" s="330"/>
      <c r="J39" s="330"/>
      <c r="K39" s="330"/>
      <c r="L39" s="330"/>
      <c r="M39" s="330"/>
      <c r="N39" s="330"/>
      <c r="O39" s="330"/>
      <c r="P39" s="330"/>
      <c r="Q39" s="330"/>
      <c r="R39" s="183"/>
      <c r="S39" s="183"/>
      <c r="T39" s="184"/>
      <c r="U39" s="180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3"/>
      <c r="AG39" s="184"/>
      <c r="AH39" s="423"/>
      <c r="AI39" s="169"/>
      <c r="AJ39" s="169"/>
      <c r="AK39" s="169"/>
      <c r="AL39" s="170"/>
    </row>
    <row r="40" spans="1:38" x14ac:dyDescent="0.2">
      <c r="A40" s="374"/>
      <c r="B40" s="375"/>
      <c r="C40" s="375"/>
      <c r="D40" s="375"/>
      <c r="E40" s="375"/>
      <c r="F40" s="375"/>
      <c r="G40" s="375"/>
      <c r="H40" s="327"/>
      <c r="I40" s="328"/>
      <c r="J40" s="328"/>
      <c r="K40" s="328"/>
      <c r="L40" s="328"/>
      <c r="M40" s="328"/>
      <c r="N40" s="328"/>
      <c r="O40" s="328"/>
      <c r="P40" s="328"/>
      <c r="Q40" s="328"/>
      <c r="R40" s="173"/>
      <c r="S40" s="173"/>
      <c r="T40" s="174"/>
      <c r="U40" s="342"/>
      <c r="V40" s="343"/>
      <c r="W40" s="343"/>
      <c r="X40" s="343"/>
      <c r="Y40" s="343"/>
      <c r="Z40" s="343"/>
      <c r="AA40" s="343"/>
      <c r="AB40" s="343"/>
      <c r="AC40" s="343"/>
      <c r="AD40" s="344"/>
      <c r="AE40" s="173"/>
      <c r="AF40" s="173"/>
      <c r="AG40" s="174"/>
      <c r="AH40" s="419"/>
      <c r="AI40" s="355"/>
      <c r="AJ40" s="355"/>
      <c r="AK40" s="355"/>
      <c r="AL40" s="356"/>
    </row>
    <row r="41" spans="1:38" x14ac:dyDescent="0.2">
      <c r="A41" s="370" t="str">
        <f>'Year 2'!A41:G42</f>
        <v>Travel</v>
      </c>
      <c r="B41" s="371"/>
      <c r="C41" s="371"/>
      <c r="D41" s="371"/>
      <c r="E41" s="371"/>
      <c r="F41" s="371"/>
      <c r="G41" s="380"/>
      <c r="H41" s="339"/>
      <c r="I41" s="340"/>
      <c r="J41" s="340"/>
      <c r="K41" s="340"/>
      <c r="L41" s="340"/>
      <c r="M41" s="340"/>
      <c r="N41" s="340"/>
      <c r="O41" s="340"/>
      <c r="P41" s="340"/>
      <c r="Q41" s="340"/>
      <c r="R41" s="311"/>
      <c r="S41" s="311"/>
      <c r="T41" s="312"/>
      <c r="U41" s="332"/>
      <c r="V41" s="333"/>
      <c r="W41" s="333"/>
      <c r="X41" s="333"/>
      <c r="Y41" s="333"/>
      <c r="Z41" s="333"/>
      <c r="AA41" s="333"/>
      <c r="AB41" s="333"/>
      <c r="AC41" s="333"/>
      <c r="AD41" s="334"/>
      <c r="AE41" s="311"/>
      <c r="AF41" s="311"/>
      <c r="AG41" s="312"/>
      <c r="AH41" s="418" t="s">
        <v>53</v>
      </c>
      <c r="AI41" s="351">
        <f>R41+R42+AE41+AE42</f>
        <v>0</v>
      </c>
      <c r="AJ41" s="351"/>
      <c r="AK41" s="351"/>
      <c r="AL41" s="352"/>
    </row>
    <row r="42" spans="1:38" x14ac:dyDescent="0.2">
      <c r="A42" s="374"/>
      <c r="B42" s="375"/>
      <c r="C42" s="375"/>
      <c r="D42" s="375"/>
      <c r="E42" s="375"/>
      <c r="F42" s="375"/>
      <c r="G42" s="381"/>
      <c r="H42" s="327"/>
      <c r="I42" s="328"/>
      <c r="J42" s="328"/>
      <c r="K42" s="328"/>
      <c r="L42" s="328"/>
      <c r="M42" s="328"/>
      <c r="N42" s="328"/>
      <c r="O42" s="328"/>
      <c r="P42" s="328"/>
      <c r="Q42" s="328"/>
      <c r="R42" s="173"/>
      <c r="S42" s="173"/>
      <c r="T42" s="174"/>
      <c r="U42" s="342"/>
      <c r="V42" s="343"/>
      <c r="W42" s="343"/>
      <c r="X42" s="343"/>
      <c r="Y42" s="343"/>
      <c r="Z42" s="343"/>
      <c r="AA42" s="343"/>
      <c r="AB42" s="343"/>
      <c r="AC42" s="343"/>
      <c r="AD42" s="344"/>
      <c r="AE42" s="173"/>
      <c r="AF42" s="173"/>
      <c r="AG42" s="174"/>
      <c r="AH42" s="419"/>
      <c r="AI42" s="248"/>
      <c r="AJ42" s="248"/>
      <c r="AK42" s="248"/>
      <c r="AL42" s="350"/>
    </row>
    <row r="43" spans="1:38" x14ac:dyDescent="0.2">
      <c r="A43" s="370" t="str">
        <f>'Year 2'!A43:G44</f>
        <v>Subaward(s)</v>
      </c>
      <c r="B43" s="371"/>
      <c r="C43" s="371"/>
      <c r="D43" s="371"/>
      <c r="E43" s="371"/>
      <c r="F43" s="371"/>
      <c r="G43" s="380"/>
      <c r="H43" s="337" t="str">
        <f>'Year 2'!H43:Q43</f>
        <v>Full Amount of Sub-award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5"/>
      <c r="S43" s="335"/>
      <c r="T43" s="336"/>
      <c r="U43" s="345" t="str">
        <f>'Year 2'!U43:AD43</f>
        <v>IDC Exempt Portion of sub-award</v>
      </c>
      <c r="V43" s="346"/>
      <c r="W43" s="346"/>
      <c r="X43" s="346"/>
      <c r="Y43" s="346"/>
      <c r="Z43" s="346"/>
      <c r="AA43" s="346"/>
      <c r="AB43" s="346"/>
      <c r="AC43" s="346"/>
      <c r="AD43" s="347"/>
      <c r="AE43" s="335"/>
      <c r="AF43" s="335"/>
      <c r="AG43" s="336"/>
      <c r="AH43" s="418" t="s">
        <v>53</v>
      </c>
      <c r="AI43" s="353">
        <f>R43+R44</f>
        <v>0</v>
      </c>
      <c r="AJ43" s="353"/>
      <c r="AK43" s="353"/>
      <c r="AL43" s="354"/>
    </row>
    <row r="44" spans="1:38" x14ac:dyDescent="0.2">
      <c r="A44" s="374"/>
      <c r="B44" s="375"/>
      <c r="C44" s="375"/>
      <c r="D44" s="375"/>
      <c r="E44" s="375"/>
      <c r="F44" s="375"/>
      <c r="G44" s="381"/>
      <c r="H44" s="327"/>
      <c r="I44" s="328"/>
      <c r="J44" s="328"/>
      <c r="K44" s="328"/>
      <c r="L44" s="328"/>
      <c r="M44" s="328"/>
      <c r="N44" s="328"/>
      <c r="O44" s="328"/>
      <c r="P44" s="328"/>
      <c r="Q44" s="328"/>
      <c r="R44" s="173"/>
      <c r="S44" s="173"/>
      <c r="T44" s="174"/>
      <c r="U44" s="342"/>
      <c r="V44" s="343"/>
      <c r="W44" s="343"/>
      <c r="X44" s="343"/>
      <c r="Y44" s="343"/>
      <c r="Z44" s="343"/>
      <c r="AA44" s="343"/>
      <c r="AB44" s="343"/>
      <c r="AC44" s="343"/>
      <c r="AD44" s="344"/>
      <c r="AE44" s="173"/>
      <c r="AF44" s="173"/>
      <c r="AG44" s="174"/>
      <c r="AH44" s="419"/>
      <c r="AI44" s="286"/>
      <c r="AJ44" s="286"/>
      <c r="AK44" s="286"/>
      <c r="AL44" s="287"/>
    </row>
    <row r="45" spans="1:38" x14ac:dyDescent="0.2">
      <c r="A45" s="370" t="str">
        <f>'Year 2'!A45:G48</f>
        <v>Other Expenses</v>
      </c>
      <c r="B45" s="371"/>
      <c r="C45" s="371"/>
      <c r="D45" s="371"/>
      <c r="E45" s="371"/>
      <c r="F45" s="371"/>
      <c r="G45" s="371"/>
      <c r="H45" s="339"/>
      <c r="I45" s="340"/>
      <c r="J45" s="340"/>
      <c r="K45" s="340"/>
      <c r="L45" s="340"/>
      <c r="M45" s="340"/>
      <c r="N45" s="340"/>
      <c r="O45" s="340"/>
      <c r="P45" s="340"/>
      <c r="Q45" s="340"/>
      <c r="R45" s="311"/>
      <c r="S45" s="311"/>
      <c r="T45" s="312"/>
      <c r="U45" s="332"/>
      <c r="V45" s="333"/>
      <c r="W45" s="333"/>
      <c r="X45" s="333"/>
      <c r="Y45" s="333"/>
      <c r="Z45" s="333"/>
      <c r="AA45" s="333"/>
      <c r="AB45" s="333"/>
      <c r="AC45" s="333"/>
      <c r="AD45" s="334"/>
      <c r="AE45" s="311"/>
      <c r="AF45" s="311"/>
      <c r="AG45" s="312"/>
      <c r="AH45" s="418" t="s">
        <v>53</v>
      </c>
      <c r="AI45" s="168">
        <f>R45+R46+R47+R48+AE45+AE46+AE47+AE48</f>
        <v>0</v>
      </c>
      <c r="AJ45" s="169"/>
      <c r="AK45" s="169"/>
      <c r="AL45" s="170"/>
    </row>
    <row r="46" spans="1:38" x14ac:dyDescent="0.2">
      <c r="A46" s="372"/>
      <c r="B46" s="373"/>
      <c r="C46" s="373"/>
      <c r="D46" s="373"/>
      <c r="E46" s="373"/>
      <c r="F46" s="373"/>
      <c r="G46" s="373"/>
      <c r="H46" s="329"/>
      <c r="I46" s="330"/>
      <c r="J46" s="330"/>
      <c r="K46" s="330"/>
      <c r="L46" s="330"/>
      <c r="M46" s="330"/>
      <c r="N46" s="330"/>
      <c r="O46" s="330"/>
      <c r="P46" s="330"/>
      <c r="Q46" s="330"/>
      <c r="R46" s="183"/>
      <c r="S46" s="183"/>
      <c r="T46" s="184"/>
      <c r="U46" s="180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3"/>
      <c r="AG46" s="184"/>
      <c r="AH46" s="423"/>
      <c r="AI46" s="169"/>
      <c r="AJ46" s="169"/>
      <c r="AK46" s="169"/>
      <c r="AL46" s="170"/>
    </row>
    <row r="47" spans="1:38" x14ac:dyDescent="0.2">
      <c r="A47" s="372"/>
      <c r="B47" s="373"/>
      <c r="C47" s="373"/>
      <c r="D47" s="373"/>
      <c r="E47" s="373"/>
      <c r="F47" s="373"/>
      <c r="G47" s="373"/>
      <c r="H47" s="329"/>
      <c r="I47" s="330"/>
      <c r="J47" s="330"/>
      <c r="K47" s="330"/>
      <c r="L47" s="330"/>
      <c r="M47" s="330"/>
      <c r="N47" s="330"/>
      <c r="O47" s="330"/>
      <c r="P47" s="330"/>
      <c r="Q47" s="330"/>
      <c r="R47" s="183"/>
      <c r="S47" s="183"/>
      <c r="T47" s="184"/>
      <c r="U47" s="180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3"/>
      <c r="AG47" s="184"/>
      <c r="AH47" s="423"/>
      <c r="AI47" s="169"/>
      <c r="AJ47" s="169"/>
      <c r="AK47" s="169"/>
      <c r="AL47" s="170"/>
    </row>
    <row r="48" spans="1:38" x14ac:dyDescent="0.2">
      <c r="A48" s="374"/>
      <c r="B48" s="375"/>
      <c r="C48" s="375"/>
      <c r="D48" s="375"/>
      <c r="E48" s="375"/>
      <c r="F48" s="375"/>
      <c r="G48" s="375"/>
      <c r="H48" s="327"/>
      <c r="I48" s="328"/>
      <c r="J48" s="328"/>
      <c r="K48" s="328"/>
      <c r="L48" s="328"/>
      <c r="M48" s="328"/>
      <c r="N48" s="328"/>
      <c r="O48" s="328"/>
      <c r="P48" s="328"/>
      <c r="Q48" s="328"/>
      <c r="R48" s="173"/>
      <c r="S48" s="173"/>
      <c r="T48" s="174"/>
      <c r="U48" s="342"/>
      <c r="V48" s="343"/>
      <c r="W48" s="343"/>
      <c r="X48" s="343"/>
      <c r="Y48" s="343"/>
      <c r="Z48" s="343"/>
      <c r="AA48" s="343"/>
      <c r="AB48" s="343"/>
      <c r="AC48" s="343"/>
      <c r="AD48" s="344"/>
      <c r="AE48" s="173"/>
      <c r="AF48" s="173"/>
      <c r="AG48" s="174"/>
      <c r="AH48" s="425"/>
      <c r="AI48" s="171"/>
      <c r="AJ48" s="171"/>
      <c r="AK48" s="171"/>
      <c r="AL48" s="17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8">
        <f>AI25+AI28+AI33+AI35+AI37+AI41+AI43+AI45</f>
        <v>88977.270309900006</v>
      </c>
      <c r="AJ49" s="289"/>
      <c r="AK49" s="289"/>
      <c r="AL49" s="29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8" t="s">
        <v>85</v>
      </c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1">
        <v>52</v>
      </c>
      <c r="O51" s="30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41">
        <f>SUM(AI49-AI28-AI35-AE43-AE44)</f>
        <v>88977.270309900006</v>
      </c>
      <c r="X51" s="341"/>
      <c r="Y51" s="341"/>
      <c r="Z51" s="341"/>
      <c r="AA51" s="35" t="s">
        <v>33</v>
      </c>
      <c r="AB51" s="331">
        <f>N51*W51/100</f>
        <v>46268.180561148001</v>
      </c>
      <c r="AC51" s="331"/>
      <c r="AD51" s="331"/>
      <c r="AE51" s="331"/>
      <c r="AF51" s="176" t="s">
        <v>33</v>
      </c>
      <c r="AG51" s="177"/>
      <c r="AH51" s="282">
        <f>SUM(AB51:AE52)</f>
        <v>46268.180561148001</v>
      </c>
      <c r="AI51" s="283"/>
      <c r="AJ51" s="283"/>
      <c r="AK51" s="283"/>
      <c r="AL51" s="284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8"/>
      <c r="G52" s="309"/>
      <c r="H52" s="309"/>
      <c r="I52" s="309"/>
      <c r="J52" s="309"/>
      <c r="K52" s="309"/>
      <c r="L52" s="309"/>
      <c r="M52" s="309"/>
      <c r="N52" s="309"/>
      <c r="O52" s="309"/>
      <c r="P52" s="310"/>
      <c r="Q52" s="22"/>
      <c r="T52" s="22"/>
      <c r="V52" s="22"/>
      <c r="W52" s="426"/>
      <c r="X52" s="426"/>
      <c r="Y52" s="426"/>
      <c r="Z52" s="426"/>
      <c r="AA52" s="24"/>
      <c r="AB52" s="427">
        <f>N52*W52/100</f>
        <v>0</v>
      </c>
      <c r="AC52" s="427"/>
      <c r="AD52" s="427"/>
      <c r="AE52" s="427"/>
      <c r="AF52" s="178"/>
      <c r="AG52" s="179"/>
      <c r="AH52" s="285"/>
      <c r="AI52" s="286"/>
      <c r="AJ52" s="286"/>
      <c r="AK52" s="286"/>
      <c r="AL52" s="287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304">
        <f>SUM(AH51:AL53)</f>
        <v>46268.180561148001</v>
      </c>
      <c r="AJ54" s="304"/>
      <c r="AK54" s="304"/>
      <c r="AL54" s="305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06">
        <f>AI49+AI54</f>
        <v>135245.450871048</v>
      </c>
      <c r="AJ56" s="306"/>
      <c r="AK56" s="306"/>
      <c r="AL56" s="307"/>
    </row>
    <row r="57" spans="1:38" ht="6" customHeight="1" x14ac:dyDescent="0.2"/>
    <row r="58" spans="1:38" s="6" customFormat="1" ht="15.75" x14ac:dyDescent="0.25">
      <c r="T58" s="266" t="s">
        <v>62</v>
      </c>
      <c r="U58" s="266"/>
      <c r="V58" s="266"/>
      <c r="X58" s="49"/>
      <c r="Y58" s="49"/>
      <c r="Z58" s="49"/>
      <c r="AE58" s="34" t="s">
        <v>54</v>
      </c>
      <c r="AG58" s="164"/>
      <c r="AH58" s="164"/>
      <c r="AI58" s="265" t="s">
        <v>25</v>
      </c>
      <c r="AJ58" s="265"/>
      <c r="AK58" s="164"/>
      <c r="AL58" s="164"/>
    </row>
    <row r="59" spans="1:38" ht="15" customHeight="1" x14ac:dyDescent="0.25">
      <c r="A59" s="303" t="s">
        <v>4</v>
      </c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</row>
    <row r="60" spans="1:38" ht="15" customHeight="1" x14ac:dyDescent="0.2">
      <c r="A60" s="294" t="s">
        <v>5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</row>
    <row r="61" spans="1:38" ht="15" customHeight="1" x14ac:dyDescent="0.2">
      <c r="A61" s="292" t="s">
        <v>56</v>
      </c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91">
        <f>I4</f>
        <v>0</v>
      </c>
      <c r="J63" s="291"/>
      <c r="K63" s="291"/>
      <c r="L63" s="291"/>
      <c r="M63" s="291"/>
      <c r="N63" s="291"/>
      <c r="O63" s="64"/>
      <c r="P63" s="65" t="s">
        <v>49</v>
      </c>
      <c r="Q63" s="66"/>
      <c r="R63" s="291">
        <f>R4</f>
        <v>0</v>
      </c>
      <c r="S63" s="291"/>
      <c r="T63" s="291"/>
      <c r="U63" s="291"/>
      <c r="V63" s="291"/>
      <c r="W63" s="291"/>
      <c r="X63" s="63"/>
      <c r="Y63" s="64"/>
      <c r="Z63" s="65" t="s">
        <v>24</v>
      </c>
      <c r="AA63" s="64"/>
      <c r="AB63" s="291">
        <f>AB4</f>
        <v>0</v>
      </c>
      <c r="AC63" s="291"/>
      <c r="AD63" s="291"/>
      <c r="AE63" s="291"/>
      <c r="AF63" s="186" t="s">
        <v>25</v>
      </c>
      <c r="AG63" s="186"/>
      <c r="AH63" s="291">
        <f>AH4</f>
        <v>0</v>
      </c>
      <c r="AI63" s="291"/>
      <c r="AJ63" s="291"/>
      <c r="AK63" s="291"/>
      <c r="AL63" s="291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02">
        <f>AE6</f>
        <v>0</v>
      </c>
      <c r="AF65" s="302"/>
      <c r="AG65" s="302"/>
      <c r="AH65" s="302"/>
      <c r="AI65" s="302"/>
      <c r="AJ65" s="302"/>
      <c r="AK65" s="302"/>
      <c r="AL65" s="30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13" t="s">
        <v>26</v>
      </c>
      <c r="B67" s="114"/>
      <c r="C67" s="114"/>
      <c r="D67" s="114"/>
      <c r="E67" s="114"/>
      <c r="F67" s="114"/>
      <c r="G67" s="114"/>
      <c r="H67" s="114"/>
      <c r="I67" s="114"/>
      <c r="J67" s="115"/>
      <c r="K67" s="313" t="s">
        <v>27</v>
      </c>
      <c r="L67" s="314"/>
      <c r="M67" s="314"/>
      <c r="N67" s="314"/>
      <c r="O67" s="314"/>
      <c r="P67" s="315"/>
      <c r="Q67" s="319" t="s">
        <v>28</v>
      </c>
      <c r="R67" s="114"/>
      <c r="S67" s="115"/>
      <c r="T67" s="323" t="s">
        <v>45</v>
      </c>
      <c r="U67" s="324"/>
      <c r="V67" s="319" t="s">
        <v>29</v>
      </c>
      <c r="W67" s="114"/>
      <c r="X67" s="142" t="s">
        <v>30</v>
      </c>
      <c r="Y67" s="295"/>
      <c r="Z67" s="297" t="s">
        <v>43</v>
      </c>
      <c r="AA67" s="132"/>
      <c r="AB67" s="133"/>
      <c r="AC67" s="205" t="s">
        <v>1</v>
      </c>
      <c r="AD67" s="206"/>
      <c r="AE67" s="206"/>
      <c r="AF67" s="206"/>
      <c r="AG67" s="207"/>
      <c r="AH67" s="199" t="s">
        <v>44</v>
      </c>
      <c r="AI67" s="200"/>
      <c r="AJ67" s="200"/>
      <c r="AK67" s="200"/>
      <c r="AL67" s="201"/>
    </row>
    <row r="68" spans="1:38" ht="12.75" customHeight="1" x14ac:dyDescent="0.2">
      <c r="A68" s="116"/>
      <c r="B68" s="117"/>
      <c r="C68" s="117"/>
      <c r="D68" s="117"/>
      <c r="E68" s="117"/>
      <c r="F68" s="117"/>
      <c r="G68" s="117"/>
      <c r="H68" s="117"/>
      <c r="I68" s="117"/>
      <c r="J68" s="118"/>
      <c r="K68" s="316"/>
      <c r="L68" s="317"/>
      <c r="M68" s="317"/>
      <c r="N68" s="317"/>
      <c r="O68" s="317"/>
      <c r="P68" s="318"/>
      <c r="Q68" s="320"/>
      <c r="R68" s="321"/>
      <c r="S68" s="322"/>
      <c r="T68" s="325"/>
      <c r="U68" s="326"/>
      <c r="V68" s="320"/>
      <c r="W68" s="321"/>
      <c r="X68" s="144"/>
      <c r="Y68" s="296"/>
      <c r="Z68" s="298"/>
      <c r="AA68" s="135"/>
      <c r="AB68" s="136"/>
      <c r="AC68" s="280" t="s">
        <v>36</v>
      </c>
      <c r="AD68" s="281"/>
      <c r="AE68" s="139" t="s">
        <v>52</v>
      </c>
      <c r="AF68" s="140"/>
      <c r="AG68" s="141"/>
      <c r="AH68" s="202"/>
      <c r="AI68" s="203"/>
      <c r="AJ68" s="203"/>
      <c r="AK68" s="203"/>
      <c r="AL68" s="204"/>
    </row>
    <row r="69" spans="1:38" ht="24" customHeight="1" x14ac:dyDescent="0.2">
      <c r="A69" s="275" t="str">
        <f>'Year 2'!A69:J69</f>
        <v>Undergrad (40 hrs/mo)</v>
      </c>
      <c r="B69" s="276"/>
      <c r="C69" s="276"/>
      <c r="D69" s="276"/>
      <c r="E69" s="276"/>
      <c r="F69" s="276"/>
      <c r="G69" s="276"/>
      <c r="H69" s="276"/>
      <c r="I69" s="276"/>
      <c r="J69" s="276"/>
      <c r="K69" s="277" t="s">
        <v>22</v>
      </c>
      <c r="L69" s="277"/>
      <c r="M69" s="277"/>
      <c r="N69" s="277"/>
      <c r="O69" s="277"/>
      <c r="P69" s="277"/>
      <c r="Q69" s="126">
        <f>SUM('Year 2'!Q69:S69*1.03)</f>
        <v>657.75800000000004</v>
      </c>
      <c r="R69" s="127"/>
      <c r="S69" s="128"/>
      <c r="T69" s="279"/>
      <c r="U69" s="279"/>
      <c r="V69" s="229"/>
      <c r="W69" s="121"/>
      <c r="X69" s="242">
        <f t="shared" ref="X69:X98" si="4">T69*V69/100</f>
        <v>0</v>
      </c>
      <c r="Y69" s="242"/>
      <c r="Z69" s="243">
        <f t="shared" ref="Z69:Z98" si="5">Q69*T69*V69/100</f>
        <v>0</v>
      </c>
      <c r="AA69" s="244"/>
      <c r="AB69" s="244"/>
      <c r="AC69" s="208"/>
      <c r="AD69" s="209"/>
      <c r="AE69" s="245">
        <f t="shared" ref="AE69:AE98" si="6">AC69/100*Z69</f>
        <v>0</v>
      </c>
      <c r="AF69" s="245" t="e">
        <f>(LOOKUP($AC69,AG69:$AL90,#REF!))</f>
        <v>#REF!</v>
      </c>
      <c r="AG69" s="246" t="e">
        <f>(LOOKUP($AC69,AH69:$AL90,#REF!))</f>
        <v>#REF!</v>
      </c>
      <c r="AH69" s="236">
        <f t="shared" ref="AH69:AH98" si="7">Z69+AE69</f>
        <v>0</v>
      </c>
      <c r="AI69" s="237"/>
      <c r="AJ69" s="237"/>
      <c r="AK69" s="237"/>
      <c r="AL69" s="238"/>
    </row>
    <row r="70" spans="1:38" ht="24" customHeight="1" x14ac:dyDescent="0.2">
      <c r="A70" s="275" t="str">
        <f>'Year 2'!A70:J70</f>
        <v>Undergrad (160 hrs/mo)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13" t="s">
        <v>23</v>
      </c>
      <c r="L70" s="214"/>
      <c r="M70" s="214"/>
      <c r="N70" s="214"/>
      <c r="O70" s="214"/>
      <c r="P70" s="215"/>
      <c r="Q70" s="126">
        <f>SUM('Year 2'!Q70:S70*1.03)</f>
        <v>2632.6800000000003</v>
      </c>
      <c r="R70" s="127"/>
      <c r="S70" s="128"/>
      <c r="T70" s="216"/>
      <c r="U70" s="217"/>
      <c r="V70" s="156"/>
      <c r="W70" s="157"/>
      <c r="X70" s="230">
        <f t="shared" si="4"/>
        <v>0</v>
      </c>
      <c r="Y70" s="230"/>
      <c r="Z70" s="239">
        <f t="shared" si="5"/>
        <v>0</v>
      </c>
      <c r="AA70" s="154"/>
      <c r="AB70" s="154"/>
      <c r="AC70" s="119"/>
      <c r="AD70" s="120"/>
      <c r="AE70" s="137">
        <f t="shared" si="6"/>
        <v>0</v>
      </c>
      <c r="AF70" s="137" t="e">
        <f>(LOOKUP($AC70,AG70:$AL91,#REF!))</f>
        <v>#REF!</v>
      </c>
      <c r="AG70" s="138" t="e">
        <f>(LOOKUP($AC70,AH70:$AL91,#REF!))</f>
        <v>#REF!</v>
      </c>
      <c r="AH70" s="231">
        <f t="shared" si="7"/>
        <v>0</v>
      </c>
      <c r="AI70" s="232"/>
      <c r="AJ70" s="232"/>
      <c r="AK70" s="232"/>
      <c r="AL70" s="233"/>
    </row>
    <row r="71" spans="1:38" ht="24" customHeight="1" x14ac:dyDescent="0.2">
      <c r="A71" s="210"/>
      <c r="B71" s="211"/>
      <c r="C71" s="211"/>
      <c r="D71" s="211"/>
      <c r="E71" s="211"/>
      <c r="F71" s="211"/>
      <c r="G71" s="211"/>
      <c r="H71" s="211"/>
      <c r="I71" s="211"/>
      <c r="J71" s="212"/>
      <c r="K71" s="213"/>
      <c r="L71" s="214"/>
      <c r="M71" s="214"/>
      <c r="N71" s="214"/>
      <c r="O71" s="214"/>
      <c r="P71" s="215"/>
      <c r="Q71" s="126"/>
      <c r="R71" s="127"/>
      <c r="S71" s="128"/>
      <c r="T71" s="216"/>
      <c r="U71" s="217"/>
      <c r="V71" s="156"/>
      <c r="W71" s="157"/>
      <c r="X71" s="230">
        <f t="shared" si="4"/>
        <v>0</v>
      </c>
      <c r="Y71" s="230"/>
      <c r="Z71" s="239">
        <f t="shared" si="5"/>
        <v>0</v>
      </c>
      <c r="AA71" s="154"/>
      <c r="AB71" s="154"/>
      <c r="AC71" s="119"/>
      <c r="AD71" s="120"/>
      <c r="AE71" s="137">
        <f t="shared" si="6"/>
        <v>0</v>
      </c>
      <c r="AF71" s="137" t="e">
        <f>(LOOKUP($AC71,AG71:$AL92,#REF!))</f>
        <v>#REF!</v>
      </c>
      <c r="AG71" s="138" t="e">
        <f>(LOOKUP($AC71,AH71:$AL92,#REF!))</f>
        <v>#REF!</v>
      </c>
      <c r="AH71" s="231">
        <f t="shared" si="7"/>
        <v>0</v>
      </c>
      <c r="AI71" s="232"/>
      <c r="AJ71" s="232"/>
      <c r="AK71" s="232"/>
      <c r="AL71" s="233"/>
    </row>
    <row r="72" spans="1:38" ht="24" customHeight="1" x14ac:dyDescent="0.2">
      <c r="A72" s="210"/>
      <c r="B72" s="211"/>
      <c r="C72" s="211"/>
      <c r="D72" s="211"/>
      <c r="E72" s="211"/>
      <c r="F72" s="211"/>
      <c r="G72" s="211"/>
      <c r="H72" s="211"/>
      <c r="I72" s="211"/>
      <c r="J72" s="212"/>
      <c r="K72" s="213"/>
      <c r="L72" s="214"/>
      <c r="M72" s="214"/>
      <c r="N72" s="214"/>
      <c r="O72" s="214"/>
      <c r="P72" s="215"/>
      <c r="Q72" s="126"/>
      <c r="R72" s="127"/>
      <c r="S72" s="128"/>
      <c r="T72" s="216"/>
      <c r="U72" s="217"/>
      <c r="V72" s="156"/>
      <c r="W72" s="157"/>
      <c r="X72" s="230">
        <f t="shared" si="4"/>
        <v>0</v>
      </c>
      <c r="Y72" s="230"/>
      <c r="Z72" s="239">
        <f t="shared" si="5"/>
        <v>0</v>
      </c>
      <c r="AA72" s="154"/>
      <c r="AB72" s="154"/>
      <c r="AC72" s="119"/>
      <c r="AD72" s="120"/>
      <c r="AE72" s="137">
        <f t="shared" si="6"/>
        <v>0</v>
      </c>
      <c r="AF72" s="137" t="e">
        <f>(LOOKUP($AC72,AG72:$AL93,#REF!))</f>
        <v>#REF!</v>
      </c>
      <c r="AG72" s="138" t="e">
        <f>(LOOKUP($AC72,AH72:$AL93,#REF!))</f>
        <v>#REF!</v>
      </c>
      <c r="AH72" s="231">
        <f t="shared" si="7"/>
        <v>0</v>
      </c>
      <c r="AI72" s="232"/>
      <c r="AJ72" s="232"/>
      <c r="AK72" s="232"/>
      <c r="AL72" s="233"/>
    </row>
    <row r="73" spans="1:38" ht="24" customHeight="1" x14ac:dyDescent="0.2">
      <c r="A73" s="223"/>
      <c r="B73" s="224"/>
      <c r="C73" s="224"/>
      <c r="D73" s="224"/>
      <c r="E73" s="224"/>
      <c r="F73" s="224"/>
      <c r="G73" s="224"/>
      <c r="H73" s="224"/>
      <c r="I73" s="224"/>
      <c r="J73" s="225"/>
      <c r="K73" s="226"/>
      <c r="L73" s="227"/>
      <c r="M73" s="227"/>
      <c r="N73" s="227"/>
      <c r="O73" s="227"/>
      <c r="P73" s="228"/>
      <c r="Q73" s="272"/>
      <c r="R73" s="273"/>
      <c r="S73" s="274"/>
      <c r="T73" s="234"/>
      <c r="U73" s="235"/>
      <c r="V73" s="254"/>
      <c r="W73" s="255"/>
      <c r="X73" s="251">
        <f t="shared" si="4"/>
        <v>0</v>
      </c>
      <c r="Y73" s="251"/>
      <c r="Z73" s="249">
        <f t="shared" si="5"/>
        <v>0</v>
      </c>
      <c r="AA73" s="250"/>
      <c r="AB73" s="250"/>
      <c r="AC73" s="119"/>
      <c r="AD73" s="120"/>
      <c r="AE73" s="240">
        <f t="shared" si="6"/>
        <v>0</v>
      </c>
      <c r="AF73" s="240" t="e">
        <f>(LOOKUP($AC73,AG73:$AL94,#REF!))</f>
        <v>#REF!</v>
      </c>
      <c r="AG73" s="241" t="e">
        <f>(LOOKUP($AC73,AH73:$AL94,#REF!))</f>
        <v>#REF!</v>
      </c>
      <c r="AH73" s="160">
        <f t="shared" si="7"/>
        <v>0</v>
      </c>
      <c r="AI73" s="161"/>
      <c r="AJ73" s="161"/>
      <c r="AK73" s="161"/>
      <c r="AL73" s="162"/>
    </row>
    <row r="74" spans="1:38" ht="24" customHeight="1" x14ac:dyDescent="0.2">
      <c r="A74" s="275"/>
      <c r="B74" s="276"/>
      <c r="C74" s="276"/>
      <c r="D74" s="276"/>
      <c r="E74" s="276"/>
      <c r="F74" s="276"/>
      <c r="G74" s="276"/>
      <c r="H74" s="276"/>
      <c r="I74" s="276"/>
      <c r="J74" s="276"/>
      <c r="K74" s="277"/>
      <c r="L74" s="277"/>
      <c r="M74" s="277"/>
      <c r="N74" s="277"/>
      <c r="O74" s="277"/>
      <c r="P74" s="277"/>
      <c r="Q74" s="278"/>
      <c r="R74" s="278"/>
      <c r="S74" s="278"/>
      <c r="T74" s="279"/>
      <c r="U74" s="279"/>
      <c r="V74" s="229"/>
      <c r="W74" s="121"/>
      <c r="X74" s="242">
        <f t="shared" si="4"/>
        <v>0</v>
      </c>
      <c r="Y74" s="242"/>
      <c r="Z74" s="243">
        <f t="shared" si="5"/>
        <v>0</v>
      </c>
      <c r="AA74" s="244"/>
      <c r="AB74" s="244"/>
      <c r="AC74" s="208"/>
      <c r="AD74" s="209"/>
      <c r="AE74" s="245">
        <f t="shared" si="6"/>
        <v>0</v>
      </c>
      <c r="AF74" s="245" t="e">
        <f>(LOOKUP($AC74,AG74:$AL95,#REF!))</f>
        <v>#REF!</v>
      </c>
      <c r="AG74" s="246" t="e">
        <f>(LOOKUP($AC74,AH74:$AL95,#REF!))</f>
        <v>#REF!</v>
      </c>
      <c r="AH74" s="236">
        <f t="shared" si="7"/>
        <v>0</v>
      </c>
      <c r="AI74" s="237"/>
      <c r="AJ74" s="237"/>
      <c r="AK74" s="237"/>
      <c r="AL74" s="238"/>
    </row>
    <row r="75" spans="1:38" ht="24" customHeight="1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2"/>
      <c r="K75" s="213"/>
      <c r="L75" s="214"/>
      <c r="M75" s="214"/>
      <c r="N75" s="214"/>
      <c r="O75" s="214"/>
      <c r="P75" s="215"/>
      <c r="Q75" s="126"/>
      <c r="R75" s="127"/>
      <c r="S75" s="128"/>
      <c r="T75" s="216"/>
      <c r="U75" s="217"/>
      <c r="V75" s="156"/>
      <c r="W75" s="157"/>
      <c r="X75" s="230">
        <f t="shared" si="4"/>
        <v>0</v>
      </c>
      <c r="Y75" s="230"/>
      <c r="Z75" s="239">
        <f t="shared" si="5"/>
        <v>0</v>
      </c>
      <c r="AA75" s="154"/>
      <c r="AB75" s="154"/>
      <c r="AC75" s="119"/>
      <c r="AD75" s="120"/>
      <c r="AE75" s="137">
        <f t="shared" si="6"/>
        <v>0</v>
      </c>
      <c r="AF75" s="137" t="e">
        <f>(LOOKUP($AC75,AG75:$AL96,#REF!))</f>
        <v>#REF!</v>
      </c>
      <c r="AG75" s="138" t="e">
        <f>(LOOKUP($AC75,AH75:$AL96,#REF!))</f>
        <v>#REF!</v>
      </c>
      <c r="AH75" s="231">
        <f t="shared" si="7"/>
        <v>0</v>
      </c>
      <c r="AI75" s="232"/>
      <c r="AJ75" s="232"/>
      <c r="AK75" s="232"/>
      <c r="AL75" s="233"/>
    </row>
    <row r="76" spans="1:38" ht="24" customHeight="1" x14ac:dyDescent="0.2">
      <c r="A76" s="210"/>
      <c r="B76" s="211"/>
      <c r="C76" s="211"/>
      <c r="D76" s="211"/>
      <c r="E76" s="211"/>
      <c r="F76" s="211"/>
      <c r="G76" s="211"/>
      <c r="H76" s="211"/>
      <c r="I76" s="211"/>
      <c r="J76" s="212"/>
      <c r="K76" s="213"/>
      <c r="L76" s="214"/>
      <c r="M76" s="214"/>
      <c r="N76" s="214"/>
      <c r="O76" s="214"/>
      <c r="P76" s="215"/>
      <c r="Q76" s="126"/>
      <c r="R76" s="127"/>
      <c r="S76" s="128"/>
      <c r="T76" s="216"/>
      <c r="U76" s="217"/>
      <c r="V76" s="156"/>
      <c r="W76" s="157"/>
      <c r="X76" s="230">
        <f t="shared" si="4"/>
        <v>0</v>
      </c>
      <c r="Y76" s="230"/>
      <c r="Z76" s="239">
        <f t="shared" si="5"/>
        <v>0</v>
      </c>
      <c r="AA76" s="154"/>
      <c r="AB76" s="154"/>
      <c r="AC76" s="119"/>
      <c r="AD76" s="120"/>
      <c r="AE76" s="137">
        <f t="shared" si="6"/>
        <v>0</v>
      </c>
      <c r="AF76" s="137" t="e">
        <f>(LOOKUP($AC76,AG76:$AL97,#REF!))</f>
        <v>#REF!</v>
      </c>
      <c r="AG76" s="138" t="e">
        <f>(LOOKUP($AC76,AH76:$AL97,#REF!))</f>
        <v>#REF!</v>
      </c>
      <c r="AH76" s="231">
        <f t="shared" si="7"/>
        <v>0</v>
      </c>
      <c r="AI76" s="232"/>
      <c r="AJ76" s="232"/>
      <c r="AK76" s="232"/>
      <c r="AL76" s="233"/>
    </row>
    <row r="77" spans="1:38" ht="24" customHeight="1" x14ac:dyDescent="0.2">
      <c r="A77" s="210"/>
      <c r="B77" s="211"/>
      <c r="C77" s="211"/>
      <c r="D77" s="211"/>
      <c r="E77" s="211"/>
      <c r="F77" s="211"/>
      <c r="G77" s="211"/>
      <c r="H77" s="211"/>
      <c r="I77" s="211"/>
      <c r="J77" s="212"/>
      <c r="K77" s="213"/>
      <c r="L77" s="214"/>
      <c r="M77" s="214"/>
      <c r="N77" s="214"/>
      <c r="O77" s="214"/>
      <c r="P77" s="215"/>
      <c r="Q77" s="126"/>
      <c r="R77" s="127"/>
      <c r="S77" s="128"/>
      <c r="T77" s="216"/>
      <c r="U77" s="217"/>
      <c r="V77" s="156"/>
      <c r="W77" s="157"/>
      <c r="X77" s="230">
        <f t="shared" si="4"/>
        <v>0</v>
      </c>
      <c r="Y77" s="230"/>
      <c r="Z77" s="239">
        <f t="shared" si="5"/>
        <v>0</v>
      </c>
      <c r="AA77" s="154"/>
      <c r="AB77" s="154"/>
      <c r="AC77" s="119"/>
      <c r="AD77" s="120"/>
      <c r="AE77" s="137">
        <f t="shared" si="6"/>
        <v>0</v>
      </c>
      <c r="AF77" s="137" t="e">
        <f>(LOOKUP($AC77,AG77:$AL98,#REF!))</f>
        <v>#REF!</v>
      </c>
      <c r="AG77" s="138" t="e">
        <f>(LOOKUP($AC77,AH77:$AL98,#REF!))</f>
        <v>#REF!</v>
      </c>
      <c r="AH77" s="231">
        <f t="shared" si="7"/>
        <v>0</v>
      </c>
      <c r="AI77" s="232"/>
      <c r="AJ77" s="232"/>
      <c r="AK77" s="232"/>
      <c r="AL77" s="233"/>
    </row>
    <row r="78" spans="1:38" ht="24" customHeight="1" x14ac:dyDescent="0.2">
      <c r="A78" s="223"/>
      <c r="B78" s="224"/>
      <c r="C78" s="224"/>
      <c r="D78" s="224"/>
      <c r="E78" s="224"/>
      <c r="F78" s="224"/>
      <c r="G78" s="224"/>
      <c r="H78" s="224"/>
      <c r="I78" s="224"/>
      <c r="J78" s="225"/>
      <c r="K78" s="226"/>
      <c r="L78" s="227"/>
      <c r="M78" s="227"/>
      <c r="N78" s="227"/>
      <c r="O78" s="227"/>
      <c r="P78" s="228"/>
      <c r="Q78" s="272"/>
      <c r="R78" s="273"/>
      <c r="S78" s="274"/>
      <c r="T78" s="234"/>
      <c r="U78" s="235"/>
      <c r="V78" s="254"/>
      <c r="W78" s="255"/>
      <c r="X78" s="251">
        <f t="shared" si="4"/>
        <v>0</v>
      </c>
      <c r="Y78" s="251"/>
      <c r="Z78" s="249">
        <f t="shared" si="5"/>
        <v>0</v>
      </c>
      <c r="AA78" s="250"/>
      <c r="AB78" s="250"/>
      <c r="AC78" s="119"/>
      <c r="AD78" s="120"/>
      <c r="AE78" s="240">
        <f t="shared" si="6"/>
        <v>0</v>
      </c>
      <c r="AF78" s="240" t="e">
        <f>(LOOKUP($AC78,AG78:$AL99,#REF!))</f>
        <v>#REF!</v>
      </c>
      <c r="AG78" s="241" t="e">
        <f>(LOOKUP($AC78,AH78:$AL99,#REF!))</f>
        <v>#REF!</v>
      </c>
      <c r="AH78" s="160">
        <f t="shared" si="7"/>
        <v>0</v>
      </c>
      <c r="AI78" s="161"/>
      <c r="AJ78" s="161"/>
      <c r="AK78" s="161"/>
      <c r="AL78" s="162"/>
    </row>
    <row r="79" spans="1:38" ht="24" customHeight="1" x14ac:dyDescent="0.2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7"/>
      <c r="L79" s="277"/>
      <c r="M79" s="277"/>
      <c r="N79" s="277"/>
      <c r="O79" s="277"/>
      <c r="P79" s="277"/>
      <c r="Q79" s="278"/>
      <c r="R79" s="278"/>
      <c r="S79" s="278"/>
      <c r="T79" s="279"/>
      <c r="U79" s="279"/>
      <c r="V79" s="229"/>
      <c r="W79" s="121"/>
      <c r="X79" s="242">
        <f t="shared" si="4"/>
        <v>0</v>
      </c>
      <c r="Y79" s="242"/>
      <c r="Z79" s="243">
        <f t="shared" si="5"/>
        <v>0</v>
      </c>
      <c r="AA79" s="244"/>
      <c r="AB79" s="244"/>
      <c r="AC79" s="208"/>
      <c r="AD79" s="209"/>
      <c r="AE79" s="245">
        <f t="shared" si="6"/>
        <v>0</v>
      </c>
      <c r="AF79" s="245" t="e">
        <f>(LOOKUP($AC79,AG79:$AL99,#REF!))</f>
        <v>#REF!</v>
      </c>
      <c r="AG79" s="246" t="e">
        <f>(LOOKUP($AC79,AH79:$AL99,#REF!))</f>
        <v>#REF!</v>
      </c>
      <c r="AH79" s="236">
        <f t="shared" si="7"/>
        <v>0</v>
      </c>
      <c r="AI79" s="237"/>
      <c r="AJ79" s="237"/>
      <c r="AK79" s="237"/>
      <c r="AL79" s="238"/>
    </row>
    <row r="80" spans="1:38" ht="24" customHeight="1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2"/>
      <c r="K80" s="213"/>
      <c r="L80" s="214"/>
      <c r="M80" s="214"/>
      <c r="N80" s="214"/>
      <c r="O80" s="214"/>
      <c r="P80" s="215"/>
      <c r="Q80" s="126"/>
      <c r="R80" s="127"/>
      <c r="S80" s="128"/>
      <c r="T80" s="216"/>
      <c r="U80" s="217"/>
      <c r="V80" s="156"/>
      <c r="W80" s="157"/>
      <c r="X80" s="230">
        <f t="shared" si="4"/>
        <v>0</v>
      </c>
      <c r="Y80" s="230"/>
      <c r="Z80" s="239">
        <f t="shared" si="5"/>
        <v>0</v>
      </c>
      <c r="AA80" s="154"/>
      <c r="AB80" s="154"/>
      <c r="AC80" s="119"/>
      <c r="AD80" s="120"/>
      <c r="AE80" s="137">
        <f t="shared" si="6"/>
        <v>0</v>
      </c>
      <c r="AF80" s="137" t="e">
        <f>(LOOKUP($AC80,AG80:$AL99,#REF!))</f>
        <v>#REF!</v>
      </c>
      <c r="AG80" s="138" t="e">
        <f>(LOOKUP($AC80,AH80:$AL99,#REF!))</f>
        <v>#REF!</v>
      </c>
      <c r="AH80" s="231">
        <f t="shared" si="7"/>
        <v>0</v>
      </c>
      <c r="AI80" s="232"/>
      <c r="AJ80" s="232"/>
      <c r="AK80" s="232"/>
      <c r="AL80" s="233"/>
    </row>
    <row r="81" spans="1:38" ht="24" customHeight="1" x14ac:dyDescent="0.2">
      <c r="A81" s="210"/>
      <c r="B81" s="211"/>
      <c r="C81" s="211"/>
      <c r="D81" s="211"/>
      <c r="E81" s="211"/>
      <c r="F81" s="211"/>
      <c r="G81" s="211"/>
      <c r="H81" s="211"/>
      <c r="I81" s="211"/>
      <c r="J81" s="212"/>
      <c r="K81" s="213"/>
      <c r="L81" s="214"/>
      <c r="M81" s="214"/>
      <c r="N81" s="214"/>
      <c r="O81" s="214"/>
      <c r="P81" s="215"/>
      <c r="Q81" s="126"/>
      <c r="R81" s="127"/>
      <c r="S81" s="128"/>
      <c r="T81" s="216"/>
      <c r="U81" s="217"/>
      <c r="V81" s="156"/>
      <c r="W81" s="157"/>
      <c r="X81" s="230">
        <f t="shared" si="4"/>
        <v>0</v>
      </c>
      <c r="Y81" s="230"/>
      <c r="Z81" s="239">
        <f t="shared" si="5"/>
        <v>0</v>
      </c>
      <c r="AA81" s="154"/>
      <c r="AB81" s="154"/>
      <c r="AC81" s="119"/>
      <c r="AD81" s="120"/>
      <c r="AE81" s="137">
        <f t="shared" si="6"/>
        <v>0</v>
      </c>
      <c r="AF81" s="137" t="e">
        <f>(LOOKUP($AC81,AG81:$AL99,#REF!))</f>
        <v>#REF!</v>
      </c>
      <c r="AG81" s="138" t="e">
        <f>(LOOKUP($AC81,AH81:$AL99,#REF!))</f>
        <v>#REF!</v>
      </c>
      <c r="AH81" s="231">
        <f t="shared" si="7"/>
        <v>0</v>
      </c>
      <c r="AI81" s="232"/>
      <c r="AJ81" s="232"/>
      <c r="AK81" s="232"/>
      <c r="AL81" s="233"/>
    </row>
    <row r="82" spans="1:38" ht="24" customHeight="1" x14ac:dyDescent="0.2">
      <c r="A82" s="210"/>
      <c r="B82" s="211"/>
      <c r="C82" s="211"/>
      <c r="D82" s="211"/>
      <c r="E82" s="211"/>
      <c r="F82" s="211"/>
      <c r="G82" s="211"/>
      <c r="H82" s="211"/>
      <c r="I82" s="211"/>
      <c r="J82" s="212"/>
      <c r="K82" s="213"/>
      <c r="L82" s="214"/>
      <c r="M82" s="214"/>
      <c r="N82" s="214"/>
      <c r="O82" s="214"/>
      <c r="P82" s="215"/>
      <c r="Q82" s="126"/>
      <c r="R82" s="127"/>
      <c r="S82" s="128"/>
      <c r="T82" s="216"/>
      <c r="U82" s="217"/>
      <c r="V82" s="156"/>
      <c r="W82" s="157"/>
      <c r="X82" s="230">
        <f t="shared" si="4"/>
        <v>0</v>
      </c>
      <c r="Y82" s="230"/>
      <c r="Z82" s="239">
        <f t="shared" si="5"/>
        <v>0</v>
      </c>
      <c r="AA82" s="154"/>
      <c r="AB82" s="154"/>
      <c r="AC82" s="119"/>
      <c r="AD82" s="120"/>
      <c r="AE82" s="137">
        <f t="shared" si="6"/>
        <v>0</v>
      </c>
      <c r="AF82" s="137" t="e">
        <f>(LOOKUP($AC82,AG82:$AL99,#REF!))</f>
        <v>#REF!</v>
      </c>
      <c r="AG82" s="138" t="e">
        <f>(LOOKUP($AC82,AH82:$AL99,#REF!))</f>
        <v>#REF!</v>
      </c>
      <c r="AH82" s="231">
        <f t="shared" si="7"/>
        <v>0</v>
      </c>
      <c r="AI82" s="232"/>
      <c r="AJ82" s="232"/>
      <c r="AK82" s="232"/>
      <c r="AL82" s="233"/>
    </row>
    <row r="83" spans="1:38" ht="24" customHeight="1" x14ac:dyDescent="0.2">
      <c r="A83" s="223"/>
      <c r="B83" s="224"/>
      <c r="C83" s="224"/>
      <c r="D83" s="224"/>
      <c r="E83" s="224"/>
      <c r="F83" s="224"/>
      <c r="G83" s="224"/>
      <c r="H83" s="224"/>
      <c r="I83" s="224"/>
      <c r="J83" s="225"/>
      <c r="K83" s="226"/>
      <c r="L83" s="227"/>
      <c r="M83" s="227"/>
      <c r="N83" s="227"/>
      <c r="O83" s="227"/>
      <c r="P83" s="228"/>
      <c r="Q83" s="272"/>
      <c r="R83" s="273"/>
      <c r="S83" s="274"/>
      <c r="T83" s="234"/>
      <c r="U83" s="235"/>
      <c r="V83" s="254"/>
      <c r="W83" s="255"/>
      <c r="X83" s="251">
        <f t="shared" si="4"/>
        <v>0</v>
      </c>
      <c r="Y83" s="251"/>
      <c r="Z83" s="249">
        <f t="shared" si="5"/>
        <v>0</v>
      </c>
      <c r="AA83" s="250"/>
      <c r="AB83" s="250"/>
      <c r="AC83" s="119"/>
      <c r="AD83" s="120"/>
      <c r="AE83" s="240">
        <f t="shared" si="6"/>
        <v>0</v>
      </c>
      <c r="AF83" s="240" t="e">
        <f>(LOOKUP($AC83,AG83:$AL99,#REF!))</f>
        <v>#REF!</v>
      </c>
      <c r="AG83" s="241" t="e">
        <f>(LOOKUP($AC83,AH83:$AL99,#REF!))</f>
        <v>#REF!</v>
      </c>
      <c r="AH83" s="160">
        <f t="shared" si="7"/>
        <v>0</v>
      </c>
      <c r="AI83" s="161"/>
      <c r="AJ83" s="161"/>
      <c r="AK83" s="161"/>
      <c r="AL83" s="162"/>
    </row>
    <row r="84" spans="1:38" ht="24" customHeight="1" x14ac:dyDescent="0.2">
      <c r="A84" s="275"/>
      <c r="B84" s="276"/>
      <c r="C84" s="276"/>
      <c r="D84" s="276"/>
      <c r="E84" s="276"/>
      <c r="F84" s="276"/>
      <c r="G84" s="276"/>
      <c r="H84" s="276"/>
      <c r="I84" s="276"/>
      <c r="J84" s="276"/>
      <c r="K84" s="277"/>
      <c r="L84" s="277"/>
      <c r="M84" s="277"/>
      <c r="N84" s="277"/>
      <c r="O84" s="277"/>
      <c r="P84" s="277"/>
      <c r="Q84" s="278"/>
      <c r="R84" s="278"/>
      <c r="S84" s="278"/>
      <c r="T84" s="279"/>
      <c r="U84" s="279"/>
      <c r="V84" s="229"/>
      <c r="W84" s="121"/>
      <c r="X84" s="242">
        <f t="shared" si="4"/>
        <v>0</v>
      </c>
      <c r="Y84" s="242"/>
      <c r="Z84" s="243">
        <f t="shared" si="5"/>
        <v>0</v>
      </c>
      <c r="AA84" s="244"/>
      <c r="AB84" s="244"/>
      <c r="AC84" s="208"/>
      <c r="AD84" s="209"/>
      <c r="AE84" s="245">
        <f t="shared" si="6"/>
        <v>0</v>
      </c>
      <c r="AF84" s="245" t="e">
        <f>(LOOKUP($AC84,AG84:$AL95,#REF!))</f>
        <v>#REF!</v>
      </c>
      <c r="AG84" s="246" t="e">
        <f>(LOOKUP($AC84,AH84:$AL95,#REF!))</f>
        <v>#REF!</v>
      </c>
      <c r="AH84" s="236">
        <f t="shared" si="7"/>
        <v>0</v>
      </c>
      <c r="AI84" s="237"/>
      <c r="AJ84" s="237"/>
      <c r="AK84" s="237"/>
      <c r="AL84" s="238"/>
    </row>
    <row r="85" spans="1:38" ht="24" customHeight="1" x14ac:dyDescent="0.2">
      <c r="A85" s="210"/>
      <c r="B85" s="211"/>
      <c r="C85" s="211"/>
      <c r="D85" s="211"/>
      <c r="E85" s="211"/>
      <c r="F85" s="211"/>
      <c r="G85" s="211"/>
      <c r="H85" s="211"/>
      <c r="I85" s="211"/>
      <c r="J85" s="212"/>
      <c r="K85" s="213"/>
      <c r="L85" s="214"/>
      <c r="M85" s="214"/>
      <c r="N85" s="214"/>
      <c r="O85" s="214"/>
      <c r="P85" s="215"/>
      <c r="Q85" s="126"/>
      <c r="R85" s="127"/>
      <c r="S85" s="128"/>
      <c r="T85" s="216"/>
      <c r="U85" s="217"/>
      <c r="V85" s="156"/>
      <c r="W85" s="157"/>
      <c r="X85" s="230">
        <f t="shared" si="4"/>
        <v>0</v>
      </c>
      <c r="Y85" s="230"/>
      <c r="Z85" s="239">
        <f t="shared" si="5"/>
        <v>0</v>
      </c>
      <c r="AA85" s="154"/>
      <c r="AB85" s="154"/>
      <c r="AC85" s="119"/>
      <c r="AD85" s="120"/>
      <c r="AE85" s="137">
        <f t="shared" si="6"/>
        <v>0</v>
      </c>
      <c r="AF85" s="137" t="e">
        <f>(LOOKUP($AC85,AG85:$AL95,#REF!))</f>
        <v>#REF!</v>
      </c>
      <c r="AG85" s="138" t="e">
        <f>(LOOKUP($AC85,AH85:$AL95,#REF!))</f>
        <v>#REF!</v>
      </c>
      <c r="AH85" s="231">
        <f t="shared" si="7"/>
        <v>0</v>
      </c>
      <c r="AI85" s="232"/>
      <c r="AJ85" s="232"/>
      <c r="AK85" s="232"/>
      <c r="AL85" s="233"/>
    </row>
    <row r="86" spans="1:38" ht="24" customHeight="1" x14ac:dyDescent="0.2">
      <c r="A86" s="210"/>
      <c r="B86" s="211"/>
      <c r="C86" s="211"/>
      <c r="D86" s="211"/>
      <c r="E86" s="211"/>
      <c r="F86" s="211"/>
      <c r="G86" s="211"/>
      <c r="H86" s="211"/>
      <c r="I86" s="211"/>
      <c r="J86" s="212"/>
      <c r="K86" s="213"/>
      <c r="L86" s="214"/>
      <c r="M86" s="214"/>
      <c r="N86" s="214"/>
      <c r="O86" s="214"/>
      <c r="P86" s="215"/>
      <c r="Q86" s="126"/>
      <c r="R86" s="127"/>
      <c r="S86" s="128"/>
      <c r="T86" s="216"/>
      <c r="U86" s="217"/>
      <c r="V86" s="156"/>
      <c r="W86" s="157"/>
      <c r="X86" s="230">
        <f t="shared" si="4"/>
        <v>0</v>
      </c>
      <c r="Y86" s="230"/>
      <c r="Z86" s="239">
        <f t="shared" si="5"/>
        <v>0</v>
      </c>
      <c r="AA86" s="154"/>
      <c r="AB86" s="154"/>
      <c r="AC86" s="119"/>
      <c r="AD86" s="120"/>
      <c r="AE86" s="137">
        <f t="shared" si="6"/>
        <v>0</v>
      </c>
      <c r="AF86" s="137" t="e">
        <f>(LOOKUP($AC86,AG86:$AL95,#REF!))</f>
        <v>#REF!</v>
      </c>
      <c r="AG86" s="138" t="e">
        <f>(LOOKUP($AC86,AH86:$AL95,#REF!))</f>
        <v>#REF!</v>
      </c>
      <c r="AH86" s="231">
        <f t="shared" si="7"/>
        <v>0</v>
      </c>
      <c r="AI86" s="232"/>
      <c r="AJ86" s="232"/>
      <c r="AK86" s="232"/>
      <c r="AL86" s="233"/>
    </row>
    <row r="87" spans="1:38" ht="24" customHeight="1" x14ac:dyDescent="0.2">
      <c r="A87" s="210"/>
      <c r="B87" s="211"/>
      <c r="C87" s="211"/>
      <c r="D87" s="211"/>
      <c r="E87" s="211"/>
      <c r="F87" s="211"/>
      <c r="G87" s="211"/>
      <c r="H87" s="211"/>
      <c r="I87" s="211"/>
      <c r="J87" s="212"/>
      <c r="K87" s="213"/>
      <c r="L87" s="214"/>
      <c r="M87" s="214"/>
      <c r="N87" s="214"/>
      <c r="O87" s="214"/>
      <c r="P87" s="215"/>
      <c r="Q87" s="126"/>
      <c r="R87" s="127"/>
      <c r="S87" s="128"/>
      <c r="T87" s="216"/>
      <c r="U87" s="217"/>
      <c r="V87" s="156"/>
      <c r="W87" s="157"/>
      <c r="X87" s="230">
        <f t="shared" si="4"/>
        <v>0</v>
      </c>
      <c r="Y87" s="230"/>
      <c r="Z87" s="239">
        <f t="shared" si="5"/>
        <v>0</v>
      </c>
      <c r="AA87" s="154"/>
      <c r="AB87" s="154"/>
      <c r="AC87" s="119"/>
      <c r="AD87" s="120"/>
      <c r="AE87" s="137">
        <f t="shared" si="6"/>
        <v>0</v>
      </c>
      <c r="AF87" s="137" t="e">
        <f>(LOOKUP($AC87,AG87:$AL96,#REF!))</f>
        <v>#REF!</v>
      </c>
      <c r="AG87" s="138" t="e">
        <f>(LOOKUP($AC87,AH87:$AL96,#REF!))</f>
        <v>#REF!</v>
      </c>
      <c r="AH87" s="231">
        <f t="shared" si="7"/>
        <v>0</v>
      </c>
      <c r="AI87" s="232"/>
      <c r="AJ87" s="232"/>
      <c r="AK87" s="232"/>
      <c r="AL87" s="233"/>
    </row>
    <row r="88" spans="1:38" ht="24" customHeight="1" x14ac:dyDescent="0.2">
      <c r="A88" s="223"/>
      <c r="B88" s="224"/>
      <c r="C88" s="224"/>
      <c r="D88" s="224"/>
      <c r="E88" s="224"/>
      <c r="F88" s="224"/>
      <c r="G88" s="224"/>
      <c r="H88" s="224"/>
      <c r="I88" s="224"/>
      <c r="J88" s="225"/>
      <c r="K88" s="226"/>
      <c r="L88" s="227"/>
      <c r="M88" s="227"/>
      <c r="N88" s="227"/>
      <c r="O88" s="227"/>
      <c r="P88" s="228"/>
      <c r="Q88" s="272"/>
      <c r="R88" s="273"/>
      <c r="S88" s="274"/>
      <c r="T88" s="234"/>
      <c r="U88" s="235"/>
      <c r="V88" s="254"/>
      <c r="W88" s="255"/>
      <c r="X88" s="251">
        <f t="shared" si="4"/>
        <v>0</v>
      </c>
      <c r="Y88" s="251"/>
      <c r="Z88" s="249">
        <f t="shared" si="5"/>
        <v>0</v>
      </c>
      <c r="AA88" s="250"/>
      <c r="AB88" s="250"/>
      <c r="AC88" s="119"/>
      <c r="AD88" s="120"/>
      <c r="AE88" s="240">
        <f t="shared" si="6"/>
        <v>0</v>
      </c>
      <c r="AF88" s="240" t="e">
        <f>(LOOKUP($AC88,AG88:$AL97,#REF!))</f>
        <v>#REF!</v>
      </c>
      <c r="AG88" s="241" t="e">
        <f>(LOOKUP($AC88,AH88:$AL97,#REF!))</f>
        <v>#REF!</v>
      </c>
      <c r="AH88" s="160">
        <f t="shared" si="7"/>
        <v>0</v>
      </c>
      <c r="AI88" s="161"/>
      <c r="AJ88" s="161"/>
      <c r="AK88" s="161"/>
      <c r="AL88" s="162"/>
    </row>
    <row r="89" spans="1:38" ht="24" customHeight="1" x14ac:dyDescent="0.2">
      <c r="A89" s="275"/>
      <c r="B89" s="276"/>
      <c r="C89" s="276"/>
      <c r="D89" s="276"/>
      <c r="E89" s="276"/>
      <c r="F89" s="276"/>
      <c r="G89" s="276"/>
      <c r="H89" s="276"/>
      <c r="I89" s="276"/>
      <c r="J89" s="276"/>
      <c r="K89" s="277"/>
      <c r="L89" s="277"/>
      <c r="M89" s="277"/>
      <c r="N89" s="277"/>
      <c r="O89" s="277"/>
      <c r="P89" s="277"/>
      <c r="Q89" s="278"/>
      <c r="R89" s="278"/>
      <c r="S89" s="278"/>
      <c r="T89" s="279"/>
      <c r="U89" s="279"/>
      <c r="V89" s="229"/>
      <c r="W89" s="121"/>
      <c r="X89" s="242">
        <f t="shared" si="4"/>
        <v>0</v>
      </c>
      <c r="Y89" s="242"/>
      <c r="Z89" s="243">
        <f t="shared" si="5"/>
        <v>0</v>
      </c>
      <c r="AA89" s="244"/>
      <c r="AB89" s="244"/>
      <c r="AC89" s="208"/>
      <c r="AD89" s="209"/>
      <c r="AE89" s="245">
        <f t="shared" si="6"/>
        <v>0</v>
      </c>
      <c r="AF89" s="245" t="e">
        <f>(LOOKUP($AC89,AG89:$AL99,#REF!))</f>
        <v>#REF!</v>
      </c>
      <c r="AG89" s="246" t="e">
        <f>(LOOKUP($AC89,AH89:$AL99,#REF!))</f>
        <v>#REF!</v>
      </c>
      <c r="AH89" s="236">
        <f t="shared" si="7"/>
        <v>0</v>
      </c>
      <c r="AI89" s="237"/>
      <c r="AJ89" s="237"/>
      <c r="AK89" s="237"/>
      <c r="AL89" s="238"/>
    </row>
    <row r="90" spans="1:38" ht="24" customHeight="1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2"/>
      <c r="K90" s="213"/>
      <c r="L90" s="214"/>
      <c r="M90" s="214"/>
      <c r="N90" s="214"/>
      <c r="O90" s="214"/>
      <c r="P90" s="215"/>
      <c r="Q90" s="126"/>
      <c r="R90" s="127"/>
      <c r="S90" s="128"/>
      <c r="T90" s="216"/>
      <c r="U90" s="217"/>
      <c r="V90" s="156"/>
      <c r="W90" s="157"/>
      <c r="X90" s="230">
        <f t="shared" si="4"/>
        <v>0</v>
      </c>
      <c r="Y90" s="230"/>
      <c r="Z90" s="239">
        <f t="shared" si="5"/>
        <v>0</v>
      </c>
      <c r="AA90" s="154"/>
      <c r="AB90" s="154"/>
      <c r="AC90" s="119"/>
      <c r="AD90" s="120"/>
      <c r="AE90" s="137">
        <f t="shared" si="6"/>
        <v>0</v>
      </c>
      <c r="AF90" s="137" t="e">
        <f>(LOOKUP($AC90,AG90:$AL99,#REF!))</f>
        <v>#REF!</v>
      </c>
      <c r="AG90" s="138" t="e">
        <f>(LOOKUP($AC90,AH90:$AL99,#REF!))</f>
        <v>#REF!</v>
      </c>
      <c r="AH90" s="231">
        <f t="shared" si="7"/>
        <v>0</v>
      </c>
      <c r="AI90" s="232"/>
      <c r="AJ90" s="232"/>
      <c r="AK90" s="232"/>
      <c r="AL90" s="233"/>
    </row>
    <row r="91" spans="1:38" ht="24" customHeight="1" x14ac:dyDescent="0.2">
      <c r="A91" s="210"/>
      <c r="B91" s="211"/>
      <c r="C91" s="211"/>
      <c r="D91" s="211"/>
      <c r="E91" s="211"/>
      <c r="F91" s="211"/>
      <c r="G91" s="211"/>
      <c r="H91" s="211"/>
      <c r="I91" s="211"/>
      <c r="J91" s="212"/>
      <c r="K91" s="213"/>
      <c r="L91" s="214"/>
      <c r="M91" s="214"/>
      <c r="N91" s="214"/>
      <c r="O91" s="214"/>
      <c r="P91" s="215"/>
      <c r="Q91" s="126"/>
      <c r="R91" s="127"/>
      <c r="S91" s="128"/>
      <c r="T91" s="216"/>
      <c r="U91" s="217"/>
      <c r="V91" s="156"/>
      <c r="W91" s="157"/>
      <c r="X91" s="230">
        <f t="shared" si="4"/>
        <v>0</v>
      </c>
      <c r="Y91" s="230"/>
      <c r="Z91" s="239">
        <f t="shared" si="5"/>
        <v>0</v>
      </c>
      <c r="AA91" s="154"/>
      <c r="AB91" s="154"/>
      <c r="AC91" s="119"/>
      <c r="AD91" s="120"/>
      <c r="AE91" s="137">
        <f t="shared" si="6"/>
        <v>0</v>
      </c>
      <c r="AF91" s="137" t="e">
        <f>(LOOKUP($AC91,AG91:$AL99,#REF!))</f>
        <v>#REF!</v>
      </c>
      <c r="AG91" s="138" t="e">
        <f>(LOOKUP($AC91,AH91:$AL99,#REF!))</f>
        <v>#REF!</v>
      </c>
      <c r="AH91" s="231">
        <f t="shared" si="7"/>
        <v>0</v>
      </c>
      <c r="AI91" s="232"/>
      <c r="AJ91" s="232"/>
      <c r="AK91" s="232"/>
      <c r="AL91" s="233"/>
    </row>
    <row r="92" spans="1:38" ht="24" customHeight="1" x14ac:dyDescent="0.2">
      <c r="A92" s="210"/>
      <c r="B92" s="211"/>
      <c r="C92" s="211"/>
      <c r="D92" s="211"/>
      <c r="E92" s="211"/>
      <c r="F92" s="211"/>
      <c r="G92" s="211"/>
      <c r="H92" s="211"/>
      <c r="I92" s="211"/>
      <c r="J92" s="212"/>
      <c r="K92" s="213"/>
      <c r="L92" s="214"/>
      <c r="M92" s="214"/>
      <c r="N92" s="214"/>
      <c r="O92" s="214"/>
      <c r="P92" s="215"/>
      <c r="Q92" s="126"/>
      <c r="R92" s="127"/>
      <c r="S92" s="128"/>
      <c r="T92" s="216"/>
      <c r="U92" s="217"/>
      <c r="V92" s="156"/>
      <c r="W92" s="157"/>
      <c r="X92" s="230">
        <f t="shared" si="4"/>
        <v>0</v>
      </c>
      <c r="Y92" s="230"/>
      <c r="Z92" s="239">
        <f t="shared" si="5"/>
        <v>0</v>
      </c>
      <c r="AA92" s="154"/>
      <c r="AB92" s="154"/>
      <c r="AC92" s="119"/>
      <c r="AD92" s="120"/>
      <c r="AE92" s="137">
        <f t="shared" si="6"/>
        <v>0</v>
      </c>
      <c r="AF92" s="137" t="e">
        <f>(LOOKUP($AC92,AG92:$AL99,#REF!))</f>
        <v>#REF!</v>
      </c>
      <c r="AG92" s="138" t="e">
        <f>(LOOKUP($AC92,AH92:$AL99,#REF!))</f>
        <v>#REF!</v>
      </c>
      <c r="AH92" s="231">
        <f t="shared" si="7"/>
        <v>0</v>
      </c>
      <c r="AI92" s="232"/>
      <c r="AJ92" s="232"/>
      <c r="AK92" s="232"/>
      <c r="AL92" s="233"/>
    </row>
    <row r="93" spans="1:38" ht="24" customHeight="1" x14ac:dyDescent="0.2">
      <c r="A93" s="223"/>
      <c r="B93" s="224"/>
      <c r="C93" s="224"/>
      <c r="D93" s="224"/>
      <c r="E93" s="224"/>
      <c r="F93" s="224"/>
      <c r="G93" s="224"/>
      <c r="H93" s="224"/>
      <c r="I93" s="224"/>
      <c r="J93" s="225"/>
      <c r="K93" s="226"/>
      <c r="L93" s="227"/>
      <c r="M93" s="227"/>
      <c r="N93" s="227"/>
      <c r="O93" s="227"/>
      <c r="P93" s="228"/>
      <c r="Q93" s="272"/>
      <c r="R93" s="273"/>
      <c r="S93" s="274"/>
      <c r="T93" s="234"/>
      <c r="U93" s="235"/>
      <c r="V93" s="254"/>
      <c r="W93" s="255"/>
      <c r="X93" s="251">
        <f t="shared" si="4"/>
        <v>0</v>
      </c>
      <c r="Y93" s="251"/>
      <c r="Z93" s="249">
        <f t="shared" si="5"/>
        <v>0</v>
      </c>
      <c r="AA93" s="250"/>
      <c r="AB93" s="250"/>
      <c r="AC93" s="119"/>
      <c r="AD93" s="120"/>
      <c r="AE93" s="240">
        <f t="shared" si="6"/>
        <v>0</v>
      </c>
      <c r="AF93" s="240" t="e">
        <f>(LOOKUP($AC93,AG93:$AL100,#REF!))</f>
        <v>#REF!</v>
      </c>
      <c r="AG93" s="241" t="e">
        <f>(LOOKUP($AC93,AH93:$AL100,#REF!))</f>
        <v>#REF!</v>
      </c>
      <c r="AH93" s="160">
        <f t="shared" si="7"/>
        <v>0</v>
      </c>
      <c r="AI93" s="161"/>
      <c r="AJ93" s="161"/>
      <c r="AK93" s="161"/>
      <c r="AL93" s="162"/>
    </row>
    <row r="94" spans="1:38" ht="24" customHeight="1" x14ac:dyDescent="0.2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20"/>
      <c r="L94" s="220"/>
      <c r="M94" s="220"/>
      <c r="N94" s="220"/>
      <c r="O94" s="220"/>
      <c r="P94" s="220"/>
      <c r="Q94" s="221"/>
      <c r="R94" s="221"/>
      <c r="S94" s="221"/>
      <c r="T94" s="222"/>
      <c r="U94" s="222"/>
      <c r="V94" s="252"/>
      <c r="W94" s="253"/>
      <c r="X94" s="129">
        <f t="shared" si="4"/>
        <v>0</v>
      </c>
      <c r="Y94" s="129"/>
      <c r="Z94" s="247">
        <f t="shared" si="5"/>
        <v>0</v>
      </c>
      <c r="AA94" s="248"/>
      <c r="AB94" s="248"/>
      <c r="AC94" s="208"/>
      <c r="AD94" s="209"/>
      <c r="AE94" s="137">
        <f t="shared" si="6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256">
        <f t="shared" si="7"/>
        <v>0</v>
      </c>
      <c r="AI94" s="257"/>
      <c r="AJ94" s="257"/>
      <c r="AK94" s="257"/>
      <c r="AL94" s="258"/>
    </row>
    <row r="95" spans="1:38" ht="24" customHeight="1" x14ac:dyDescent="0.2">
      <c r="A95" s="210"/>
      <c r="B95" s="211"/>
      <c r="C95" s="211"/>
      <c r="D95" s="211"/>
      <c r="E95" s="211"/>
      <c r="F95" s="211"/>
      <c r="G95" s="211"/>
      <c r="H95" s="211"/>
      <c r="I95" s="211"/>
      <c r="J95" s="212"/>
      <c r="K95" s="213"/>
      <c r="L95" s="214"/>
      <c r="M95" s="214"/>
      <c r="N95" s="214"/>
      <c r="O95" s="214"/>
      <c r="P95" s="215"/>
      <c r="Q95" s="126"/>
      <c r="R95" s="127"/>
      <c r="S95" s="128"/>
      <c r="T95" s="216"/>
      <c r="U95" s="217"/>
      <c r="V95" s="156"/>
      <c r="W95" s="157"/>
      <c r="X95" s="230">
        <f t="shared" si="4"/>
        <v>0</v>
      </c>
      <c r="Y95" s="230"/>
      <c r="Z95" s="239">
        <f t="shared" si="5"/>
        <v>0</v>
      </c>
      <c r="AA95" s="154"/>
      <c r="AB95" s="154"/>
      <c r="AC95" s="119"/>
      <c r="AD95" s="120"/>
      <c r="AE95" s="137">
        <f t="shared" si="6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231">
        <f t="shared" si="7"/>
        <v>0</v>
      </c>
      <c r="AI95" s="232"/>
      <c r="AJ95" s="232"/>
      <c r="AK95" s="232"/>
      <c r="AL95" s="233"/>
    </row>
    <row r="96" spans="1:38" ht="24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2"/>
      <c r="K96" s="213"/>
      <c r="L96" s="214"/>
      <c r="M96" s="214"/>
      <c r="N96" s="214"/>
      <c r="O96" s="214"/>
      <c r="P96" s="215"/>
      <c r="Q96" s="126"/>
      <c r="R96" s="127"/>
      <c r="S96" s="128"/>
      <c r="T96" s="216"/>
      <c r="U96" s="217"/>
      <c r="V96" s="156"/>
      <c r="W96" s="157"/>
      <c r="X96" s="230">
        <f t="shared" si="4"/>
        <v>0</v>
      </c>
      <c r="Y96" s="230"/>
      <c r="Z96" s="239">
        <f t="shared" si="5"/>
        <v>0</v>
      </c>
      <c r="AA96" s="154"/>
      <c r="AB96" s="154"/>
      <c r="AC96" s="119"/>
      <c r="AD96" s="120"/>
      <c r="AE96" s="137">
        <f t="shared" si="6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231">
        <f t="shared" si="7"/>
        <v>0</v>
      </c>
      <c r="AI96" s="232"/>
      <c r="AJ96" s="232"/>
      <c r="AK96" s="232"/>
      <c r="AL96" s="233"/>
    </row>
    <row r="97" spans="1:38" ht="24" customHeight="1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2"/>
      <c r="K97" s="213"/>
      <c r="L97" s="214"/>
      <c r="M97" s="214"/>
      <c r="N97" s="214"/>
      <c r="O97" s="214"/>
      <c r="P97" s="215"/>
      <c r="Q97" s="126"/>
      <c r="R97" s="127"/>
      <c r="S97" s="128"/>
      <c r="T97" s="216"/>
      <c r="U97" s="217"/>
      <c r="V97" s="156"/>
      <c r="W97" s="157"/>
      <c r="X97" s="230">
        <f t="shared" si="4"/>
        <v>0</v>
      </c>
      <c r="Y97" s="230"/>
      <c r="Z97" s="239">
        <f t="shared" si="5"/>
        <v>0</v>
      </c>
      <c r="AA97" s="154"/>
      <c r="AB97" s="154"/>
      <c r="AC97" s="119"/>
      <c r="AD97" s="120"/>
      <c r="AE97" s="137">
        <f t="shared" si="6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231">
        <f t="shared" si="7"/>
        <v>0</v>
      </c>
      <c r="AI97" s="232"/>
      <c r="AJ97" s="232"/>
      <c r="AK97" s="232"/>
      <c r="AL97" s="233"/>
    </row>
    <row r="98" spans="1:38" ht="24" customHeight="1" x14ac:dyDescent="0.2">
      <c r="A98" s="223"/>
      <c r="B98" s="224"/>
      <c r="C98" s="224"/>
      <c r="D98" s="224"/>
      <c r="E98" s="224"/>
      <c r="F98" s="224"/>
      <c r="G98" s="224"/>
      <c r="H98" s="224"/>
      <c r="I98" s="224"/>
      <c r="J98" s="225"/>
      <c r="K98" s="226"/>
      <c r="L98" s="227"/>
      <c r="M98" s="227"/>
      <c r="N98" s="227"/>
      <c r="O98" s="227"/>
      <c r="P98" s="228"/>
      <c r="Q98" s="260"/>
      <c r="R98" s="261"/>
      <c r="S98" s="262"/>
      <c r="T98" s="263"/>
      <c r="U98" s="264"/>
      <c r="V98" s="268"/>
      <c r="W98" s="269"/>
      <c r="X98" s="270">
        <f t="shared" si="4"/>
        <v>0</v>
      </c>
      <c r="Y98" s="271"/>
      <c r="Z98" s="249">
        <f t="shared" si="5"/>
        <v>0</v>
      </c>
      <c r="AA98" s="250"/>
      <c r="AB98" s="259"/>
      <c r="AC98" s="119"/>
      <c r="AD98" s="120"/>
      <c r="AE98" s="137">
        <f t="shared" si="6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160">
        <f t="shared" si="7"/>
        <v>0</v>
      </c>
      <c r="AI98" s="161"/>
      <c r="AJ98" s="161"/>
      <c r="AK98" s="161"/>
      <c r="AL98" s="162"/>
    </row>
    <row r="99" spans="1:38" ht="24" customHeight="1" x14ac:dyDescent="0.2">
      <c r="A99" s="267" t="s">
        <v>59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</row>
    <row r="100" spans="1:38" s="6" customFormat="1" ht="15.75" x14ac:dyDescent="0.25">
      <c r="T100" s="266" t="s">
        <v>62</v>
      </c>
      <c r="U100" s="266"/>
      <c r="V100" s="266"/>
      <c r="X100" s="49"/>
      <c r="Y100" s="49"/>
      <c r="Z100" s="49"/>
      <c r="AE100" s="34" t="s">
        <v>54</v>
      </c>
      <c r="AG100" s="164"/>
      <c r="AH100" s="164"/>
      <c r="AI100" s="265" t="s">
        <v>25</v>
      </c>
      <c r="AJ100" s="265"/>
      <c r="AK100" s="164"/>
      <c r="AL100" s="164"/>
    </row>
  </sheetData>
  <mergeCells count="578">
    <mergeCell ref="AH12:AL12"/>
    <mergeCell ref="AH13:AL13"/>
    <mergeCell ref="AH14:AL14"/>
    <mergeCell ref="AH15:AL15"/>
    <mergeCell ref="Z11:AB11"/>
    <mergeCell ref="Z12:AB12"/>
    <mergeCell ref="X15:Y15"/>
    <mergeCell ref="AH84:AL84"/>
    <mergeCell ref="AI35:AL36"/>
    <mergeCell ref="AH35:AH36"/>
    <mergeCell ref="U40:AD40"/>
    <mergeCell ref="U39:AD39"/>
    <mergeCell ref="AH22:AL22"/>
    <mergeCell ref="AH24:AL24"/>
    <mergeCell ref="AE24:AG24"/>
    <mergeCell ref="AC13:AD13"/>
    <mergeCell ref="AC14:AD14"/>
    <mergeCell ref="AE17:AG17"/>
    <mergeCell ref="X17:Y17"/>
    <mergeCell ref="T22:U22"/>
    <mergeCell ref="AE11:AG11"/>
    <mergeCell ref="Z22:AB22"/>
    <mergeCell ref="U33:AD33"/>
    <mergeCell ref="AI25:AL25"/>
    <mergeCell ref="A43:G44"/>
    <mergeCell ref="H44:Q44"/>
    <mergeCell ref="V11:W11"/>
    <mergeCell ref="V12:W12"/>
    <mergeCell ref="V13:W13"/>
    <mergeCell ref="V14:W14"/>
    <mergeCell ref="Z13:AB13"/>
    <mergeCell ref="Z14:AB14"/>
    <mergeCell ref="X11:Y11"/>
    <mergeCell ref="X12:Y12"/>
    <mergeCell ref="X13:Y13"/>
    <mergeCell ref="X14:Y14"/>
    <mergeCell ref="Q11:S11"/>
    <mergeCell ref="Q12:S12"/>
    <mergeCell ref="Q13:S13"/>
    <mergeCell ref="Q14:S14"/>
    <mergeCell ref="T11:U11"/>
    <mergeCell ref="T12:U12"/>
    <mergeCell ref="T13:U13"/>
    <mergeCell ref="T14:U14"/>
    <mergeCell ref="R35:T35"/>
    <mergeCell ref="Z15:AB15"/>
    <mergeCell ref="A37:G40"/>
    <mergeCell ref="U44:AD44"/>
    <mergeCell ref="H46:Q46"/>
    <mergeCell ref="A11:J11"/>
    <mergeCell ref="A12:J12"/>
    <mergeCell ref="A13:J13"/>
    <mergeCell ref="A14:J14"/>
    <mergeCell ref="K11:P11"/>
    <mergeCell ref="K12:P12"/>
    <mergeCell ref="K13:P13"/>
    <mergeCell ref="K14:P14"/>
    <mergeCell ref="K15:P15"/>
    <mergeCell ref="Q15:S15"/>
    <mergeCell ref="A17:J17"/>
    <mergeCell ref="A20:A21"/>
    <mergeCell ref="R36:T36"/>
    <mergeCell ref="T17:U17"/>
    <mergeCell ref="U36:AD36"/>
    <mergeCell ref="K24:P24"/>
    <mergeCell ref="B20:J21"/>
    <mergeCell ref="Q20:S21"/>
    <mergeCell ref="T20:U21"/>
    <mergeCell ref="K20:P21"/>
    <mergeCell ref="B22:J22"/>
    <mergeCell ref="K23:P23"/>
    <mergeCell ref="Q22:S22"/>
    <mergeCell ref="AD31:AF31"/>
    <mergeCell ref="AD30:AF30"/>
    <mergeCell ref="AD29:AF29"/>
    <mergeCell ref="Z28:AB28"/>
    <mergeCell ref="AD28:AF28"/>
    <mergeCell ref="X23:Y23"/>
    <mergeCell ref="X24:Y24"/>
    <mergeCell ref="Z23:AB23"/>
    <mergeCell ref="Z30:AB30"/>
    <mergeCell ref="AC24:AD24"/>
    <mergeCell ref="Z24:AB24"/>
    <mergeCell ref="Z17:AB17"/>
    <mergeCell ref="V15:W15"/>
    <mergeCell ref="T24:U24"/>
    <mergeCell ref="V20:W21"/>
    <mergeCell ref="B23:J23"/>
    <mergeCell ref="B24:J24"/>
    <mergeCell ref="T23:U23"/>
    <mergeCell ref="X16:Y16"/>
    <mergeCell ref="V16:W16"/>
    <mergeCell ref="Q23:S23"/>
    <mergeCell ref="K22:P22"/>
    <mergeCell ref="H35:Q35"/>
    <mergeCell ref="H34:Q34"/>
    <mergeCell ref="H36:Q36"/>
    <mergeCell ref="A41:G42"/>
    <mergeCell ref="H37:Q37"/>
    <mergeCell ref="R37:T37"/>
    <mergeCell ref="R39:T39"/>
    <mergeCell ref="R38:T38"/>
    <mergeCell ref="H33:Q33"/>
    <mergeCell ref="R33:T33"/>
    <mergeCell ref="A1:AL1"/>
    <mergeCell ref="A2:AL2"/>
    <mergeCell ref="I4:N4"/>
    <mergeCell ref="X20:Y21"/>
    <mergeCell ref="V10:W10"/>
    <mergeCell ref="A33:G34"/>
    <mergeCell ref="Q10:S10"/>
    <mergeCell ref="A10:J10"/>
    <mergeCell ref="X22:Y22"/>
    <mergeCell ref="Q24:S24"/>
    <mergeCell ref="T16:U16"/>
    <mergeCell ref="AH16:AL16"/>
    <mergeCell ref="T10:U10"/>
    <mergeCell ref="AE7:AI7"/>
    <mergeCell ref="K10:P10"/>
    <mergeCell ref="AH10:AL10"/>
    <mergeCell ref="Z10:AB10"/>
    <mergeCell ref="AC9:AD9"/>
    <mergeCell ref="K8:P9"/>
    <mergeCell ref="Q8:S9"/>
    <mergeCell ref="AC23:AD23"/>
    <mergeCell ref="AE23:AG23"/>
    <mergeCell ref="T8:U9"/>
    <mergeCell ref="V8:W9"/>
    <mergeCell ref="A45:G48"/>
    <mergeCell ref="H45:Q45"/>
    <mergeCell ref="AH43:AH44"/>
    <mergeCell ref="AH37:AH40"/>
    <mergeCell ref="AE34:AG34"/>
    <mergeCell ref="AE44:AG44"/>
    <mergeCell ref="AE33:AG33"/>
    <mergeCell ref="R34:T34"/>
    <mergeCell ref="U34:AD34"/>
    <mergeCell ref="AH41:AH42"/>
    <mergeCell ref="AE42:AG42"/>
    <mergeCell ref="U42:AD42"/>
    <mergeCell ref="U46:AD46"/>
    <mergeCell ref="AH33:AH34"/>
    <mergeCell ref="U35:AD35"/>
    <mergeCell ref="U38:AD38"/>
    <mergeCell ref="R40:T40"/>
    <mergeCell ref="U37:AD37"/>
    <mergeCell ref="H40:Q40"/>
    <mergeCell ref="H38:Q38"/>
    <mergeCell ref="H39:Q39"/>
    <mergeCell ref="R42:T42"/>
    <mergeCell ref="R41:T41"/>
    <mergeCell ref="A35:G36"/>
    <mergeCell ref="U48:AD48"/>
    <mergeCell ref="U43:AD43"/>
    <mergeCell ref="R44:T44"/>
    <mergeCell ref="U41:AD41"/>
    <mergeCell ref="AE43:AG43"/>
    <mergeCell ref="AE45:AG45"/>
    <mergeCell ref="R47:T47"/>
    <mergeCell ref="T15:U15"/>
    <mergeCell ref="AH11:AL11"/>
    <mergeCell ref="AI33:AL34"/>
    <mergeCell ref="AI41:AL42"/>
    <mergeCell ref="AI43:AL44"/>
    <mergeCell ref="AI37:AL40"/>
    <mergeCell ref="V23:W23"/>
    <mergeCell ref="Z26:AL26"/>
    <mergeCell ref="Z27:AL27"/>
    <mergeCell ref="AH23:AL23"/>
    <mergeCell ref="V24:W24"/>
    <mergeCell ref="AA25:AB25"/>
    <mergeCell ref="Z29:AB29"/>
    <mergeCell ref="Z31:AB31"/>
    <mergeCell ref="AD25:AG25"/>
    <mergeCell ref="AI28:AL28"/>
    <mergeCell ref="AI31:AL31"/>
    <mergeCell ref="AE35:AG35"/>
    <mergeCell ref="AE36:AG36"/>
    <mergeCell ref="AE37:AG37"/>
    <mergeCell ref="AE41:AG41"/>
    <mergeCell ref="AE38:AG38"/>
    <mergeCell ref="AE39:AG39"/>
    <mergeCell ref="K67:P68"/>
    <mergeCell ref="Q67:S68"/>
    <mergeCell ref="T67:U68"/>
    <mergeCell ref="V67:W68"/>
    <mergeCell ref="R63:W63"/>
    <mergeCell ref="H48:Q48"/>
    <mergeCell ref="R48:T48"/>
    <mergeCell ref="H47:Q47"/>
    <mergeCell ref="AB51:AE51"/>
    <mergeCell ref="AE47:AG47"/>
    <mergeCell ref="R45:T45"/>
    <mergeCell ref="U45:AD45"/>
    <mergeCell ref="R43:T43"/>
    <mergeCell ref="H43:Q43"/>
    <mergeCell ref="H41:Q41"/>
    <mergeCell ref="H42:Q42"/>
    <mergeCell ref="R46:T46"/>
    <mergeCell ref="W51:Z51"/>
    <mergeCell ref="AH51:AL52"/>
    <mergeCell ref="AI49:AL49"/>
    <mergeCell ref="AH63:AL63"/>
    <mergeCell ref="A61:AL61"/>
    <mergeCell ref="T58:V58"/>
    <mergeCell ref="W52:Z52"/>
    <mergeCell ref="A60:AL60"/>
    <mergeCell ref="X67:Y68"/>
    <mergeCell ref="Z67:AB68"/>
    <mergeCell ref="AG58:AH58"/>
    <mergeCell ref="AK58:AL58"/>
    <mergeCell ref="A67:J68"/>
    <mergeCell ref="A51:M51"/>
    <mergeCell ref="N51:O51"/>
    <mergeCell ref="I63:N63"/>
    <mergeCell ref="AE65:AL65"/>
    <mergeCell ref="AF63:AG63"/>
    <mergeCell ref="AB63:AE63"/>
    <mergeCell ref="A59:AL59"/>
    <mergeCell ref="AI54:AL54"/>
    <mergeCell ref="AI56:AL56"/>
    <mergeCell ref="AI58:AJ58"/>
    <mergeCell ref="F52:P52"/>
    <mergeCell ref="X70:Y70"/>
    <mergeCell ref="AE70:AG70"/>
    <mergeCell ref="AH70:AL70"/>
    <mergeCell ref="A71:J71"/>
    <mergeCell ref="K71:P71"/>
    <mergeCell ref="Q71:S71"/>
    <mergeCell ref="T71:U71"/>
    <mergeCell ref="Z69:AB69"/>
    <mergeCell ref="AC69:AD69"/>
    <mergeCell ref="Z70:AB70"/>
    <mergeCell ref="AC70:AD70"/>
    <mergeCell ref="AE69:AG69"/>
    <mergeCell ref="V69:W69"/>
    <mergeCell ref="A72:J72"/>
    <mergeCell ref="K72:P72"/>
    <mergeCell ref="Q72:S72"/>
    <mergeCell ref="T72:U72"/>
    <mergeCell ref="Z71:AB71"/>
    <mergeCell ref="AH69:AL69"/>
    <mergeCell ref="AH67:AL68"/>
    <mergeCell ref="AC68:AD68"/>
    <mergeCell ref="AE68:AG68"/>
    <mergeCell ref="AC67:AG67"/>
    <mergeCell ref="X71:Y71"/>
    <mergeCell ref="A69:J69"/>
    <mergeCell ref="K69:P69"/>
    <mergeCell ref="Q69:S69"/>
    <mergeCell ref="T69:U69"/>
    <mergeCell ref="Q70:S70"/>
    <mergeCell ref="T70:U70"/>
    <mergeCell ref="A70:J70"/>
    <mergeCell ref="K70:P70"/>
    <mergeCell ref="X69:Y69"/>
    <mergeCell ref="AC71:AD71"/>
    <mergeCell ref="V70:W70"/>
    <mergeCell ref="AE71:AG71"/>
    <mergeCell ref="AH71:AL71"/>
    <mergeCell ref="Z72:AB72"/>
    <mergeCell ref="AC72:AD72"/>
    <mergeCell ref="AE72:AG72"/>
    <mergeCell ref="V71:W71"/>
    <mergeCell ref="AH72:AL72"/>
    <mergeCell ref="V72:W72"/>
    <mergeCell ref="X72:Y72"/>
    <mergeCell ref="AH73:AL73"/>
    <mergeCell ref="AC73:AD73"/>
    <mergeCell ref="AE73:AG73"/>
    <mergeCell ref="A74:J74"/>
    <mergeCell ref="K74:P74"/>
    <mergeCell ref="Q74:S74"/>
    <mergeCell ref="T74:U74"/>
    <mergeCell ref="V74:W74"/>
    <mergeCell ref="X74:Y74"/>
    <mergeCell ref="A73:J73"/>
    <mergeCell ref="K73:P73"/>
    <mergeCell ref="Z73:AB73"/>
    <mergeCell ref="Q73:S73"/>
    <mergeCell ref="T73:U73"/>
    <mergeCell ref="V73:W73"/>
    <mergeCell ref="X73:Y73"/>
    <mergeCell ref="AH77:AL77"/>
    <mergeCell ref="A77:J77"/>
    <mergeCell ref="K77:P77"/>
    <mergeCell ref="Q77:S77"/>
    <mergeCell ref="T77:U77"/>
    <mergeCell ref="V77:W77"/>
    <mergeCell ref="X77:Y77"/>
    <mergeCell ref="A75:J75"/>
    <mergeCell ref="K75:P75"/>
    <mergeCell ref="Q75:S75"/>
    <mergeCell ref="T75:U75"/>
    <mergeCell ref="A76:J76"/>
    <mergeCell ref="AC77:AD77"/>
    <mergeCell ref="Z76:AB76"/>
    <mergeCell ref="X76:Y76"/>
    <mergeCell ref="AE77:AG77"/>
    <mergeCell ref="Z77:AB77"/>
    <mergeCell ref="AE74:AG74"/>
    <mergeCell ref="AH74:AL74"/>
    <mergeCell ref="K76:P76"/>
    <mergeCell ref="Q76:S76"/>
    <mergeCell ref="T76:U76"/>
    <mergeCell ref="V76:W76"/>
    <mergeCell ref="Z75:AB75"/>
    <mergeCell ref="AC75:AD75"/>
    <mergeCell ref="AE75:AG75"/>
    <mergeCell ref="AC76:AD76"/>
    <mergeCell ref="AE76:AG76"/>
    <mergeCell ref="AH76:AL76"/>
    <mergeCell ref="AH75:AL75"/>
    <mergeCell ref="V75:W75"/>
    <mergeCell ref="X75:Y75"/>
    <mergeCell ref="Z74:AB74"/>
    <mergeCell ref="AC74:AD74"/>
    <mergeCell ref="AH78:AL78"/>
    <mergeCell ref="A79:J79"/>
    <mergeCell ref="K79:P79"/>
    <mergeCell ref="Q79:S79"/>
    <mergeCell ref="T79:U79"/>
    <mergeCell ref="V79:W79"/>
    <mergeCell ref="X79:Y79"/>
    <mergeCell ref="T78:U78"/>
    <mergeCell ref="V78:W78"/>
    <mergeCell ref="Q78:S78"/>
    <mergeCell ref="AH79:AL79"/>
    <mergeCell ref="X78:Y78"/>
    <mergeCell ref="AE78:AG78"/>
    <mergeCell ref="A80:J80"/>
    <mergeCell ref="K80:P80"/>
    <mergeCell ref="Q80:S80"/>
    <mergeCell ref="T80:U80"/>
    <mergeCell ref="Z79:AB79"/>
    <mergeCell ref="AC79:AD79"/>
    <mergeCell ref="AE79:AG79"/>
    <mergeCell ref="A78:J78"/>
    <mergeCell ref="K78:P78"/>
    <mergeCell ref="Z80:AB80"/>
    <mergeCell ref="AC80:AD80"/>
    <mergeCell ref="AE80:AG80"/>
    <mergeCell ref="V80:W80"/>
    <mergeCell ref="A81:J81"/>
    <mergeCell ref="K81:P81"/>
    <mergeCell ref="Q81:S81"/>
    <mergeCell ref="Z81:AB81"/>
    <mergeCell ref="X80:Y80"/>
    <mergeCell ref="Z78:AB78"/>
    <mergeCell ref="AC78:AD78"/>
    <mergeCell ref="V87:W87"/>
    <mergeCell ref="X87:Y87"/>
    <mergeCell ref="Z87:AB87"/>
    <mergeCell ref="AC87:AD87"/>
    <mergeCell ref="Z83:AB83"/>
    <mergeCell ref="AC83:AD83"/>
    <mergeCell ref="X83:Y83"/>
    <mergeCell ref="X86:Y86"/>
    <mergeCell ref="A82:J82"/>
    <mergeCell ref="K82:P82"/>
    <mergeCell ref="Q82:S82"/>
    <mergeCell ref="T82:U82"/>
    <mergeCell ref="V82:W82"/>
    <mergeCell ref="V81:W81"/>
    <mergeCell ref="Z86:AB86"/>
    <mergeCell ref="AC86:AD86"/>
    <mergeCell ref="V85:W85"/>
    <mergeCell ref="AE86:AG86"/>
    <mergeCell ref="AH86:AL86"/>
    <mergeCell ref="AE88:AG88"/>
    <mergeCell ref="AH88:AL88"/>
    <mergeCell ref="AE87:AG87"/>
    <mergeCell ref="AH87:AL87"/>
    <mergeCell ref="V86:W86"/>
    <mergeCell ref="V88:W88"/>
    <mergeCell ref="AC88:AD88"/>
    <mergeCell ref="Z88:AB88"/>
    <mergeCell ref="X88:Y88"/>
    <mergeCell ref="K84:P84"/>
    <mergeCell ref="Q84:S84"/>
    <mergeCell ref="T84:U84"/>
    <mergeCell ref="AH80:AL80"/>
    <mergeCell ref="AH81:AL81"/>
    <mergeCell ref="AE81:AG81"/>
    <mergeCell ref="AC81:AD81"/>
    <mergeCell ref="X81:Y81"/>
    <mergeCell ref="Z82:AB82"/>
    <mergeCell ref="AC82:AD82"/>
    <mergeCell ref="V83:W83"/>
    <mergeCell ref="X85:Y85"/>
    <mergeCell ref="Z85:AB85"/>
    <mergeCell ref="AC85:AD85"/>
    <mergeCell ref="AE85:AG85"/>
    <mergeCell ref="AH85:AL85"/>
    <mergeCell ref="AE82:AG82"/>
    <mergeCell ref="AH82:AL82"/>
    <mergeCell ref="X82:Y82"/>
    <mergeCell ref="AC84:AD84"/>
    <mergeCell ref="AE84:AG84"/>
    <mergeCell ref="Z84:AB84"/>
    <mergeCell ref="X84:Y84"/>
    <mergeCell ref="A87:J87"/>
    <mergeCell ref="K87:P87"/>
    <mergeCell ref="Q87:S87"/>
    <mergeCell ref="T87:U87"/>
    <mergeCell ref="A89:J89"/>
    <mergeCell ref="K89:P89"/>
    <mergeCell ref="Q89:S89"/>
    <mergeCell ref="T89:U89"/>
    <mergeCell ref="A83:J83"/>
    <mergeCell ref="K83:P83"/>
    <mergeCell ref="A86:J86"/>
    <mergeCell ref="K86:P86"/>
    <mergeCell ref="Q86:S86"/>
    <mergeCell ref="T86:U86"/>
    <mergeCell ref="Q83:S83"/>
    <mergeCell ref="A85:J85"/>
    <mergeCell ref="K85:P85"/>
    <mergeCell ref="Q85:S85"/>
    <mergeCell ref="T85:U85"/>
    <mergeCell ref="A88:J88"/>
    <mergeCell ref="K88:P88"/>
    <mergeCell ref="Q88:S88"/>
    <mergeCell ref="T88:U88"/>
    <mergeCell ref="A84:J84"/>
    <mergeCell ref="AC94:AD94"/>
    <mergeCell ref="AC93:AD93"/>
    <mergeCell ref="AC97:AD97"/>
    <mergeCell ref="AC96:AD96"/>
    <mergeCell ref="AE97:AG97"/>
    <mergeCell ref="Q93:S93"/>
    <mergeCell ref="Z95:AB95"/>
    <mergeCell ref="X95:Y95"/>
    <mergeCell ref="T93:U93"/>
    <mergeCell ref="Q96:S96"/>
    <mergeCell ref="T96:U96"/>
    <mergeCell ref="AE95:AG95"/>
    <mergeCell ref="Z98:AB98"/>
    <mergeCell ref="AH98:AL98"/>
    <mergeCell ref="AC98:AD98"/>
    <mergeCell ref="AE98:AG98"/>
    <mergeCell ref="AK100:AL100"/>
    <mergeCell ref="AH97:AL97"/>
    <mergeCell ref="A98:J98"/>
    <mergeCell ref="K98:P98"/>
    <mergeCell ref="Q98:S98"/>
    <mergeCell ref="T98:U98"/>
    <mergeCell ref="AI100:AJ100"/>
    <mergeCell ref="T100:V100"/>
    <mergeCell ref="A99:AL99"/>
    <mergeCell ref="V98:W98"/>
    <mergeCell ref="AG100:AH100"/>
    <mergeCell ref="X98:Y98"/>
    <mergeCell ref="A97:J97"/>
    <mergeCell ref="K97:P97"/>
    <mergeCell ref="Q97:S97"/>
    <mergeCell ref="T97:U97"/>
    <mergeCell ref="A96:J96"/>
    <mergeCell ref="K96:P96"/>
    <mergeCell ref="V84:W84"/>
    <mergeCell ref="AH95:AL95"/>
    <mergeCell ref="V96:W96"/>
    <mergeCell ref="V97:W97"/>
    <mergeCell ref="Z96:AB96"/>
    <mergeCell ref="X96:Y96"/>
    <mergeCell ref="X97:Y97"/>
    <mergeCell ref="Z97:AB97"/>
    <mergeCell ref="AC95:AD95"/>
    <mergeCell ref="V90:W90"/>
    <mergeCell ref="V95:W95"/>
    <mergeCell ref="AE90:AG90"/>
    <mergeCell ref="AH90:AL90"/>
    <mergeCell ref="Z94:AB94"/>
    <mergeCell ref="Z93:AB93"/>
    <mergeCell ref="X93:Y93"/>
    <mergeCell ref="X94:Y94"/>
    <mergeCell ref="V94:W94"/>
    <mergeCell ref="V93:W93"/>
    <mergeCell ref="AE93:AG93"/>
    <mergeCell ref="AE94:AG94"/>
    <mergeCell ref="AH94:AL94"/>
    <mergeCell ref="AH96:AL96"/>
    <mergeCell ref="AE96:AG96"/>
    <mergeCell ref="T83:U83"/>
    <mergeCell ref="AH89:AL89"/>
    <mergeCell ref="AH83:AL83"/>
    <mergeCell ref="T81:U81"/>
    <mergeCell ref="AC92:AD92"/>
    <mergeCell ref="X91:Y91"/>
    <mergeCell ref="AC89:AD89"/>
    <mergeCell ref="AC91:AD91"/>
    <mergeCell ref="X90:Y90"/>
    <mergeCell ref="Z90:AB90"/>
    <mergeCell ref="AC90:AD90"/>
    <mergeCell ref="Z91:AB91"/>
    <mergeCell ref="V92:W92"/>
    <mergeCell ref="Z92:AB92"/>
    <mergeCell ref="AE91:AG91"/>
    <mergeCell ref="AH91:AL91"/>
    <mergeCell ref="AE92:AG92"/>
    <mergeCell ref="AH92:AL92"/>
    <mergeCell ref="AE83:AG83"/>
    <mergeCell ref="X89:Y89"/>
    <mergeCell ref="Z89:AB89"/>
    <mergeCell ref="AE89:AG89"/>
    <mergeCell ref="V89:W89"/>
    <mergeCell ref="V91:W91"/>
    <mergeCell ref="X92:Y92"/>
    <mergeCell ref="Q92:S92"/>
    <mergeCell ref="T92:U92"/>
    <mergeCell ref="Q91:S91"/>
    <mergeCell ref="T91:U91"/>
    <mergeCell ref="A92:J92"/>
    <mergeCell ref="K92:P92"/>
    <mergeCell ref="A90:J90"/>
    <mergeCell ref="K90:P90"/>
    <mergeCell ref="A91:J91"/>
    <mergeCell ref="K91:P91"/>
    <mergeCell ref="A95:J95"/>
    <mergeCell ref="K95:P95"/>
    <mergeCell ref="Q95:S95"/>
    <mergeCell ref="T95:U95"/>
    <mergeCell ref="A94:J94"/>
    <mergeCell ref="K94:P94"/>
    <mergeCell ref="Q94:S94"/>
    <mergeCell ref="T94:U94"/>
    <mergeCell ref="Q90:S90"/>
    <mergeCell ref="T90:U90"/>
    <mergeCell ref="A93:J93"/>
    <mergeCell ref="K93:P93"/>
    <mergeCell ref="AH93:AL93"/>
    <mergeCell ref="R4:W4"/>
    <mergeCell ref="AE6:AL6"/>
    <mergeCell ref="AH45:AH48"/>
    <mergeCell ref="AI45:AL48"/>
    <mergeCell ref="AE48:AG48"/>
    <mergeCell ref="AB52:AE52"/>
    <mergeCell ref="AE40:AG40"/>
    <mergeCell ref="AF51:AG52"/>
    <mergeCell ref="U47:AD47"/>
    <mergeCell ref="AE46:AG46"/>
    <mergeCell ref="AB4:AE4"/>
    <mergeCell ref="AF4:AG4"/>
    <mergeCell ref="AH4:AL4"/>
    <mergeCell ref="AC22:AD22"/>
    <mergeCell ref="AH17:AL17"/>
    <mergeCell ref="AC18:AG21"/>
    <mergeCell ref="AH18:AL21"/>
    <mergeCell ref="AE13:AG13"/>
    <mergeCell ref="AE14:AG14"/>
    <mergeCell ref="AE15:AG15"/>
    <mergeCell ref="AH8:AL9"/>
    <mergeCell ref="AC8:AG8"/>
    <mergeCell ref="AC10:AD10"/>
    <mergeCell ref="A8:J9"/>
    <mergeCell ref="AC17:AD17"/>
    <mergeCell ref="V22:W22"/>
    <mergeCell ref="A16:J16"/>
    <mergeCell ref="Q16:S16"/>
    <mergeCell ref="X10:Y10"/>
    <mergeCell ref="Z8:AB9"/>
    <mergeCell ref="AE10:AG10"/>
    <mergeCell ref="AE9:AG9"/>
    <mergeCell ref="X8:Y9"/>
    <mergeCell ref="AE22:AG22"/>
    <mergeCell ref="AC11:AD11"/>
    <mergeCell ref="AC12:AD12"/>
    <mergeCell ref="AE12:AG12"/>
    <mergeCell ref="Z18:AB21"/>
    <mergeCell ref="K17:P17"/>
    <mergeCell ref="Q17:S17"/>
    <mergeCell ref="AC16:AD16"/>
    <mergeCell ref="AE16:AG16"/>
    <mergeCell ref="Z16:AB16"/>
    <mergeCell ref="AC15:AD15"/>
    <mergeCell ref="K16:P16"/>
    <mergeCell ref="V17:W17"/>
    <mergeCell ref="A15:J15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AL100"/>
  <sheetViews>
    <sheetView showGridLines="0" showZeros="0" zoomScaleNormal="100" workbookViewId="0">
      <selection activeCell="AC23" sqref="AC23:AD2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303" t="s">
        <v>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s="4" customFormat="1" ht="15" customHeight="1" x14ac:dyDescent="0.25">
      <c r="A2" s="294" t="s">
        <v>5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63"/>
      <c r="J4" s="163"/>
      <c r="K4" s="163"/>
      <c r="L4" s="163"/>
      <c r="M4" s="163"/>
      <c r="N4" s="163"/>
      <c r="O4" s="64"/>
      <c r="P4" s="65" t="s">
        <v>49</v>
      </c>
      <c r="Q4" s="66"/>
      <c r="R4" s="163"/>
      <c r="S4" s="163"/>
      <c r="T4" s="163"/>
      <c r="U4" s="163"/>
      <c r="V4" s="163"/>
      <c r="W4" s="163"/>
      <c r="X4" s="63"/>
      <c r="Y4" s="64"/>
      <c r="AA4" s="62" t="s">
        <v>24</v>
      </c>
      <c r="AB4" s="185"/>
      <c r="AC4" s="185"/>
      <c r="AD4" s="185"/>
      <c r="AE4" s="185"/>
      <c r="AF4" s="186" t="s">
        <v>25</v>
      </c>
      <c r="AG4" s="186"/>
      <c r="AH4" s="185"/>
      <c r="AI4" s="185"/>
      <c r="AJ4" s="185"/>
      <c r="AK4" s="185"/>
      <c r="AL4" s="18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3'!AD6</f>
        <v>Proposal #</v>
      </c>
      <c r="AE6" s="429">
        <f>'Year 1'!AE6:AL6</f>
        <v>0</v>
      </c>
      <c r="AF6" s="429"/>
      <c r="AG6" s="429"/>
      <c r="AH6" s="429"/>
      <c r="AI6" s="429"/>
      <c r="AJ6" s="429"/>
      <c r="AK6" s="429"/>
      <c r="AL6" s="429"/>
    </row>
    <row r="7" spans="1:38" s="5" customFormat="1" ht="6" customHeight="1" x14ac:dyDescent="0.2">
      <c r="AC7" s="11"/>
      <c r="AD7" s="11"/>
      <c r="AE7" s="386"/>
      <c r="AF7" s="386"/>
      <c r="AG7" s="386"/>
      <c r="AH7" s="386"/>
      <c r="AI7" s="386"/>
      <c r="AJ7" s="56"/>
      <c r="AK7" s="56"/>
      <c r="AL7" s="56"/>
    </row>
    <row r="8" spans="1:38" s="2" customFormat="1" ht="12" customHeight="1" x14ac:dyDescent="0.2">
      <c r="A8" s="113" t="s">
        <v>26</v>
      </c>
      <c r="B8" s="114"/>
      <c r="C8" s="114"/>
      <c r="D8" s="114"/>
      <c r="E8" s="114"/>
      <c r="F8" s="114"/>
      <c r="G8" s="114"/>
      <c r="H8" s="114"/>
      <c r="I8" s="114"/>
      <c r="J8" s="115"/>
      <c r="K8" s="313" t="s">
        <v>14</v>
      </c>
      <c r="L8" s="314"/>
      <c r="M8" s="314"/>
      <c r="N8" s="314"/>
      <c r="O8" s="314"/>
      <c r="P8" s="315"/>
      <c r="Q8" s="319" t="s">
        <v>28</v>
      </c>
      <c r="R8" s="114"/>
      <c r="S8" s="115"/>
      <c r="T8" s="323" t="s">
        <v>45</v>
      </c>
      <c r="U8" s="324"/>
      <c r="V8" s="319" t="s">
        <v>29</v>
      </c>
      <c r="W8" s="114"/>
      <c r="X8" s="142" t="s">
        <v>30</v>
      </c>
      <c r="Y8" s="143"/>
      <c r="Z8" s="131" t="s">
        <v>43</v>
      </c>
      <c r="AA8" s="132"/>
      <c r="AB8" s="133"/>
      <c r="AC8" s="205" t="s">
        <v>1</v>
      </c>
      <c r="AD8" s="206"/>
      <c r="AE8" s="206"/>
      <c r="AF8" s="206"/>
      <c r="AG8" s="207"/>
      <c r="AH8" s="199" t="s">
        <v>44</v>
      </c>
      <c r="AI8" s="200"/>
      <c r="AJ8" s="200"/>
      <c r="AK8" s="200"/>
      <c r="AL8" s="201"/>
    </row>
    <row r="9" spans="1:38" s="2" customFormat="1" ht="12" customHeight="1" x14ac:dyDescent="0.2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316"/>
      <c r="L9" s="317"/>
      <c r="M9" s="317"/>
      <c r="N9" s="317"/>
      <c r="O9" s="317"/>
      <c r="P9" s="318"/>
      <c r="Q9" s="387"/>
      <c r="R9" s="117"/>
      <c r="S9" s="118"/>
      <c r="T9" s="388"/>
      <c r="U9" s="389"/>
      <c r="V9" s="387"/>
      <c r="W9" s="117"/>
      <c r="X9" s="144"/>
      <c r="Y9" s="145"/>
      <c r="Z9" s="134"/>
      <c r="AA9" s="135"/>
      <c r="AB9" s="136"/>
      <c r="AC9" s="280" t="s">
        <v>36</v>
      </c>
      <c r="AD9" s="281"/>
      <c r="AE9" s="139" t="s">
        <v>52</v>
      </c>
      <c r="AF9" s="140"/>
      <c r="AG9" s="141"/>
      <c r="AH9" s="202"/>
      <c r="AI9" s="203"/>
      <c r="AJ9" s="203"/>
      <c r="AK9" s="203"/>
      <c r="AL9" s="204"/>
    </row>
    <row r="10" spans="1:38" ht="21.95" customHeight="1" x14ac:dyDescent="0.2">
      <c r="A10" s="275" t="str">
        <f>'Year 3'!A10:J10</f>
        <v>David Edge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7" t="str">
        <f>'Year 3'!K10:P10</f>
        <v>Data Scientist</v>
      </c>
      <c r="L10" s="277"/>
      <c r="M10" s="277"/>
      <c r="N10" s="277"/>
      <c r="O10" s="277"/>
      <c r="P10" s="277"/>
      <c r="Q10" s="278">
        <f>SUM('Year 3'!Q10:S10*1.03)</f>
        <v>5714.9622100000006</v>
      </c>
      <c r="R10" s="278"/>
      <c r="S10" s="278"/>
      <c r="T10" s="279"/>
      <c r="U10" s="279"/>
      <c r="V10" s="121"/>
      <c r="W10" s="122"/>
      <c r="X10" s="384">
        <f t="shared" ref="X10" si="0">T10*V10/100</f>
        <v>0</v>
      </c>
      <c r="Y10" s="414"/>
      <c r="Z10" s="153">
        <f t="shared" ref="Z10:Z17" si="1">Q10*T10*V10/100</f>
        <v>0</v>
      </c>
      <c r="AA10" s="154"/>
      <c r="AB10" s="155"/>
      <c r="AC10" s="208"/>
      <c r="AD10" s="209"/>
      <c r="AE10" s="137">
        <f t="shared" ref="AE10:AE17" si="2">AC10/100*Z10</f>
        <v>0</v>
      </c>
      <c r="AF10" s="137" t="e">
        <f>(LOOKUP($AC10,AG10:$AL26,#REF!))</f>
        <v>#REF!</v>
      </c>
      <c r="AG10" s="138" t="e">
        <f>(LOOKUP($AC10,AH10:$AL26,#REF!))</f>
        <v>#REF!</v>
      </c>
      <c r="AH10" s="153">
        <f t="shared" ref="AH10:AH17" si="3">Z10+AE10</f>
        <v>0</v>
      </c>
      <c r="AI10" s="154"/>
      <c r="AJ10" s="154"/>
      <c r="AK10" s="154"/>
      <c r="AL10" s="155"/>
    </row>
    <row r="11" spans="1:38" ht="21.95" customHeight="1" x14ac:dyDescent="0.2">
      <c r="A11" s="421" t="str">
        <f>'Year 3'!A11:J11</f>
        <v>Michael Erb</v>
      </c>
      <c r="B11" s="422"/>
      <c r="C11" s="422"/>
      <c r="D11" s="422"/>
      <c r="E11" s="422"/>
      <c r="F11" s="422"/>
      <c r="G11" s="422"/>
      <c r="H11" s="422"/>
      <c r="I11" s="422"/>
      <c r="J11" s="422"/>
      <c r="K11" s="152" t="str">
        <f>'Year 3'!K11:P11</f>
        <v>Research Professor</v>
      </c>
      <c r="L11" s="152"/>
      <c r="M11" s="152"/>
      <c r="N11" s="152"/>
      <c r="O11" s="152"/>
      <c r="P11" s="152"/>
      <c r="Q11" s="420">
        <f>SUM('Year 3'!Q11:S11*1.03)</f>
        <v>7997.6689130000013</v>
      </c>
      <c r="R11" s="420"/>
      <c r="S11" s="420"/>
      <c r="T11" s="216"/>
      <c r="U11" s="217"/>
      <c r="V11" s="156"/>
      <c r="W11" s="157"/>
      <c r="X11" s="384">
        <f t="shared" ref="X11:X17" si="4">T11*V11/100</f>
        <v>0</v>
      </c>
      <c r="Y11" s="414"/>
      <c r="Z11" s="153">
        <f t="shared" si="1"/>
        <v>0</v>
      </c>
      <c r="AA11" s="154"/>
      <c r="AB11" s="155"/>
      <c r="AC11" s="119"/>
      <c r="AD11" s="120"/>
      <c r="AE11" s="137">
        <f t="shared" si="2"/>
        <v>0</v>
      </c>
      <c r="AF11" s="137" t="e">
        <f>(LOOKUP($AC11,AG11:$AL27,#REF!))</f>
        <v>#REF!</v>
      </c>
      <c r="AG11" s="138" t="e">
        <f>(LOOKUP($AC11,AH11:$AL27,#REF!))</f>
        <v>#REF!</v>
      </c>
      <c r="AH11" s="153">
        <f t="shared" si="3"/>
        <v>0</v>
      </c>
      <c r="AI11" s="154"/>
      <c r="AJ11" s="154"/>
      <c r="AK11" s="154"/>
      <c r="AL11" s="155"/>
    </row>
    <row r="12" spans="1:38" ht="21.95" customHeight="1" x14ac:dyDescent="0.2">
      <c r="A12" s="421">
        <f>'Year 3'!A12:J12</f>
        <v>0</v>
      </c>
      <c r="B12" s="422"/>
      <c r="C12" s="422"/>
      <c r="D12" s="422"/>
      <c r="E12" s="422"/>
      <c r="F12" s="422"/>
      <c r="G12" s="422"/>
      <c r="H12" s="422"/>
      <c r="I12" s="422"/>
      <c r="J12" s="422"/>
      <c r="K12" s="152">
        <f>'Year 3'!K12:P12</f>
        <v>0</v>
      </c>
      <c r="L12" s="152"/>
      <c r="M12" s="152"/>
      <c r="N12" s="152"/>
      <c r="O12" s="152"/>
      <c r="P12" s="152"/>
      <c r="Q12" s="420">
        <f>SUM('Year 3'!Q12:S12*1.03)</f>
        <v>0</v>
      </c>
      <c r="R12" s="420"/>
      <c r="S12" s="420"/>
      <c r="T12" s="216"/>
      <c r="U12" s="217"/>
      <c r="V12" s="156"/>
      <c r="W12" s="157"/>
      <c r="X12" s="384">
        <f t="shared" si="4"/>
        <v>0</v>
      </c>
      <c r="Y12" s="414"/>
      <c r="Z12" s="153">
        <f t="shared" si="1"/>
        <v>0</v>
      </c>
      <c r="AA12" s="154"/>
      <c r="AB12" s="155"/>
      <c r="AC12" s="119"/>
      <c r="AD12" s="120"/>
      <c r="AE12" s="137">
        <f t="shared" si="2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53">
        <f t="shared" si="3"/>
        <v>0</v>
      </c>
      <c r="AI12" s="154"/>
      <c r="AJ12" s="154"/>
      <c r="AK12" s="154"/>
      <c r="AL12" s="155"/>
    </row>
    <row r="13" spans="1:38" ht="21.95" customHeight="1" x14ac:dyDescent="0.2">
      <c r="A13" s="421">
        <f>'Year 3'!A13:J13</f>
        <v>0</v>
      </c>
      <c r="B13" s="422"/>
      <c r="C13" s="422"/>
      <c r="D13" s="422"/>
      <c r="E13" s="422"/>
      <c r="F13" s="422"/>
      <c r="G13" s="422"/>
      <c r="H13" s="422"/>
      <c r="I13" s="422"/>
      <c r="J13" s="422"/>
      <c r="K13" s="152">
        <f>'Year 3'!K13:P13</f>
        <v>0</v>
      </c>
      <c r="L13" s="152"/>
      <c r="M13" s="152"/>
      <c r="N13" s="152"/>
      <c r="O13" s="152"/>
      <c r="P13" s="152"/>
      <c r="Q13" s="420">
        <f>SUM('Year 3'!Q13:S13*1.03)</f>
        <v>0</v>
      </c>
      <c r="R13" s="420"/>
      <c r="S13" s="420"/>
      <c r="T13" s="216"/>
      <c r="U13" s="217"/>
      <c r="V13" s="156"/>
      <c r="W13" s="157"/>
      <c r="X13" s="384">
        <f t="shared" si="4"/>
        <v>0</v>
      </c>
      <c r="Y13" s="414"/>
      <c r="Z13" s="153">
        <f t="shared" si="1"/>
        <v>0</v>
      </c>
      <c r="AA13" s="154"/>
      <c r="AB13" s="155"/>
      <c r="AC13" s="119"/>
      <c r="AD13" s="120"/>
      <c r="AE13" s="137">
        <f t="shared" si="2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53">
        <f t="shared" si="3"/>
        <v>0</v>
      </c>
      <c r="AI13" s="154"/>
      <c r="AJ13" s="154"/>
      <c r="AK13" s="154"/>
      <c r="AL13" s="155"/>
    </row>
    <row r="14" spans="1:38" ht="21.95" customHeight="1" x14ac:dyDescent="0.2">
      <c r="A14" s="421">
        <f>'Year 3'!A14:J14</f>
        <v>0</v>
      </c>
      <c r="B14" s="422"/>
      <c r="C14" s="422"/>
      <c r="D14" s="422"/>
      <c r="E14" s="422"/>
      <c r="F14" s="422"/>
      <c r="G14" s="422"/>
      <c r="H14" s="422"/>
      <c r="I14" s="422"/>
      <c r="J14" s="422"/>
      <c r="K14" s="152">
        <f>'Year 3'!K14:P14</f>
        <v>0</v>
      </c>
      <c r="L14" s="152"/>
      <c r="M14" s="152"/>
      <c r="N14" s="152"/>
      <c r="O14" s="152"/>
      <c r="P14" s="152"/>
      <c r="Q14" s="420">
        <f>SUM('Year 3'!Q14:S14*1.03)</f>
        <v>0</v>
      </c>
      <c r="R14" s="420"/>
      <c r="S14" s="420"/>
      <c r="T14" s="216"/>
      <c r="U14" s="217"/>
      <c r="V14" s="156"/>
      <c r="W14" s="157"/>
      <c r="X14" s="384">
        <f t="shared" si="4"/>
        <v>0</v>
      </c>
      <c r="Y14" s="414"/>
      <c r="Z14" s="153">
        <f t="shared" si="1"/>
        <v>0</v>
      </c>
      <c r="AA14" s="154"/>
      <c r="AB14" s="155"/>
      <c r="AC14" s="119"/>
      <c r="AD14" s="120"/>
      <c r="AE14" s="137">
        <f t="shared" si="2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53">
        <f t="shared" si="3"/>
        <v>0</v>
      </c>
      <c r="AI14" s="154"/>
      <c r="AJ14" s="154"/>
      <c r="AK14" s="154"/>
      <c r="AL14" s="155"/>
    </row>
    <row r="15" spans="1:38" ht="21.95" customHeight="1" x14ac:dyDescent="0.2">
      <c r="A15" s="421">
        <f>'Year 3'!A15:J15</f>
        <v>0</v>
      </c>
      <c r="B15" s="422"/>
      <c r="C15" s="422"/>
      <c r="D15" s="422"/>
      <c r="E15" s="422"/>
      <c r="F15" s="422"/>
      <c r="G15" s="422"/>
      <c r="H15" s="422"/>
      <c r="I15" s="422"/>
      <c r="J15" s="422"/>
      <c r="K15" s="152">
        <f>'Year 3'!K15:P15</f>
        <v>0</v>
      </c>
      <c r="L15" s="152"/>
      <c r="M15" s="152"/>
      <c r="N15" s="152"/>
      <c r="O15" s="152"/>
      <c r="P15" s="152"/>
      <c r="Q15" s="420">
        <f>SUM('Year 3'!Q15:S15*1.03)</f>
        <v>0</v>
      </c>
      <c r="R15" s="420"/>
      <c r="S15" s="420"/>
      <c r="T15" s="216"/>
      <c r="U15" s="217"/>
      <c r="V15" s="156"/>
      <c r="W15" s="157"/>
      <c r="X15" s="384">
        <f t="shared" si="4"/>
        <v>0</v>
      </c>
      <c r="Y15" s="414"/>
      <c r="Z15" s="153">
        <f t="shared" si="1"/>
        <v>0</v>
      </c>
      <c r="AA15" s="154"/>
      <c r="AB15" s="155"/>
      <c r="AC15" s="119"/>
      <c r="AD15" s="120"/>
      <c r="AE15" s="137">
        <f t="shared" si="2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53">
        <f t="shared" si="3"/>
        <v>0</v>
      </c>
      <c r="AI15" s="154"/>
      <c r="AJ15" s="154"/>
      <c r="AK15" s="154"/>
      <c r="AL15" s="155"/>
    </row>
    <row r="16" spans="1:38" ht="21.95" customHeight="1" x14ac:dyDescent="0.2">
      <c r="A16" s="421">
        <f>'Year 3'!A16:J16</f>
        <v>0</v>
      </c>
      <c r="B16" s="422"/>
      <c r="C16" s="422"/>
      <c r="D16" s="422"/>
      <c r="E16" s="422"/>
      <c r="F16" s="422"/>
      <c r="G16" s="422"/>
      <c r="H16" s="422"/>
      <c r="I16" s="422"/>
      <c r="J16" s="422"/>
      <c r="K16" s="152">
        <f>'Year 3'!K16:P16</f>
        <v>0</v>
      </c>
      <c r="L16" s="152"/>
      <c r="M16" s="152"/>
      <c r="N16" s="152"/>
      <c r="O16" s="152"/>
      <c r="P16" s="152"/>
      <c r="Q16" s="420">
        <f>SUM('Year 3'!Q16:S16*1.03)</f>
        <v>0</v>
      </c>
      <c r="R16" s="420"/>
      <c r="S16" s="420"/>
      <c r="T16" s="216"/>
      <c r="U16" s="217"/>
      <c r="V16" s="156"/>
      <c r="W16" s="157"/>
      <c r="X16" s="384">
        <f t="shared" si="4"/>
        <v>0</v>
      </c>
      <c r="Y16" s="385"/>
      <c r="Z16" s="153">
        <f t="shared" si="1"/>
        <v>0</v>
      </c>
      <c r="AA16" s="154"/>
      <c r="AB16" s="155"/>
      <c r="AC16" s="119"/>
      <c r="AD16" s="120"/>
      <c r="AE16" s="137">
        <f t="shared" si="2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53">
        <f t="shared" si="3"/>
        <v>0</v>
      </c>
      <c r="AI16" s="154"/>
      <c r="AJ16" s="154"/>
      <c r="AK16" s="154"/>
      <c r="AL16" s="155"/>
    </row>
    <row r="17" spans="1:38" ht="21.95" customHeight="1" x14ac:dyDescent="0.2">
      <c r="A17" s="421">
        <f>'Year 3'!A17:J17</f>
        <v>0</v>
      </c>
      <c r="B17" s="422"/>
      <c r="C17" s="422"/>
      <c r="D17" s="422"/>
      <c r="E17" s="422"/>
      <c r="F17" s="422"/>
      <c r="G17" s="422"/>
      <c r="H17" s="422"/>
      <c r="I17" s="422"/>
      <c r="J17" s="422"/>
      <c r="K17" s="152">
        <f>'Year 3'!K17:P17</f>
        <v>0</v>
      </c>
      <c r="L17" s="152"/>
      <c r="M17" s="152"/>
      <c r="N17" s="152"/>
      <c r="O17" s="152"/>
      <c r="P17" s="152"/>
      <c r="Q17" s="420">
        <f>SUM('Year 3'!Q17:S17*1.03)</f>
        <v>0</v>
      </c>
      <c r="R17" s="420"/>
      <c r="S17" s="420"/>
      <c r="T17" s="216"/>
      <c r="U17" s="217"/>
      <c r="V17" s="156"/>
      <c r="W17" s="157"/>
      <c r="X17" s="384">
        <f t="shared" si="4"/>
        <v>0</v>
      </c>
      <c r="Y17" s="385"/>
      <c r="Z17" s="153">
        <f t="shared" si="1"/>
        <v>0</v>
      </c>
      <c r="AA17" s="154"/>
      <c r="AB17" s="155"/>
      <c r="AC17" s="119"/>
      <c r="AD17" s="120"/>
      <c r="AE17" s="137">
        <f t="shared" si="2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53">
        <f t="shared" si="3"/>
        <v>0</v>
      </c>
      <c r="AI17" s="154"/>
      <c r="AJ17" s="154"/>
      <c r="AK17" s="154"/>
      <c r="AL17" s="15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46"/>
      <c r="AA18" s="147"/>
      <c r="AB18" s="147"/>
      <c r="AC18" s="146"/>
      <c r="AD18" s="147"/>
      <c r="AE18" s="147"/>
      <c r="AF18" s="147"/>
      <c r="AG18" s="187"/>
      <c r="AH18" s="190">
        <f>Z18+AC18</f>
        <v>0</v>
      </c>
      <c r="AI18" s="191"/>
      <c r="AJ18" s="191"/>
      <c r="AK18" s="191"/>
      <c r="AL18" s="192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8"/>
      <c r="AA19" s="149"/>
      <c r="AB19" s="149"/>
      <c r="AC19" s="148"/>
      <c r="AD19" s="149"/>
      <c r="AE19" s="149"/>
      <c r="AF19" s="149"/>
      <c r="AG19" s="188"/>
      <c r="AH19" s="193"/>
      <c r="AI19" s="194"/>
      <c r="AJ19" s="194"/>
      <c r="AK19" s="194"/>
      <c r="AL19" s="195"/>
    </row>
    <row r="20" spans="1:38" ht="12" customHeight="1" x14ac:dyDescent="0.2">
      <c r="A20" s="405" t="s">
        <v>55</v>
      </c>
      <c r="B20" s="393" t="s">
        <v>26</v>
      </c>
      <c r="C20" s="393"/>
      <c r="D20" s="393"/>
      <c r="E20" s="393"/>
      <c r="F20" s="393"/>
      <c r="G20" s="393"/>
      <c r="H20" s="393"/>
      <c r="I20" s="393"/>
      <c r="J20" s="408"/>
      <c r="K20" s="411" t="s">
        <v>27</v>
      </c>
      <c r="L20" s="412"/>
      <c r="M20" s="412"/>
      <c r="N20" s="412"/>
      <c r="O20" s="412"/>
      <c r="P20" s="413"/>
      <c r="Q20" s="392" t="s">
        <v>28</v>
      </c>
      <c r="R20" s="393"/>
      <c r="S20" s="408"/>
      <c r="T20" s="409" t="s">
        <v>45</v>
      </c>
      <c r="U20" s="410"/>
      <c r="V20" s="392" t="s">
        <v>29</v>
      </c>
      <c r="W20" s="393"/>
      <c r="X20" s="382" t="s">
        <v>30</v>
      </c>
      <c r="Y20" s="383"/>
      <c r="Z20" s="148"/>
      <c r="AA20" s="149"/>
      <c r="AB20" s="149"/>
      <c r="AC20" s="148"/>
      <c r="AD20" s="149"/>
      <c r="AE20" s="149"/>
      <c r="AF20" s="149"/>
      <c r="AG20" s="188"/>
      <c r="AH20" s="193"/>
      <c r="AI20" s="194"/>
      <c r="AJ20" s="194"/>
      <c r="AK20" s="194"/>
      <c r="AL20" s="195"/>
    </row>
    <row r="21" spans="1:38" ht="12" customHeight="1" x14ac:dyDescent="0.2">
      <c r="A21" s="406"/>
      <c r="B21" s="117"/>
      <c r="C21" s="117"/>
      <c r="D21" s="117"/>
      <c r="E21" s="117"/>
      <c r="F21" s="117"/>
      <c r="G21" s="117"/>
      <c r="H21" s="117"/>
      <c r="I21" s="117"/>
      <c r="J21" s="118"/>
      <c r="K21" s="316"/>
      <c r="L21" s="317"/>
      <c r="M21" s="317"/>
      <c r="N21" s="317"/>
      <c r="O21" s="317"/>
      <c r="P21" s="318"/>
      <c r="Q21" s="387"/>
      <c r="R21" s="117"/>
      <c r="S21" s="118"/>
      <c r="T21" s="388"/>
      <c r="U21" s="389"/>
      <c r="V21" s="387"/>
      <c r="W21" s="117"/>
      <c r="X21" s="144"/>
      <c r="Y21" s="145"/>
      <c r="Z21" s="150"/>
      <c r="AA21" s="151"/>
      <c r="AB21" s="151"/>
      <c r="AC21" s="150"/>
      <c r="AD21" s="151"/>
      <c r="AE21" s="151"/>
      <c r="AF21" s="151"/>
      <c r="AG21" s="189"/>
      <c r="AH21" s="196"/>
      <c r="AI21" s="197"/>
      <c r="AJ21" s="197"/>
      <c r="AK21" s="197"/>
      <c r="AL21" s="198"/>
    </row>
    <row r="22" spans="1:38" ht="21.95" customHeight="1" x14ac:dyDescent="0.2">
      <c r="A22" s="108"/>
      <c r="B22" s="396">
        <f>'Year 3'!B22:J22</f>
        <v>0</v>
      </c>
      <c r="C22" s="397"/>
      <c r="D22" s="397"/>
      <c r="E22" s="397"/>
      <c r="F22" s="397"/>
      <c r="G22" s="397"/>
      <c r="H22" s="397"/>
      <c r="I22" s="397"/>
      <c r="J22" s="398"/>
      <c r="K22" s="277" t="str">
        <f>'Year 3'!K22:P22</f>
        <v>GRA AY</v>
      </c>
      <c r="L22" s="277"/>
      <c r="M22" s="277"/>
      <c r="N22" s="277"/>
      <c r="O22" s="277"/>
      <c r="P22" s="277"/>
      <c r="Q22" s="126">
        <f>SUM('Year 3'!Q22:S22*1.03)</f>
        <v>0</v>
      </c>
      <c r="R22" s="127"/>
      <c r="S22" s="128"/>
      <c r="T22" s="216"/>
      <c r="U22" s="217"/>
      <c r="V22" s="121"/>
      <c r="W22" s="122"/>
      <c r="X22" s="384">
        <f t="shared" ref="X22" si="5">T22*V22/100</f>
        <v>0</v>
      </c>
      <c r="Y22" s="385"/>
      <c r="Z22" s="153">
        <f>A22*Q22*T22*V22/100</f>
        <v>0</v>
      </c>
      <c r="AA22" s="154"/>
      <c r="AB22" s="155"/>
      <c r="AC22" s="119" t="s">
        <v>86</v>
      </c>
      <c r="AD22" s="12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415">
        <f>Z22+AE22</f>
        <v>0</v>
      </c>
      <c r="AI22" s="248"/>
      <c r="AJ22" s="248"/>
      <c r="AK22" s="248"/>
      <c r="AL22" s="350"/>
    </row>
    <row r="23" spans="1:38" ht="21.95" customHeight="1" x14ac:dyDescent="0.2">
      <c r="A23" s="109"/>
      <c r="B23" s="394">
        <f>'Year 3'!B23:J23</f>
        <v>0</v>
      </c>
      <c r="C23" s="211"/>
      <c r="D23" s="211"/>
      <c r="E23" s="211"/>
      <c r="F23" s="211"/>
      <c r="G23" s="211"/>
      <c r="H23" s="211"/>
      <c r="I23" s="211"/>
      <c r="J23" s="212"/>
      <c r="K23" s="152" t="str">
        <f>'Year 3'!K23:P23</f>
        <v>GRA Summer</v>
      </c>
      <c r="L23" s="152"/>
      <c r="M23" s="152"/>
      <c r="N23" s="152"/>
      <c r="O23" s="152"/>
      <c r="P23" s="152"/>
      <c r="Q23" s="126">
        <f>SUM('Year 3'!Q23:S23*1.03)</f>
        <v>0</v>
      </c>
      <c r="R23" s="127"/>
      <c r="S23" s="128"/>
      <c r="T23" s="216"/>
      <c r="U23" s="217"/>
      <c r="V23" s="156"/>
      <c r="W23" s="157"/>
      <c r="X23" s="384">
        <f t="shared" ref="X23" si="6">T23*V23/100</f>
        <v>0</v>
      </c>
      <c r="Y23" s="385"/>
      <c r="Z23" s="153">
        <f>A23*Q23*T23*V23/100</f>
        <v>0</v>
      </c>
      <c r="AA23" s="154"/>
      <c r="AB23" s="155"/>
      <c r="AC23" s="119" t="s">
        <v>87</v>
      </c>
      <c r="AD23" s="12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53">
        <f>Z23+AE23</f>
        <v>0</v>
      </c>
      <c r="AI23" s="154"/>
      <c r="AJ23" s="154"/>
      <c r="AK23" s="154"/>
      <c r="AL23" s="155"/>
    </row>
    <row r="24" spans="1:38" ht="21.95" customHeight="1" x14ac:dyDescent="0.2">
      <c r="A24" s="47"/>
      <c r="B24" s="395" t="str">
        <f>'Year 3'!B24:J24</f>
        <v>GRA Insurance Calculation</v>
      </c>
      <c r="C24" s="224"/>
      <c r="D24" s="224"/>
      <c r="E24" s="224"/>
      <c r="F24" s="224"/>
      <c r="G24" s="224"/>
      <c r="H24" s="224"/>
      <c r="I24" s="224"/>
      <c r="J24" s="225"/>
      <c r="K24" s="407"/>
      <c r="L24" s="407"/>
      <c r="M24" s="407"/>
      <c r="N24" s="407"/>
      <c r="O24" s="407"/>
      <c r="P24" s="407"/>
      <c r="Q24" s="272"/>
      <c r="R24" s="273"/>
      <c r="S24" s="274"/>
      <c r="T24" s="234"/>
      <c r="U24" s="235"/>
      <c r="V24" s="254"/>
      <c r="W24" s="255"/>
      <c r="X24" s="270">
        <f>T24*V24/100</f>
        <v>0</v>
      </c>
      <c r="Y24" s="400"/>
      <c r="Z24" s="401">
        <f>A24*Q24*T24*V24/100</f>
        <v>0</v>
      </c>
      <c r="AA24" s="250"/>
      <c r="AB24" s="259"/>
      <c r="AC24" s="119"/>
      <c r="AD24" s="12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401">
        <f>Z24+AE24</f>
        <v>0</v>
      </c>
      <c r="AI24" s="250"/>
      <c r="AJ24" s="250"/>
      <c r="AK24" s="250"/>
      <c r="AL24" s="25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63">
        <f>SUM(Z10:AB17,Z22:AB24,Z69:AB98)</f>
        <v>0</v>
      </c>
      <c r="AB25" s="364"/>
      <c r="AC25" s="89" t="s">
        <v>53</v>
      </c>
      <c r="AD25" s="304">
        <f>SUM(AC10:AE17,AC22:AE24,AC69:AE98)</f>
        <v>0</v>
      </c>
      <c r="AE25" s="304"/>
      <c r="AF25" s="304" t="e">
        <f>SUM(AE10:AG17,AE22:AG24,AE69:AG98)</f>
        <v>#REF!</v>
      </c>
      <c r="AG25" s="305"/>
      <c r="AH25" s="90" t="s">
        <v>53</v>
      </c>
      <c r="AI25" s="416">
        <f>SUM(AH10:AL17,AH22:AL24,AH69:AL98)</f>
        <v>0</v>
      </c>
      <c r="AJ25" s="416"/>
      <c r="AK25" s="416"/>
      <c r="AL25" s="417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7" t="s">
        <v>72</v>
      </c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9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60" t="s">
        <v>73</v>
      </c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2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65">
        <f>SUM('Year 3'!Z28:AB28*1.05)</f>
        <v>6592.6743750000005</v>
      </c>
      <c r="AA28" s="365"/>
      <c r="AB28" s="365"/>
      <c r="AC28" s="38" t="s">
        <v>33</v>
      </c>
      <c r="AD28" s="399">
        <f>K28*Q28*Z28</f>
        <v>0</v>
      </c>
      <c r="AE28" s="399"/>
      <c r="AF28" s="399"/>
      <c r="AH28" s="88" t="s">
        <v>53</v>
      </c>
      <c r="AI28" s="366">
        <f>AD28</f>
        <v>0</v>
      </c>
      <c r="AJ28" s="366"/>
      <c r="AK28" s="366"/>
      <c r="AL28" s="367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65"/>
      <c r="AA29" s="365"/>
      <c r="AB29" s="365"/>
      <c r="AC29" s="38" t="s">
        <v>33</v>
      </c>
      <c r="AD29" s="399">
        <f>K29*Q29*Z29</f>
        <v>0</v>
      </c>
      <c r="AE29" s="399"/>
      <c r="AF29" s="399"/>
      <c r="AH29" s="86"/>
      <c r="AI29" s="82"/>
      <c r="AJ29" s="82"/>
      <c r="AK29" s="82"/>
      <c r="AL29" s="83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65">
        <f>'Year 3'!Z30:AB30*1.05</f>
        <v>1991.1150000000002</v>
      </c>
      <c r="AA30" s="365"/>
      <c r="AB30" s="365"/>
      <c r="AC30" s="38" t="s">
        <v>33</v>
      </c>
      <c r="AD30" s="399">
        <f>K30*Q30*Z30</f>
        <v>0</v>
      </c>
      <c r="AE30" s="399"/>
      <c r="AF30" s="399"/>
      <c r="AH30" s="86"/>
      <c r="AI30" s="82"/>
      <c r="AJ30" s="82"/>
      <c r="AK30" s="82"/>
      <c r="AL30" s="83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65">
        <f>'Year 3'!Z31:AB31*1.05</f>
        <v>1209.7181250000001</v>
      </c>
      <c r="AA31" s="365"/>
      <c r="AB31" s="365"/>
      <c r="AC31" s="38" t="s">
        <v>33</v>
      </c>
      <c r="AD31" s="399">
        <f>K31*Q31*Z31</f>
        <v>0</v>
      </c>
      <c r="AE31" s="399"/>
      <c r="AF31" s="399"/>
      <c r="AH31" s="86"/>
      <c r="AI31" s="368"/>
      <c r="AJ31" s="368"/>
      <c r="AK31" s="368"/>
      <c r="AL31" s="369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87"/>
      <c r="AI32" s="84"/>
      <c r="AJ32" s="84"/>
      <c r="AK32" s="84"/>
      <c r="AL32" s="85"/>
    </row>
    <row r="33" spans="1:38" x14ac:dyDescent="0.2">
      <c r="A33" s="372" t="str">
        <f>'Year 3'!A33:G34</f>
        <v xml:space="preserve">Consultant(s) </v>
      </c>
      <c r="B33" s="373"/>
      <c r="C33" s="373"/>
      <c r="D33" s="373"/>
      <c r="E33" s="373"/>
      <c r="F33" s="373"/>
      <c r="G33" s="373"/>
      <c r="H33" s="339"/>
      <c r="I33" s="340"/>
      <c r="J33" s="340"/>
      <c r="K33" s="340"/>
      <c r="L33" s="340"/>
      <c r="M33" s="340"/>
      <c r="N33" s="340"/>
      <c r="O33" s="340"/>
      <c r="P33" s="340"/>
      <c r="Q33" s="340"/>
      <c r="R33" s="390"/>
      <c r="S33" s="390"/>
      <c r="T33" s="391"/>
      <c r="U33" s="332"/>
      <c r="V33" s="333"/>
      <c r="W33" s="333"/>
      <c r="X33" s="333"/>
      <c r="Y33" s="333"/>
      <c r="Z33" s="333"/>
      <c r="AA33" s="333"/>
      <c r="AB33" s="333"/>
      <c r="AC33" s="333"/>
      <c r="AD33" s="334"/>
      <c r="AE33" s="377"/>
      <c r="AF33" s="377"/>
      <c r="AG33" s="378"/>
      <c r="AH33" s="424" t="s">
        <v>53</v>
      </c>
      <c r="AI33" s="348">
        <f>R33+R34+AE33+AE34</f>
        <v>0</v>
      </c>
      <c r="AJ33" s="348"/>
      <c r="AK33" s="348"/>
      <c r="AL33" s="349"/>
    </row>
    <row r="34" spans="1:38" x14ac:dyDescent="0.2">
      <c r="A34" s="374"/>
      <c r="B34" s="375"/>
      <c r="C34" s="375"/>
      <c r="D34" s="375"/>
      <c r="E34" s="375"/>
      <c r="F34" s="375"/>
      <c r="G34" s="375"/>
      <c r="H34" s="327"/>
      <c r="I34" s="328"/>
      <c r="J34" s="328"/>
      <c r="K34" s="328"/>
      <c r="L34" s="328"/>
      <c r="M34" s="328"/>
      <c r="N34" s="328"/>
      <c r="O34" s="328"/>
      <c r="P34" s="328"/>
      <c r="Q34" s="328"/>
      <c r="R34" s="173"/>
      <c r="S34" s="173"/>
      <c r="T34" s="174"/>
      <c r="U34" s="342"/>
      <c r="V34" s="343"/>
      <c r="W34" s="343"/>
      <c r="X34" s="343"/>
      <c r="Y34" s="343"/>
      <c r="Z34" s="343"/>
      <c r="AA34" s="343"/>
      <c r="AB34" s="343"/>
      <c r="AC34" s="343"/>
      <c r="AD34" s="344"/>
      <c r="AE34" s="173"/>
      <c r="AF34" s="173"/>
      <c r="AG34" s="174"/>
      <c r="AH34" s="419"/>
      <c r="AI34" s="248"/>
      <c r="AJ34" s="248"/>
      <c r="AK34" s="248"/>
      <c r="AL34" s="350"/>
    </row>
    <row r="35" spans="1:38" x14ac:dyDescent="0.2">
      <c r="A35" s="370" t="str">
        <f>'Year 3'!A35:G36</f>
        <v>Equipment</v>
      </c>
      <c r="B35" s="371"/>
      <c r="C35" s="371"/>
      <c r="D35" s="371"/>
      <c r="E35" s="371"/>
      <c r="F35" s="371"/>
      <c r="G35" s="380"/>
      <c r="H35" s="339"/>
      <c r="I35" s="340"/>
      <c r="J35" s="340"/>
      <c r="K35" s="340"/>
      <c r="L35" s="340"/>
      <c r="M35" s="340"/>
      <c r="N35" s="340"/>
      <c r="O35" s="340"/>
      <c r="P35" s="340"/>
      <c r="Q35" s="340"/>
      <c r="R35" s="311"/>
      <c r="S35" s="311"/>
      <c r="T35" s="312"/>
      <c r="U35" s="332"/>
      <c r="V35" s="333"/>
      <c r="W35" s="333"/>
      <c r="X35" s="333"/>
      <c r="Y35" s="333"/>
      <c r="Z35" s="333"/>
      <c r="AA35" s="333"/>
      <c r="AB35" s="333"/>
      <c r="AC35" s="333"/>
      <c r="AD35" s="334"/>
      <c r="AE35" s="311"/>
      <c r="AF35" s="311"/>
      <c r="AG35" s="312"/>
      <c r="AH35" s="418" t="s">
        <v>53</v>
      </c>
      <c r="AI35" s="351">
        <f>R35+R36+AE35+AE36</f>
        <v>0</v>
      </c>
      <c r="AJ35" s="351"/>
      <c r="AK35" s="351"/>
      <c r="AL35" s="352"/>
    </row>
    <row r="36" spans="1:38" x14ac:dyDescent="0.2">
      <c r="A36" s="374"/>
      <c r="B36" s="375"/>
      <c r="C36" s="375"/>
      <c r="D36" s="375"/>
      <c r="E36" s="375"/>
      <c r="F36" s="375"/>
      <c r="G36" s="381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183"/>
      <c r="S36" s="183"/>
      <c r="T36" s="184"/>
      <c r="U36" s="342"/>
      <c r="V36" s="343"/>
      <c r="W36" s="343"/>
      <c r="X36" s="343"/>
      <c r="Y36" s="343"/>
      <c r="Z36" s="343"/>
      <c r="AA36" s="343"/>
      <c r="AB36" s="343"/>
      <c r="AC36" s="343"/>
      <c r="AD36" s="344"/>
      <c r="AE36" s="183"/>
      <c r="AF36" s="183"/>
      <c r="AG36" s="184"/>
      <c r="AH36" s="419"/>
      <c r="AI36" s="248"/>
      <c r="AJ36" s="248"/>
      <c r="AK36" s="248"/>
      <c r="AL36" s="350"/>
    </row>
    <row r="37" spans="1:38" x14ac:dyDescent="0.2">
      <c r="A37" s="370" t="str">
        <f>'Year 3'!A37:G40</f>
        <v>Supplies and Materials</v>
      </c>
      <c r="B37" s="371"/>
      <c r="C37" s="371"/>
      <c r="D37" s="371"/>
      <c r="E37" s="371"/>
      <c r="F37" s="371"/>
      <c r="G37" s="371"/>
      <c r="H37" s="339">
        <f>'Year 3'!H37:Q37</f>
        <v>0</v>
      </c>
      <c r="I37" s="340"/>
      <c r="J37" s="340"/>
      <c r="K37" s="340"/>
      <c r="L37" s="340"/>
      <c r="M37" s="340"/>
      <c r="N37" s="340"/>
      <c r="O37" s="340"/>
      <c r="P37" s="340"/>
      <c r="Q37" s="340"/>
      <c r="R37" s="311"/>
      <c r="S37" s="311"/>
      <c r="T37" s="312"/>
      <c r="U37" s="332"/>
      <c r="V37" s="333"/>
      <c r="W37" s="333"/>
      <c r="X37" s="333"/>
      <c r="Y37" s="333"/>
      <c r="Z37" s="333"/>
      <c r="AA37" s="333"/>
      <c r="AB37" s="333"/>
      <c r="AC37" s="333"/>
      <c r="AD37" s="334"/>
      <c r="AE37" s="311"/>
      <c r="AF37" s="311"/>
      <c r="AG37" s="312"/>
      <c r="AH37" s="423" t="s">
        <v>53</v>
      </c>
      <c r="AI37" s="168">
        <f>R37+R38+R39+R40+AE37+AE38+AE39+AE40</f>
        <v>0</v>
      </c>
      <c r="AJ37" s="169"/>
      <c r="AK37" s="169"/>
      <c r="AL37" s="170"/>
    </row>
    <row r="38" spans="1:38" x14ac:dyDescent="0.2">
      <c r="A38" s="372"/>
      <c r="B38" s="373"/>
      <c r="C38" s="373"/>
      <c r="D38" s="373"/>
      <c r="E38" s="373"/>
      <c r="F38" s="373"/>
      <c r="G38" s="373"/>
      <c r="H38" s="329"/>
      <c r="I38" s="330"/>
      <c r="J38" s="330"/>
      <c r="K38" s="330"/>
      <c r="L38" s="330"/>
      <c r="M38" s="330"/>
      <c r="N38" s="330"/>
      <c r="O38" s="330"/>
      <c r="P38" s="330"/>
      <c r="Q38" s="330"/>
      <c r="R38" s="183"/>
      <c r="S38" s="183"/>
      <c r="T38" s="184"/>
      <c r="U38" s="180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3"/>
      <c r="AG38" s="184"/>
      <c r="AH38" s="423"/>
      <c r="AI38" s="169"/>
      <c r="AJ38" s="169"/>
      <c r="AK38" s="169"/>
      <c r="AL38" s="170"/>
    </row>
    <row r="39" spans="1:38" ht="11.25" customHeight="1" x14ac:dyDescent="0.2">
      <c r="A39" s="372"/>
      <c r="B39" s="373"/>
      <c r="C39" s="373"/>
      <c r="D39" s="373"/>
      <c r="E39" s="373"/>
      <c r="F39" s="373"/>
      <c r="G39" s="373"/>
      <c r="H39" s="329"/>
      <c r="I39" s="330"/>
      <c r="J39" s="330"/>
      <c r="K39" s="330"/>
      <c r="L39" s="330"/>
      <c r="M39" s="330"/>
      <c r="N39" s="330"/>
      <c r="O39" s="330"/>
      <c r="P39" s="330"/>
      <c r="Q39" s="330"/>
      <c r="R39" s="183"/>
      <c r="S39" s="183"/>
      <c r="T39" s="184"/>
      <c r="U39" s="180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3"/>
      <c r="AG39" s="184"/>
      <c r="AH39" s="423"/>
      <c r="AI39" s="169"/>
      <c r="AJ39" s="169"/>
      <c r="AK39" s="169"/>
      <c r="AL39" s="170"/>
    </row>
    <row r="40" spans="1:38" x14ac:dyDescent="0.2">
      <c r="A40" s="374"/>
      <c r="B40" s="375"/>
      <c r="C40" s="375"/>
      <c r="D40" s="375"/>
      <c r="E40" s="375"/>
      <c r="F40" s="375"/>
      <c r="G40" s="375"/>
      <c r="H40" s="327"/>
      <c r="I40" s="328"/>
      <c r="J40" s="328"/>
      <c r="K40" s="328"/>
      <c r="L40" s="328"/>
      <c r="M40" s="328"/>
      <c r="N40" s="328"/>
      <c r="O40" s="328"/>
      <c r="P40" s="328"/>
      <c r="Q40" s="328"/>
      <c r="R40" s="173"/>
      <c r="S40" s="173"/>
      <c r="T40" s="174"/>
      <c r="U40" s="342"/>
      <c r="V40" s="343"/>
      <c r="W40" s="343"/>
      <c r="X40" s="343"/>
      <c r="Y40" s="343"/>
      <c r="Z40" s="343"/>
      <c r="AA40" s="343"/>
      <c r="AB40" s="343"/>
      <c r="AC40" s="343"/>
      <c r="AD40" s="344"/>
      <c r="AE40" s="173"/>
      <c r="AF40" s="173"/>
      <c r="AG40" s="174"/>
      <c r="AH40" s="419"/>
      <c r="AI40" s="355"/>
      <c r="AJ40" s="355"/>
      <c r="AK40" s="355"/>
      <c r="AL40" s="356"/>
    </row>
    <row r="41" spans="1:38" x14ac:dyDescent="0.2">
      <c r="A41" s="370" t="str">
        <f>'Year 3'!A41:G42</f>
        <v>Travel</v>
      </c>
      <c r="B41" s="371"/>
      <c r="C41" s="371"/>
      <c r="D41" s="371"/>
      <c r="E41" s="371"/>
      <c r="F41" s="371"/>
      <c r="G41" s="380"/>
      <c r="H41" s="339">
        <f>'Year 3'!H41:Q41</f>
        <v>0</v>
      </c>
      <c r="I41" s="340"/>
      <c r="J41" s="340"/>
      <c r="K41" s="340"/>
      <c r="L41" s="340"/>
      <c r="M41" s="340"/>
      <c r="N41" s="340"/>
      <c r="O41" s="340"/>
      <c r="P41" s="340"/>
      <c r="Q41" s="340"/>
      <c r="R41" s="311"/>
      <c r="S41" s="311"/>
      <c r="T41" s="312"/>
      <c r="U41" s="332"/>
      <c r="V41" s="333"/>
      <c r="W41" s="333"/>
      <c r="X41" s="333"/>
      <c r="Y41" s="333"/>
      <c r="Z41" s="333"/>
      <c r="AA41" s="333"/>
      <c r="AB41" s="333"/>
      <c r="AC41" s="333"/>
      <c r="AD41" s="334"/>
      <c r="AE41" s="311"/>
      <c r="AF41" s="311"/>
      <c r="AG41" s="312"/>
      <c r="AH41" s="418" t="s">
        <v>53</v>
      </c>
      <c r="AI41" s="351">
        <f>R41+R42+AE41+AE42</f>
        <v>0</v>
      </c>
      <c r="AJ41" s="351"/>
      <c r="AK41" s="351"/>
      <c r="AL41" s="352"/>
    </row>
    <row r="42" spans="1:38" x14ac:dyDescent="0.2">
      <c r="A42" s="374"/>
      <c r="B42" s="375"/>
      <c r="C42" s="375"/>
      <c r="D42" s="375"/>
      <c r="E42" s="375"/>
      <c r="F42" s="375"/>
      <c r="G42" s="381"/>
      <c r="H42" s="327"/>
      <c r="I42" s="328"/>
      <c r="J42" s="328"/>
      <c r="K42" s="328"/>
      <c r="L42" s="328"/>
      <c r="M42" s="328"/>
      <c r="N42" s="328"/>
      <c r="O42" s="328"/>
      <c r="P42" s="328"/>
      <c r="Q42" s="328"/>
      <c r="R42" s="173"/>
      <c r="S42" s="173"/>
      <c r="T42" s="174"/>
      <c r="U42" s="342"/>
      <c r="V42" s="343"/>
      <c r="W42" s="343"/>
      <c r="X42" s="343"/>
      <c r="Y42" s="343"/>
      <c r="Z42" s="343"/>
      <c r="AA42" s="343"/>
      <c r="AB42" s="343"/>
      <c r="AC42" s="343"/>
      <c r="AD42" s="344"/>
      <c r="AE42" s="173"/>
      <c r="AF42" s="173"/>
      <c r="AG42" s="174"/>
      <c r="AH42" s="419"/>
      <c r="AI42" s="248"/>
      <c r="AJ42" s="248"/>
      <c r="AK42" s="248"/>
      <c r="AL42" s="350"/>
    </row>
    <row r="43" spans="1:38" x14ac:dyDescent="0.2">
      <c r="A43" s="370" t="str">
        <f>'Year 3'!A43:G44</f>
        <v>Subaward(s)</v>
      </c>
      <c r="B43" s="371"/>
      <c r="C43" s="371"/>
      <c r="D43" s="371"/>
      <c r="E43" s="371"/>
      <c r="F43" s="371"/>
      <c r="G43" s="380"/>
      <c r="H43" s="337" t="str">
        <f>'Year 3'!H43:Q43</f>
        <v>Full Amount of Sub-award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5"/>
      <c r="S43" s="335"/>
      <c r="T43" s="336"/>
      <c r="U43" s="345" t="str">
        <f>'Year 3'!U43:AD43</f>
        <v>IDC Exempt Portion of sub-award</v>
      </c>
      <c r="V43" s="346"/>
      <c r="W43" s="346"/>
      <c r="X43" s="346"/>
      <c r="Y43" s="346"/>
      <c r="Z43" s="346"/>
      <c r="AA43" s="346"/>
      <c r="AB43" s="346"/>
      <c r="AC43" s="346"/>
      <c r="AD43" s="347"/>
      <c r="AE43" s="335"/>
      <c r="AF43" s="335"/>
      <c r="AG43" s="336"/>
      <c r="AH43" s="418" t="s">
        <v>53</v>
      </c>
      <c r="AI43" s="353">
        <f>R43+R44</f>
        <v>0</v>
      </c>
      <c r="AJ43" s="353"/>
      <c r="AK43" s="353"/>
      <c r="AL43" s="354"/>
    </row>
    <row r="44" spans="1:38" x14ac:dyDescent="0.2">
      <c r="A44" s="374"/>
      <c r="B44" s="375"/>
      <c r="C44" s="375"/>
      <c r="D44" s="375"/>
      <c r="E44" s="375"/>
      <c r="F44" s="375"/>
      <c r="G44" s="381"/>
      <c r="H44" s="327"/>
      <c r="I44" s="328"/>
      <c r="J44" s="328"/>
      <c r="K44" s="328"/>
      <c r="L44" s="328"/>
      <c r="M44" s="328"/>
      <c r="N44" s="328"/>
      <c r="O44" s="328"/>
      <c r="P44" s="328"/>
      <c r="Q44" s="328"/>
      <c r="R44" s="173"/>
      <c r="S44" s="173"/>
      <c r="T44" s="174"/>
      <c r="U44" s="342"/>
      <c r="V44" s="343"/>
      <c r="W44" s="343"/>
      <c r="X44" s="343"/>
      <c r="Y44" s="343"/>
      <c r="Z44" s="343"/>
      <c r="AA44" s="343"/>
      <c r="AB44" s="343"/>
      <c r="AC44" s="343"/>
      <c r="AD44" s="344"/>
      <c r="AE44" s="173"/>
      <c r="AF44" s="173"/>
      <c r="AG44" s="174"/>
      <c r="AH44" s="419"/>
      <c r="AI44" s="286"/>
      <c r="AJ44" s="286"/>
      <c r="AK44" s="286"/>
      <c r="AL44" s="287"/>
    </row>
    <row r="45" spans="1:38" x14ac:dyDescent="0.2">
      <c r="A45" s="370" t="str">
        <f>'Year 3'!A45:G48</f>
        <v>Other Expenses</v>
      </c>
      <c r="B45" s="371"/>
      <c r="C45" s="371"/>
      <c r="D45" s="371"/>
      <c r="E45" s="371"/>
      <c r="F45" s="371"/>
      <c r="G45" s="371"/>
      <c r="H45" s="339"/>
      <c r="I45" s="340"/>
      <c r="J45" s="340"/>
      <c r="K45" s="340"/>
      <c r="L45" s="340"/>
      <c r="M45" s="340"/>
      <c r="N45" s="340"/>
      <c r="O45" s="340"/>
      <c r="P45" s="340"/>
      <c r="Q45" s="340"/>
      <c r="R45" s="311"/>
      <c r="S45" s="311"/>
      <c r="T45" s="312"/>
      <c r="U45" s="332"/>
      <c r="V45" s="333"/>
      <c r="W45" s="333"/>
      <c r="X45" s="333"/>
      <c r="Y45" s="333"/>
      <c r="Z45" s="333"/>
      <c r="AA45" s="333"/>
      <c r="AB45" s="333"/>
      <c r="AC45" s="333"/>
      <c r="AD45" s="334"/>
      <c r="AE45" s="311"/>
      <c r="AF45" s="311"/>
      <c r="AG45" s="312"/>
      <c r="AH45" s="418" t="s">
        <v>53</v>
      </c>
      <c r="AI45" s="168">
        <f>R45+R46+R47+R48+AE45+AE46+AE47+AE48</f>
        <v>0</v>
      </c>
      <c r="AJ45" s="169"/>
      <c r="AK45" s="169"/>
      <c r="AL45" s="170"/>
    </row>
    <row r="46" spans="1:38" x14ac:dyDescent="0.2">
      <c r="A46" s="372"/>
      <c r="B46" s="373"/>
      <c r="C46" s="373"/>
      <c r="D46" s="373"/>
      <c r="E46" s="373"/>
      <c r="F46" s="373"/>
      <c r="G46" s="373"/>
      <c r="H46" s="329"/>
      <c r="I46" s="330"/>
      <c r="J46" s="330"/>
      <c r="K46" s="330"/>
      <c r="L46" s="330"/>
      <c r="M46" s="330"/>
      <c r="N46" s="330"/>
      <c r="O46" s="330"/>
      <c r="P46" s="330"/>
      <c r="Q46" s="330"/>
      <c r="R46" s="183"/>
      <c r="S46" s="183"/>
      <c r="T46" s="184"/>
      <c r="U46" s="180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3"/>
      <c r="AG46" s="184"/>
      <c r="AH46" s="423"/>
      <c r="AI46" s="169"/>
      <c r="AJ46" s="169"/>
      <c r="AK46" s="169"/>
      <c r="AL46" s="170"/>
    </row>
    <row r="47" spans="1:38" x14ac:dyDescent="0.2">
      <c r="A47" s="372"/>
      <c r="B47" s="373"/>
      <c r="C47" s="373"/>
      <c r="D47" s="373"/>
      <c r="E47" s="373"/>
      <c r="F47" s="373"/>
      <c r="G47" s="373"/>
      <c r="H47" s="329"/>
      <c r="I47" s="330"/>
      <c r="J47" s="330"/>
      <c r="K47" s="330"/>
      <c r="L47" s="330"/>
      <c r="M47" s="330"/>
      <c r="N47" s="330"/>
      <c r="O47" s="330"/>
      <c r="P47" s="330"/>
      <c r="Q47" s="330"/>
      <c r="R47" s="183"/>
      <c r="S47" s="183"/>
      <c r="T47" s="184"/>
      <c r="U47" s="180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3"/>
      <c r="AG47" s="184"/>
      <c r="AH47" s="423"/>
      <c r="AI47" s="169"/>
      <c r="AJ47" s="169"/>
      <c r="AK47" s="169"/>
      <c r="AL47" s="170"/>
    </row>
    <row r="48" spans="1:38" x14ac:dyDescent="0.2">
      <c r="A48" s="374"/>
      <c r="B48" s="375"/>
      <c r="C48" s="375"/>
      <c r="D48" s="375"/>
      <c r="E48" s="375"/>
      <c r="F48" s="375"/>
      <c r="G48" s="375"/>
      <c r="H48" s="327"/>
      <c r="I48" s="328"/>
      <c r="J48" s="328"/>
      <c r="K48" s="328"/>
      <c r="L48" s="328"/>
      <c r="M48" s="328"/>
      <c r="N48" s="328"/>
      <c r="O48" s="328"/>
      <c r="P48" s="328"/>
      <c r="Q48" s="328"/>
      <c r="R48" s="173"/>
      <c r="S48" s="173"/>
      <c r="T48" s="174"/>
      <c r="U48" s="342"/>
      <c r="V48" s="343"/>
      <c r="W48" s="343"/>
      <c r="X48" s="343"/>
      <c r="Y48" s="343"/>
      <c r="Z48" s="343"/>
      <c r="AA48" s="343"/>
      <c r="AB48" s="343"/>
      <c r="AC48" s="343"/>
      <c r="AD48" s="344"/>
      <c r="AE48" s="173"/>
      <c r="AF48" s="173"/>
      <c r="AG48" s="174"/>
      <c r="AH48" s="425"/>
      <c r="AI48" s="171"/>
      <c r="AJ48" s="171"/>
      <c r="AK48" s="171"/>
      <c r="AL48" s="17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8">
        <f>AI25+AI28+AI33+AI35+AI37+AI41+AI43+AI45</f>
        <v>0</v>
      </c>
      <c r="AJ49" s="289"/>
      <c r="AK49" s="289"/>
      <c r="AL49" s="29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8" t="s">
        <v>85</v>
      </c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1">
        <v>52</v>
      </c>
      <c r="O51" s="30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41">
        <f>SUM(AI49-AI28-AI35-AE43-AE44)</f>
        <v>0</v>
      </c>
      <c r="X51" s="341"/>
      <c r="Y51" s="341"/>
      <c r="Z51" s="341"/>
      <c r="AA51" s="35" t="s">
        <v>33</v>
      </c>
      <c r="AB51" s="331">
        <f>N51*W51/100</f>
        <v>0</v>
      </c>
      <c r="AC51" s="331"/>
      <c r="AD51" s="331"/>
      <c r="AE51" s="331"/>
      <c r="AF51" s="176" t="s">
        <v>33</v>
      </c>
      <c r="AG51" s="177"/>
      <c r="AH51" s="282">
        <f>SUM(AB51:AE52)</f>
        <v>0</v>
      </c>
      <c r="AI51" s="283"/>
      <c r="AJ51" s="283"/>
      <c r="AK51" s="283"/>
      <c r="AL51" s="284"/>
    </row>
    <row r="52" spans="1:38" ht="18" customHeight="1" x14ac:dyDescent="0.2">
      <c r="A52" s="20" t="str">
        <f>'Year 1'!A52</f>
        <v>Type of Rate:</v>
      </c>
      <c r="B52" s="21"/>
      <c r="C52" s="21"/>
      <c r="D52" s="21"/>
      <c r="E52" s="21"/>
      <c r="F52" s="308"/>
      <c r="G52" s="309"/>
      <c r="H52" s="309"/>
      <c r="I52" s="309"/>
      <c r="J52" s="309"/>
      <c r="K52" s="309"/>
      <c r="L52" s="309"/>
      <c r="M52" s="309"/>
      <c r="N52" s="309"/>
      <c r="O52" s="309"/>
      <c r="P52" s="310"/>
      <c r="Q52" s="22"/>
      <c r="T52" s="22"/>
      <c r="V52" s="22"/>
      <c r="W52" s="426"/>
      <c r="X52" s="426"/>
      <c r="Y52" s="426"/>
      <c r="Z52" s="426"/>
      <c r="AA52" s="24"/>
      <c r="AB52" s="427">
        <f>N52*W52/100</f>
        <v>0</v>
      </c>
      <c r="AC52" s="427"/>
      <c r="AD52" s="427"/>
      <c r="AE52" s="427"/>
      <c r="AF52" s="178"/>
      <c r="AG52" s="179"/>
      <c r="AH52" s="285"/>
      <c r="AI52" s="286"/>
      <c r="AJ52" s="286"/>
      <c r="AK52" s="286"/>
      <c r="AL52" s="287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304">
        <f>SUM(AH51:AL53)</f>
        <v>0</v>
      </c>
      <c r="AJ54" s="304"/>
      <c r="AK54" s="304"/>
      <c r="AL54" s="305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97"/>
      <c r="AI55" s="98"/>
      <c r="AJ55" s="98"/>
      <c r="AK55" s="98"/>
      <c r="AL55" s="98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92" t="s">
        <v>53</v>
      </c>
      <c r="AI56" s="306">
        <f>AI49+AI54</f>
        <v>0</v>
      </c>
      <c r="AJ56" s="306"/>
      <c r="AK56" s="306"/>
      <c r="AL56" s="307"/>
    </row>
    <row r="57" spans="1:38" ht="6" customHeight="1" x14ac:dyDescent="0.2"/>
    <row r="58" spans="1:38" s="6" customFormat="1" ht="15.75" x14ac:dyDescent="0.25">
      <c r="T58" s="266" t="s">
        <v>61</v>
      </c>
      <c r="U58" s="266"/>
      <c r="V58" s="266"/>
      <c r="X58" s="49"/>
      <c r="Y58" s="49"/>
      <c r="Z58" s="49"/>
      <c r="AE58" s="34" t="s">
        <v>54</v>
      </c>
      <c r="AG58" s="164"/>
      <c r="AH58" s="164"/>
      <c r="AI58" s="265" t="s">
        <v>25</v>
      </c>
      <c r="AJ58" s="265"/>
      <c r="AK58" s="164"/>
      <c r="AL58" s="164"/>
    </row>
    <row r="59" spans="1:38" ht="15" customHeight="1" x14ac:dyDescent="0.25">
      <c r="A59" s="303" t="s">
        <v>4</v>
      </c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</row>
    <row r="60" spans="1:38" ht="15" customHeight="1" x14ac:dyDescent="0.2">
      <c r="A60" s="294" t="s">
        <v>5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</row>
    <row r="61" spans="1:38" ht="15" customHeight="1" x14ac:dyDescent="0.2">
      <c r="A61" s="292" t="s">
        <v>56</v>
      </c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91">
        <f>I4</f>
        <v>0</v>
      </c>
      <c r="J63" s="291"/>
      <c r="K63" s="291"/>
      <c r="L63" s="291"/>
      <c r="M63" s="291"/>
      <c r="N63" s="291"/>
      <c r="O63" s="64"/>
      <c r="P63" s="65" t="s">
        <v>49</v>
      </c>
      <c r="Q63" s="66"/>
      <c r="R63" s="291">
        <f>R4</f>
        <v>0</v>
      </c>
      <c r="S63" s="291"/>
      <c r="T63" s="291"/>
      <c r="U63" s="291"/>
      <c r="V63" s="291"/>
      <c r="W63" s="291"/>
      <c r="X63" s="63"/>
      <c r="Y63" s="64"/>
      <c r="Z63" s="65" t="s">
        <v>24</v>
      </c>
      <c r="AA63" s="64"/>
      <c r="AB63" s="291">
        <f>AB4</f>
        <v>0</v>
      </c>
      <c r="AC63" s="291"/>
      <c r="AD63" s="291"/>
      <c r="AE63" s="291"/>
      <c r="AF63" s="186" t="s">
        <v>25</v>
      </c>
      <c r="AG63" s="186"/>
      <c r="AH63" s="291">
        <f>AH4</f>
        <v>0</v>
      </c>
      <c r="AI63" s="291"/>
      <c r="AJ63" s="291"/>
      <c r="AK63" s="291"/>
      <c r="AL63" s="291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02">
        <f>AE6</f>
        <v>0</v>
      </c>
      <c r="AF65" s="302"/>
      <c r="AG65" s="302"/>
      <c r="AH65" s="302"/>
      <c r="AI65" s="302"/>
      <c r="AJ65" s="302"/>
      <c r="AK65" s="302"/>
      <c r="AL65" s="30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13" t="s">
        <v>26</v>
      </c>
      <c r="B67" s="114"/>
      <c r="C67" s="114"/>
      <c r="D67" s="114"/>
      <c r="E67" s="114"/>
      <c r="F67" s="114"/>
      <c r="G67" s="114"/>
      <c r="H67" s="114"/>
      <c r="I67" s="114"/>
      <c r="J67" s="115"/>
      <c r="K67" s="313" t="s">
        <v>27</v>
      </c>
      <c r="L67" s="314"/>
      <c r="M67" s="314"/>
      <c r="N67" s="314"/>
      <c r="O67" s="314"/>
      <c r="P67" s="315"/>
      <c r="Q67" s="319" t="s">
        <v>28</v>
      </c>
      <c r="R67" s="114"/>
      <c r="S67" s="115"/>
      <c r="T67" s="323" t="s">
        <v>45</v>
      </c>
      <c r="U67" s="324"/>
      <c r="V67" s="319" t="s">
        <v>29</v>
      </c>
      <c r="W67" s="114"/>
      <c r="X67" s="142" t="s">
        <v>30</v>
      </c>
      <c r="Y67" s="295"/>
      <c r="Z67" s="297" t="s">
        <v>43</v>
      </c>
      <c r="AA67" s="132"/>
      <c r="AB67" s="133"/>
      <c r="AC67" s="205" t="s">
        <v>1</v>
      </c>
      <c r="AD67" s="206"/>
      <c r="AE67" s="206"/>
      <c r="AF67" s="206"/>
      <c r="AG67" s="207"/>
      <c r="AH67" s="199" t="s">
        <v>44</v>
      </c>
      <c r="AI67" s="200"/>
      <c r="AJ67" s="200"/>
      <c r="AK67" s="200"/>
      <c r="AL67" s="201"/>
    </row>
    <row r="68" spans="1:38" ht="12.75" customHeight="1" x14ac:dyDescent="0.2">
      <c r="A68" s="116"/>
      <c r="B68" s="117"/>
      <c r="C68" s="117"/>
      <c r="D68" s="117"/>
      <c r="E68" s="117"/>
      <c r="F68" s="117"/>
      <c r="G68" s="117"/>
      <c r="H68" s="117"/>
      <c r="I68" s="117"/>
      <c r="J68" s="118"/>
      <c r="K68" s="316"/>
      <c r="L68" s="317"/>
      <c r="M68" s="317"/>
      <c r="N68" s="317"/>
      <c r="O68" s="317"/>
      <c r="P68" s="318"/>
      <c r="Q68" s="320"/>
      <c r="R68" s="321"/>
      <c r="S68" s="322"/>
      <c r="T68" s="325"/>
      <c r="U68" s="326"/>
      <c r="V68" s="320"/>
      <c r="W68" s="321"/>
      <c r="X68" s="144"/>
      <c r="Y68" s="296"/>
      <c r="Z68" s="298"/>
      <c r="AA68" s="135"/>
      <c r="AB68" s="136"/>
      <c r="AC68" s="280" t="s">
        <v>36</v>
      </c>
      <c r="AD68" s="281"/>
      <c r="AE68" s="139" t="s">
        <v>52</v>
      </c>
      <c r="AF68" s="140"/>
      <c r="AG68" s="141"/>
      <c r="AH68" s="202"/>
      <c r="AI68" s="203"/>
      <c r="AJ68" s="203"/>
      <c r="AK68" s="203"/>
      <c r="AL68" s="204"/>
    </row>
    <row r="69" spans="1:38" ht="24" customHeight="1" x14ac:dyDescent="0.2">
      <c r="A69" s="275" t="str">
        <f>'Year 3'!A69:J69</f>
        <v>Undergrad (40 hrs/mo)</v>
      </c>
      <c r="B69" s="276"/>
      <c r="C69" s="276"/>
      <c r="D69" s="276"/>
      <c r="E69" s="276"/>
      <c r="F69" s="276"/>
      <c r="G69" s="276"/>
      <c r="H69" s="276"/>
      <c r="I69" s="276"/>
      <c r="J69" s="276"/>
      <c r="K69" s="277" t="s">
        <v>22</v>
      </c>
      <c r="L69" s="277"/>
      <c r="M69" s="277"/>
      <c r="N69" s="277"/>
      <c r="O69" s="277"/>
      <c r="P69" s="277"/>
      <c r="Q69" s="126">
        <f>SUM('Year 3'!Q69:S69*1.03)</f>
        <v>677.49074000000007</v>
      </c>
      <c r="R69" s="127"/>
      <c r="S69" s="128"/>
      <c r="T69" s="279"/>
      <c r="U69" s="279"/>
      <c r="V69" s="229"/>
      <c r="W69" s="121"/>
      <c r="X69" s="242">
        <f t="shared" ref="X69:X98" si="7">T69*V69/100</f>
        <v>0</v>
      </c>
      <c r="Y69" s="242"/>
      <c r="Z69" s="243">
        <f t="shared" ref="Z69:Z98" si="8">Q69*T69*V69/100</f>
        <v>0</v>
      </c>
      <c r="AA69" s="244"/>
      <c r="AB69" s="244"/>
      <c r="AC69" s="208"/>
      <c r="AD69" s="209"/>
      <c r="AE69" s="245">
        <f t="shared" ref="AE69:AE98" si="9">AC69/100*Z69</f>
        <v>0</v>
      </c>
      <c r="AF69" s="245" t="e">
        <f>(LOOKUP($AC69,AG69:$AL90,#REF!))</f>
        <v>#REF!</v>
      </c>
      <c r="AG69" s="246" t="e">
        <f>(LOOKUP($AC69,AH69:$AL90,#REF!))</f>
        <v>#REF!</v>
      </c>
      <c r="AH69" s="236">
        <f t="shared" ref="AH69:AH98" si="10">Z69+AE69</f>
        <v>0</v>
      </c>
      <c r="AI69" s="237"/>
      <c r="AJ69" s="237"/>
      <c r="AK69" s="237"/>
      <c r="AL69" s="238"/>
    </row>
    <row r="70" spans="1:38" ht="24" customHeight="1" x14ac:dyDescent="0.2">
      <c r="A70" s="275" t="str">
        <f>'Year 3'!A70:J70</f>
        <v>Undergrad (160 hrs/mo)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13" t="s">
        <v>23</v>
      </c>
      <c r="L70" s="214"/>
      <c r="M70" s="214"/>
      <c r="N70" s="214"/>
      <c r="O70" s="214"/>
      <c r="P70" s="215"/>
      <c r="Q70" s="126">
        <f>SUM('Year 3'!Q70:S70*1.03)</f>
        <v>2711.6604000000002</v>
      </c>
      <c r="R70" s="127"/>
      <c r="S70" s="128"/>
      <c r="T70" s="216"/>
      <c r="U70" s="217"/>
      <c r="V70" s="156"/>
      <c r="W70" s="157"/>
      <c r="X70" s="230">
        <f t="shared" si="7"/>
        <v>0</v>
      </c>
      <c r="Y70" s="230"/>
      <c r="Z70" s="239">
        <f t="shared" si="8"/>
        <v>0</v>
      </c>
      <c r="AA70" s="154"/>
      <c r="AB70" s="154"/>
      <c r="AC70" s="119"/>
      <c r="AD70" s="120"/>
      <c r="AE70" s="137">
        <f t="shared" si="9"/>
        <v>0</v>
      </c>
      <c r="AF70" s="137" t="e">
        <f>(LOOKUP($AC70,AG70:$AL91,#REF!))</f>
        <v>#REF!</v>
      </c>
      <c r="AG70" s="138" t="e">
        <f>(LOOKUP($AC70,AH70:$AL91,#REF!))</f>
        <v>#REF!</v>
      </c>
      <c r="AH70" s="231">
        <f t="shared" si="10"/>
        <v>0</v>
      </c>
      <c r="AI70" s="232"/>
      <c r="AJ70" s="232"/>
      <c r="AK70" s="232"/>
      <c r="AL70" s="233"/>
    </row>
    <row r="71" spans="1:38" ht="24" customHeight="1" x14ac:dyDescent="0.2">
      <c r="A71" s="210"/>
      <c r="B71" s="211"/>
      <c r="C71" s="211"/>
      <c r="D71" s="211"/>
      <c r="E71" s="211"/>
      <c r="F71" s="211"/>
      <c r="G71" s="211"/>
      <c r="H71" s="211"/>
      <c r="I71" s="211"/>
      <c r="J71" s="212"/>
      <c r="K71" s="213"/>
      <c r="L71" s="214"/>
      <c r="M71" s="214"/>
      <c r="N71" s="214"/>
      <c r="O71" s="214"/>
      <c r="P71" s="215"/>
      <c r="Q71" s="126"/>
      <c r="R71" s="127"/>
      <c r="S71" s="128"/>
      <c r="T71" s="216"/>
      <c r="U71" s="217"/>
      <c r="V71" s="156"/>
      <c r="W71" s="157"/>
      <c r="X71" s="230">
        <f t="shared" si="7"/>
        <v>0</v>
      </c>
      <c r="Y71" s="230"/>
      <c r="Z71" s="239">
        <f t="shared" si="8"/>
        <v>0</v>
      </c>
      <c r="AA71" s="154"/>
      <c r="AB71" s="154"/>
      <c r="AC71" s="119"/>
      <c r="AD71" s="120"/>
      <c r="AE71" s="137">
        <f t="shared" si="9"/>
        <v>0</v>
      </c>
      <c r="AF71" s="137" t="e">
        <f>(LOOKUP($AC71,AG71:$AL92,#REF!))</f>
        <v>#REF!</v>
      </c>
      <c r="AG71" s="138" t="e">
        <f>(LOOKUP($AC71,AH71:$AL92,#REF!))</f>
        <v>#REF!</v>
      </c>
      <c r="AH71" s="231">
        <f t="shared" si="10"/>
        <v>0</v>
      </c>
      <c r="AI71" s="232"/>
      <c r="AJ71" s="232"/>
      <c r="AK71" s="232"/>
      <c r="AL71" s="233"/>
    </row>
    <row r="72" spans="1:38" ht="24" customHeight="1" x14ac:dyDescent="0.2">
      <c r="A72" s="210"/>
      <c r="B72" s="211"/>
      <c r="C72" s="211"/>
      <c r="D72" s="211"/>
      <c r="E72" s="211"/>
      <c r="F72" s="211"/>
      <c r="G72" s="211"/>
      <c r="H72" s="211"/>
      <c r="I72" s="211"/>
      <c r="J72" s="212"/>
      <c r="K72" s="213"/>
      <c r="L72" s="214"/>
      <c r="M72" s="214"/>
      <c r="N72" s="214"/>
      <c r="O72" s="214"/>
      <c r="P72" s="215"/>
      <c r="Q72" s="126"/>
      <c r="R72" s="127"/>
      <c r="S72" s="128"/>
      <c r="T72" s="216"/>
      <c r="U72" s="217"/>
      <c r="V72" s="156"/>
      <c r="W72" s="157"/>
      <c r="X72" s="230">
        <f t="shared" si="7"/>
        <v>0</v>
      </c>
      <c r="Y72" s="230"/>
      <c r="Z72" s="239">
        <f t="shared" si="8"/>
        <v>0</v>
      </c>
      <c r="AA72" s="154"/>
      <c r="AB72" s="154"/>
      <c r="AC72" s="119"/>
      <c r="AD72" s="120"/>
      <c r="AE72" s="137">
        <f t="shared" si="9"/>
        <v>0</v>
      </c>
      <c r="AF72" s="137" t="e">
        <f>(LOOKUP($AC72,AG72:$AL93,#REF!))</f>
        <v>#REF!</v>
      </c>
      <c r="AG72" s="138" t="e">
        <f>(LOOKUP($AC72,AH72:$AL93,#REF!))</f>
        <v>#REF!</v>
      </c>
      <c r="AH72" s="231">
        <f t="shared" si="10"/>
        <v>0</v>
      </c>
      <c r="AI72" s="232"/>
      <c r="AJ72" s="232"/>
      <c r="AK72" s="232"/>
      <c r="AL72" s="233"/>
    </row>
    <row r="73" spans="1:38" ht="24" customHeight="1" x14ac:dyDescent="0.2">
      <c r="A73" s="223"/>
      <c r="B73" s="224"/>
      <c r="C73" s="224"/>
      <c r="D73" s="224"/>
      <c r="E73" s="224"/>
      <c r="F73" s="224"/>
      <c r="G73" s="224"/>
      <c r="H73" s="224"/>
      <c r="I73" s="224"/>
      <c r="J73" s="225"/>
      <c r="K73" s="226"/>
      <c r="L73" s="227"/>
      <c r="M73" s="227"/>
      <c r="N73" s="227"/>
      <c r="O73" s="227"/>
      <c r="P73" s="228"/>
      <c r="Q73" s="272"/>
      <c r="R73" s="273"/>
      <c r="S73" s="274"/>
      <c r="T73" s="234"/>
      <c r="U73" s="235"/>
      <c r="V73" s="254"/>
      <c r="W73" s="255"/>
      <c r="X73" s="251">
        <f t="shared" si="7"/>
        <v>0</v>
      </c>
      <c r="Y73" s="251"/>
      <c r="Z73" s="249">
        <f t="shared" si="8"/>
        <v>0</v>
      </c>
      <c r="AA73" s="250"/>
      <c r="AB73" s="250"/>
      <c r="AC73" s="119"/>
      <c r="AD73" s="120"/>
      <c r="AE73" s="240">
        <f t="shared" si="9"/>
        <v>0</v>
      </c>
      <c r="AF73" s="240" t="e">
        <f>(LOOKUP($AC73,AG73:$AL94,#REF!))</f>
        <v>#REF!</v>
      </c>
      <c r="AG73" s="241" t="e">
        <f>(LOOKUP($AC73,AH73:$AL94,#REF!))</f>
        <v>#REF!</v>
      </c>
      <c r="AH73" s="160">
        <f t="shared" si="10"/>
        <v>0</v>
      </c>
      <c r="AI73" s="161"/>
      <c r="AJ73" s="161"/>
      <c r="AK73" s="161"/>
      <c r="AL73" s="162"/>
    </row>
    <row r="74" spans="1:38" ht="24" customHeight="1" x14ac:dyDescent="0.2">
      <c r="A74" s="275"/>
      <c r="B74" s="276"/>
      <c r="C74" s="276"/>
      <c r="D74" s="276"/>
      <c r="E74" s="276"/>
      <c r="F74" s="276"/>
      <c r="G74" s="276"/>
      <c r="H74" s="276"/>
      <c r="I74" s="276"/>
      <c r="J74" s="276"/>
      <c r="K74" s="277"/>
      <c r="L74" s="277"/>
      <c r="M74" s="277"/>
      <c r="N74" s="277"/>
      <c r="O74" s="277"/>
      <c r="P74" s="277"/>
      <c r="Q74" s="278"/>
      <c r="R74" s="278"/>
      <c r="S74" s="278"/>
      <c r="T74" s="279"/>
      <c r="U74" s="279"/>
      <c r="V74" s="229"/>
      <c r="W74" s="121"/>
      <c r="X74" s="242">
        <f t="shared" si="7"/>
        <v>0</v>
      </c>
      <c r="Y74" s="242"/>
      <c r="Z74" s="243">
        <f t="shared" si="8"/>
        <v>0</v>
      </c>
      <c r="AA74" s="244"/>
      <c r="AB74" s="244"/>
      <c r="AC74" s="208"/>
      <c r="AD74" s="209"/>
      <c r="AE74" s="245">
        <f t="shared" si="9"/>
        <v>0</v>
      </c>
      <c r="AF74" s="245" t="e">
        <f>(LOOKUP($AC74,AG74:$AL95,#REF!))</f>
        <v>#REF!</v>
      </c>
      <c r="AG74" s="246" t="e">
        <f>(LOOKUP($AC74,AH74:$AL95,#REF!))</f>
        <v>#REF!</v>
      </c>
      <c r="AH74" s="236">
        <f t="shared" si="10"/>
        <v>0</v>
      </c>
      <c r="AI74" s="237"/>
      <c r="AJ74" s="237"/>
      <c r="AK74" s="237"/>
      <c r="AL74" s="238"/>
    </row>
    <row r="75" spans="1:38" ht="24" customHeight="1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2"/>
      <c r="K75" s="213"/>
      <c r="L75" s="214"/>
      <c r="M75" s="214"/>
      <c r="N75" s="214"/>
      <c r="O75" s="214"/>
      <c r="P75" s="215"/>
      <c r="Q75" s="126"/>
      <c r="R75" s="127"/>
      <c r="S75" s="128"/>
      <c r="T75" s="216"/>
      <c r="U75" s="217"/>
      <c r="V75" s="156"/>
      <c r="W75" s="157"/>
      <c r="X75" s="230">
        <f t="shared" si="7"/>
        <v>0</v>
      </c>
      <c r="Y75" s="230"/>
      <c r="Z75" s="239">
        <f t="shared" si="8"/>
        <v>0</v>
      </c>
      <c r="AA75" s="154"/>
      <c r="AB75" s="154"/>
      <c r="AC75" s="119"/>
      <c r="AD75" s="120"/>
      <c r="AE75" s="137">
        <f t="shared" si="9"/>
        <v>0</v>
      </c>
      <c r="AF75" s="137" t="e">
        <f>(LOOKUP($AC75,AG75:$AL96,#REF!))</f>
        <v>#REF!</v>
      </c>
      <c r="AG75" s="138" t="e">
        <f>(LOOKUP($AC75,AH75:$AL96,#REF!))</f>
        <v>#REF!</v>
      </c>
      <c r="AH75" s="231">
        <f t="shared" si="10"/>
        <v>0</v>
      </c>
      <c r="AI75" s="232"/>
      <c r="AJ75" s="232"/>
      <c r="AK75" s="232"/>
      <c r="AL75" s="233"/>
    </row>
    <row r="76" spans="1:38" ht="24" customHeight="1" x14ac:dyDescent="0.2">
      <c r="A76" s="210"/>
      <c r="B76" s="211"/>
      <c r="C76" s="211"/>
      <c r="D76" s="211"/>
      <c r="E76" s="211"/>
      <c r="F76" s="211"/>
      <c r="G76" s="211"/>
      <c r="H76" s="211"/>
      <c r="I76" s="211"/>
      <c r="J76" s="212"/>
      <c r="K76" s="213"/>
      <c r="L76" s="214"/>
      <c r="M76" s="214"/>
      <c r="N76" s="214"/>
      <c r="O76" s="214"/>
      <c r="P76" s="215"/>
      <c r="Q76" s="126"/>
      <c r="R76" s="127"/>
      <c r="S76" s="128"/>
      <c r="T76" s="216"/>
      <c r="U76" s="217"/>
      <c r="V76" s="156"/>
      <c r="W76" s="157"/>
      <c r="X76" s="230">
        <f t="shared" si="7"/>
        <v>0</v>
      </c>
      <c r="Y76" s="230"/>
      <c r="Z76" s="239">
        <f t="shared" si="8"/>
        <v>0</v>
      </c>
      <c r="AA76" s="154"/>
      <c r="AB76" s="154"/>
      <c r="AC76" s="119"/>
      <c r="AD76" s="120"/>
      <c r="AE76" s="137">
        <f t="shared" si="9"/>
        <v>0</v>
      </c>
      <c r="AF76" s="137" t="e">
        <f>(LOOKUP($AC76,AG76:$AL97,#REF!))</f>
        <v>#REF!</v>
      </c>
      <c r="AG76" s="138" t="e">
        <f>(LOOKUP($AC76,AH76:$AL97,#REF!))</f>
        <v>#REF!</v>
      </c>
      <c r="AH76" s="231">
        <f t="shared" si="10"/>
        <v>0</v>
      </c>
      <c r="AI76" s="232"/>
      <c r="AJ76" s="232"/>
      <c r="AK76" s="232"/>
      <c r="AL76" s="233"/>
    </row>
    <row r="77" spans="1:38" ht="24" customHeight="1" x14ac:dyDescent="0.2">
      <c r="A77" s="210"/>
      <c r="B77" s="211"/>
      <c r="C77" s="211"/>
      <c r="D77" s="211"/>
      <c r="E77" s="211"/>
      <c r="F77" s="211"/>
      <c r="G77" s="211"/>
      <c r="H77" s="211"/>
      <c r="I77" s="211"/>
      <c r="J77" s="212"/>
      <c r="K77" s="213"/>
      <c r="L77" s="214"/>
      <c r="M77" s="214"/>
      <c r="N77" s="214"/>
      <c r="O77" s="214"/>
      <c r="P77" s="215"/>
      <c r="Q77" s="126"/>
      <c r="R77" s="127"/>
      <c r="S77" s="128"/>
      <c r="T77" s="216"/>
      <c r="U77" s="217"/>
      <c r="V77" s="156"/>
      <c r="W77" s="157"/>
      <c r="X77" s="230">
        <f t="shared" si="7"/>
        <v>0</v>
      </c>
      <c r="Y77" s="230"/>
      <c r="Z77" s="239">
        <f t="shared" si="8"/>
        <v>0</v>
      </c>
      <c r="AA77" s="154"/>
      <c r="AB77" s="154"/>
      <c r="AC77" s="119"/>
      <c r="AD77" s="120"/>
      <c r="AE77" s="137">
        <f t="shared" si="9"/>
        <v>0</v>
      </c>
      <c r="AF77" s="137" t="e">
        <f>(LOOKUP($AC77,AG77:$AL98,#REF!))</f>
        <v>#REF!</v>
      </c>
      <c r="AG77" s="138" t="e">
        <f>(LOOKUP($AC77,AH77:$AL98,#REF!))</f>
        <v>#REF!</v>
      </c>
      <c r="AH77" s="231">
        <f t="shared" si="10"/>
        <v>0</v>
      </c>
      <c r="AI77" s="232"/>
      <c r="AJ77" s="232"/>
      <c r="AK77" s="232"/>
      <c r="AL77" s="233"/>
    </row>
    <row r="78" spans="1:38" ht="24" customHeight="1" x14ac:dyDescent="0.2">
      <c r="A78" s="223"/>
      <c r="B78" s="224"/>
      <c r="C78" s="224"/>
      <c r="D78" s="224"/>
      <c r="E78" s="224"/>
      <c r="F78" s="224"/>
      <c r="G78" s="224"/>
      <c r="H78" s="224"/>
      <c r="I78" s="224"/>
      <c r="J78" s="225"/>
      <c r="K78" s="226"/>
      <c r="L78" s="227"/>
      <c r="M78" s="227"/>
      <c r="N78" s="227"/>
      <c r="O78" s="227"/>
      <c r="P78" s="228"/>
      <c r="Q78" s="272"/>
      <c r="R78" s="273"/>
      <c r="S78" s="274"/>
      <c r="T78" s="234"/>
      <c r="U78" s="235"/>
      <c r="V78" s="254"/>
      <c r="W78" s="255"/>
      <c r="X78" s="251">
        <f t="shared" si="7"/>
        <v>0</v>
      </c>
      <c r="Y78" s="251"/>
      <c r="Z78" s="249">
        <f t="shared" si="8"/>
        <v>0</v>
      </c>
      <c r="AA78" s="250"/>
      <c r="AB78" s="250"/>
      <c r="AC78" s="119"/>
      <c r="AD78" s="120"/>
      <c r="AE78" s="240">
        <f t="shared" si="9"/>
        <v>0</v>
      </c>
      <c r="AF78" s="240" t="e">
        <f>(LOOKUP($AC78,AG78:$AL99,#REF!))</f>
        <v>#REF!</v>
      </c>
      <c r="AG78" s="241" t="e">
        <f>(LOOKUP($AC78,AH78:$AL99,#REF!))</f>
        <v>#REF!</v>
      </c>
      <c r="AH78" s="160">
        <f t="shared" si="10"/>
        <v>0</v>
      </c>
      <c r="AI78" s="161"/>
      <c r="AJ78" s="161"/>
      <c r="AK78" s="161"/>
      <c r="AL78" s="162"/>
    </row>
    <row r="79" spans="1:38" ht="24" customHeight="1" x14ac:dyDescent="0.2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7"/>
      <c r="L79" s="277"/>
      <c r="M79" s="277"/>
      <c r="N79" s="277"/>
      <c r="O79" s="277"/>
      <c r="P79" s="277"/>
      <c r="Q79" s="278"/>
      <c r="R79" s="278"/>
      <c r="S79" s="278"/>
      <c r="T79" s="279"/>
      <c r="U79" s="279"/>
      <c r="V79" s="229"/>
      <c r="W79" s="121"/>
      <c r="X79" s="242">
        <f t="shared" si="7"/>
        <v>0</v>
      </c>
      <c r="Y79" s="242"/>
      <c r="Z79" s="243">
        <f t="shared" si="8"/>
        <v>0</v>
      </c>
      <c r="AA79" s="244"/>
      <c r="AB79" s="244"/>
      <c r="AC79" s="208"/>
      <c r="AD79" s="209"/>
      <c r="AE79" s="245">
        <f t="shared" si="9"/>
        <v>0</v>
      </c>
      <c r="AF79" s="245" t="e">
        <f>(LOOKUP($AC79,AG79:$AL99,#REF!))</f>
        <v>#REF!</v>
      </c>
      <c r="AG79" s="246" t="e">
        <f>(LOOKUP($AC79,AH79:$AL99,#REF!))</f>
        <v>#REF!</v>
      </c>
      <c r="AH79" s="236">
        <f t="shared" si="10"/>
        <v>0</v>
      </c>
      <c r="AI79" s="237"/>
      <c r="AJ79" s="237"/>
      <c r="AK79" s="237"/>
      <c r="AL79" s="238"/>
    </row>
    <row r="80" spans="1:38" ht="24" customHeight="1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2"/>
      <c r="K80" s="213"/>
      <c r="L80" s="214"/>
      <c r="M80" s="214"/>
      <c r="N80" s="214"/>
      <c r="O80" s="214"/>
      <c r="P80" s="215"/>
      <c r="Q80" s="126"/>
      <c r="R80" s="127"/>
      <c r="S80" s="128"/>
      <c r="T80" s="216"/>
      <c r="U80" s="217"/>
      <c r="V80" s="156"/>
      <c r="W80" s="157"/>
      <c r="X80" s="230">
        <f t="shared" si="7"/>
        <v>0</v>
      </c>
      <c r="Y80" s="230"/>
      <c r="Z80" s="239">
        <f t="shared" si="8"/>
        <v>0</v>
      </c>
      <c r="AA80" s="154"/>
      <c r="AB80" s="154"/>
      <c r="AC80" s="119"/>
      <c r="AD80" s="120"/>
      <c r="AE80" s="137">
        <f t="shared" si="9"/>
        <v>0</v>
      </c>
      <c r="AF80" s="137" t="e">
        <f>(LOOKUP($AC80,AG80:$AL99,#REF!))</f>
        <v>#REF!</v>
      </c>
      <c r="AG80" s="138" t="e">
        <f>(LOOKUP($AC80,AH80:$AL99,#REF!))</f>
        <v>#REF!</v>
      </c>
      <c r="AH80" s="231">
        <f t="shared" si="10"/>
        <v>0</v>
      </c>
      <c r="AI80" s="232"/>
      <c r="AJ80" s="232"/>
      <c r="AK80" s="232"/>
      <c r="AL80" s="233"/>
    </row>
    <row r="81" spans="1:38" ht="24" customHeight="1" x14ac:dyDescent="0.2">
      <c r="A81" s="210"/>
      <c r="B81" s="211"/>
      <c r="C81" s="211"/>
      <c r="D81" s="211"/>
      <c r="E81" s="211"/>
      <c r="F81" s="211"/>
      <c r="G81" s="211"/>
      <c r="H81" s="211"/>
      <c r="I81" s="211"/>
      <c r="J81" s="212"/>
      <c r="K81" s="213"/>
      <c r="L81" s="214"/>
      <c r="M81" s="214"/>
      <c r="N81" s="214"/>
      <c r="O81" s="214"/>
      <c r="P81" s="215"/>
      <c r="Q81" s="126"/>
      <c r="R81" s="127"/>
      <c r="S81" s="128"/>
      <c r="T81" s="216"/>
      <c r="U81" s="217"/>
      <c r="V81" s="156"/>
      <c r="W81" s="157"/>
      <c r="X81" s="230">
        <f t="shared" si="7"/>
        <v>0</v>
      </c>
      <c r="Y81" s="230"/>
      <c r="Z81" s="239">
        <f t="shared" si="8"/>
        <v>0</v>
      </c>
      <c r="AA81" s="154"/>
      <c r="AB81" s="154"/>
      <c r="AC81" s="119"/>
      <c r="AD81" s="120"/>
      <c r="AE81" s="137">
        <f t="shared" si="9"/>
        <v>0</v>
      </c>
      <c r="AF81" s="137" t="e">
        <f>(LOOKUP($AC81,AG81:$AL99,#REF!))</f>
        <v>#REF!</v>
      </c>
      <c r="AG81" s="138" t="e">
        <f>(LOOKUP($AC81,AH81:$AL99,#REF!))</f>
        <v>#REF!</v>
      </c>
      <c r="AH81" s="231">
        <f t="shared" si="10"/>
        <v>0</v>
      </c>
      <c r="AI81" s="232"/>
      <c r="AJ81" s="232"/>
      <c r="AK81" s="232"/>
      <c r="AL81" s="233"/>
    </row>
    <row r="82" spans="1:38" ht="24" customHeight="1" x14ac:dyDescent="0.2">
      <c r="A82" s="210"/>
      <c r="B82" s="211"/>
      <c r="C82" s="211"/>
      <c r="D82" s="211"/>
      <c r="E82" s="211"/>
      <c r="F82" s="211"/>
      <c r="G82" s="211"/>
      <c r="H82" s="211"/>
      <c r="I82" s="211"/>
      <c r="J82" s="212"/>
      <c r="K82" s="213"/>
      <c r="L82" s="214"/>
      <c r="M82" s="214"/>
      <c r="N82" s="214"/>
      <c r="O82" s="214"/>
      <c r="P82" s="215"/>
      <c r="Q82" s="126"/>
      <c r="R82" s="127"/>
      <c r="S82" s="128"/>
      <c r="T82" s="216"/>
      <c r="U82" s="217"/>
      <c r="V82" s="156"/>
      <c r="W82" s="157"/>
      <c r="X82" s="230">
        <f t="shared" si="7"/>
        <v>0</v>
      </c>
      <c r="Y82" s="230"/>
      <c r="Z82" s="239">
        <f t="shared" si="8"/>
        <v>0</v>
      </c>
      <c r="AA82" s="154"/>
      <c r="AB82" s="154"/>
      <c r="AC82" s="119"/>
      <c r="AD82" s="120"/>
      <c r="AE82" s="137">
        <f t="shared" si="9"/>
        <v>0</v>
      </c>
      <c r="AF82" s="137" t="e">
        <f>(LOOKUP($AC82,AG82:$AL99,#REF!))</f>
        <v>#REF!</v>
      </c>
      <c r="AG82" s="138" t="e">
        <f>(LOOKUP($AC82,AH82:$AL99,#REF!))</f>
        <v>#REF!</v>
      </c>
      <c r="AH82" s="231">
        <f t="shared" si="10"/>
        <v>0</v>
      </c>
      <c r="AI82" s="232"/>
      <c r="AJ82" s="232"/>
      <c r="AK82" s="232"/>
      <c r="AL82" s="233"/>
    </row>
    <row r="83" spans="1:38" ht="24" customHeight="1" x14ac:dyDescent="0.2">
      <c r="A83" s="223"/>
      <c r="B83" s="224"/>
      <c r="C83" s="224"/>
      <c r="D83" s="224"/>
      <c r="E83" s="224"/>
      <c r="F83" s="224"/>
      <c r="G83" s="224"/>
      <c r="H83" s="224"/>
      <c r="I83" s="224"/>
      <c r="J83" s="225"/>
      <c r="K83" s="226"/>
      <c r="L83" s="227"/>
      <c r="M83" s="227"/>
      <c r="N83" s="227"/>
      <c r="O83" s="227"/>
      <c r="P83" s="228"/>
      <c r="Q83" s="272"/>
      <c r="R83" s="273"/>
      <c r="S83" s="274"/>
      <c r="T83" s="234"/>
      <c r="U83" s="235"/>
      <c r="V83" s="254"/>
      <c r="W83" s="255"/>
      <c r="X83" s="251">
        <f t="shared" si="7"/>
        <v>0</v>
      </c>
      <c r="Y83" s="251"/>
      <c r="Z83" s="249">
        <f t="shared" si="8"/>
        <v>0</v>
      </c>
      <c r="AA83" s="250"/>
      <c r="AB83" s="250"/>
      <c r="AC83" s="119"/>
      <c r="AD83" s="120"/>
      <c r="AE83" s="240">
        <f t="shared" si="9"/>
        <v>0</v>
      </c>
      <c r="AF83" s="240" t="e">
        <f>(LOOKUP($AC83,AG83:$AL99,#REF!))</f>
        <v>#REF!</v>
      </c>
      <c r="AG83" s="241" t="e">
        <f>(LOOKUP($AC83,AH83:$AL99,#REF!))</f>
        <v>#REF!</v>
      </c>
      <c r="AH83" s="160">
        <f t="shared" si="10"/>
        <v>0</v>
      </c>
      <c r="AI83" s="161"/>
      <c r="AJ83" s="161"/>
      <c r="AK83" s="161"/>
      <c r="AL83" s="162"/>
    </row>
    <row r="84" spans="1:38" ht="24" customHeight="1" x14ac:dyDescent="0.2">
      <c r="A84" s="275"/>
      <c r="B84" s="276"/>
      <c r="C84" s="276"/>
      <c r="D84" s="276"/>
      <c r="E84" s="276"/>
      <c r="F84" s="276"/>
      <c r="G84" s="276"/>
      <c r="H84" s="276"/>
      <c r="I84" s="276"/>
      <c r="J84" s="276"/>
      <c r="K84" s="277"/>
      <c r="L84" s="277"/>
      <c r="M84" s="277"/>
      <c r="N84" s="277"/>
      <c r="O84" s="277"/>
      <c r="P84" s="277"/>
      <c r="Q84" s="278"/>
      <c r="R84" s="278"/>
      <c r="S84" s="278"/>
      <c r="T84" s="279"/>
      <c r="U84" s="279"/>
      <c r="V84" s="229"/>
      <c r="W84" s="121"/>
      <c r="X84" s="242">
        <f t="shared" si="7"/>
        <v>0</v>
      </c>
      <c r="Y84" s="242"/>
      <c r="Z84" s="243">
        <f t="shared" si="8"/>
        <v>0</v>
      </c>
      <c r="AA84" s="244"/>
      <c r="AB84" s="244"/>
      <c r="AC84" s="208"/>
      <c r="AD84" s="209"/>
      <c r="AE84" s="245">
        <f t="shared" si="9"/>
        <v>0</v>
      </c>
      <c r="AF84" s="245" t="e">
        <f>(LOOKUP($AC84,AG84:$AL95,#REF!))</f>
        <v>#REF!</v>
      </c>
      <c r="AG84" s="246" t="e">
        <f>(LOOKUP($AC84,AH84:$AL95,#REF!))</f>
        <v>#REF!</v>
      </c>
      <c r="AH84" s="236">
        <f t="shared" si="10"/>
        <v>0</v>
      </c>
      <c r="AI84" s="237"/>
      <c r="AJ84" s="237"/>
      <c r="AK84" s="237"/>
      <c r="AL84" s="238"/>
    </row>
    <row r="85" spans="1:38" ht="24" customHeight="1" x14ac:dyDescent="0.2">
      <c r="A85" s="210"/>
      <c r="B85" s="211"/>
      <c r="C85" s="211"/>
      <c r="D85" s="211"/>
      <c r="E85" s="211"/>
      <c r="F85" s="211"/>
      <c r="G85" s="211"/>
      <c r="H85" s="211"/>
      <c r="I85" s="211"/>
      <c r="J85" s="212"/>
      <c r="K85" s="213"/>
      <c r="L85" s="214"/>
      <c r="M85" s="214"/>
      <c r="N85" s="214"/>
      <c r="O85" s="214"/>
      <c r="P85" s="215"/>
      <c r="Q85" s="126"/>
      <c r="R85" s="127"/>
      <c r="S85" s="128"/>
      <c r="T85" s="216"/>
      <c r="U85" s="217"/>
      <c r="V85" s="156"/>
      <c r="W85" s="157"/>
      <c r="X85" s="230">
        <f t="shared" si="7"/>
        <v>0</v>
      </c>
      <c r="Y85" s="230"/>
      <c r="Z85" s="239">
        <f t="shared" si="8"/>
        <v>0</v>
      </c>
      <c r="AA85" s="154"/>
      <c r="AB85" s="154"/>
      <c r="AC85" s="119"/>
      <c r="AD85" s="120"/>
      <c r="AE85" s="137">
        <f t="shared" si="9"/>
        <v>0</v>
      </c>
      <c r="AF85" s="137" t="e">
        <f>(LOOKUP($AC85,AG85:$AL95,#REF!))</f>
        <v>#REF!</v>
      </c>
      <c r="AG85" s="138" t="e">
        <f>(LOOKUP($AC85,AH85:$AL95,#REF!))</f>
        <v>#REF!</v>
      </c>
      <c r="AH85" s="231">
        <f t="shared" si="10"/>
        <v>0</v>
      </c>
      <c r="AI85" s="232"/>
      <c r="AJ85" s="232"/>
      <c r="AK85" s="232"/>
      <c r="AL85" s="233"/>
    </row>
    <row r="86" spans="1:38" ht="24" customHeight="1" x14ac:dyDescent="0.2">
      <c r="A86" s="210"/>
      <c r="B86" s="211"/>
      <c r="C86" s="211"/>
      <c r="D86" s="211"/>
      <c r="E86" s="211"/>
      <c r="F86" s="211"/>
      <c r="G86" s="211"/>
      <c r="H86" s="211"/>
      <c r="I86" s="211"/>
      <c r="J86" s="212"/>
      <c r="K86" s="213"/>
      <c r="L86" s="214"/>
      <c r="M86" s="214"/>
      <c r="N86" s="214"/>
      <c r="O86" s="214"/>
      <c r="P86" s="215"/>
      <c r="Q86" s="126"/>
      <c r="R86" s="127"/>
      <c r="S86" s="128"/>
      <c r="T86" s="216"/>
      <c r="U86" s="217"/>
      <c r="V86" s="156"/>
      <c r="W86" s="157"/>
      <c r="X86" s="230">
        <f t="shared" si="7"/>
        <v>0</v>
      </c>
      <c r="Y86" s="230"/>
      <c r="Z86" s="239">
        <f t="shared" si="8"/>
        <v>0</v>
      </c>
      <c r="AA86" s="154"/>
      <c r="AB86" s="154"/>
      <c r="AC86" s="119"/>
      <c r="AD86" s="120"/>
      <c r="AE86" s="137">
        <f t="shared" si="9"/>
        <v>0</v>
      </c>
      <c r="AF86" s="137" t="e">
        <f>(LOOKUP($AC86,AG86:$AL95,#REF!))</f>
        <v>#REF!</v>
      </c>
      <c r="AG86" s="138" t="e">
        <f>(LOOKUP($AC86,AH86:$AL95,#REF!))</f>
        <v>#REF!</v>
      </c>
      <c r="AH86" s="231">
        <f t="shared" si="10"/>
        <v>0</v>
      </c>
      <c r="AI86" s="232"/>
      <c r="AJ86" s="232"/>
      <c r="AK86" s="232"/>
      <c r="AL86" s="233"/>
    </row>
    <row r="87" spans="1:38" ht="24" customHeight="1" x14ac:dyDescent="0.2">
      <c r="A87" s="210"/>
      <c r="B87" s="211"/>
      <c r="C87" s="211"/>
      <c r="D87" s="211"/>
      <c r="E87" s="211"/>
      <c r="F87" s="211"/>
      <c r="G87" s="211"/>
      <c r="H87" s="211"/>
      <c r="I87" s="211"/>
      <c r="J87" s="212"/>
      <c r="K87" s="213"/>
      <c r="L87" s="214"/>
      <c r="M87" s="214"/>
      <c r="N87" s="214"/>
      <c r="O87" s="214"/>
      <c r="P87" s="215"/>
      <c r="Q87" s="126"/>
      <c r="R87" s="127"/>
      <c r="S87" s="128"/>
      <c r="T87" s="216"/>
      <c r="U87" s="217"/>
      <c r="V87" s="156"/>
      <c r="W87" s="157"/>
      <c r="X87" s="230">
        <f t="shared" si="7"/>
        <v>0</v>
      </c>
      <c r="Y87" s="230"/>
      <c r="Z87" s="239">
        <f t="shared" si="8"/>
        <v>0</v>
      </c>
      <c r="AA87" s="154"/>
      <c r="AB87" s="154"/>
      <c r="AC87" s="119"/>
      <c r="AD87" s="120"/>
      <c r="AE87" s="137">
        <f t="shared" si="9"/>
        <v>0</v>
      </c>
      <c r="AF87" s="137" t="e">
        <f>(LOOKUP($AC87,AG87:$AL96,#REF!))</f>
        <v>#REF!</v>
      </c>
      <c r="AG87" s="138" t="e">
        <f>(LOOKUP($AC87,AH87:$AL96,#REF!))</f>
        <v>#REF!</v>
      </c>
      <c r="AH87" s="231">
        <f t="shared" si="10"/>
        <v>0</v>
      </c>
      <c r="AI87" s="232"/>
      <c r="AJ87" s="232"/>
      <c r="AK87" s="232"/>
      <c r="AL87" s="233"/>
    </row>
    <row r="88" spans="1:38" ht="24" customHeight="1" x14ac:dyDescent="0.2">
      <c r="A88" s="223"/>
      <c r="B88" s="224"/>
      <c r="C88" s="224"/>
      <c r="D88" s="224"/>
      <c r="E88" s="224"/>
      <c r="F88" s="224"/>
      <c r="G88" s="224"/>
      <c r="H88" s="224"/>
      <c r="I88" s="224"/>
      <c r="J88" s="225"/>
      <c r="K88" s="226"/>
      <c r="L88" s="227"/>
      <c r="M88" s="227"/>
      <c r="N88" s="227"/>
      <c r="O88" s="227"/>
      <c r="P88" s="228"/>
      <c r="Q88" s="272"/>
      <c r="R88" s="273"/>
      <c r="S88" s="274"/>
      <c r="T88" s="234"/>
      <c r="U88" s="235"/>
      <c r="V88" s="254"/>
      <c r="W88" s="255"/>
      <c r="X88" s="251">
        <f t="shared" si="7"/>
        <v>0</v>
      </c>
      <c r="Y88" s="251"/>
      <c r="Z88" s="249">
        <f t="shared" si="8"/>
        <v>0</v>
      </c>
      <c r="AA88" s="250"/>
      <c r="AB88" s="250"/>
      <c r="AC88" s="119"/>
      <c r="AD88" s="120"/>
      <c r="AE88" s="240">
        <f t="shared" si="9"/>
        <v>0</v>
      </c>
      <c r="AF88" s="240" t="e">
        <f>(LOOKUP($AC88,AG88:$AL97,#REF!))</f>
        <v>#REF!</v>
      </c>
      <c r="AG88" s="241" t="e">
        <f>(LOOKUP($AC88,AH88:$AL97,#REF!))</f>
        <v>#REF!</v>
      </c>
      <c r="AH88" s="160">
        <f t="shared" si="10"/>
        <v>0</v>
      </c>
      <c r="AI88" s="161"/>
      <c r="AJ88" s="161"/>
      <c r="AK88" s="161"/>
      <c r="AL88" s="162"/>
    </row>
    <row r="89" spans="1:38" ht="24" customHeight="1" x14ac:dyDescent="0.2">
      <c r="A89" s="275"/>
      <c r="B89" s="276"/>
      <c r="C89" s="276"/>
      <c r="D89" s="276"/>
      <c r="E89" s="276"/>
      <c r="F89" s="276"/>
      <c r="G89" s="276"/>
      <c r="H89" s="276"/>
      <c r="I89" s="276"/>
      <c r="J89" s="276"/>
      <c r="K89" s="277"/>
      <c r="L89" s="277"/>
      <c r="M89" s="277"/>
      <c r="N89" s="277"/>
      <c r="O89" s="277"/>
      <c r="P89" s="277"/>
      <c r="Q89" s="278"/>
      <c r="R89" s="278"/>
      <c r="S89" s="278"/>
      <c r="T89" s="279"/>
      <c r="U89" s="279"/>
      <c r="V89" s="229"/>
      <c r="W89" s="121"/>
      <c r="X89" s="242">
        <f t="shared" si="7"/>
        <v>0</v>
      </c>
      <c r="Y89" s="242"/>
      <c r="Z89" s="243">
        <f t="shared" si="8"/>
        <v>0</v>
      </c>
      <c r="AA89" s="244"/>
      <c r="AB89" s="244"/>
      <c r="AC89" s="208"/>
      <c r="AD89" s="209"/>
      <c r="AE89" s="245">
        <f t="shared" si="9"/>
        <v>0</v>
      </c>
      <c r="AF89" s="245" t="e">
        <f>(LOOKUP($AC89,AG89:$AL99,#REF!))</f>
        <v>#REF!</v>
      </c>
      <c r="AG89" s="246" t="e">
        <f>(LOOKUP($AC89,AH89:$AL99,#REF!))</f>
        <v>#REF!</v>
      </c>
      <c r="AH89" s="236">
        <f t="shared" si="10"/>
        <v>0</v>
      </c>
      <c r="AI89" s="237"/>
      <c r="AJ89" s="237"/>
      <c r="AK89" s="237"/>
      <c r="AL89" s="238"/>
    </row>
    <row r="90" spans="1:38" ht="24" customHeight="1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2"/>
      <c r="K90" s="213"/>
      <c r="L90" s="214"/>
      <c r="M90" s="214"/>
      <c r="N90" s="214"/>
      <c r="O90" s="214"/>
      <c r="P90" s="215"/>
      <c r="Q90" s="126"/>
      <c r="R90" s="127"/>
      <c r="S90" s="128"/>
      <c r="T90" s="216"/>
      <c r="U90" s="217"/>
      <c r="V90" s="156"/>
      <c r="W90" s="157"/>
      <c r="X90" s="230">
        <f t="shared" si="7"/>
        <v>0</v>
      </c>
      <c r="Y90" s="230"/>
      <c r="Z90" s="239">
        <f t="shared" si="8"/>
        <v>0</v>
      </c>
      <c r="AA90" s="154"/>
      <c r="AB90" s="154"/>
      <c r="AC90" s="119"/>
      <c r="AD90" s="120"/>
      <c r="AE90" s="137">
        <f t="shared" si="9"/>
        <v>0</v>
      </c>
      <c r="AF90" s="137" t="e">
        <f>(LOOKUP($AC90,AG90:$AL99,#REF!))</f>
        <v>#REF!</v>
      </c>
      <c r="AG90" s="138" t="e">
        <f>(LOOKUP($AC90,AH90:$AL99,#REF!))</f>
        <v>#REF!</v>
      </c>
      <c r="AH90" s="231">
        <f t="shared" si="10"/>
        <v>0</v>
      </c>
      <c r="AI90" s="232"/>
      <c r="AJ90" s="232"/>
      <c r="AK90" s="232"/>
      <c r="AL90" s="233"/>
    </row>
    <row r="91" spans="1:38" ht="24" customHeight="1" x14ac:dyDescent="0.2">
      <c r="A91" s="210"/>
      <c r="B91" s="211"/>
      <c r="C91" s="211"/>
      <c r="D91" s="211"/>
      <c r="E91" s="211"/>
      <c r="F91" s="211"/>
      <c r="G91" s="211"/>
      <c r="H91" s="211"/>
      <c r="I91" s="211"/>
      <c r="J91" s="212"/>
      <c r="K91" s="213"/>
      <c r="L91" s="214"/>
      <c r="M91" s="214"/>
      <c r="N91" s="214"/>
      <c r="O91" s="214"/>
      <c r="P91" s="215"/>
      <c r="Q91" s="126"/>
      <c r="R91" s="127"/>
      <c r="S91" s="128"/>
      <c r="T91" s="216"/>
      <c r="U91" s="217"/>
      <c r="V91" s="156"/>
      <c r="W91" s="157"/>
      <c r="X91" s="230">
        <f t="shared" si="7"/>
        <v>0</v>
      </c>
      <c r="Y91" s="230"/>
      <c r="Z91" s="239">
        <f t="shared" si="8"/>
        <v>0</v>
      </c>
      <c r="AA91" s="154"/>
      <c r="AB91" s="154"/>
      <c r="AC91" s="119"/>
      <c r="AD91" s="120"/>
      <c r="AE91" s="137">
        <f t="shared" si="9"/>
        <v>0</v>
      </c>
      <c r="AF91" s="137" t="e">
        <f>(LOOKUP($AC91,AG91:$AL99,#REF!))</f>
        <v>#REF!</v>
      </c>
      <c r="AG91" s="138" t="e">
        <f>(LOOKUP($AC91,AH91:$AL99,#REF!))</f>
        <v>#REF!</v>
      </c>
      <c r="AH91" s="231">
        <f t="shared" si="10"/>
        <v>0</v>
      </c>
      <c r="AI91" s="232"/>
      <c r="AJ91" s="232"/>
      <c r="AK91" s="232"/>
      <c r="AL91" s="233"/>
    </row>
    <row r="92" spans="1:38" ht="24" customHeight="1" x14ac:dyDescent="0.2">
      <c r="A92" s="210"/>
      <c r="B92" s="211"/>
      <c r="C92" s="211"/>
      <c r="D92" s="211"/>
      <c r="E92" s="211"/>
      <c r="F92" s="211"/>
      <c r="G92" s="211"/>
      <c r="H92" s="211"/>
      <c r="I92" s="211"/>
      <c r="J92" s="212"/>
      <c r="K92" s="213"/>
      <c r="L92" s="214"/>
      <c r="M92" s="214"/>
      <c r="N92" s="214"/>
      <c r="O92" s="214"/>
      <c r="P92" s="215"/>
      <c r="Q92" s="126"/>
      <c r="R92" s="127"/>
      <c r="S92" s="128"/>
      <c r="T92" s="216"/>
      <c r="U92" s="217"/>
      <c r="V92" s="156"/>
      <c r="W92" s="157"/>
      <c r="X92" s="230">
        <f t="shared" si="7"/>
        <v>0</v>
      </c>
      <c r="Y92" s="230"/>
      <c r="Z92" s="239">
        <f t="shared" si="8"/>
        <v>0</v>
      </c>
      <c r="AA92" s="154"/>
      <c r="AB92" s="154"/>
      <c r="AC92" s="119"/>
      <c r="AD92" s="120"/>
      <c r="AE92" s="137">
        <f t="shared" si="9"/>
        <v>0</v>
      </c>
      <c r="AF92" s="137" t="e">
        <f>(LOOKUP($AC92,AG92:$AL99,#REF!))</f>
        <v>#REF!</v>
      </c>
      <c r="AG92" s="138" t="e">
        <f>(LOOKUP($AC92,AH92:$AL99,#REF!))</f>
        <v>#REF!</v>
      </c>
      <c r="AH92" s="231">
        <f t="shared" si="10"/>
        <v>0</v>
      </c>
      <c r="AI92" s="232"/>
      <c r="AJ92" s="232"/>
      <c r="AK92" s="232"/>
      <c r="AL92" s="233"/>
    </row>
    <row r="93" spans="1:38" ht="24" customHeight="1" x14ac:dyDescent="0.2">
      <c r="A93" s="223"/>
      <c r="B93" s="224"/>
      <c r="C93" s="224"/>
      <c r="D93" s="224"/>
      <c r="E93" s="224"/>
      <c r="F93" s="224"/>
      <c r="G93" s="224"/>
      <c r="H93" s="224"/>
      <c r="I93" s="224"/>
      <c r="J93" s="225"/>
      <c r="K93" s="226"/>
      <c r="L93" s="227"/>
      <c r="M93" s="227"/>
      <c r="N93" s="227"/>
      <c r="O93" s="227"/>
      <c r="P93" s="228"/>
      <c r="Q93" s="272"/>
      <c r="R93" s="273"/>
      <c r="S93" s="274"/>
      <c r="T93" s="234"/>
      <c r="U93" s="235"/>
      <c r="V93" s="254"/>
      <c r="W93" s="255"/>
      <c r="X93" s="251">
        <f t="shared" si="7"/>
        <v>0</v>
      </c>
      <c r="Y93" s="251"/>
      <c r="Z93" s="249">
        <f t="shared" si="8"/>
        <v>0</v>
      </c>
      <c r="AA93" s="250"/>
      <c r="AB93" s="250"/>
      <c r="AC93" s="119"/>
      <c r="AD93" s="120"/>
      <c r="AE93" s="240">
        <f t="shared" si="9"/>
        <v>0</v>
      </c>
      <c r="AF93" s="240" t="e">
        <f>(LOOKUP($AC93,AG93:$AL100,#REF!))</f>
        <v>#REF!</v>
      </c>
      <c r="AG93" s="241" t="e">
        <f>(LOOKUP($AC93,AH93:$AL100,#REF!))</f>
        <v>#REF!</v>
      </c>
      <c r="AH93" s="160">
        <f t="shared" si="10"/>
        <v>0</v>
      </c>
      <c r="AI93" s="161"/>
      <c r="AJ93" s="161"/>
      <c r="AK93" s="161"/>
      <c r="AL93" s="162"/>
    </row>
    <row r="94" spans="1:38" ht="24" customHeight="1" x14ac:dyDescent="0.2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20"/>
      <c r="L94" s="220"/>
      <c r="M94" s="220"/>
      <c r="N94" s="220"/>
      <c r="O94" s="220"/>
      <c r="P94" s="220"/>
      <c r="Q94" s="221"/>
      <c r="R94" s="221"/>
      <c r="S94" s="221"/>
      <c r="T94" s="222"/>
      <c r="U94" s="222"/>
      <c r="V94" s="252"/>
      <c r="W94" s="253"/>
      <c r="X94" s="129">
        <f t="shared" si="7"/>
        <v>0</v>
      </c>
      <c r="Y94" s="129"/>
      <c r="Z94" s="247">
        <f t="shared" si="8"/>
        <v>0</v>
      </c>
      <c r="AA94" s="248"/>
      <c r="AB94" s="248"/>
      <c r="AC94" s="208"/>
      <c r="AD94" s="209"/>
      <c r="AE94" s="137">
        <f t="shared" si="9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256">
        <f t="shared" si="10"/>
        <v>0</v>
      </c>
      <c r="AI94" s="257"/>
      <c r="AJ94" s="257"/>
      <c r="AK94" s="257"/>
      <c r="AL94" s="258"/>
    </row>
    <row r="95" spans="1:38" ht="24" customHeight="1" x14ac:dyDescent="0.2">
      <c r="A95" s="210"/>
      <c r="B95" s="211"/>
      <c r="C95" s="211"/>
      <c r="D95" s="211"/>
      <c r="E95" s="211"/>
      <c r="F95" s="211"/>
      <c r="G95" s="211"/>
      <c r="H95" s="211"/>
      <c r="I95" s="211"/>
      <c r="J95" s="212"/>
      <c r="K95" s="213"/>
      <c r="L95" s="214"/>
      <c r="M95" s="214"/>
      <c r="N95" s="214"/>
      <c r="O95" s="214"/>
      <c r="P95" s="215"/>
      <c r="Q95" s="126"/>
      <c r="R95" s="127"/>
      <c r="S95" s="128"/>
      <c r="T95" s="216"/>
      <c r="U95" s="217"/>
      <c r="V95" s="156"/>
      <c r="W95" s="157"/>
      <c r="X95" s="230">
        <f t="shared" si="7"/>
        <v>0</v>
      </c>
      <c r="Y95" s="230"/>
      <c r="Z95" s="239">
        <f t="shared" si="8"/>
        <v>0</v>
      </c>
      <c r="AA95" s="154"/>
      <c r="AB95" s="154"/>
      <c r="AC95" s="119"/>
      <c r="AD95" s="120"/>
      <c r="AE95" s="137">
        <f t="shared" si="9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231">
        <f t="shared" si="10"/>
        <v>0</v>
      </c>
      <c r="AI95" s="232"/>
      <c r="AJ95" s="232"/>
      <c r="AK95" s="232"/>
      <c r="AL95" s="233"/>
    </row>
    <row r="96" spans="1:38" ht="24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2"/>
      <c r="K96" s="213"/>
      <c r="L96" s="214"/>
      <c r="M96" s="214"/>
      <c r="N96" s="214"/>
      <c r="O96" s="214"/>
      <c r="P96" s="215"/>
      <c r="Q96" s="126"/>
      <c r="R96" s="127"/>
      <c r="S96" s="128"/>
      <c r="T96" s="216"/>
      <c r="U96" s="217"/>
      <c r="V96" s="156"/>
      <c r="W96" s="157"/>
      <c r="X96" s="230">
        <f t="shared" si="7"/>
        <v>0</v>
      </c>
      <c r="Y96" s="230"/>
      <c r="Z96" s="239">
        <f t="shared" si="8"/>
        <v>0</v>
      </c>
      <c r="AA96" s="154"/>
      <c r="AB96" s="154"/>
      <c r="AC96" s="119"/>
      <c r="AD96" s="120"/>
      <c r="AE96" s="137">
        <f t="shared" si="9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231">
        <f t="shared" si="10"/>
        <v>0</v>
      </c>
      <c r="AI96" s="232"/>
      <c r="AJ96" s="232"/>
      <c r="AK96" s="232"/>
      <c r="AL96" s="233"/>
    </row>
    <row r="97" spans="1:38" ht="24" customHeight="1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2"/>
      <c r="K97" s="213"/>
      <c r="L97" s="214"/>
      <c r="M97" s="214"/>
      <c r="N97" s="214"/>
      <c r="O97" s="214"/>
      <c r="P97" s="215"/>
      <c r="Q97" s="126"/>
      <c r="R97" s="127"/>
      <c r="S97" s="128"/>
      <c r="T97" s="216"/>
      <c r="U97" s="217"/>
      <c r="V97" s="156"/>
      <c r="W97" s="157"/>
      <c r="X97" s="230">
        <f t="shared" si="7"/>
        <v>0</v>
      </c>
      <c r="Y97" s="230"/>
      <c r="Z97" s="239">
        <f t="shared" si="8"/>
        <v>0</v>
      </c>
      <c r="AA97" s="154"/>
      <c r="AB97" s="154"/>
      <c r="AC97" s="119"/>
      <c r="AD97" s="120"/>
      <c r="AE97" s="137">
        <f t="shared" si="9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231">
        <f t="shared" si="10"/>
        <v>0</v>
      </c>
      <c r="AI97" s="232"/>
      <c r="AJ97" s="232"/>
      <c r="AK97" s="232"/>
      <c r="AL97" s="233"/>
    </row>
    <row r="98" spans="1:38" ht="24" customHeight="1" x14ac:dyDescent="0.2">
      <c r="A98" s="223"/>
      <c r="B98" s="224"/>
      <c r="C98" s="224"/>
      <c r="D98" s="224"/>
      <c r="E98" s="224"/>
      <c r="F98" s="224"/>
      <c r="G98" s="224"/>
      <c r="H98" s="224"/>
      <c r="I98" s="224"/>
      <c r="J98" s="225"/>
      <c r="K98" s="226"/>
      <c r="L98" s="227"/>
      <c r="M98" s="227"/>
      <c r="N98" s="227"/>
      <c r="O98" s="227"/>
      <c r="P98" s="228"/>
      <c r="Q98" s="260"/>
      <c r="R98" s="261"/>
      <c r="S98" s="262"/>
      <c r="T98" s="263"/>
      <c r="U98" s="264"/>
      <c r="V98" s="268"/>
      <c r="W98" s="269"/>
      <c r="X98" s="270">
        <f t="shared" si="7"/>
        <v>0</v>
      </c>
      <c r="Y98" s="271"/>
      <c r="Z98" s="249">
        <f t="shared" si="8"/>
        <v>0</v>
      </c>
      <c r="AA98" s="250"/>
      <c r="AB98" s="259"/>
      <c r="AC98" s="119"/>
      <c r="AD98" s="120"/>
      <c r="AE98" s="137">
        <f t="shared" si="9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160">
        <f t="shared" si="10"/>
        <v>0</v>
      </c>
      <c r="AI98" s="161"/>
      <c r="AJ98" s="161"/>
      <c r="AK98" s="161"/>
      <c r="AL98" s="162"/>
    </row>
    <row r="99" spans="1:38" ht="24" customHeight="1" x14ac:dyDescent="0.2">
      <c r="A99" s="267" t="s">
        <v>59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</row>
    <row r="100" spans="1:38" s="6" customFormat="1" ht="15.75" x14ac:dyDescent="0.25">
      <c r="T100" s="266" t="s">
        <v>61</v>
      </c>
      <c r="U100" s="266"/>
      <c r="V100" s="266"/>
      <c r="X100" s="49"/>
      <c r="Y100" s="49"/>
      <c r="Z100" s="49"/>
      <c r="AE100" s="34" t="s">
        <v>54</v>
      </c>
      <c r="AG100" s="164"/>
      <c r="AH100" s="164"/>
      <c r="AI100" s="265" t="s">
        <v>25</v>
      </c>
      <c r="AJ100" s="265"/>
      <c r="AK100" s="164"/>
      <c r="AL100" s="164"/>
    </row>
  </sheetData>
  <mergeCells count="578">
    <mergeCell ref="AE83:AG83"/>
    <mergeCell ref="AE81:AG81"/>
    <mergeCell ref="AE6:AL6"/>
    <mergeCell ref="Z18:AB21"/>
    <mergeCell ref="A8:J9"/>
    <mergeCell ref="AH8:AL9"/>
    <mergeCell ref="AC8:AG8"/>
    <mergeCell ref="AC10:AD10"/>
    <mergeCell ref="AE10:AG10"/>
    <mergeCell ref="AE9:AG9"/>
    <mergeCell ref="AH17:AL17"/>
    <mergeCell ref="AC18:AG21"/>
    <mergeCell ref="AH18:AL21"/>
    <mergeCell ref="AC17:AD17"/>
    <mergeCell ref="B20:J21"/>
    <mergeCell ref="A17:J17"/>
    <mergeCell ref="A20:A21"/>
    <mergeCell ref="AE16:AG16"/>
    <mergeCell ref="Z16:AB16"/>
    <mergeCell ref="AC15:AD15"/>
    <mergeCell ref="AE11:AG11"/>
    <mergeCell ref="AE12:AG12"/>
    <mergeCell ref="AE13:AG13"/>
    <mergeCell ref="AE14:AG14"/>
    <mergeCell ref="A94:J94"/>
    <mergeCell ref="K94:P94"/>
    <mergeCell ref="Q94:S94"/>
    <mergeCell ref="T94:U94"/>
    <mergeCell ref="AH22:AL22"/>
    <mergeCell ref="AH95:AL95"/>
    <mergeCell ref="AH96:AL96"/>
    <mergeCell ref="AE96:AG96"/>
    <mergeCell ref="AE92:AG92"/>
    <mergeCell ref="AH92:AL92"/>
    <mergeCell ref="AE95:AG95"/>
    <mergeCell ref="AH93:AL93"/>
    <mergeCell ref="AH83:AL83"/>
    <mergeCell ref="A59:AL59"/>
    <mergeCell ref="X89:Y89"/>
    <mergeCell ref="Z89:AB89"/>
    <mergeCell ref="AE89:AG89"/>
    <mergeCell ref="AE80:AG80"/>
    <mergeCell ref="AC89:AD89"/>
    <mergeCell ref="AI54:AL54"/>
    <mergeCell ref="X88:Y88"/>
    <mergeCell ref="AE90:AG90"/>
    <mergeCell ref="AH90:AL90"/>
    <mergeCell ref="AI56:AL56"/>
    <mergeCell ref="A97:J97"/>
    <mergeCell ref="K97:P97"/>
    <mergeCell ref="Q97:S97"/>
    <mergeCell ref="T97:U97"/>
    <mergeCell ref="A96:J96"/>
    <mergeCell ref="K96:P96"/>
    <mergeCell ref="Q96:S96"/>
    <mergeCell ref="T96:U96"/>
    <mergeCell ref="A95:J95"/>
    <mergeCell ref="K95:P95"/>
    <mergeCell ref="Q95:S95"/>
    <mergeCell ref="T95:U95"/>
    <mergeCell ref="V95:W95"/>
    <mergeCell ref="Z95:AB95"/>
    <mergeCell ref="X93:Y93"/>
    <mergeCell ref="X94:Y94"/>
    <mergeCell ref="X95:Y95"/>
    <mergeCell ref="AH91:AL91"/>
    <mergeCell ref="AE93:AG93"/>
    <mergeCell ref="AE94:AG94"/>
    <mergeCell ref="Z92:AB92"/>
    <mergeCell ref="AE91:AG91"/>
    <mergeCell ref="AC92:AD92"/>
    <mergeCell ref="V92:W92"/>
    <mergeCell ref="X92:Y92"/>
    <mergeCell ref="AC90:AD90"/>
    <mergeCell ref="A90:J90"/>
    <mergeCell ref="T90:U90"/>
    <mergeCell ref="AC91:AD91"/>
    <mergeCell ref="K90:P90"/>
    <mergeCell ref="Q90:S90"/>
    <mergeCell ref="V91:W91"/>
    <mergeCell ref="Q91:S91"/>
    <mergeCell ref="T91:U91"/>
    <mergeCell ref="X91:Y91"/>
    <mergeCell ref="X90:Y90"/>
    <mergeCell ref="AH81:AL81"/>
    <mergeCell ref="AH84:AL84"/>
    <mergeCell ref="AH89:AL89"/>
    <mergeCell ref="Z96:AB96"/>
    <mergeCell ref="X96:Y96"/>
    <mergeCell ref="AG58:AH58"/>
    <mergeCell ref="R63:W63"/>
    <mergeCell ref="V69:W69"/>
    <mergeCell ref="V90:W90"/>
    <mergeCell ref="V89:W89"/>
    <mergeCell ref="V84:W84"/>
    <mergeCell ref="V88:W88"/>
    <mergeCell ref="Q93:S93"/>
    <mergeCell ref="T93:U93"/>
    <mergeCell ref="V94:W94"/>
    <mergeCell ref="AH94:AL94"/>
    <mergeCell ref="Z94:AB94"/>
    <mergeCell ref="Z93:AB93"/>
    <mergeCell ref="AC95:AD95"/>
    <mergeCell ref="AC94:AD94"/>
    <mergeCell ref="AC93:AD93"/>
    <mergeCell ref="AC96:AD96"/>
    <mergeCell ref="V96:W96"/>
    <mergeCell ref="Z90:AB90"/>
    <mergeCell ref="AI100:AJ100"/>
    <mergeCell ref="T100:V100"/>
    <mergeCell ref="V98:W98"/>
    <mergeCell ref="AG100:AH100"/>
    <mergeCell ref="A98:J98"/>
    <mergeCell ref="K98:P98"/>
    <mergeCell ref="Q98:S98"/>
    <mergeCell ref="T98:U98"/>
    <mergeCell ref="AK100:AL100"/>
    <mergeCell ref="A99:AL99"/>
    <mergeCell ref="X98:Y98"/>
    <mergeCell ref="Z98:AB98"/>
    <mergeCell ref="AH98:AL98"/>
    <mergeCell ref="AC98:AD98"/>
    <mergeCell ref="X97:Y97"/>
    <mergeCell ref="Z97:AB97"/>
    <mergeCell ref="AE98:AG98"/>
    <mergeCell ref="AH97:AL97"/>
    <mergeCell ref="AC97:AD97"/>
    <mergeCell ref="V97:W97"/>
    <mergeCell ref="AC85:AD85"/>
    <mergeCell ref="AE85:AG85"/>
    <mergeCell ref="A93:J93"/>
    <mergeCell ref="K93:P93"/>
    <mergeCell ref="Z91:AB91"/>
    <mergeCell ref="V93:W93"/>
    <mergeCell ref="A91:J91"/>
    <mergeCell ref="K91:P91"/>
    <mergeCell ref="X85:Y85"/>
    <mergeCell ref="Z85:AB85"/>
    <mergeCell ref="X87:Y87"/>
    <mergeCell ref="Z87:AB87"/>
    <mergeCell ref="AC87:AD87"/>
    <mergeCell ref="AE97:AG97"/>
    <mergeCell ref="A92:J92"/>
    <mergeCell ref="K92:P92"/>
    <mergeCell ref="Q92:S92"/>
    <mergeCell ref="T92:U92"/>
    <mergeCell ref="A89:J89"/>
    <mergeCell ref="K89:P89"/>
    <mergeCell ref="Q89:S89"/>
    <mergeCell ref="T89:U89"/>
    <mergeCell ref="A87:J87"/>
    <mergeCell ref="K87:P87"/>
    <mergeCell ref="Q87:S87"/>
    <mergeCell ref="T87:U87"/>
    <mergeCell ref="V87:W87"/>
    <mergeCell ref="A88:J88"/>
    <mergeCell ref="K88:P88"/>
    <mergeCell ref="Q88:S88"/>
    <mergeCell ref="T88:U88"/>
    <mergeCell ref="Z83:AB83"/>
    <mergeCell ref="AC83:AD83"/>
    <mergeCell ref="V83:W83"/>
    <mergeCell ref="X83:Y83"/>
    <mergeCell ref="A85:J85"/>
    <mergeCell ref="K85:P85"/>
    <mergeCell ref="Z82:AB82"/>
    <mergeCell ref="AC82:AD82"/>
    <mergeCell ref="AE82:AG82"/>
    <mergeCell ref="X84:Y84"/>
    <mergeCell ref="Z84:AB84"/>
    <mergeCell ref="AC84:AD84"/>
    <mergeCell ref="AE84:AG84"/>
    <mergeCell ref="A84:J84"/>
    <mergeCell ref="K84:P84"/>
    <mergeCell ref="Q84:S84"/>
    <mergeCell ref="T84:U84"/>
    <mergeCell ref="A83:J83"/>
    <mergeCell ref="K83:P83"/>
    <mergeCell ref="Q83:S83"/>
    <mergeCell ref="T83:U83"/>
    <mergeCell ref="Q85:S85"/>
    <mergeCell ref="T85:U85"/>
    <mergeCell ref="V85:W85"/>
    <mergeCell ref="A80:J80"/>
    <mergeCell ref="K80:P80"/>
    <mergeCell ref="Q80:S80"/>
    <mergeCell ref="T80:U80"/>
    <mergeCell ref="V80:W80"/>
    <mergeCell ref="X80:Y80"/>
    <mergeCell ref="Z80:AB80"/>
    <mergeCell ref="AC80:AD80"/>
    <mergeCell ref="AH82:AL82"/>
    <mergeCell ref="V82:W82"/>
    <mergeCell ref="X82:Y82"/>
    <mergeCell ref="A82:J82"/>
    <mergeCell ref="K82:P82"/>
    <mergeCell ref="Q82:S82"/>
    <mergeCell ref="T82:U82"/>
    <mergeCell ref="AH80:AL80"/>
    <mergeCell ref="A81:J81"/>
    <mergeCell ref="K81:P81"/>
    <mergeCell ref="Q81:S81"/>
    <mergeCell ref="T81:U81"/>
    <mergeCell ref="V81:W81"/>
    <mergeCell ref="X81:Y81"/>
    <mergeCell ref="Z81:AB81"/>
    <mergeCell ref="AC81:AD81"/>
    <mergeCell ref="AH78:AL78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79:AL79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7:AL77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X69:Y69"/>
    <mergeCell ref="Z69:AB69"/>
    <mergeCell ref="AC69:AD69"/>
    <mergeCell ref="AE69:AG69"/>
    <mergeCell ref="AH69:AL69"/>
    <mergeCell ref="A71:J71"/>
    <mergeCell ref="K71:P71"/>
    <mergeCell ref="Q71:S71"/>
    <mergeCell ref="T71:U71"/>
    <mergeCell ref="V71:W71"/>
    <mergeCell ref="X71:Y71"/>
    <mergeCell ref="Z71:AB71"/>
    <mergeCell ref="AC71:AD71"/>
    <mergeCell ref="V70:W70"/>
    <mergeCell ref="X70:Y70"/>
    <mergeCell ref="Z70:AB70"/>
    <mergeCell ref="AC70:AD70"/>
    <mergeCell ref="A70:J70"/>
    <mergeCell ref="K70:P70"/>
    <mergeCell ref="Q70:S70"/>
    <mergeCell ref="T70:U70"/>
    <mergeCell ref="R46:T46"/>
    <mergeCell ref="H48:Q48"/>
    <mergeCell ref="A51:M51"/>
    <mergeCell ref="N51:O51"/>
    <mergeCell ref="A45:G48"/>
    <mergeCell ref="A69:J69"/>
    <mergeCell ref="K69:P69"/>
    <mergeCell ref="Q69:S69"/>
    <mergeCell ref="T69:U69"/>
    <mergeCell ref="F52:P52"/>
    <mergeCell ref="U41:AD41"/>
    <mergeCell ref="U44:AD44"/>
    <mergeCell ref="U40:AD40"/>
    <mergeCell ref="U37:AD37"/>
    <mergeCell ref="U39:AD39"/>
    <mergeCell ref="U43:AD43"/>
    <mergeCell ref="X67:Y68"/>
    <mergeCell ref="Z67:AB68"/>
    <mergeCell ref="AC68:AD68"/>
    <mergeCell ref="AC67:AG67"/>
    <mergeCell ref="AB52:AE52"/>
    <mergeCell ref="U42:AD42"/>
    <mergeCell ref="U46:AD46"/>
    <mergeCell ref="AB51:AE51"/>
    <mergeCell ref="AE47:AG47"/>
    <mergeCell ref="AF51:AG52"/>
    <mergeCell ref="AE43:AG43"/>
    <mergeCell ref="U47:AD47"/>
    <mergeCell ref="AE46:AG46"/>
    <mergeCell ref="AE44:AG44"/>
    <mergeCell ref="U48:AD48"/>
    <mergeCell ref="A33:G34"/>
    <mergeCell ref="H33:Q33"/>
    <mergeCell ref="R33:T33"/>
    <mergeCell ref="H34:Q34"/>
    <mergeCell ref="A61:AL61"/>
    <mergeCell ref="T58:V58"/>
    <mergeCell ref="R45:T45"/>
    <mergeCell ref="U45:AD45"/>
    <mergeCell ref="AE34:AG34"/>
    <mergeCell ref="R35:T35"/>
    <mergeCell ref="R36:T36"/>
    <mergeCell ref="AE42:AG42"/>
    <mergeCell ref="AE37:AG37"/>
    <mergeCell ref="AE41:AG41"/>
    <mergeCell ref="H45:Q45"/>
    <mergeCell ref="H46:Q46"/>
    <mergeCell ref="U34:AD34"/>
    <mergeCell ref="AI43:AL44"/>
    <mergeCell ref="AH43:AH44"/>
    <mergeCell ref="W52:Z52"/>
    <mergeCell ref="AE45:AG45"/>
    <mergeCell ref="R47:T47"/>
    <mergeCell ref="U38:AD38"/>
    <mergeCell ref="R44:T44"/>
    <mergeCell ref="H43:Q43"/>
    <mergeCell ref="H42:Q42"/>
    <mergeCell ref="R42:T42"/>
    <mergeCell ref="K67:P68"/>
    <mergeCell ref="Q67:S68"/>
    <mergeCell ref="T67:U68"/>
    <mergeCell ref="V67:W68"/>
    <mergeCell ref="I63:N63"/>
    <mergeCell ref="AE65:AL65"/>
    <mergeCell ref="AF63:AG63"/>
    <mergeCell ref="AB63:AE63"/>
    <mergeCell ref="A60:AL60"/>
    <mergeCell ref="AE68:AG68"/>
    <mergeCell ref="A67:J68"/>
    <mergeCell ref="AI58:AJ58"/>
    <mergeCell ref="H47:Q47"/>
    <mergeCell ref="AH51:AL52"/>
    <mergeCell ref="AI49:AL49"/>
    <mergeCell ref="AH45:AH48"/>
    <mergeCell ref="AI45:AL48"/>
    <mergeCell ref="AE48:AG48"/>
    <mergeCell ref="W51:Z51"/>
    <mergeCell ref="R43:T43"/>
    <mergeCell ref="R48:T48"/>
    <mergeCell ref="AE33:AG33"/>
    <mergeCell ref="Z31:AB31"/>
    <mergeCell ref="AI25:AL25"/>
    <mergeCell ref="AD30:AF30"/>
    <mergeCell ref="AD31:AF31"/>
    <mergeCell ref="AH24:AL24"/>
    <mergeCell ref="AE24:AG24"/>
    <mergeCell ref="AC24:AD24"/>
    <mergeCell ref="Z24:AB24"/>
    <mergeCell ref="U33:AD33"/>
    <mergeCell ref="Z30:AB30"/>
    <mergeCell ref="AD29:AF29"/>
    <mergeCell ref="Z28:AB28"/>
    <mergeCell ref="AD28:AF28"/>
    <mergeCell ref="AI28:AL28"/>
    <mergeCell ref="AI31:AL31"/>
    <mergeCell ref="A1:AL1"/>
    <mergeCell ref="A2:AL2"/>
    <mergeCell ref="A16:J16"/>
    <mergeCell ref="Q16:S16"/>
    <mergeCell ref="T16:U16"/>
    <mergeCell ref="AB4:AE4"/>
    <mergeCell ref="AF4:AG4"/>
    <mergeCell ref="AH4:AL4"/>
    <mergeCell ref="I4:N4"/>
    <mergeCell ref="R4:W4"/>
    <mergeCell ref="AH16:AL16"/>
    <mergeCell ref="T10:U10"/>
    <mergeCell ref="AE7:AI7"/>
    <mergeCell ref="K10:P10"/>
    <mergeCell ref="AH10:AL10"/>
    <mergeCell ref="X10:Y10"/>
    <mergeCell ref="Z8:AB9"/>
    <mergeCell ref="Z10:AB10"/>
    <mergeCell ref="AC9:AD9"/>
    <mergeCell ref="K8:P9"/>
    <mergeCell ref="Q10:S10"/>
    <mergeCell ref="A10:J10"/>
    <mergeCell ref="V8:W9"/>
    <mergeCell ref="AC16:AD16"/>
    <mergeCell ref="K16:P16"/>
    <mergeCell ref="Q8:S9"/>
    <mergeCell ref="X8:Y9"/>
    <mergeCell ref="V10:W10"/>
    <mergeCell ref="T24:U24"/>
    <mergeCell ref="V20:W21"/>
    <mergeCell ref="X16:Y16"/>
    <mergeCell ref="V16:W16"/>
    <mergeCell ref="X17:Y17"/>
    <mergeCell ref="X20:Y21"/>
    <mergeCell ref="X23:Y23"/>
    <mergeCell ref="Q20:S21"/>
    <mergeCell ref="T20:U21"/>
    <mergeCell ref="T17:U17"/>
    <mergeCell ref="K20:P21"/>
    <mergeCell ref="K17:P17"/>
    <mergeCell ref="Q17:S17"/>
    <mergeCell ref="T8:U9"/>
    <mergeCell ref="X24:Y24"/>
    <mergeCell ref="T15:U15"/>
    <mergeCell ref="Q11:S11"/>
    <mergeCell ref="Q12:S12"/>
    <mergeCell ref="Q13:S13"/>
    <mergeCell ref="Q14:S14"/>
    <mergeCell ref="B22:J22"/>
    <mergeCell ref="B23:J23"/>
    <mergeCell ref="B24:J24"/>
    <mergeCell ref="T23:U23"/>
    <mergeCell ref="K22:P22"/>
    <mergeCell ref="K23:P23"/>
    <mergeCell ref="Q22:S22"/>
    <mergeCell ref="Q23:S23"/>
    <mergeCell ref="T22:U22"/>
    <mergeCell ref="K24:P24"/>
    <mergeCell ref="Q24:S24"/>
    <mergeCell ref="AE17:AG17"/>
    <mergeCell ref="Z17:AB17"/>
    <mergeCell ref="AC22:AD22"/>
    <mergeCell ref="AE22:AG22"/>
    <mergeCell ref="Z23:AB23"/>
    <mergeCell ref="Z22:AB22"/>
    <mergeCell ref="V17:W17"/>
    <mergeCell ref="AC23:AD23"/>
    <mergeCell ref="R37:T37"/>
    <mergeCell ref="X22:Y22"/>
    <mergeCell ref="V24:W24"/>
    <mergeCell ref="V23:W23"/>
    <mergeCell ref="R34:T34"/>
    <mergeCell ref="V22:W22"/>
    <mergeCell ref="AE23:AG23"/>
    <mergeCell ref="U35:AD35"/>
    <mergeCell ref="AD25:AG25"/>
    <mergeCell ref="AA25:AB25"/>
    <mergeCell ref="Z26:AL26"/>
    <mergeCell ref="Z27:AL27"/>
    <mergeCell ref="AH33:AH34"/>
    <mergeCell ref="AI33:AL34"/>
    <mergeCell ref="Z29:AB29"/>
    <mergeCell ref="AH23:AL23"/>
    <mergeCell ref="H35:Q35"/>
    <mergeCell ref="H38:Q38"/>
    <mergeCell ref="H39:Q39"/>
    <mergeCell ref="A41:G42"/>
    <mergeCell ref="A43:G44"/>
    <mergeCell ref="H44:Q44"/>
    <mergeCell ref="AH37:AH40"/>
    <mergeCell ref="H36:Q36"/>
    <mergeCell ref="AE38:AG38"/>
    <mergeCell ref="AE39:AG39"/>
    <mergeCell ref="AE40:AG40"/>
    <mergeCell ref="AE35:AG35"/>
    <mergeCell ref="AE36:AG36"/>
    <mergeCell ref="AH41:AH42"/>
    <mergeCell ref="A35:G36"/>
    <mergeCell ref="U36:AD36"/>
    <mergeCell ref="A37:G40"/>
    <mergeCell ref="H37:Q37"/>
    <mergeCell ref="H41:Q41"/>
    <mergeCell ref="H40:Q40"/>
    <mergeCell ref="R41:T41"/>
    <mergeCell ref="R38:T38"/>
    <mergeCell ref="R40:T40"/>
    <mergeCell ref="R39:T39"/>
    <mergeCell ref="Q15:S15"/>
    <mergeCell ref="T11:U11"/>
    <mergeCell ref="T12:U12"/>
    <mergeCell ref="T13:U13"/>
    <mergeCell ref="T14:U14"/>
    <mergeCell ref="K15:P15"/>
    <mergeCell ref="A11:J11"/>
    <mergeCell ref="A12:J12"/>
    <mergeCell ref="A13:J13"/>
    <mergeCell ref="A14:J14"/>
    <mergeCell ref="A15:J15"/>
    <mergeCell ref="K11:P11"/>
    <mergeCell ref="K12:P12"/>
    <mergeCell ref="K13:P13"/>
    <mergeCell ref="K14:P14"/>
    <mergeCell ref="X11:Y11"/>
    <mergeCell ref="X12:Y12"/>
    <mergeCell ref="X13:Y13"/>
    <mergeCell ref="X14:Y14"/>
    <mergeCell ref="X15:Y15"/>
    <mergeCell ref="V11:W11"/>
    <mergeCell ref="V12:W12"/>
    <mergeCell ref="V13:W13"/>
    <mergeCell ref="V14:W14"/>
    <mergeCell ref="V15:W15"/>
    <mergeCell ref="Z15:AB15"/>
    <mergeCell ref="AH11:AL11"/>
    <mergeCell ref="AH12:AL12"/>
    <mergeCell ref="AH13:AL13"/>
    <mergeCell ref="AH14:AL14"/>
    <mergeCell ref="AH15:AL15"/>
    <mergeCell ref="Z11:AB11"/>
    <mergeCell ref="Z12:AB12"/>
    <mergeCell ref="Z13:AB13"/>
    <mergeCell ref="Z14:AB14"/>
    <mergeCell ref="AC12:AD12"/>
    <mergeCell ref="AC13:AD13"/>
    <mergeCell ref="AC14:AD14"/>
    <mergeCell ref="AE15:AG15"/>
    <mergeCell ref="AC11:AD11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I35:AL36"/>
    <mergeCell ref="AH35:AH36"/>
    <mergeCell ref="AH88:AL88"/>
    <mergeCell ref="AE87:AG87"/>
    <mergeCell ref="AH87:AL87"/>
    <mergeCell ref="AC88:AD88"/>
    <mergeCell ref="AE88:AG88"/>
    <mergeCell ref="Z88:AB88"/>
    <mergeCell ref="AH85:AL85"/>
    <mergeCell ref="AH86:AL86"/>
    <mergeCell ref="AI41:AL42"/>
    <mergeCell ref="AI37:AL40"/>
    <mergeCell ref="AK58:AL58"/>
    <mergeCell ref="AH67:AL68"/>
    <mergeCell ref="AH63:AL63"/>
    <mergeCell ref="AE70:AG70"/>
    <mergeCell ref="AH70:AL70"/>
    <mergeCell ref="AE71:AG71"/>
    <mergeCell ref="AH71:AL71"/>
    <mergeCell ref="AH72:AL72"/>
    <mergeCell ref="AH73:AL73"/>
    <mergeCell ref="AH74:AL74"/>
    <mergeCell ref="AH75:AL75"/>
    <mergeCell ref="AH76:AL76"/>
  </mergeCells>
  <phoneticPr fontId="14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0"/>
  <sheetViews>
    <sheetView showGridLines="0" showZeros="0" zoomScaleNormal="100" workbookViewId="0">
      <selection activeCell="AC23" sqref="AC23:AD23"/>
    </sheetView>
  </sheetViews>
  <sheetFormatPr defaultColWidth="2.7109375" defaultRowHeight="12.75" x14ac:dyDescent="0.2"/>
  <cols>
    <col min="1" max="27" width="2.7109375" style="1" customWidth="1"/>
    <col min="28" max="28" width="5.42578125" style="1" customWidth="1"/>
    <col min="29" max="40" width="2.7109375" style="1" customWidth="1"/>
    <col min="41" max="41" width="7.85546875" style="1" customWidth="1"/>
    <col min="42" max="16384" width="2.7109375" style="1"/>
  </cols>
  <sheetData>
    <row r="1" spans="1:38" s="3" customFormat="1" ht="15" customHeight="1" x14ac:dyDescent="0.25">
      <c r="A1" s="303" t="s">
        <v>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s="4" customFormat="1" ht="15" customHeight="1" x14ac:dyDescent="0.25">
      <c r="A2" s="294" t="s">
        <v>5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</row>
    <row r="3" spans="1:38" ht="7.5" customHeight="1" x14ac:dyDescent="0.2">
      <c r="Q3" s="9"/>
      <c r="R3" s="9"/>
      <c r="S3" s="9"/>
      <c r="T3" s="9"/>
      <c r="U3" s="9"/>
      <c r="V3" s="9"/>
      <c r="W3" s="9"/>
      <c r="X3" s="9"/>
    </row>
    <row r="4" spans="1:38" s="11" customFormat="1" ht="16.5" customHeight="1" x14ac:dyDescent="0.25">
      <c r="A4" s="59" t="s">
        <v>48</v>
      </c>
      <c r="G4" s="64"/>
      <c r="H4" s="62" t="s">
        <v>47</v>
      </c>
      <c r="I4" s="163"/>
      <c r="J4" s="163"/>
      <c r="K4" s="163"/>
      <c r="L4" s="163"/>
      <c r="M4" s="163"/>
      <c r="N4" s="163"/>
      <c r="O4" s="64"/>
      <c r="P4" s="65" t="s">
        <v>49</v>
      </c>
      <c r="Q4" s="66"/>
      <c r="R4" s="163"/>
      <c r="S4" s="163"/>
      <c r="T4" s="163"/>
      <c r="U4" s="163"/>
      <c r="V4" s="163"/>
      <c r="W4" s="163"/>
      <c r="X4" s="63"/>
      <c r="Y4" s="64"/>
      <c r="AA4" s="62" t="s">
        <v>24</v>
      </c>
      <c r="AB4" s="185"/>
      <c r="AC4" s="185"/>
      <c r="AD4" s="185"/>
      <c r="AE4" s="185"/>
      <c r="AF4" s="186" t="s">
        <v>25</v>
      </c>
      <c r="AG4" s="186"/>
      <c r="AH4" s="185"/>
      <c r="AI4" s="185"/>
      <c r="AJ4" s="185"/>
      <c r="AK4" s="185"/>
      <c r="AL4" s="185"/>
    </row>
    <row r="5" spans="1:38" s="10" customFormat="1" ht="18" customHeight="1" x14ac:dyDescent="0.25">
      <c r="A5" s="12" t="s">
        <v>46</v>
      </c>
    </row>
    <row r="6" spans="1:38" s="11" customFormat="1" ht="18" customHeight="1" x14ac:dyDescent="0.2">
      <c r="A6" s="1" t="s">
        <v>58</v>
      </c>
      <c r="AD6" s="62" t="str">
        <f>'Year 4'!AD6</f>
        <v>Proposal #</v>
      </c>
      <c r="AE6" s="429">
        <f>'Year 1'!AE6:AL6</f>
        <v>0</v>
      </c>
      <c r="AF6" s="429"/>
      <c r="AG6" s="429"/>
      <c r="AH6" s="429"/>
      <c r="AI6" s="429"/>
      <c r="AJ6" s="429"/>
      <c r="AK6" s="429"/>
      <c r="AL6" s="429"/>
    </row>
    <row r="7" spans="1:38" s="5" customFormat="1" ht="6" customHeight="1" x14ac:dyDescent="0.2">
      <c r="AC7" s="11"/>
      <c r="AD7" s="11"/>
      <c r="AE7" s="386"/>
      <c r="AF7" s="386"/>
      <c r="AG7" s="386"/>
      <c r="AH7" s="386"/>
      <c r="AI7" s="386"/>
      <c r="AJ7" s="56"/>
      <c r="AK7" s="56"/>
      <c r="AL7" s="56"/>
    </row>
    <row r="8" spans="1:38" s="2" customFormat="1" ht="12" customHeight="1" x14ac:dyDescent="0.2">
      <c r="A8" s="113" t="s">
        <v>26</v>
      </c>
      <c r="B8" s="114"/>
      <c r="C8" s="114"/>
      <c r="D8" s="114"/>
      <c r="E8" s="114"/>
      <c r="F8" s="114"/>
      <c r="G8" s="114"/>
      <c r="H8" s="114"/>
      <c r="I8" s="114"/>
      <c r="J8" s="115"/>
      <c r="K8" s="313" t="s">
        <v>14</v>
      </c>
      <c r="L8" s="314"/>
      <c r="M8" s="314"/>
      <c r="N8" s="314"/>
      <c r="O8" s="314"/>
      <c r="P8" s="315"/>
      <c r="Q8" s="319" t="s">
        <v>28</v>
      </c>
      <c r="R8" s="114"/>
      <c r="S8" s="115"/>
      <c r="T8" s="323" t="s">
        <v>45</v>
      </c>
      <c r="U8" s="324"/>
      <c r="V8" s="319" t="s">
        <v>29</v>
      </c>
      <c r="W8" s="114"/>
      <c r="X8" s="142" t="s">
        <v>30</v>
      </c>
      <c r="Y8" s="143"/>
      <c r="Z8" s="131" t="s">
        <v>43</v>
      </c>
      <c r="AA8" s="132"/>
      <c r="AB8" s="133"/>
      <c r="AC8" s="205" t="s">
        <v>1</v>
      </c>
      <c r="AD8" s="206"/>
      <c r="AE8" s="206"/>
      <c r="AF8" s="206"/>
      <c r="AG8" s="207"/>
      <c r="AH8" s="199" t="s">
        <v>44</v>
      </c>
      <c r="AI8" s="200"/>
      <c r="AJ8" s="200"/>
      <c r="AK8" s="200"/>
      <c r="AL8" s="201"/>
    </row>
    <row r="9" spans="1:38" s="2" customFormat="1" ht="12" customHeight="1" x14ac:dyDescent="0.2">
      <c r="A9" s="116"/>
      <c r="B9" s="117"/>
      <c r="C9" s="117"/>
      <c r="D9" s="117"/>
      <c r="E9" s="117"/>
      <c r="F9" s="117"/>
      <c r="G9" s="117"/>
      <c r="H9" s="117"/>
      <c r="I9" s="117"/>
      <c r="J9" s="118"/>
      <c r="K9" s="316"/>
      <c r="L9" s="317"/>
      <c r="M9" s="317"/>
      <c r="N9" s="317"/>
      <c r="O9" s="317"/>
      <c r="P9" s="318"/>
      <c r="Q9" s="387"/>
      <c r="R9" s="117"/>
      <c r="S9" s="118"/>
      <c r="T9" s="388"/>
      <c r="U9" s="389"/>
      <c r="V9" s="387"/>
      <c r="W9" s="117"/>
      <c r="X9" s="144"/>
      <c r="Y9" s="145"/>
      <c r="Z9" s="134"/>
      <c r="AA9" s="135"/>
      <c r="AB9" s="136"/>
      <c r="AC9" s="280" t="s">
        <v>36</v>
      </c>
      <c r="AD9" s="281"/>
      <c r="AE9" s="139" t="s">
        <v>52</v>
      </c>
      <c r="AF9" s="140"/>
      <c r="AG9" s="141"/>
      <c r="AH9" s="202"/>
      <c r="AI9" s="203"/>
      <c r="AJ9" s="203"/>
      <c r="AK9" s="203"/>
      <c r="AL9" s="204"/>
    </row>
    <row r="10" spans="1:38" ht="21.95" customHeight="1" x14ac:dyDescent="0.2">
      <c r="A10" s="275" t="str">
        <f>'Year 4'!A10:J10</f>
        <v>David Edge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7" t="str">
        <f>'Year 4'!K10:P10</f>
        <v>Data Scientist</v>
      </c>
      <c r="L10" s="277"/>
      <c r="M10" s="277"/>
      <c r="N10" s="277"/>
      <c r="O10" s="277"/>
      <c r="P10" s="277"/>
      <c r="Q10" s="278">
        <f>SUM('Year 4'!Q10:S10*1.03)</f>
        <v>5886.4110763000008</v>
      </c>
      <c r="R10" s="278"/>
      <c r="S10" s="278"/>
      <c r="T10" s="279"/>
      <c r="U10" s="279"/>
      <c r="V10" s="121"/>
      <c r="W10" s="122"/>
      <c r="X10" s="384">
        <f>T10*V10/100</f>
        <v>0</v>
      </c>
      <c r="Y10" s="385"/>
      <c r="Z10" s="153">
        <f t="shared" ref="Z10:Z17" si="0">Q10*T10*V10/100</f>
        <v>0</v>
      </c>
      <c r="AA10" s="154"/>
      <c r="AB10" s="155"/>
      <c r="AC10" s="208"/>
      <c r="AD10" s="209"/>
      <c r="AE10" s="137">
        <f t="shared" ref="AE10:AE17" si="1">AC10/100*Z10</f>
        <v>0</v>
      </c>
      <c r="AF10" s="137" t="e">
        <f>(LOOKUP($AC10,AG10:$AL26,#REF!))</f>
        <v>#REF!</v>
      </c>
      <c r="AG10" s="138" t="e">
        <f>(LOOKUP($AC10,AH10:$AL26,#REF!))</f>
        <v>#REF!</v>
      </c>
      <c r="AH10" s="153">
        <f t="shared" ref="AH10:AH17" si="2">Z10+AE10</f>
        <v>0</v>
      </c>
      <c r="AI10" s="154"/>
      <c r="AJ10" s="154"/>
      <c r="AK10" s="154"/>
      <c r="AL10" s="155"/>
    </row>
    <row r="11" spans="1:38" ht="21.95" customHeight="1" x14ac:dyDescent="0.2">
      <c r="A11" s="421" t="str">
        <f>'Year 4'!A11:J11</f>
        <v>Michael Erb</v>
      </c>
      <c r="B11" s="422"/>
      <c r="C11" s="422"/>
      <c r="D11" s="422"/>
      <c r="E11" s="422"/>
      <c r="F11" s="422"/>
      <c r="G11" s="422"/>
      <c r="H11" s="422"/>
      <c r="I11" s="422"/>
      <c r="J11" s="422"/>
      <c r="K11" s="152" t="str">
        <f>'Year 4'!K11:P11</f>
        <v>Research Professor</v>
      </c>
      <c r="L11" s="152"/>
      <c r="M11" s="152"/>
      <c r="N11" s="152"/>
      <c r="O11" s="152"/>
      <c r="P11" s="152"/>
      <c r="Q11" s="420">
        <f>SUM('Year 4'!Q11:S11*1.03)</f>
        <v>8237.5989803900011</v>
      </c>
      <c r="R11" s="420"/>
      <c r="S11" s="420"/>
      <c r="T11" s="216"/>
      <c r="U11" s="217"/>
      <c r="V11" s="156"/>
      <c r="W11" s="157"/>
      <c r="X11" s="384">
        <f t="shared" ref="X11:X17" si="3">T11*V11/100</f>
        <v>0</v>
      </c>
      <c r="Y11" s="385"/>
      <c r="Z11" s="153">
        <f t="shared" si="0"/>
        <v>0</v>
      </c>
      <c r="AA11" s="154"/>
      <c r="AB11" s="155"/>
      <c r="AC11" s="119"/>
      <c r="AD11" s="120"/>
      <c r="AE11" s="137">
        <f t="shared" si="1"/>
        <v>0</v>
      </c>
      <c r="AF11" s="137" t="e">
        <f>(LOOKUP($AC11,AG11:$AL27,#REF!))</f>
        <v>#REF!</v>
      </c>
      <c r="AG11" s="138" t="e">
        <f>(LOOKUP($AC11,AH11:$AL27,#REF!))</f>
        <v>#REF!</v>
      </c>
      <c r="AH11" s="153">
        <f t="shared" si="2"/>
        <v>0</v>
      </c>
      <c r="AI11" s="154"/>
      <c r="AJ11" s="154"/>
      <c r="AK11" s="154"/>
      <c r="AL11" s="155"/>
    </row>
    <row r="12" spans="1:38" ht="21.95" customHeight="1" x14ac:dyDescent="0.2">
      <c r="A12" s="421">
        <f>'Year 4'!A12:J12</f>
        <v>0</v>
      </c>
      <c r="B12" s="422"/>
      <c r="C12" s="422"/>
      <c r="D12" s="422"/>
      <c r="E12" s="422"/>
      <c r="F12" s="422"/>
      <c r="G12" s="422"/>
      <c r="H12" s="422"/>
      <c r="I12" s="422"/>
      <c r="J12" s="422"/>
      <c r="K12" s="152">
        <f>'Year 4'!K12:P12</f>
        <v>0</v>
      </c>
      <c r="L12" s="152"/>
      <c r="M12" s="152"/>
      <c r="N12" s="152"/>
      <c r="O12" s="152"/>
      <c r="P12" s="152"/>
      <c r="Q12" s="420">
        <f>SUM('Year 4'!Q12:S12*1.03)</f>
        <v>0</v>
      </c>
      <c r="R12" s="420"/>
      <c r="S12" s="420"/>
      <c r="T12" s="216"/>
      <c r="U12" s="217"/>
      <c r="V12" s="156"/>
      <c r="W12" s="157"/>
      <c r="X12" s="384">
        <f t="shared" si="3"/>
        <v>0</v>
      </c>
      <c r="Y12" s="385"/>
      <c r="Z12" s="153">
        <f t="shared" si="0"/>
        <v>0</v>
      </c>
      <c r="AA12" s="154"/>
      <c r="AB12" s="155"/>
      <c r="AC12" s="119"/>
      <c r="AD12" s="120"/>
      <c r="AE12" s="137">
        <f t="shared" si="1"/>
        <v>0</v>
      </c>
      <c r="AF12" s="137" t="e">
        <f>(LOOKUP($AC12,AG12:$AL28,#REF!))</f>
        <v>#REF!</v>
      </c>
      <c r="AG12" s="138" t="e">
        <f>(LOOKUP($AC12,AH12:$AL28,#REF!))</f>
        <v>#REF!</v>
      </c>
      <c r="AH12" s="153">
        <f t="shared" si="2"/>
        <v>0</v>
      </c>
      <c r="AI12" s="154"/>
      <c r="AJ12" s="154"/>
      <c r="AK12" s="154"/>
      <c r="AL12" s="155"/>
    </row>
    <row r="13" spans="1:38" ht="21.95" customHeight="1" x14ac:dyDescent="0.2">
      <c r="A13" s="421">
        <f>'Year 4'!A13:J13</f>
        <v>0</v>
      </c>
      <c r="B13" s="422"/>
      <c r="C13" s="422"/>
      <c r="D13" s="422"/>
      <c r="E13" s="422"/>
      <c r="F13" s="422"/>
      <c r="G13" s="422"/>
      <c r="H13" s="422"/>
      <c r="I13" s="422"/>
      <c r="J13" s="422"/>
      <c r="K13" s="152">
        <f>'Year 4'!K13:P13</f>
        <v>0</v>
      </c>
      <c r="L13" s="152"/>
      <c r="M13" s="152"/>
      <c r="N13" s="152"/>
      <c r="O13" s="152"/>
      <c r="P13" s="152"/>
      <c r="Q13" s="420">
        <f>SUM('Year 4'!Q13:S13*1.03)</f>
        <v>0</v>
      </c>
      <c r="R13" s="420"/>
      <c r="S13" s="420"/>
      <c r="T13" s="216"/>
      <c r="U13" s="217"/>
      <c r="V13" s="156"/>
      <c r="W13" s="157"/>
      <c r="X13" s="384">
        <f t="shared" si="3"/>
        <v>0</v>
      </c>
      <c r="Y13" s="385"/>
      <c r="Z13" s="153">
        <f t="shared" si="0"/>
        <v>0</v>
      </c>
      <c r="AA13" s="154"/>
      <c r="AB13" s="155"/>
      <c r="AC13" s="119"/>
      <c r="AD13" s="120"/>
      <c r="AE13" s="137">
        <f t="shared" si="1"/>
        <v>0</v>
      </c>
      <c r="AF13" s="137" t="e">
        <f>(LOOKUP($AC13,AG13:$AL29,#REF!))</f>
        <v>#REF!</v>
      </c>
      <c r="AG13" s="138" t="e">
        <f>(LOOKUP($AC13,AH13:$AL29,#REF!))</f>
        <v>#REF!</v>
      </c>
      <c r="AH13" s="153">
        <f t="shared" si="2"/>
        <v>0</v>
      </c>
      <c r="AI13" s="154"/>
      <c r="AJ13" s="154"/>
      <c r="AK13" s="154"/>
      <c r="AL13" s="155"/>
    </row>
    <row r="14" spans="1:38" ht="21.95" customHeight="1" x14ac:dyDescent="0.2">
      <c r="A14" s="421">
        <f>'Year 4'!A14:J14</f>
        <v>0</v>
      </c>
      <c r="B14" s="422"/>
      <c r="C14" s="422"/>
      <c r="D14" s="422"/>
      <c r="E14" s="422"/>
      <c r="F14" s="422"/>
      <c r="G14" s="422"/>
      <c r="H14" s="422"/>
      <c r="I14" s="422"/>
      <c r="J14" s="422"/>
      <c r="K14" s="152">
        <f>'Year 4'!K14:P14</f>
        <v>0</v>
      </c>
      <c r="L14" s="152"/>
      <c r="M14" s="152"/>
      <c r="N14" s="152"/>
      <c r="O14" s="152"/>
      <c r="P14" s="152"/>
      <c r="Q14" s="420">
        <f>SUM('Year 4'!Q14:S14*1.03)</f>
        <v>0</v>
      </c>
      <c r="R14" s="420"/>
      <c r="S14" s="420"/>
      <c r="T14" s="216"/>
      <c r="U14" s="217"/>
      <c r="V14" s="156"/>
      <c r="W14" s="157"/>
      <c r="X14" s="384">
        <f t="shared" si="3"/>
        <v>0</v>
      </c>
      <c r="Y14" s="385"/>
      <c r="Z14" s="153">
        <f t="shared" si="0"/>
        <v>0</v>
      </c>
      <c r="AA14" s="154"/>
      <c r="AB14" s="155"/>
      <c r="AC14" s="119"/>
      <c r="AD14" s="120"/>
      <c r="AE14" s="137">
        <f t="shared" si="1"/>
        <v>0</v>
      </c>
      <c r="AF14" s="137" t="e">
        <f>(LOOKUP($AC14,AG14:$AL30,#REF!))</f>
        <v>#REF!</v>
      </c>
      <c r="AG14" s="138" t="e">
        <f>(LOOKUP($AC14,AH14:$AL30,#REF!))</f>
        <v>#REF!</v>
      </c>
      <c r="AH14" s="153">
        <f t="shared" si="2"/>
        <v>0</v>
      </c>
      <c r="AI14" s="154"/>
      <c r="AJ14" s="154"/>
      <c r="AK14" s="154"/>
      <c r="AL14" s="155"/>
    </row>
    <row r="15" spans="1:38" ht="21.95" customHeight="1" x14ac:dyDescent="0.2">
      <c r="A15" s="421">
        <f>'Year 4'!A15:J15</f>
        <v>0</v>
      </c>
      <c r="B15" s="422"/>
      <c r="C15" s="422"/>
      <c r="D15" s="422"/>
      <c r="E15" s="422"/>
      <c r="F15" s="422"/>
      <c r="G15" s="422"/>
      <c r="H15" s="422"/>
      <c r="I15" s="422"/>
      <c r="J15" s="422"/>
      <c r="K15" s="152">
        <f>'Year 4'!K15:P15</f>
        <v>0</v>
      </c>
      <c r="L15" s="152"/>
      <c r="M15" s="152"/>
      <c r="N15" s="152"/>
      <c r="O15" s="152"/>
      <c r="P15" s="152"/>
      <c r="Q15" s="420">
        <f>SUM('Year 4'!Q15:S15*1.03)</f>
        <v>0</v>
      </c>
      <c r="R15" s="420"/>
      <c r="S15" s="420"/>
      <c r="T15" s="216"/>
      <c r="U15" s="217"/>
      <c r="V15" s="156"/>
      <c r="W15" s="157"/>
      <c r="X15" s="384">
        <f t="shared" si="3"/>
        <v>0</v>
      </c>
      <c r="Y15" s="385"/>
      <c r="Z15" s="153">
        <f t="shared" si="0"/>
        <v>0</v>
      </c>
      <c r="AA15" s="154"/>
      <c r="AB15" s="155"/>
      <c r="AC15" s="119"/>
      <c r="AD15" s="120"/>
      <c r="AE15" s="137">
        <f t="shared" si="1"/>
        <v>0</v>
      </c>
      <c r="AF15" s="137" t="e">
        <f>(LOOKUP($AC15,AG15:$AL31,#REF!))</f>
        <v>#REF!</v>
      </c>
      <c r="AG15" s="138" t="e">
        <f>(LOOKUP($AC15,AH15:$AL31,#REF!))</f>
        <v>#REF!</v>
      </c>
      <c r="AH15" s="153">
        <f t="shared" si="2"/>
        <v>0</v>
      </c>
      <c r="AI15" s="154"/>
      <c r="AJ15" s="154"/>
      <c r="AK15" s="154"/>
      <c r="AL15" s="155"/>
    </row>
    <row r="16" spans="1:38" ht="21.95" customHeight="1" x14ac:dyDescent="0.2">
      <c r="A16" s="421">
        <f>'Year 4'!A16:J16</f>
        <v>0</v>
      </c>
      <c r="B16" s="422"/>
      <c r="C16" s="422"/>
      <c r="D16" s="422"/>
      <c r="E16" s="422"/>
      <c r="F16" s="422"/>
      <c r="G16" s="422"/>
      <c r="H16" s="422"/>
      <c r="I16" s="422"/>
      <c r="J16" s="422"/>
      <c r="K16" s="152">
        <f>'Year 4'!K16:P16</f>
        <v>0</v>
      </c>
      <c r="L16" s="152"/>
      <c r="M16" s="152"/>
      <c r="N16" s="152"/>
      <c r="O16" s="152"/>
      <c r="P16" s="152"/>
      <c r="Q16" s="420">
        <f>SUM('Year 4'!Q16:S16*1.03)</f>
        <v>0</v>
      </c>
      <c r="R16" s="420"/>
      <c r="S16" s="420"/>
      <c r="T16" s="216"/>
      <c r="U16" s="217"/>
      <c r="V16" s="156"/>
      <c r="W16" s="157"/>
      <c r="X16" s="384">
        <f t="shared" si="3"/>
        <v>0</v>
      </c>
      <c r="Y16" s="385"/>
      <c r="Z16" s="153">
        <f t="shared" si="0"/>
        <v>0</v>
      </c>
      <c r="AA16" s="154"/>
      <c r="AB16" s="155"/>
      <c r="AC16" s="119"/>
      <c r="AD16" s="120"/>
      <c r="AE16" s="137">
        <f t="shared" si="1"/>
        <v>0</v>
      </c>
      <c r="AF16" s="137" t="e">
        <f>(LOOKUP($AC16,AG16:$AL32,#REF!))</f>
        <v>#REF!</v>
      </c>
      <c r="AG16" s="138" t="e">
        <f>(LOOKUP($AC16,AH16:$AL32,#REF!))</f>
        <v>#REF!</v>
      </c>
      <c r="AH16" s="153">
        <f t="shared" si="2"/>
        <v>0</v>
      </c>
      <c r="AI16" s="154"/>
      <c r="AJ16" s="154"/>
      <c r="AK16" s="154"/>
      <c r="AL16" s="155"/>
    </row>
    <row r="17" spans="1:38" ht="21.95" customHeight="1" x14ac:dyDescent="0.2">
      <c r="A17" s="421">
        <f>'Year 4'!A17:J17</f>
        <v>0</v>
      </c>
      <c r="B17" s="422"/>
      <c r="C17" s="422"/>
      <c r="D17" s="422"/>
      <c r="E17" s="422"/>
      <c r="F17" s="422"/>
      <c r="G17" s="422"/>
      <c r="H17" s="422"/>
      <c r="I17" s="422"/>
      <c r="J17" s="422"/>
      <c r="K17" s="152">
        <f>'Year 4'!K17:P17</f>
        <v>0</v>
      </c>
      <c r="L17" s="152"/>
      <c r="M17" s="152"/>
      <c r="N17" s="152"/>
      <c r="O17" s="152"/>
      <c r="P17" s="152"/>
      <c r="Q17" s="420">
        <f>SUM('Year 4'!Q17:S17*1.03)</f>
        <v>0</v>
      </c>
      <c r="R17" s="420"/>
      <c r="S17" s="420"/>
      <c r="T17" s="216"/>
      <c r="U17" s="217"/>
      <c r="V17" s="156"/>
      <c r="W17" s="157"/>
      <c r="X17" s="384">
        <f t="shared" si="3"/>
        <v>0</v>
      </c>
      <c r="Y17" s="385"/>
      <c r="Z17" s="153">
        <f t="shared" si="0"/>
        <v>0</v>
      </c>
      <c r="AA17" s="154"/>
      <c r="AB17" s="155"/>
      <c r="AC17" s="119"/>
      <c r="AD17" s="120"/>
      <c r="AE17" s="137">
        <f t="shared" si="1"/>
        <v>0</v>
      </c>
      <c r="AF17" s="137" t="e">
        <f>(LOOKUP($AC17,AG17:$AL33,#REF!))</f>
        <v>#REF!</v>
      </c>
      <c r="AG17" s="138" t="e">
        <f>(LOOKUP($AC17,AH17:$AL33,#REF!))</f>
        <v>#REF!</v>
      </c>
      <c r="AH17" s="153">
        <f t="shared" si="2"/>
        <v>0</v>
      </c>
      <c r="AI17" s="154"/>
      <c r="AJ17" s="154"/>
      <c r="AK17" s="154"/>
      <c r="AL17" s="155"/>
    </row>
    <row r="18" spans="1:38" ht="15.75" customHeight="1" x14ac:dyDescent="0.2">
      <c r="A18" s="55"/>
      <c r="B18" s="52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46"/>
      <c r="AA18" s="147"/>
      <c r="AB18" s="147"/>
      <c r="AC18" s="146"/>
      <c r="AD18" s="147"/>
      <c r="AE18" s="147"/>
      <c r="AF18" s="147"/>
      <c r="AG18" s="187"/>
      <c r="AH18" s="190">
        <f>Z18+AC18</f>
        <v>0</v>
      </c>
      <c r="AI18" s="191"/>
      <c r="AJ18" s="191"/>
      <c r="AK18" s="191"/>
      <c r="AL18" s="192"/>
    </row>
    <row r="19" spans="1:38" ht="15.75" customHeight="1" x14ac:dyDescent="0.2">
      <c r="A19" s="50" t="s">
        <v>15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8"/>
      <c r="AA19" s="149"/>
      <c r="AB19" s="149"/>
      <c r="AC19" s="148"/>
      <c r="AD19" s="149"/>
      <c r="AE19" s="149"/>
      <c r="AF19" s="149"/>
      <c r="AG19" s="188"/>
      <c r="AH19" s="193"/>
      <c r="AI19" s="194"/>
      <c r="AJ19" s="194"/>
      <c r="AK19" s="194"/>
      <c r="AL19" s="195"/>
    </row>
    <row r="20" spans="1:38" ht="12" customHeight="1" x14ac:dyDescent="0.2">
      <c r="A20" s="405" t="s">
        <v>55</v>
      </c>
      <c r="B20" s="393" t="s">
        <v>26</v>
      </c>
      <c r="C20" s="393"/>
      <c r="D20" s="393"/>
      <c r="E20" s="393"/>
      <c r="F20" s="393"/>
      <c r="G20" s="393"/>
      <c r="H20" s="393"/>
      <c r="I20" s="393"/>
      <c r="J20" s="408"/>
      <c r="K20" s="411" t="s">
        <v>27</v>
      </c>
      <c r="L20" s="412"/>
      <c r="M20" s="412"/>
      <c r="N20" s="412"/>
      <c r="O20" s="412"/>
      <c r="P20" s="413"/>
      <c r="Q20" s="392" t="s">
        <v>28</v>
      </c>
      <c r="R20" s="393"/>
      <c r="S20" s="408"/>
      <c r="T20" s="409" t="s">
        <v>45</v>
      </c>
      <c r="U20" s="410"/>
      <c r="V20" s="392" t="s">
        <v>29</v>
      </c>
      <c r="W20" s="393"/>
      <c r="X20" s="382" t="s">
        <v>30</v>
      </c>
      <c r="Y20" s="383"/>
      <c r="Z20" s="148"/>
      <c r="AA20" s="149"/>
      <c r="AB20" s="149"/>
      <c r="AC20" s="148"/>
      <c r="AD20" s="149"/>
      <c r="AE20" s="149"/>
      <c r="AF20" s="149"/>
      <c r="AG20" s="188"/>
      <c r="AH20" s="193"/>
      <c r="AI20" s="194"/>
      <c r="AJ20" s="194"/>
      <c r="AK20" s="194"/>
      <c r="AL20" s="195"/>
    </row>
    <row r="21" spans="1:38" ht="12" customHeight="1" x14ac:dyDescent="0.2">
      <c r="A21" s="406"/>
      <c r="B21" s="117"/>
      <c r="C21" s="117"/>
      <c r="D21" s="117"/>
      <c r="E21" s="117"/>
      <c r="F21" s="117"/>
      <c r="G21" s="117"/>
      <c r="H21" s="117"/>
      <c r="I21" s="117"/>
      <c r="J21" s="118"/>
      <c r="K21" s="316"/>
      <c r="L21" s="317"/>
      <c r="M21" s="317"/>
      <c r="N21" s="317"/>
      <c r="O21" s="317"/>
      <c r="P21" s="318"/>
      <c r="Q21" s="387"/>
      <c r="R21" s="117"/>
      <c r="S21" s="118"/>
      <c r="T21" s="388"/>
      <c r="U21" s="389"/>
      <c r="V21" s="387"/>
      <c r="W21" s="117"/>
      <c r="X21" s="144"/>
      <c r="Y21" s="145"/>
      <c r="Z21" s="150"/>
      <c r="AA21" s="151"/>
      <c r="AB21" s="151"/>
      <c r="AC21" s="150"/>
      <c r="AD21" s="151"/>
      <c r="AE21" s="151"/>
      <c r="AF21" s="151"/>
      <c r="AG21" s="189"/>
      <c r="AH21" s="196"/>
      <c r="AI21" s="197"/>
      <c r="AJ21" s="197"/>
      <c r="AK21" s="197"/>
      <c r="AL21" s="198"/>
    </row>
    <row r="22" spans="1:38" ht="21.95" customHeight="1" x14ac:dyDescent="0.2">
      <c r="A22" s="108"/>
      <c r="B22" s="276">
        <f>'Year 4'!B22:J22</f>
        <v>0</v>
      </c>
      <c r="C22" s="276"/>
      <c r="D22" s="276"/>
      <c r="E22" s="276"/>
      <c r="F22" s="276"/>
      <c r="G22" s="276"/>
      <c r="H22" s="276"/>
      <c r="I22" s="276"/>
      <c r="J22" s="276"/>
      <c r="K22" s="277" t="str">
        <f>'Year 4'!K22:P22</f>
        <v>GRA AY</v>
      </c>
      <c r="L22" s="277"/>
      <c r="M22" s="277"/>
      <c r="N22" s="277"/>
      <c r="O22" s="277"/>
      <c r="P22" s="277"/>
      <c r="Q22" s="278">
        <f>SUM('Year 4'!Q22:S22*1.03)</f>
        <v>0</v>
      </c>
      <c r="R22" s="278"/>
      <c r="S22" s="278"/>
      <c r="T22" s="216"/>
      <c r="U22" s="217"/>
      <c r="V22" s="121"/>
      <c r="W22" s="122"/>
      <c r="X22" s="384">
        <f>T22*V22/100</f>
        <v>0</v>
      </c>
      <c r="Y22" s="385"/>
      <c r="Z22" s="153">
        <f>A22*Q22*T22*V22/100</f>
        <v>0</v>
      </c>
      <c r="AA22" s="154"/>
      <c r="AB22" s="155"/>
      <c r="AC22" s="119" t="s">
        <v>86</v>
      </c>
      <c r="AD22" s="120"/>
      <c r="AE22" s="137">
        <f>AC22/100*Z22</f>
        <v>0</v>
      </c>
      <c r="AF22" s="137" t="e">
        <f>(LOOKUP($AC22,AG22:$AL38,#REF!))</f>
        <v>#REF!</v>
      </c>
      <c r="AG22" s="138" t="e">
        <f>(LOOKUP($AC22,AH22:$AL38,#REF!))</f>
        <v>#REF!</v>
      </c>
      <c r="AH22" s="415">
        <f>Z22+AE22</f>
        <v>0</v>
      </c>
      <c r="AI22" s="248"/>
      <c r="AJ22" s="248"/>
      <c r="AK22" s="248"/>
      <c r="AL22" s="350"/>
    </row>
    <row r="23" spans="1:38" ht="21.95" customHeight="1" x14ac:dyDescent="0.2">
      <c r="A23" s="46"/>
      <c r="B23" s="422">
        <f>'Year 4'!B23:J23</f>
        <v>0</v>
      </c>
      <c r="C23" s="422"/>
      <c r="D23" s="422"/>
      <c r="E23" s="422"/>
      <c r="F23" s="422"/>
      <c r="G23" s="422"/>
      <c r="H23" s="422"/>
      <c r="I23" s="422"/>
      <c r="J23" s="422"/>
      <c r="K23" s="152" t="str">
        <f>'Year 4'!K23:P23</f>
        <v>GRA Summer</v>
      </c>
      <c r="L23" s="152"/>
      <c r="M23" s="152"/>
      <c r="N23" s="152"/>
      <c r="O23" s="152"/>
      <c r="P23" s="152"/>
      <c r="Q23" s="420">
        <f>SUM('Year 4'!Q23:S23*1.03)</f>
        <v>0</v>
      </c>
      <c r="R23" s="420"/>
      <c r="S23" s="420"/>
      <c r="T23" s="216"/>
      <c r="U23" s="217"/>
      <c r="V23" s="156"/>
      <c r="W23" s="157"/>
      <c r="X23" s="384">
        <f>T23*V23/100</f>
        <v>0</v>
      </c>
      <c r="Y23" s="385"/>
      <c r="Z23" s="153">
        <f>A23*Q23*T23*V23/100</f>
        <v>0</v>
      </c>
      <c r="AA23" s="154"/>
      <c r="AB23" s="155"/>
      <c r="AC23" s="119" t="s">
        <v>87</v>
      </c>
      <c r="AD23" s="120"/>
      <c r="AE23" s="137">
        <f>AC23/100*Z23</f>
        <v>0</v>
      </c>
      <c r="AF23" s="137" t="e">
        <f>(LOOKUP($AC23,AG23:$AL39,#REF!))</f>
        <v>#REF!</v>
      </c>
      <c r="AG23" s="138" t="e">
        <f>(LOOKUP($AC23,AH23:$AL39,#REF!))</f>
        <v>#REF!</v>
      </c>
      <c r="AH23" s="153">
        <f>Z23+AE23</f>
        <v>0</v>
      </c>
      <c r="AI23" s="154"/>
      <c r="AJ23" s="154"/>
      <c r="AK23" s="154"/>
      <c r="AL23" s="155"/>
    </row>
    <row r="24" spans="1:38" ht="21.95" customHeight="1" x14ac:dyDescent="0.2">
      <c r="A24" s="47"/>
      <c r="B24" s="396" t="str">
        <f>'Year 4'!B24:J24</f>
        <v>GRA Insurance Calculation</v>
      </c>
      <c r="C24" s="397"/>
      <c r="D24" s="397"/>
      <c r="E24" s="397"/>
      <c r="F24" s="397"/>
      <c r="G24" s="397"/>
      <c r="H24" s="397"/>
      <c r="I24" s="397"/>
      <c r="J24" s="398"/>
      <c r="K24" s="407"/>
      <c r="L24" s="407"/>
      <c r="M24" s="407"/>
      <c r="N24" s="407"/>
      <c r="O24" s="407"/>
      <c r="P24" s="407"/>
      <c r="Q24" s="272"/>
      <c r="R24" s="273"/>
      <c r="S24" s="274"/>
      <c r="T24" s="234"/>
      <c r="U24" s="235"/>
      <c r="V24" s="254"/>
      <c r="W24" s="255"/>
      <c r="X24" s="270">
        <f>T24*V24/100</f>
        <v>0</v>
      </c>
      <c r="Y24" s="400"/>
      <c r="Z24" s="401">
        <f>A24*Q24*T24*V24/100</f>
        <v>0</v>
      </c>
      <c r="AA24" s="250"/>
      <c r="AB24" s="259"/>
      <c r="AC24" s="119"/>
      <c r="AD24" s="120"/>
      <c r="AE24" s="137">
        <f>SUM(AD30:AF31)</f>
        <v>0</v>
      </c>
      <c r="AF24" s="137" t="e">
        <f>(LOOKUP($AC24,AG24:$AL40,#REF!))</f>
        <v>#REF!</v>
      </c>
      <c r="AG24" s="138" t="e">
        <f>(LOOKUP($AC24,AH24:$AL40,#REF!))</f>
        <v>#REF!</v>
      </c>
      <c r="AH24" s="401">
        <f>Z24+AE24</f>
        <v>0</v>
      </c>
      <c r="AI24" s="250"/>
      <c r="AJ24" s="250"/>
      <c r="AK24" s="250"/>
      <c r="AL24" s="259"/>
    </row>
    <row r="25" spans="1:38" s="29" customFormat="1" ht="21" customHeight="1" x14ac:dyDescent="0.2">
      <c r="A25" s="78" t="s">
        <v>0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89" t="s">
        <v>53</v>
      </c>
      <c r="AA25" s="363">
        <f>SUM(Z10:AB17,Z22:AB24,Z69:AB98)</f>
        <v>0</v>
      </c>
      <c r="AB25" s="364"/>
      <c r="AC25" s="89" t="s">
        <v>53</v>
      </c>
      <c r="AD25" s="304">
        <f>SUM(AC10:AE17,AC22:AE24,AC69:AE98)</f>
        <v>0</v>
      </c>
      <c r="AE25" s="304"/>
      <c r="AF25" s="304" t="e">
        <f>SUM(AE10:AG17,AE22:AG24,AE69:AG98)</f>
        <v>#REF!</v>
      </c>
      <c r="AG25" s="305"/>
      <c r="AH25" s="90" t="s">
        <v>53</v>
      </c>
      <c r="AI25" s="416">
        <f>SUM(AH10:AL17,AH22:AL24,AH69:AL98)</f>
        <v>0</v>
      </c>
      <c r="AJ25" s="416"/>
      <c r="AK25" s="416"/>
      <c r="AL25" s="417"/>
    </row>
    <row r="26" spans="1:38" s="29" customFormat="1" ht="11.25" customHeight="1" x14ac:dyDescent="0.2">
      <c r="A26" s="81" t="s">
        <v>2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80"/>
      <c r="Z26" s="357" t="s">
        <v>72</v>
      </c>
      <c r="AA26" s="358"/>
      <c r="AB26" s="358"/>
      <c r="AC26" s="358"/>
      <c r="AD26" s="358"/>
      <c r="AE26" s="358"/>
      <c r="AF26" s="358"/>
      <c r="AG26" s="358"/>
      <c r="AH26" s="358"/>
      <c r="AI26" s="358"/>
      <c r="AJ26" s="358"/>
      <c r="AK26" s="358"/>
      <c r="AL26" s="359"/>
    </row>
    <row r="27" spans="1:38" s="6" customFormat="1" ht="12" customHeight="1" x14ac:dyDescent="0.2">
      <c r="A27" s="37" t="s">
        <v>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  <c r="Z27" s="360" t="s">
        <v>73</v>
      </c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2"/>
    </row>
    <row r="28" spans="1:38" s="6" customFormat="1" ht="15" customHeight="1" x14ac:dyDescent="0.2">
      <c r="A28" s="37" t="s">
        <v>31</v>
      </c>
      <c r="G28" s="6" t="s">
        <v>9</v>
      </c>
      <c r="K28" s="91">
        <f>A22</f>
        <v>0</v>
      </c>
      <c r="L28" s="8" t="s">
        <v>32</v>
      </c>
      <c r="M28" s="6" t="s">
        <v>7</v>
      </c>
      <c r="Q28" s="40">
        <v>2</v>
      </c>
      <c r="S28" s="8"/>
      <c r="T28" s="8"/>
      <c r="U28" s="8"/>
      <c r="V28" s="8"/>
      <c r="W28" s="8"/>
      <c r="X28" s="8"/>
      <c r="Y28" s="7" t="s">
        <v>51</v>
      </c>
      <c r="Z28" s="365">
        <f>SUM('Year 4'!Z28:AB28*1.05)</f>
        <v>6922.3080937500008</v>
      </c>
      <c r="AA28" s="365"/>
      <c r="AB28" s="365"/>
      <c r="AC28" s="38" t="s">
        <v>33</v>
      </c>
      <c r="AD28" s="399">
        <f>K28*Q28*Z28</f>
        <v>0</v>
      </c>
      <c r="AE28" s="399"/>
      <c r="AF28" s="399"/>
      <c r="AH28" s="100" t="s">
        <v>53</v>
      </c>
      <c r="AI28" s="366">
        <f>AD28</f>
        <v>0</v>
      </c>
      <c r="AJ28" s="366"/>
      <c r="AK28" s="366"/>
      <c r="AL28" s="367"/>
    </row>
    <row r="29" spans="1:38" s="6" customFormat="1" ht="12" x14ac:dyDescent="0.2">
      <c r="A29" s="37" t="s">
        <v>17</v>
      </c>
      <c r="K29" s="91"/>
      <c r="L29" s="8"/>
      <c r="Q29" s="40"/>
      <c r="S29" s="8"/>
      <c r="T29" s="8"/>
      <c r="U29" s="8"/>
      <c r="V29" s="8"/>
      <c r="W29" s="8"/>
      <c r="X29" s="8"/>
      <c r="Y29" s="34"/>
      <c r="Z29" s="365"/>
      <c r="AA29" s="365"/>
      <c r="AB29" s="365"/>
      <c r="AC29" s="38" t="s">
        <v>33</v>
      </c>
      <c r="AD29" s="399">
        <f>K29*Q29*Z29</f>
        <v>0</v>
      </c>
      <c r="AE29" s="399"/>
      <c r="AF29" s="399"/>
      <c r="AH29" s="101"/>
      <c r="AI29" s="99"/>
      <c r="AJ29" s="99"/>
      <c r="AK29" s="99"/>
      <c r="AL29" s="102"/>
    </row>
    <row r="30" spans="1:38" s="6" customFormat="1" ht="12" x14ac:dyDescent="0.2">
      <c r="A30" s="37" t="s">
        <v>10</v>
      </c>
      <c r="G30" s="6" t="s">
        <v>9</v>
      </c>
      <c r="K30" s="91">
        <f>A22</f>
        <v>0</v>
      </c>
      <c r="L30" s="8" t="s">
        <v>32</v>
      </c>
      <c r="M30" s="6" t="s">
        <v>11</v>
      </c>
      <c r="Q30" s="40">
        <v>1</v>
      </c>
      <c r="R30" s="6" t="s">
        <v>12</v>
      </c>
      <c r="S30" s="8"/>
      <c r="T30" s="8"/>
      <c r="U30" s="8"/>
      <c r="V30" s="8"/>
      <c r="W30" s="8"/>
      <c r="X30" s="8"/>
      <c r="Y30" s="7"/>
      <c r="Z30" s="365">
        <f>'Year 4'!Z30:AB30*1.05</f>
        <v>2090.6707500000002</v>
      </c>
      <c r="AA30" s="365"/>
      <c r="AB30" s="365"/>
      <c r="AC30" s="38" t="s">
        <v>33</v>
      </c>
      <c r="AD30" s="399">
        <f>K30*Q30*Z30</f>
        <v>0</v>
      </c>
      <c r="AE30" s="399"/>
      <c r="AF30" s="399"/>
      <c r="AH30" s="101"/>
      <c r="AI30" s="99"/>
      <c r="AJ30" s="99"/>
      <c r="AK30" s="99"/>
      <c r="AL30" s="102"/>
    </row>
    <row r="31" spans="1:38" s="6" customFormat="1" ht="12" x14ac:dyDescent="0.2">
      <c r="A31" s="37" t="s">
        <v>10</v>
      </c>
      <c r="G31" s="6" t="s">
        <v>9</v>
      </c>
      <c r="K31" s="91">
        <f>A22</f>
        <v>0</v>
      </c>
      <c r="L31" s="8" t="s">
        <v>32</v>
      </c>
      <c r="M31" s="6" t="s">
        <v>13</v>
      </c>
      <c r="Q31" s="40">
        <v>1</v>
      </c>
      <c r="R31" s="6" t="s">
        <v>12</v>
      </c>
      <c r="S31" s="8"/>
      <c r="T31" s="8"/>
      <c r="U31" s="8"/>
      <c r="V31" s="8"/>
      <c r="W31" s="8"/>
      <c r="X31" s="8"/>
      <c r="Y31" s="7"/>
      <c r="Z31" s="365">
        <f>'Year 4'!Z31:AB31*1.05</f>
        <v>1270.2040312500001</v>
      </c>
      <c r="AA31" s="365"/>
      <c r="AB31" s="365"/>
      <c r="AC31" s="38" t="s">
        <v>33</v>
      </c>
      <c r="AD31" s="399">
        <f>K31*Q31*Z31</f>
        <v>0</v>
      </c>
      <c r="AE31" s="399"/>
      <c r="AF31" s="399"/>
      <c r="AH31" s="101"/>
      <c r="AI31" s="168"/>
      <c r="AJ31" s="168"/>
      <c r="AK31" s="168"/>
      <c r="AL31" s="432"/>
    </row>
    <row r="32" spans="1:38" ht="9" customHeight="1" x14ac:dyDescent="0.2">
      <c r="A32" s="39"/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  <c r="P32" s="41"/>
      <c r="Q32" s="41"/>
      <c r="R32" s="42"/>
      <c r="S32" s="42"/>
      <c r="T32" s="42"/>
      <c r="U32" s="42"/>
      <c r="V32" s="41"/>
      <c r="W32" s="41"/>
      <c r="X32" s="41"/>
      <c r="Y32" s="43"/>
      <c r="Z32" s="42"/>
      <c r="AA32" s="42"/>
      <c r="AB32" s="41"/>
      <c r="AC32" s="41"/>
      <c r="AD32" s="41"/>
      <c r="AE32" s="42"/>
      <c r="AF32" s="44"/>
      <c r="AG32" s="42"/>
      <c r="AH32" s="103"/>
      <c r="AI32" s="104"/>
      <c r="AJ32" s="104"/>
      <c r="AK32" s="104"/>
      <c r="AL32" s="105"/>
    </row>
    <row r="33" spans="1:38" x14ac:dyDescent="0.2">
      <c r="A33" s="372" t="str">
        <f>'Year 4'!A33:G34</f>
        <v xml:space="preserve">Consultant(s) </v>
      </c>
      <c r="B33" s="373"/>
      <c r="C33" s="373"/>
      <c r="D33" s="373"/>
      <c r="E33" s="373"/>
      <c r="F33" s="373"/>
      <c r="G33" s="373"/>
      <c r="H33" s="339"/>
      <c r="I33" s="340"/>
      <c r="J33" s="340"/>
      <c r="K33" s="340"/>
      <c r="L33" s="340"/>
      <c r="M33" s="340"/>
      <c r="N33" s="340"/>
      <c r="O33" s="340"/>
      <c r="P33" s="340"/>
      <c r="Q33" s="340"/>
      <c r="R33" s="390"/>
      <c r="S33" s="390"/>
      <c r="T33" s="391"/>
      <c r="U33" s="332"/>
      <c r="V33" s="333"/>
      <c r="W33" s="333"/>
      <c r="X33" s="333"/>
      <c r="Y33" s="333"/>
      <c r="Z33" s="333"/>
      <c r="AA33" s="333"/>
      <c r="AB33" s="333"/>
      <c r="AC33" s="333"/>
      <c r="AD33" s="334"/>
      <c r="AE33" s="377"/>
      <c r="AF33" s="377"/>
      <c r="AG33" s="378"/>
      <c r="AH33" s="424" t="s">
        <v>53</v>
      </c>
      <c r="AI33" s="348">
        <f>R33+R34+AE33+AE34</f>
        <v>0</v>
      </c>
      <c r="AJ33" s="348"/>
      <c r="AK33" s="348"/>
      <c r="AL33" s="349"/>
    </row>
    <row r="34" spans="1:38" x14ac:dyDescent="0.2">
      <c r="A34" s="374"/>
      <c r="B34" s="375"/>
      <c r="C34" s="375"/>
      <c r="D34" s="375"/>
      <c r="E34" s="375"/>
      <c r="F34" s="375"/>
      <c r="G34" s="375"/>
      <c r="H34" s="327"/>
      <c r="I34" s="328"/>
      <c r="J34" s="328"/>
      <c r="K34" s="328"/>
      <c r="L34" s="328"/>
      <c r="M34" s="328"/>
      <c r="N34" s="328"/>
      <c r="O34" s="328"/>
      <c r="P34" s="328"/>
      <c r="Q34" s="328"/>
      <c r="R34" s="173"/>
      <c r="S34" s="173"/>
      <c r="T34" s="174"/>
      <c r="U34" s="342"/>
      <c r="V34" s="343"/>
      <c r="W34" s="343"/>
      <c r="X34" s="343"/>
      <c r="Y34" s="343"/>
      <c r="Z34" s="343"/>
      <c r="AA34" s="343"/>
      <c r="AB34" s="343"/>
      <c r="AC34" s="343"/>
      <c r="AD34" s="344"/>
      <c r="AE34" s="173"/>
      <c r="AF34" s="173"/>
      <c r="AG34" s="174"/>
      <c r="AH34" s="419"/>
      <c r="AI34" s="248"/>
      <c r="AJ34" s="248"/>
      <c r="AK34" s="248"/>
      <c r="AL34" s="350"/>
    </row>
    <row r="35" spans="1:38" x14ac:dyDescent="0.2">
      <c r="A35" s="370" t="str">
        <f>'Year 4'!A35:G36</f>
        <v>Equipment</v>
      </c>
      <c r="B35" s="371"/>
      <c r="C35" s="371"/>
      <c r="D35" s="371"/>
      <c r="E35" s="371"/>
      <c r="F35" s="371"/>
      <c r="G35" s="380"/>
      <c r="H35" s="339"/>
      <c r="I35" s="340"/>
      <c r="J35" s="340"/>
      <c r="K35" s="340"/>
      <c r="L35" s="340"/>
      <c r="M35" s="340"/>
      <c r="N35" s="340"/>
      <c r="O35" s="340"/>
      <c r="P35" s="340"/>
      <c r="Q35" s="340"/>
      <c r="R35" s="311"/>
      <c r="S35" s="311"/>
      <c r="T35" s="312"/>
      <c r="U35" s="332"/>
      <c r="V35" s="333"/>
      <c r="W35" s="333"/>
      <c r="X35" s="333"/>
      <c r="Y35" s="333"/>
      <c r="Z35" s="333"/>
      <c r="AA35" s="333"/>
      <c r="AB35" s="333"/>
      <c r="AC35" s="333"/>
      <c r="AD35" s="334"/>
      <c r="AE35" s="311"/>
      <c r="AF35" s="311"/>
      <c r="AG35" s="312"/>
      <c r="AH35" s="418" t="s">
        <v>53</v>
      </c>
      <c r="AI35" s="351">
        <f>R35+R36+AE35+AE36</f>
        <v>0</v>
      </c>
      <c r="AJ35" s="351"/>
      <c r="AK35" s="351"/>
      <c r="AL35" s="352"/>
    </row>
    <row r="36" spans="1:38" x14ac:dyDescent="0.2">
      <c r="A36" s="374"/>
      <c r="B36" s="375"/>
      <c r="C36" s="375"/>
      <c r="D36" s="375"/>
      <c r="E36" s="375"/>
      <c r="F36" s="375"/>
      <c r="G36" s="381"/>
      <c r="H36" s="329"/>
      <c r="I36" s="330"/>
      <c r="J36" s="330"/>
      <c r="K36" s="330"/>
      <c r="L36" s="330"/>
      <c r="M36" s="330"/>
      <c r="N36" s="330"/>
      <c r="O36" s="330"/>
      <c r="P36" s="330"/>
      <c r="Q36" s="330"/>
      <c r="R36" s="183"/>
      <c r="S36" s="183"/>
      <c r="T36" s="184"/>
      <c r="U36" s="342"/>
      <c r="V36" s="343"/>
      <c r="W36" s="343"/>
      <c r="X36" s="343"/>
      <c r="Y36" s="343"/>
      <c r="Z36" s="343"/>
      <c r="AA36" s="343"/>
      <c r="AB36" s="343"/>
      <c r="AC36" s="343"/>
      <c r="AD36" s="344"/>
      <c r="AE36" s="183"/>
      <c r="AF36" s="183"/>
      <c r="AG36" s="184"/>
      <c r="AH36" s="419"/>
      <c r="AI36" s="248"/>
      <c r="AJ36" s="248"/>
      <c r="AK36" s="248"/>
      <c r="AL36" s="350"/>
    </row>
    <row r="37" spans="1:38" x14ac:dyDescent="0.2">
      <c r="A37" s="370" t="str">
        <f>'Year 4'!A37:G40</f>
        <v>Supplies and Materials</v>
      </c>
      <c r="B37" s="371"/>
      <c r="C37" s="371"/>
      <c r="D37" s="371"/>
      <c r="E37" s="371"/>
      <c r="F37" s="371"/>
      <c r="G37" s="371"/>
      <c r="H37" s="339">
        <f>'Year 4'!H37:Q37</f>
        <v>0</v>
      </c>
      <c r="I37" s="340"/>
      <c r="J37" s="340"/>
      <c r="K37" s="340"/>
      <c r="L37" s="340"/>
      <c r="M37" s="340"/>
      <c r="N37" s="340"/>
      <c r="O37" s="340"/>
      <c r="P37" s="340"/>
      <c r="Q37" s="340"/>
      <c r="R37" s="311"/>
      <c r="S37" s="311"/>
      <c r="T37" s="312"/>
      <c r="U37" s="332"/>
      <c r="V37" s="333"/>
      <c r="W37" s="333"/>
      <c r="X37" s="333"/>
      <c r="Y37" s="333"/>
      <c r="Z37" s="333"/>
      <c r="AA37" s="333"/>
      <c r="AB37" s="333"/>
      <c r="AC37" s="333"/>
      <c r="AD37" s="334"/>
      <c r="AE37" s="311"/>
      <c r="AF37" s="311"/>
      <c r="AG37" s="312"/>
      <c r="AH37" s="423" t="s">
        <v>53</v>
      </c>
      <c r="AI37" s="168">
        <f>R37+R38+R39+R40+AE37+AE38+AE39+AE40</f>
        <v>0</v>
      </c>
      <c r="AJ37" s="169"/>
      <c r="AK37" s="169"/>
      <c r="AL37" s="170"/>
    </row>
    <row r="38" spans="1:38" x14ac:dyDescent="0.2">
      <c r="A38" s="372"/>
      <c r="B38" s="373"/>
      <c r="C38" s="373"/>
      <c r="D38" s="373"/>
      <c r="E38" s="373"/>
      <c r="F38" s="373"/>
      <c r="G38" s="373"/>
      <c r="H38" s="329"/>
      <c r="I38" s="330"/>
      <c r="J38" s="330"/>
      <c r="K38" s="330"/>
      <c r="L38" s="330"/>
      <c r="M38" s="330"/>
      <c r="N38" s="330"/>
      <c r="O38" s="330"/>
      <c r="P38" s="330"/>
      <c r="Q38" s="330"/>
      <c r="R38" s="183"/>
      <c r="S38" s="183"/>
      <c r="T38" s="184"/>
      <c r="U38" s="180"/>
      <c r="V38" s="181"/>
      <c r="W38" s="181"/>
      <c r="X38" s="181"/>
      <c r="Y38" s="181"/>
      <c r="Z38" s="181"/>
      <c r="AA38" s="181"/>
      <c r="AB38" s="181"/>
      <c r="AC38" s="181"/>
      <c r="AD38" s="182"/>
      <c r="AE38" s="183"/>
      <c r="AF38" s="183"/>
      <c r="AG38" s="184"/>
      <c r="AH38" s="423"/>
      <c r="AI38" s="169"/>
      <c r="AJ38" s="169"/>
      <c r="AK38" s="169"/>
      <c r="AL38" s="170"/>
    </row>
    <row r="39" spans="1:38" ht="11.25" customHeight="1" x14ac:dyDescent="0.2">
      <c r="A39" s="372"/>
      <c r="B39" s="373"/>
      <c r="C39" s="373"/>
      <c r="D39" s="373"/>
      <c r="E39" s="373"/>
      <c r="F39" s="373"/>
      <c r="G39" s="373"/>
      <c r="H39" s="329"/>
      <c r="I39" s="330"/>
      <c r="J39" s="330"/>
      <c r="K39" s="330"/>
      <c r="L39" s="330"/>
      <c r="M39" s="330"/>
      <c r="N39" s="330"/>
      <c r="O39" s="330"/>
      <c r="P39" s="330"/>
      <c r="Q39" s="330"/>
      <c r="R39" s="183"/>
      <c r="S39" s="183"/>
      <c r="T39" s="184"/>
      <c r="U39" s="180"/>
      <c r="V39" s="181"/>
      <c r="W39" s="181"/>
      <c r="X39" s="181"/>
      <c r="Y39" s="181"/>
      <c r="Z39" s="181"/>
      <c r="AA39" s="181"/>
      <c r="AB39" s="181"/>
      <c r="AC39" s="181"/>
      <c r="AD39" s="182"/>
      <c r="AE39" s="183"/>
      <c r="AF39" s="183"/>
      <c r="AG39" s="184"/>
      <c r="AH39" s="423"/>
      <c r="AI39" s="169"/>
      <c r="AJ39" s="169"/>
      <c r="AK39" s="169"/>
      <c r="AL39" s="170"/>
    </row>
    <row r="40" spans="1:38" x14ac:dyDescent="0.2">
      <c r="A40" s="374"/>
      <c r="B40" s="375"/>
      <c r="C40" s="375"/>
      <c r="D40" s="375"/>
      <c r="E40" s="375"/>
      <c r="F40" s="375"/>
      <c r="G40" s="375"/>
      <c r="H40" s="327"/>
      <c r="I40" s="328"/>
      <c r="J40" s="328"/>
      <c r="K40" s="328"/>
      <c r="L40" s="328"/>
      <c r="M40" s="328"/>
      <c r="N40" s="328"/>
      <c r="O40" s="328"/>
      <c r="P40" s="328"/>
      <c r="Q40" s="328"/>
      <c r="R40" s="173"/>
      <c r="S40" s="173"/>
      <c r="T40" s="174"/>
      <c r="U40" s="342"/>
      <c r="V40" s="343"/>
      <c r="W40" s="343"/>
      <c r="X40" s="343"/>
      <c r="Y40" s="343"/>
      <c r="Z40" s="343"/>
      <c r="AA40" s="343"/>
      <c r="AB40" s="343"/>
      <c r="AC40" s="343"/>
      <c r="AD40" s="344"/>
      <c r="AE40" s="173"/>
      <c r="AF40" s="173"/>
      <c r="AG40" s="174"/>
      <c r="AH40" s="419"/>
      <c r="AI40" s="355"/>
      <c r="AJ40" s="355"/>
      <c r="AK40" s="355"/>
      <c r="AL40" s="356"/>
    </row>
    <row r="41" spans="1:38" x14ac:dyDescent="0.2">
      <c r="A41" s="370" t="str">
        <f>'Year 4'!A41:G42</f>
        <v>Travel</v>
      </c>
      <c r="B41" s="371"/>
      <c r="C41" s="371"/>
      <c r="D41" s="371"/>
      <c r="E41" s="371"/>
      <c r="F41" s="371"/>
      <c r="G41" s="380"/>
      <c r="H41" s="339">
        <f>'Year 4'!H41:Q41</f>
        <v>0</v>
      </c>
      <c r="I41" s="340"/>
      <c r="J41" s="340"/>
      <c r="K41" s="340"/>
      <c r="L41" s="340"/>
      <c r="M41" s="340"/>
      <c r="N41" s="340"/>
      <c r="O41" s="340"/>
      <c r="P41" s="340"/>
      <c r="Q41" s="340"/>
      <c r="R41" s="311"/>
      <c r="S41" s="311"/>
      <c r="T41" s="312"/>
      <c r="U41" s="332"/>
      <c r="V41" s="333"/>
      <c r="W41" s="333"/>
      <c r="X41" s="333"/>
      <c r="Y41" s="333"/>
      <c r="Z41" s="333"/>
      <c r="AA41" s="333"/>
      <c r="AB41" s="333"/>
      <c r="AC41" s="333"/>
      <c r="AD41" s="334"/>
      <c r="AE41" s="311"/>
      <c r="AF41" s="311"/>
      <c r="AG41" s="312"/>
      <c r="AH41" s="418" t="s">
        <v>53</v>
      </c>
      <c r="AI41" s="351">
        <f>R41+R42+AE41+AE42</f>
        <v>0</v>
      </c>
      <c r="AJ41" s="351"/>
      <c r="AK41" s="351"/>
      <c r="AL41" s="352"/>
    </row>
    <row r="42" spans="1:38" x14ac:dyDescent="0.2">
      <c r="A42" s="374"/>
      <c r="B42" s="375"/>
      <c r="C42" s="375"/>
      <c r="D42" s="375"/>
      <c r="E42" s="375"/>
      <c r="F42" s="375"/>
      <c r="G42" s="381"/>
      <c r="H42" s="327"/>
      <c r="I42" s="328"/>
      <c r="J42" s="328"/>
      <c r="K42" s="328"/>
      <c r="L42" s="328"/>
      <c r="M42" s="328"/>
      <c r="N42" s="328"/>
      <c r="O42" s="328"/>
      <c r="P42" s="328"/>
      <c r="Q42" s="328"/>
      <c r="R42" s="173"/>
      <c r="S42" s="173"/>
      <c r="T42" s="174"/>
      <c r="U42" s="342"/>
      <c r="V42" s="343"/>
      <c r="W42" s="343"/>
      <c r="X42" s="343"/>
      <c r="Y42" s="343"/>
      <c r="Z42" s="343"/>
      <c r="AA42" s="343"/>
      <c r="AB42" s="343"/>
      <c r="AC42" s="343"/>
      <c r="AD42" s="344"/>
      <c r="AE42" s="173"/>
      <c r="AF42" s="173"/>
      <c r="AG42" s="174"/>
      <c r="AH42" s="419"/>
      <c r="AI42" s="248"/>
      <c r="AJ42" s="248"/>
      <c r="AK42" s="248"/>
      <c r="AL42" s="350"/>
    </row>
    <row r="43" spans="1:38" x14ac:dyDescent="0.2">
      <c r="A43" s="370" t="str">
        <f>'Year 4'!A43:G44</f>
        <v>Subaward(s)</v>
      </c>
      <c r="B43" s="371"/>
      <c r="C43" s="371"/>
      <c r="D43" s="371"/>
      <c r="E43" s="371"/>
      <c r="F43" s="371"/>
      <c r="G43" s="380"/>
      <c r="H43" s="337" t="str">
        <f>'Year 4'!H43:Q43</f>
        <v>Full Amount of Sub-award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5">
        <v>0</v>
      </c>
      <c r="S43" s="335"/>
      <c r="T43" s="336"/>
      <c r="U43" s="345" t="str">
        <f>'Year 4'!U43:AD43</f>
        <v>IDC Exempt Portion of sub-award</v>
      </c>
      <c r="V43" s="346"/>
      <c r="W43" s="346"/>
      <c r="X43" s="346"/>
      <c r="Y43" s="346"/>
      <c r="Z43" s="346"/>
      <c r="AA43" s="346"/>
      <c r="AB43" s="346"/>
      <c r="AC43" s="346"/>
      <c r="AD43" s="347"/>
      <c r="AE43" s="335">
        <v>0</v>
      </c>
      <c r="AF43" s="335"/>
      <c r="AG43" s="336"/>
      <c r="AH43" s="418" t="s">
        <v>53</v>
      </c>
      <c r="AI43" s="353">
        <f>R43+R44</f>
        <v>0</v>
      </c>
      <c r="AJ43" s="353"/>
      <c r="AK43" s="353"/>
      <c r="AL43" s="354"/>
    </row>
    <row r="44" spans="1:38" x14ac:dyDescent="0.2">
      <c r="A44" s="374"/>
      <c r="B44" s="375"/>
      <c r="C44" s="375"/>
      <c r="D44" s="375"/>
      <c r="E44" s="375"/>
      <c r="F44" s="375"/>
      <c r="G44" s="381"/>
      <c r="H44" s="327"/>
      <c r="I44" s="328"/>
      <c r="J44" s="328"/>
      <c r="K44" s="328"/>
      <c r="L44" s="328"/>
      <c r="M44" s="328"/>
      <c r="N44" s="328"/>
      <c r="O44" s="328"/>
      <c r="P44" s="328"/>
      <c r="Q44" s="328"/>
      <c r="R44" s="173"/>
      <c r="S44" s="173"/>
      <c r="T44" s="174"/>
      <c r="U44" s="342"/>
      <c r="V44" s="343"/>
      <c r="W44" s="343"/>
      <c r="X44" s="343"/>
      <c r="Y44" s="343"/>
      <c r="Z44" s="343"/>
      <c r="AA44" s="343"/>
      <c r="AB44" s="343"/>
      <c r="AC44" s="343"/>
      <c r="AD44" s="344"/>
      <c r="AE44" s="173"/>
      <c r="AF44" s="173"/>
      <c r="AG44" s="174"/>
      <c r="AH44" s="419"/>
      <c r="AI44" s="286"/>
      <c r="AJ44" s="286"/>
      <c r="AK44" s="286"/>
      <c r="AL44" s="287"/>
    </row>
    <row r="45" spans="1:38" x14ac:dyDescent="0.2">
      <c r="A45" s="370" t="str">
        <f>'Year 4'!A45:G48</f>
        <v>Other Expenses</v>
      </c>
      <c r="B45" s="371"/>
      <c r="C45" s="371"/>
      <c r="D45" s="371"/>
      <c r="E45" s="371"/>
      <c r="F45" s="371"/>
      <c r="G45" s="371"/>
      <c r="H45" s="339"/>
      <c r="I45" s="340"/>
      <c r="J45" s="340"/>
      <c r="K45" s="340"/>
      <c r="L45" s="340"/>
      <c r="M45" s="340"/>
      <c r="N45" s="340"/>
      <c r="O45" s="340"/>
      <c r="P45" s="340"/>
      <c r="Q45" s="340"/>
      <c r="R45" s="311"/>
      <c r="S45" s="311"/>
      <c r="T45" s="312"/>
      <c r="U45" s="332"/>
      <c r="V45" s="333"/>
      <c r="W45" s="333"/>
      <c r="X45" s="333"/>
      <c r="Y45" s="333"/>
      <c r="Z45" s="333"/>
      <c r="AA45" s="333"/>
      <c r="AB45" s="333"/>
      <c r="AC45" s="333"/>
      <c r="AD45" s="334"/>
      <c r="AE45" s="311"/>
      <c r="AF45" s="311"/>
      <c r="AG45" s="312"/>
      <c r="AH45" s="418" t="s">
        <v>53</v>
      </c>
      <c r="AI45" s="168">
        <f>R45+R46+R47+R48+AE45+AE46+AE47+AE48</f>
        <v>0</v>
      </c>
      <c r="AJ45" s="169"/>
      <c r="AK45" s="169"/>
      <c r="AL45" s="170"/>
    </row>
    <row r="46" spans="1:38" x14ac:dyDescent="0.2">
      <c r="A46" s="372"/>
      <c r="B46" s="373"/>
      <c r="C46" s="373"/>
      <c r="D46" s="373"/>
      <c r="E46" s="373"/>
      <c r="F46" s="373"/>
      <c r="G46" s="373"/>
      <c r="H46" s="329"/>
      <c r="I46" s="330"/>
      <c r="J46" s="330"/>
      <c r="K46" s="330"/>
      <c r="L46" s="330"/>
      <c r="M46" s="330"/>
      <c r="N46" s="330"/>
      <c r="O46" s="330"/>
      <c r="P46" s="330"/>
      <c r="Q46" s="330"/>
      <c r="R46" s="183"/>
      <c r="S46" s="183"/>
      <c r="T46" s="184"/>
      <c r="U46" s="180"/>
      <c r="V46" s="181"/>
      <c r="W46" s="181"/>
      <c r="X46" s="181"/>
      <c r="Y46" s="181"/>
      <c r="Z46" s="181"/>
      <c r="AA46" s="181"/>
      <c r="AB46" s="181"/>
      <c r="AC46" s="181"/>
      <c r="AD46" s="182"/>
      <c r="AE46" s="183"/>
      <c r="AF46" s="183"/>
      <c r="AG46" s="184"/>
      <c r="AH46" s="423"/>
      <c r="AI46" s="169"/>
      <c r="AJ46" s="169"/>
      <c r="AK46" s="169"/>
      <c r="AL46" s="170"/>
    </row>
    <row r="47" spans="1:38" x14ac:dyDescent="0.2">
      <c r="A47" s="372"/>
      <c r="B47" s="373"/>
      <c r="C47" s="373"/>
      <c r="D47" s="373"/>
      <c r="E47" s="373"/>
      <c r="F47" s="373"/>
      <c r="G47" s="373"/>
      <c r="H47" s="329"/>
      <c r="I47" s="330"/>
      <c r="J47" s="330"/>
      <c r="K47" s="330"/>
      <c r="L47" s="330"/>
      <c r="M47" s="330"/>
      <c r="N47" s="330"/>
      <c r="O47" s="330"/>
      <c r="P47" s="330"/>
      <c r="Q47" s="330"/>
      <c r="R47" s="183"/>
      <c r="S47" s="183"/>
      <c r="T47" s="184"/>
      <c r="U47" s="180"/>
      <c r="V47" s="181"/>
      <c r="W47" s="181"/>
      <c r="X47" s="181"/>
      <c r="Y47" s="181"/>
      <c r="Z47" s="181"/>
      <c r="AA47" s="181"/>
      <c r="AB47" s="181"/>
      <c r="AC47" s="181"/>
      <c r="AD47" s="182"/>
      <c r="AE47" s="183"/>
      <c r="AF47" s="183"/>
      <c r="AG47" s="184"/>
      <c r="AH47" s="423"/>
      <c r="AI47" s="169"/>
      <c r="AJ47" s="169"/>
      <c r="AK47" s="169"/>
      <c r="AL47" s="170"/>
    </row>
    <row r="48" spans="1:38" x14ac:dyDescent="0.2">
      <c r="A48" s="374"/>
      <c r="B48" s="375"/>
      <c r="C48" s="375"/>
      <c r="D48" s="375"/>
      <c r="E48" s="375"/>
      <c r="F48" s="375"/>
      <c r="G48" s="375"/>
      <c r="H48" s="327"/>
      <c r="I48" s="328"/>
      <c r="J48" s="328"/>
      <c r="K48" s="328"/>
      <c r="L48" s="328"/>
      <c r="M48" s="328"/>
      <c r="N48" s="328"/>
      <c r="O48" s="328"/>
      <c r="P48" s="328"/>
      <c r="Q48" s="328"/>
      <c r="R48" s="173"/>
      <c r="S48" s="173"/>
      <c r="T48" s="174"/>
      <c r="U48" s="342"/>
      <c r="V48" s="343"/>
      <c r="W48" s="343"/>
      <c r="X48" s="343"/>
      <c r="Y48" s="343"/>
      <c r="Z48" s="343"/>
      <c r="AA48" s="343"/>
      <c r="AB48" s="343"/>
      <c r="AC48" s="343"/>
      <c r="AD48" s="344"/>
      <c r="AE48" s="173"/>
      <c r="AF48" s="173"/>
      <c r="AG48" s="174"/>
      <c r="AH48" s="425"/>
      <c r="AI48" s="171"/>
      <c r="AJ48" s="171"/>
      <c r="AK48" s="171"/>
      <c r="AL48" s="172"/>
    </row>
    <row r="49" spans="1:38" s="13" customFormat="1" ht="18" customHeight="1" x14ac:dyDescent="0.2">
      <c r="B49" s="14"/>
      <c r="C49" s="14"/>
      <c r="D49" s="14"/>
      <c r="E49" s="14"/>
      <c r="F49" s="14"/>
      <c r="G49" s="14"/>
      <c r="AA49" s="9"/>
      <c r="AB49" s="9"/>
      <c r="AC49" s="9"/>
      <c r="AD49" s="9"/>
      <c r="AE49" s="9"/>
      <c r="AG49" s="30" t="s">
        <v>38</v>
      </c>
      <c r="AH49" s="92" t="s">
        <v>53</v>
      </c>
      <c r="AI49" s="288">
        <f>AI25+AI28+AI33+AI35+AI37+AI41+AI43+AI45</f>
        <v>0</v>
      </c>
      <c r="AJ49" s="289"/>
      <c r="AK49" s="289"/>
      <c r="AL49" s="290"/>
    </row>
    <row r="50" spans="1:38" ht="13.5" customHeight="1" x14ac:dyDescent="0.25">
      <c r="A50" s="12" t="s">
        <v>34</v>
      </c>
      <c r="AH50" s="93"/>
      <c r="AI50" s="93"/>
      <c r="AJ50" s="93"/>
      <c r="AK50" s="93"/>
      <c r="AL50" s="93"/>
    </row>
    <row r="51" spans="1:38" ht="18" customHeight="1" x14ac:dyDescent="0.2">
      <c r="A51" s="428" t="s">
        <v>85</v>
      </c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1">
        <v>52</v>
      </c>
      <c r="O51" s="301"/>
      <c r="P51" s="16" t="s">
        <v>36</v>
      </c>
      <c r="Q51" s="19" t="s">
        <v>32</v>
      </c>
      <c r="R51" s="15"/>
      <c r="S51" s="17"/>
      <c r="T51" s="18"/>
      <c r="U51" s="15"/>
      <c r="V51" s="19" t="s">
        <v>42</v>
      </c>
      <c r="W51" s="341">
        <f>SUM(AI49-AI28-AI35-AE43-AE44)</f>
        <v>0</v>
      </c>
      <c r="X51" s="341"/>
      <c r="Y51" s="341"/>
      <c r="Z51" s="341"/>
      <c r="AA51" s="35" t="s">
        <v>33</v>
      </c>
      <c r="AB51" s="331">
        <f>N51*W51/100</f>
        <v>0</v>
      </c>
      <c r="AC51" s="331"/>
      <c r="AD51" s="331"/>
      <c r="AE51" s="331"/>
      <c r="AF51" s="176" t="s">
        <v>33</v>
      </c>
      <c r="AG51" s="177"/>
      <c r="AH51" s="282">
        <f>SUM(AB51:AE52)</f>
        <v>0</v>
      </c>
      <c r="AI51" s="283"/>
      <c r="AJ51" s="283"/>
      <c r="AK51" s="283"/>
      <c r="AL51" s="284"/>
    </row>
    <row r="52" spans="1:38" ht="18" customHeight="1" x14ac:dyDescent="0.2">
      <c r="A52" s="20" t="str">
        <f>'Year 4'!A52</f>
        <v>Type of Rate:</v>
      </c>
      <c r="B52" s="21"/>
      <c r="C52" s="21"/>
      <c r="D52" s="21"/>
      <c r="E52" s="21"/>
      <c r="F52" s="308"/>
      <c r="G52" s="309"/>
      <c r="H52" s="309"/>
      <c r="I52" s="309"/>
      <c r="J52" s="309"/>
      <c r="K52" s="309"/>
      <c r="L52" s="309"/>
      <c r="M52" s="309"/>
      <c r="N52" s="309"/>
      <c r="O52" s="309"/>
      <c r="P52" s="310"/>
      <c r="Q52" s="22"/>
      <c r="T52" s="22"/>
      <c r="V52" s="22"/>
      <c r="W52" s="426"/>
      <c r="X52" s="426"/>
      <c r="Y52" s="426"/>
      <c r="Z52" s="426"/>
      <c r="AA52" s="24"/>
      <c r="AB52" s="427">
        <f>N52*W52/100</f>
        <v>0</v>
      </c>
      <c r="AC52" s="427"/>
      <c r="AD52" s="427"/>
      <c r="AE52" s="427"/>
      <c r="AF52" s="178"/>
      <c r="AG52" s="179"/>
      <c r="AH52" s="285"/>
      <c r="AI52" s="286"/>
      <c r="AJ52" s="286"/>
      <c r="AK52" s="286"/>
      <c r="AL52" s="287"/>
    </row>
    <row r="53" spans="1:38" s="29" customFormat="1" ht="3" customHeight="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6"/>
      <c r="T53" s="26"/>
      <c r="U53" s="26"/>
      <c r="V53" s="26"/>
      <c r="W53" s="26"/>
      <c r="X53" s="26"/>
      <c r="Y53" s="27"/>
      <c r="Z53" s="26"/>
      <c r="AA53" s="27"/>
      <c r="AB53" s="28"/>
      <c r="AC53" s="27"/>
      <c r="AD53" s="26"/>
      <c r="AE53" s="27"/>
      <c r="AF53" s="27"/>
      <c r="AG53" s="27"/>
      <c r="AH53" s="94"/>
      <c r="AI53" s="95"/>
      <c r="AJ53" s="95"/>
      <c r="AK53" s="95"/>
      <c r="AL53" s="96"/>
    </row>
    <row r="54" spans="1:38" s="13" customFormat="1" ht="21" customHeight="1" x14ac:dyDescent="0.2">
      <c r="AA54" s="9"/>
      <c r="AB54" s="9"/>
      <c r="AC54" s="9"/>
      <c r="AD54" s="9"/>
      <c r="AG54" s="30" t="s">
        <v>37</v>
      </c>
      <c r="AH54" s="92" t="s">
        <v>53</v>
      </c>
      <c r="AI54" s="304">
        <f>SUM(AH51:AL53)</f>
        <v>0</v>
      </c>
      <c r="AJ54" s="304"/>
      <c r="AK54" s="304"/>
      <c r="AL54" s="305"/>
    </row>
    <row r="55" spans="1:38" s="29" customFormat="1" ht="6" customHeight="1" x14ac:dyDescent="0.2">
      <c r="K55" s="31"/>
      <c r="AA55" s="23"/>
      <c r="AB55" s="23"/>
      <c r="AC55" s="23"/>
      <c r="AD55" s="23"/>
      <c r="AE55" s="23"/>
      <c r="AF55" s="23"/>
      <c r="AG55" s="23"/>
      <c r="AH55" s="23"/>
      <c r="AI55" s="32"/>
      <c r="AJ55" s="32"/>
      <c r="AK55" s="32"/>
      <c r="AL55" s="32"/>
    </row>
    <row r="56" spans="1:38" s="29" customFormat="1" ht="21" customHeight="1" x14ac:dyDescent="0.2">
      <c r="AA56" s="23"/>
      <c r="AB56" s="23"/>
      <c r="AC56" s="23"/>
      <c r="AE56" s="23"/>
      <c r="AG56" s="33" t="s">
        <v>35</v>
      </c>
      <c r="AH56" s="45" t="s">
        <v>53</v>
      </c>
      <c r="AI56" s="430">
        <f>AI49+AI54</f>
        <v>0</v>
      </c>
      <c r="AJ56" s="430"/>
      <c r="AK56" s="430"/>
      <c r="AL56" s="431"/>
    </row>
    <row r="57" spans="1:38" ht="6" customHeight="1" x14ac:dyDescent="0.2"/>
    <row r="58" spans="1:38" s="6" customFormat="1" ht="15.75" x14ac:dyDescent="0.25">
      <c r="T58" s="266" t="s">
        <v>60</v>
      </c>
      <c r="U58" s="266"/>
      <c r="V58" s="266"/>
      <c r="X58" s="49"/>
      <c r="Y58" s="49"/>
      <c r="Z58" s="49"/>
      <c r="AE58" s="34" t="s">
        <v>54</v>
      </c>
      <c r="AG58" s="164"/>
      <c r="AH58" s="164"/>
      <c r="AI58" s="265" t="s">
        <v>25</v>
      </c>
      <c r="AJ58" s="265"/>
      <c r="AK58" s="164"/>
      <c r="AL58" s="164"/>
    </row>
    <row r="59" spans="1:38" ht="15" customHeight="1" x14ac:dyDescent="0.25">
      <c r="A59" s="303" t="s">
        <v>4</v>
      </c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</row>
    <row r="60" spans="1:38" ht="15" customHeight="1" x14ac:dyDescent="0.2">
      <c r="A60" s="294" t="s">
        <v>5</v>
      </c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</row>
    <row r="61" spans="1:38" ht="15" customHeight="1" x14ac:dyDescent="0.2">
      <c r="A61" s="292" t="s">
        <v>56</v>
      </c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</row>
    <row r="62" spans="1:38" ht="15" x14ac:dyDescent="0.2">
      <c r="R62" s="9"/>
      <c r="S62" s="9"/>
      <c r="T62" s="9"/>
      <c r="U62" s="9"/>
      <c r="V62" s="9"/>
      <c r="W62" s="9"/>
      <c r="X62" s="9"/>
      <c r="Y62" s="9"/>
    </row>
    <row r="63" spans="1:38" ht="18" customHeight="1" x14ac:dyDescent="0.25">
      <c r="A63" s="59" t="s">
        <v>48</v>
      </c>
      <c r="B63" s="11"/>
      <c r="C63" s="11"/>
      <c r="D63" s="11"/>
      <c r="E63" s="11"/>
      <c r="F63" s="11"/>
      <c r="G63" s="64"/>
      <c r="H63" s="62" t="s">
        <v>47</v>
      </c>
      <c r="I63" s="291">
        <f>I4</f>
        <v>0</v>
      </c>
      <c r="J63" s="291"/>
      <c r="K63" s="291"/>
      <c r="L63" s="291"/>
      <c r="M63" s="291"/>
      <c r="N63" s="291"/>
      <c r="O63" s="64"/>
      <c r="P63" s="65" t="s">
        <v>49</v>
      </c>
      <c r="Q63" s="66"/>
      <c r="R63" s="291">
        <f>R4</f>
        <v>0</v>
      </c>
      <c r="S63" s="291"/>
      <c r="T63" s="291"/>
      <c r="U63" s="291"/>
      <c r="V63" s="291"/>
      <c r="W63" s="291"/>
      <c r="X63" s="63"/>
      <c r="Y63" s="64"/>
      <c r="Z63" s="65" t="s">
        <v>24</v>
      </c>
      <c r="AA63" s="64"/>
      <c r="AB63" s="291">
        <f>AB4</f>
        <v>0</v>
      </c>
      <c r="AC63" s="291"/>
      <c r="AD63" s="291"/>
      <c r="AE63" s="291"/>
      <c r="AF63" s="186" t="s">
        <v>25</v>
      </c>
      <c r="AG63" s="186"/>
      <c r="AH63" s="291">
        <f>AH4</f>
        <v>0</v>
      </c>
      <c r="AI63" s="291"/>
      <c r="AJ63" s="291"/>
      <c r="AK63" s="291"/>
      <c r="AL63" s="291"/>
    </row>
    <row r="64" spans="1:38" ht="18.75" customHeight="1" x14ac:dyDescent="0.25">
      <c r="A64" s="12" t="s">
        <v>46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8.75" customHeight="1" x14ac:dyDescent="0.2">
      <c r="A65" s="1" t="s">
        <v>78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58" t="s">
        <v>16</v>
      </c>
      <c r="AC65" s="11"/>
      <c r="AD65" s="11"/>
      <c r="AE65" s="302">
        <f>AE6</f>
        <v>0</v>
      </c>
      <c r="AF65" s="302"/>
      <c r="AG65" s="302"/>
      <c r="AH65" s="302"/>
      <c r="AI65" s="302"/>
      <c r="AJ65" s="302"/>
      <c r="AK65" s="302"/>
      <c r="AL65" s="302"/>
    </row>
    <row r="66" spans="1:38" ht="6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D66" s="10"/>
      <c r="AE66" s="57"/>
      <c r="AF66" s="57"/>
      <c r="AG66" s="57"/>
      <c r="AH66" s="57"/>
      <c r="AI66" s="57"/>
      <c r="AJ66" s="57"/>
      <c r="AK66" s="57"/>
      <c r="AL66" s="57"/>
    </row>
    <row r="67" spans="1:38" ht="12.75" customHeight="1" x14ac:dyDescent="0.2">
      <c r="A67" s="113" t="s">
        <v>26</v>
      </c>
      <c r="B67" s="114"/>
      <c r="C67" s="114"/>
      <c r="D67" s="114"/>
      <c r="E67" s="114"/>
      <c r="F67" s="114"/>
      <c r="G67" s="114"/>
      <c r="H67" s="114"/>
      <c r="I67" s="114"/>
      <c r="J67" s="115"/>
      <c r="K67" s="313" t="s">
        <v>27</v>
      </c>
      <c r="L67" s="314"/>
      <c r="M67" s="314"/>
      <c r="N67" s="314"/>
      <c r="O67" s="314"/>
      <c r="P67" s="315"/>
      <c r="Q67" s="319" t="s">
        <v>28</v>
      </c>
      <c r="R67" s="114"/>
      <c r="S67" s="115"/>
      <c r="T67" s="323" t="s">
        <v>45</v>
      </c>
      <c r="U67" s="324"/>
      <c r="V67" s="319" t="s">
        <v>29</v>
      </c>
      <c r="W67" s="114"/>
      <c r="X67" s="142" t="s">
        <v>30</v>
      </c>
      <c r="Y67" s="295"/>
      <c r="Z67" s="297" t="s">
        <v>43</v>
      </c>
      <c r="AA67" s="132"/>
      <c r="AB67" s="133"/>
      <c r="AC67" s="205" t="s">
        <v>1</v>
      </c>
      <c r="AD67" s="206"/>
      <c r="AE67" s="206"/>
      <c r="AF67" s="206"/>
      <c r="AG67" s="207"/>
      <c r="AH67" s="199" t="s">
        <v>44</v>
      </c>
      <c r="AI67" s="200"/>
      <c r="AJ67" s="200"/>
      <c r="AK67" s="200"/>
      <c r="AL67" s="201"/>
    </row>
    <row r="68" spans="1:38" ht="12.75" customHeight="1" x14ac:dyDescent="0.2">
      <c r="A68" s="116"/>
      <c r="B68" s="117"/>
      <c r="C68" s="117"/>
      <c r="D68" s="117"/>
      <c r="E68" s="117"/>
      <c r="F68" s="117"/>
      <c r="G68" s="117"/>
      <c r="H68" s="117"/>
      <c r="I68" s="117"/>
      <c r="J68" s="118"/>
      <c r="K68" s="316"/>
      <c r="L68" s="317"/>
      <c r="M68" s="317"/>
      <c r="N68" s="317"/>
      <c r="O68" s="317"/>
      <c r="P68" s="318"/>
      <c r="Q68" s="320"/>
      <c r="R68" s="321"/>
      <c r="S68" s="322"/>
      <c r="T68" s="325"/>
      <c r="U68" s="326"/>
      <c r="V68" s="320"/>
      <c r="W68" s="321"/>
      <c r="X68" s="144"/>
      <c r="Y68" s="296"/>
      <c r="Z68" s="298"/>
      <c r="AA68" s="135"/>
      <c r="AB68" s="136"/>
      <c r="AC68" s="280" t="s">
        <v>36</v>
      </c>
      <c r="AD68" s="281"/>
      <c r="AE68" s="139" t="s">
        <v>52</v>
      </c>
      <c r="AF68" s="140"/>
      <c r="AG68" s="141"/>
      <c r="AH68" s="202"/>
      <c r="AI68" s="203"/>
      <c r="AJ68" s="203"/>
      <c r="AK68" s="203"/>
      <c r="AL68" s="204"/>
    </row>
    <row r="69" spans="1:38" ht="24" customHeight="1" x14ac:dyDescent="0.2">
      <c r="A69" s="275" t="str">
        <f>'Year 4'!A69:J69</f>
        <v>Undergrad (40 hrs/mo)</v>
      </c>
      <c r="B69" s="276"/>
      <c r="C69" s="276"/>
      <c r="D69" s="276"/>
      <c r="E69" s="276"/>
      <c r="F69" s="276"/>
      <c r="G69" s="276"/>
      <c r="H69" s="276"/>
      <c r="I69" s="276"/>
      <c r="J69" s="276"/>
      <c r="K69" s="277" t="s">
        <v>22</v>
      </c>
      <c r="L69" s="277"/>
      <c r="M69" s="277"/>
      <c r="N69" s="277"/>
      <c r="O69" s="277"/>
      <c r="P69" s="277"/>
      <c r="Q69" s="278">
        <f>SUM('Year 4'!Q69:S69*1.03)</f>
        <v>697.81546220000007</v>
      </c>
      <c r="R69" s="278"/>
      <c r="S69" s="278"/>
      <c r="T69" s="279"/>
      <c r="U69" s="279"/>
      <c r="V69" s="229"/>
      <c r="W69" s="121"/>
      <c r="X69" s="242">
        <f t="shared" ref="X69:X98" si="4">T69*V69/100</f>
        <v>0</v>
      </c>
      <c r="Y69" s="242"/>
      <c r="Z69" s="243">
        <f t="shared" ref="Z69:Z98" si="5">Q69*T69*V69/100</f>
        <v>0</v>
      </c>
      <c r="AA69" s="244"/>
      <c r="AB69" s="244"/>
      <c r="AC69" s="208"/>
      <c r="AD69" s="209"/>
      <c r="AE69" s="245">
        <f t="shared" ref="AE69:AE98" si="6">AC69/100*Z69</f>
        <v>0</v>
      </c>
      <c r="AF69" s="245" t="e">
        <f>(LOOKUP($AC69,AG69:$AL90,#REF!))</f>
        <v>#REF!</v>
      </c>
      <c r="AG69" s="246" t="e">
        <f>(LOOKUP($AC69,AH69:$AL90,#REF!))</f>
        <v>#REF!</v>
      </c>
      <c r="AH69" s="236">
        <f t="shared" ref="AH69:AH98" si="7">Z69+AE69</f>
        <v>0</v>
      </c>
      <c r="AI69" s="237"/>
      <c r="AJ69" s="237"/>
      <c r="AK69" s="237"/>
      <c r="AL69" s="238"/>
    </row>
    <row r="70" spans="1:38" ht="24" customHeight="1" x14ac:dyDescent="0.2">
      <c r="A70" s="275" t="str">
        <f>'Year 4'!A70:J70</f>
        <v>Undergrad (160 hrs/mo)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13" t="s">
        <v>23</v>
      </c>
      <c r="L70" s="214"/>
      <c r="M70" s="214"/>
      <c r="N70" s="214"/>
      <c r="O70" s="214"/>
      <c r="P70" s="215"/>
      <c r="Q70" s="278">
        <f>SUM('Year 4'!Q70:S70*1.03)</f>
        <v>2793.0102120000001</v>
      </c>
      <c r="R70" s="278"/>
      <c r="S70" s="278"/>
      <c r="T70" s="216"/>
      <c r="U70" s="217"/>
      <c r="V70" s="156"/>
      <c r="W70" s="157"/>
      <c r="X70" s="230">
        <f t="shared" si="4"/>
        <v>0</v>
      </c>
      <c r="Y70" s="230"/>
      <c r="Z70" s="239">
        <f t="shared" si="5"/>
        <v>0</v>
      </c>
      <c r="AA70" s="154"/>
      <c r="AB70" s="154"/>
      <c r="AC70" s="119"/>
      <c r="AD70" s="120"/>
      <c r="AE70" s="137">
        <f t="shared" si="6"/>
        <v>0</v>
      </c>
      <c r="AF70" s="137" t="e">
        <f>(LOOKUP($AC70,AG70:$AL91,#REF!))</f>
        <v>#REF!</v>
      </c>
      <c r="AG70" s="138" t="e">
        <f>(LOOKUP($AC70,AH70:$AL91,#REF!))</f>
        <v>#REF!</v>
      </c>
      <c r="AH70" s="231">
        <f t="shared" si="7"/>
        <v>0</v>
      </c>
      <c r="AI70" s="232"/>
      <c r="AJ70" s="232"/>
      <c r="AK70" s="232"/>
      <c r="AL70" s="233"/>
    </row>
    <row r="71" spans="1:38" ht="24" customHeight="1" x14ac:dyDescent="0.2">
      <c r="A71" s="210"/>
      <c r="B71" s="211"/>
      <c r="C71" s="211"/>
      <c r="D71" s="211"/>
      <c r="E71" s="211"/>
      <c r="F71" s="211"/>
      <c r="G71" s="211"/>
      <c r="H71" s="211"/>
      <c r="I71" s="211"/>
      <c r="J71" s="212"/>
      <c r="K71" s="213"/>
      <c r="L71" s="214"/>
      <c r="M71" s="214"/>
      <c r="N71" s="214"/>
      <c r="O71" s="214"/>
      <c r="P71" s="215"/>
      <c r="Q71" s="126"/>
      <c r="R71" s="127"/>
      <c r="S71" s="128"/>
      <c r="T71" s="216"/>
      <c r="U71" s="217"/>
      <c r="V71" s="156"/>
      <c r="W71" s="157"/>
      <c r="X71" s="230">
        <f t="shared" si="4"/>
        <v>0</v>
      </c>
      <c r="Y71" s="230"/>
      <c r="Z71" s="239">
        <f t="shared" si="5"/>
        <v>0</v>
      </c>
      <c r="AA71" s="154"/>
      <c r="AB71" s="154"/>
      <c r="AC71" s="119"/>
      <c r="AD71" s="120"/>
      <c r="AE71" s="137">
        <f t="shared" si="6"/>
        <v>0</v>
      </c>
      <c r="AF71" s="137" t="e">
        <f>(LOOKUP($AC71,AG71:$AL92,#REF!))</f>
        <v>#REF!</v>
      </c>
      <c r="AG71" s="138" t="e">
        <f>(LOOKUP($AC71,AH71:$AL92,#REF!))</f>
        <v>#REF!</v>
      </c>
      <c r="AH71" s="231">
        <f t="shared" si="7"/>
        <v>0</v>
      </c>
      <c r="AI71" s="232"/>
      <c r="AJ71" s="232"/>
      <c r="AK71" s="232"/>
      <c r="AL71" s="233"/>
    </row>
    <row r="72" spans="1:38" ht="24" customHeight="1" x14ac:dyDescent="0.2">
      <c r="A72" s="210"/>
      <c r="B72" s="211"/>
      <c r="C72" s="211"/>
      <c r="D72" s="211"/>
      <c r="E72" s="211"/>
      <c r="F72" s="211"/>
      <c r="G72" s="211"/>
      <c r="H72" s="211"/>
      <c r="I72" s="211"/>
      <c r="J72" s="212"/>
      <c r="K72" s="213"/>
      <c r="L72" s="214"/>
      <c r="M72" s="214"/>
      <c r="N72" s="214"/>
      <c r="O72" s="214"/>
      <c r="P72" s="215"/>
      <c r="Q72" s="126"/>
      <c r="R72" s="127"/>
      <c r="S72" s="128"/>
      <c r="T72" s="216"/>
      <c r="U72" s="217"/>
      <c r="V72" s="156"/>
      <c r="W72" s="157"/>
      <c r="X72" s="230">
        <f t="shared" si="4"/>
        <v>0</v>
      </c>
      <c r="Y72" s="230"/>
      <c r="Z72" s="239">
        <f t="shared" si="5"/>
        <v>0</v>
      </c>
      <c r="AA72" s="154"/>
      <c r="AB72" s="154"/>
      <c r="AC72" s="119"/>
      <c r="AD72" s="120"/>
      <c r="AE72" s="137">
        <f t="shared" si="6"/>
        <v>0</v>
      </c>
      <c r="AF72" s="137" t="e">
        <f>(LOOKUP($AC72,AG72:$AL93,#REF!))</f>
        <v>#REF!</v>
      </c>
      <c r="AG72" s="138" t="e">
        <f>(LOOKUP($AC72,AH72:$AL93,#REF!))</f>
        <v>#REF!</v>
      </c>
      <c r="AH72" s="231">
        <f t="shared" si="7"/>
        <v>0</v>
      </c>
      <c r="AI72" s="232"/>
      <c r="AJ72" s="232"/>
      <c r="AK72" s="232"/>
      <c r="AL72" s="233"/>
    </row>
    <row r="73" spans="1:38" ht="24" customHeight="1" x14ac:dyDescent="0.2">
      <c r="A73" s="223"/>
      <c r="B73" s="224"/>
      <c r="C73" s="224"/>
      <c r="D73" s="224"/>
      <c r="E73" s="224"/>
      <c r="F73" s="224"/>
      <c r="G73" s="224"/>
      <c r="H73" s="224"/>
      <c r="I73" s="224"/>
      <c r="J73" s="225"/>
      <c r="K73" s="226"/>
      <c r="L73" s="227"/>
      <c r="M73" s="227"/>
      <c r="N73" s="227"/>
      <c r="O73" s="227"/>
      <c r="P73" s="228"/>
      <c r="Q73" s="272"/>
      <c r="R73" s="273"/>
      <c r="S73" s="274"/>
      <c r="T73" s="234"/>
      <c r="U73" s="235"/>
      <c r="V73" s="254"/>
      <c r="W73" s="255"/>
      <c r="X73" s="251">
        <f t="shared" si="4"/>
        <v>0</v>
      </c>
      <c r="Y73" s="251"/>
      <c r="Z73" s="249">
        <f t="shared" si="5"/>
        <v>0</v>
      </c>
      <c r="AA73" s="250"/>
      <c r="AB73" s="250"/>
      <c r="AC73" s="119"/>
      <c r="AD73" s="120"/>
      <c r="AE73" s="240">
        <f t="shared" si="6"/>
        <v>0</v>
      </c>
      <c r="AF73" s="240" t="e">
        <f>(LOOKUP($AC73,AG73:$AL94,#REF!))</f>
        <v>#REF!</v>
      </c>
      <c r="AG73" s="241" t="e">
        <f>(LOOKUP($AC73,AH73:$AL94,#REF!))</f>
        <v>#REF!</v>
      </c>
      <c r="AH73" s="160">
        <f t="shared" si="7"/>
        <v>0</v>
      </c>
      <c r="AI73" s="161"/>
      <c r="AJ73" s="161"/>
      <c r="AK73" s="161"/>
      <c r="AL73" s="162"/>
    </row>
    <row r="74" spans="1:38" ht="24" customHeight="1" x14ac:dyDescent="0.2">
      <c r="A74" s="275"/>
      <c r="B74" s="276"/>
      <c r="C74" s="276"/>
      <c r="D74" s="276"/>
      <c r="E74" s="276"/>
      <c r="F74" s="276"/>
      <c r="G74" s="276"/>
      <c r="H74" s="276"/>
      <c r="I74" s="276"/>
      <c r="J74" s="276"/>
      <c r="K74" s="277"/>
      <c r="L74" s="277"/>
      <c r="M74" s="277"/>
      <c r="N74" s="277"/>
      <c r="O74" s="277"/>
      <c r="P74" s="277"/>
      <c r="Q74" s="278"/>
      <c r="R74" s="278"/>
      <c r="S74" s="278"/>
      <c r="T74" s="279"/>
      <c r="U74" s="279"/>
      <c r="V74" s="229"/>
      <c r="W74" s="121"/>
      <c r="X74" s="242">
        <f t="shared" si="4"/>
        <v>0</v>
      </c>
      <c r="Y74" s="242"/>
      <c r="Z74" s="243">
        <f t="shared" si="5"/>
        <v>0</v>
      </c>
      <c r="AA74" s="244"/>
      <c r="AB74" s="244"/>
      <c r="AC74" s="208"/>
      <c r="AD74" s="209"/>
      <c r="AE74" s="245">
        <f t="shared" si="6"/>
        <v>0</v>
      </c>
      <c r="AF74" s="245" t="e">
        <f>(LOOKUP($AC74,AG74:$AL95,#REF!))</f>
        <v>#REF!</v>
      </c>
      <c r="AG74" s="246" t="e">
        <f>(LOOKUP($AC74,AH74:$AL95,#REF!))</f>
        <v>#REF!</v>
      </c>
      <c r="AH74" s="236">
        <f t="shared" si="7"/>
        <v>0</v>
      </c>
      <c r="AI74" s="237"/>
      <c r="AJ74" s="237"/>
      <c r="AK74" s="237"/>
      <c r="AL74" s="238"/>
    </row>
    <row r="75" spans="1:38" ht="24" customHeight="1" x14ac:dyDescent="0.2">
      <c r="A75" s="210"/>
      <c r="B75" s="211"/>
      <c r="C75" s="211"/>
      <c r="D75" s="211"/>
      <c r="E75" s="211"/>
      <c r="F75" s="211"/>
      <c r="G75" s="211"/>
      <c r="H75" s="211"/>
      <c r="I75" s="211"/>
      <c r="J75" s="212"/>
      <c r="K75" s="213"/>
      <c r="L75" s="214"/>
      <c r="M75" s="214"/>
      <c r="N75" s="214"/>
      <c r="O75" s="214"/>
      <c r="P75" s="215"/>
      <c r="Q75" s="126"/>
      <c r="R75" s="127"/>
      <c r="S75" s="128"/>
      <c r="T75" s="216"/>
      <c r="U75" s="217"/>
      <c r="V75" s="156"/>
      <c r="W75" s="157"/>
      <c r="X75" s="230">
        <f t="shared" si="4"/>
        <v>0</v>
      </c>
      <c r="Y75" s="230"/>
      <c r="Z75" s="239">
        <f t="shared" si="5"/>
        <v>0</v>
      </c>
      <c r="AA75" s="154"/>
      <c r="AB75" s="154"/>
      <c r="AC75" s="119"/>
      <c r="AD75" s="120"/>
      <c r="AE75" s="137">
        <f t="shared" si="6"/>
        <v>0</v>
      </c>
      <c r="AF75" s="137" t="e">
        <f>(LOOKUP($AC75,AG75:$AL96,#REF!))</f>
        <v>#REF!</v>
      </c>
      <c r="AG75" s="138" t="e">
        <f>(LOOKUP($AC75,AH75:$AL96,#REF!))</f>
        <v>#REF!</v>
      </c>
      <c r="AH75" s="231">
        <f t="shared" si="7"/>
        <v>0</v>
      </c>
      <c r="AI75" s="232"/>
      <c r="AJ75" s="232"/>
      <c r="AK75" s="232"/>
      <c r="AL75" s="233"/>
    </row>
    <row r="76" spans="1:38" ht="24" customHeight="1" x14ac:dyDescent="0.2">
      <c r="A76" s="210"/>
      <c r="B76" s="211"/>
      <c r="C76" s="211"/>
      <c r="D76" s="211"/>
      <c r="E76" s="211"/>
      <c r="F76" s="211"/>
      <c r="G76" s="211"/>
      <c r="H76" s="211"/>
      <c r="I76" s="211"/>
      <c r="J76" s="212"/>
      <c r="K76" s="213"/>
      <c r="L76" s="214"/>
      <c r="M76" s="214"/>
      <c r="N76" s="214"/>
      <c r="O76" s="214"/>
      <c r="P76" s="215"/>
      <c r="Q76" s="126"/>
      <c r="R76" s="127"/>
      <c r="S76" s="128"/>
      <c r="T76" s="216"/>
      <c r="U76" s="217"/>
      <c r="V76" s="156"/>
      <c r="W76" s="157"/>
      <c r="X76" s="230">
        <f t="shared" si="4"/>
        <v>0</v>
      </c>
      <c r="Y76" s="230"/>
      <c r="Z76" s="239">
        <f t="shared" si="5"/>
        <v>0</v>
      </c>
      <c r="AA76" s="154"/>
      <c r="AB76" s="154"/>
      <c r="AC76" s="119"/>
      <c r="AD76" s="120"/>
      <c r="AE76" s="137">
        <f t="shared" si="6"/>
        <v>0</v>
      </c>
      <c r="AF76" s="137" t="e">
        <f>(LOOKUP($AC76,AG76:$AL97,#REF!))</f>
        <v>#REF!</v>
      </c>
      <c r="AG76" s="138" t="e">
        <f>(LOOKUP($AC76,AH76:$AL97,#REF!))</f>
        <v>#REF!</v>
      </c>
      <c r="AH76" s="231">
        <f t="shared" si="7"/>
        <v>0</v>
      </c>
      <c r="AI76" s="232"/>
      <c r="AJ76" s="232"/>
      <c r="AK76" s="232"/>
      <c r="AL76" s="233"/>
    </row>
    <row r="77" spans="1:38" ht="24" customHeight="1" x14ac:dyDescent="0.2">
      <c r="A77" s="210"/>
      <c r="B77" s="211"/>
      <c r="C77" s="211"/>
      <c r="D77" s="211"/>
      <c r="E77" s="211"/>
      <c r="F77" s="211"/>
      <c r="G77" s="211"/>
      <c r="H77" s="211"/>
      <c r="I77" s="211"/>
      <c r="J77" s="212"/>
      <c r="K77" s="213"/>
      <c r="L77" s="214"/>
      <c r="M77" s="214"/>
      <c r="N77" s="214"/>
      <c r="O77" s="214"/>
      <c r="P77" s="215"/>
      <c r="Q77" s="126"/>
      <c r="R77" s="127"/>
      <c r="S77" s="128"/>
      <c r="T77" s="216"/>
      <c r="U77" s="217"/>
      <c r="V77" s="156"/>
      <c r="W77" s="157"/>
      <c r="X77" s="230">
        <f t="shared" si="4"/>
        <v>0</v>
      </c>
      <c r="Y77" s="230"/>
      <c r="Z77" s="239">
        <f t="shared" si="5"/>
        <v>0</v>
      </c>
      <c r="AA77" s="154"/>
      <c r="AB77" s="154"/>
      <c r="AC77" s="119"/>
      <c r="AD77" s="120"/>
      <c r="AE77" s="137">
        <f t="shared" si="6"/>
        <v>0</v>
      </c>
      <c r="AF77" s="137" t="e">
        <f>(LOOKUP($AC77,AG77:$AL98,#REF!))</f>
        <v>#REF!</v>
      </c>
      <c r="AG77" s="138" t="e">
        <f>(LOOKUP($AC77,AH77:$AL98,#REF!))</f>
        <v>#REF!</v>
      </c>
      <c r="AH77" s="231">
        <f t="shared" si="7"/>
        <v>0</v>
      </c>
      <c r="AI77" s="232"/>
      <c r="AJ77" s="232"/>
      <c r="AK77" s="232"/>
      <c r="AL77" s="233"/>
    </row>
    <row r="78" spans="1:38" ht="24" customHeight="1" x14ac:dyDescent="0.2">
      <c r="A78" s="223"/>
      <c r="B78" s="224"/>
      <c r="C78" s="224"/>
      <c r="D78" s="224"/>
      <c r="E78" s="224"/>
      <c r="F78" s="224"/>
      <c r="G78" s="224"/>
      <c r="H78" s="224"/>
      <c r="I78" s="224"/>
      <c r="J78" s="225"/>
      <c r="K78" s="226"/>
      <c r="L78" s="227"/>
      <c r="M78" s="227"/>
      <c r="N78" s="227"/>
      <c r="O78" s="227"/>
      <c r="P78" s="228"/>
      <c r="Q78" s="272"/>
      <c r="R78" s="273"/>
      <c r="S78" s="274"/>
      <c r="T78" s="234"/>
      <c r="U78" s="235"/>
      <c r="V78" s="254"/>
      <c r="W78" s="255"/>
      <c r="X78" s="251">
        <f t="shared" si="4"/>
        <v>0</v>
      </c>
      <c r="Y78" s="251"/>
      <c r="Z78" s="249">
        <f t="shared" si="5"/>
        <v>0</v>
      </c>
      <c r="AA78" s="250"/>
      <c r="AB78" s="250"/>
      <c r="AC78" s="119"/>
      <c r="AD78" s="120"/>
      <c r="AE78" s="240">
        <f t="shared" si="6"/>
        <v>0</v>
      </c>
      <c r="AF78" s="240" t="e">
        <f>(LOOKUP($AC78,AG78:$AL99,#REF!))</f>
        <v>#REF!</v>
      </c>
      <c r="AG78" s="241" t="e">
        <f>(LOOKUP($AC78,AH78:$AL99,#REF!))</f>
        <v>#REF!</v>
      </c>
      <c r="AH78" s="160">
        <f t="shared" si="7"/>
        <v>0</v>
      </c>
      <c r="AI78" s="161"/>
      <c r="AJ78" s="161"/>
      <c r="AK78" s="161"/>
      <c r="AL78" s="162"/>
    </row>
    <row r="79" spans="1:38" ht="24" customHeight="1" x14ac:dyDescent="0.2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7"/>
      <c r="L79" s="277"/>
      <c r="M79" s="277"/>
      <c r="N79" s="277"/>
      <c r="O79" s="277"/>
      <c r="P79" s="277"/>
      <c r="Q79" s="278"/>
      <c r="R79" s="278"/>
      <c r="S79" s="278"/>
      <c r="T79" s="279"/>
      <c r="U79" s="279"/>
      <c r="V79" s="229"/>
      <c r="W79" s="121"/>
      <c r="X79" s="242">
        <f t="shared" si="4"/>
        <v>0</v>
      </c>
      <c r="Y79" s="242"/>
      <c r="Z79" s="243">
        <f t="shared" si="5"/>
        <v>0</v>
      </c>
      <c r="AA79" s="244"/>
      <c r="AB79" s="244"/>
      <c r="AC79" s="208"/>
      <c r="AD79" s="209"/>
      <c r="AE79" s="245">
        <f t="shared" si="6"/>
        <v>0</v>
      </c>
      <c r="AF79" s="245" t="e">
        <f>(LOOKUP($AC79,AG79:$AL99,#REF!))</f>
        <v>#REF!</v>
      </c>
      <c r="AG79" s="246" t="e">
        <f>(LOOKUP($AC79,AH79:$AL99,#REF!))</f>
        <v>#REF!</v>
      </c>
      <c r="AH79" s="236">
        <f t="shared" si="7"/>
        <v>0</v>
      </c>
      <c r="AI79" s="237"/>
      <c r="AJ79" s="237"/>
      <c r="AK79" s="237"/>
      <c r="AL79" s="238"/>
    </row>
    <row r="80" spans="1:38" ht="24" customHeight="1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2"/>
      <c r="K80" s="213"/>
      <c r="L80" s="214"/>
      <c r="M80" s="214"/>
      <c r="N80" s="214"/>
      <c r="O80" s="214"/>
      <c r="P80" s="215"/>
      <c r="Q80" s="126"/>
      <c r="R80" s="127"/>
      <c r="S80" s="128"/>
      <c r="T80" s="216"/>
      <c r="U80" s="217"/>
      <c r="V80" s="156"/>
      <c r="W80" s="157"/>
      <c r="X80" s="230">
        <f t="shared" si="4"/>
        <v>0</v>
      </c>
      <c r="Y80" s="230"/>
      <c r="Z80" s="239">
        <f t="shared" si="5"/>
        <v>0</v>
      </c>
      <c r="AA80" s="154"/>
      <c r="AB80" s="154"/>
      <c r="AC80" s="119"/>
      <c r="AD80" s="120"/>
      <c r="AE80" s="137">
        <f t="shared" si="6"/>
        <v>0</v>
      </c>
      <c r="AF80" s="137" t="e">
        <f>(LOOKUP($AC80,AG80:$AL99,#REF!))</f>
        <v>#REF!</v>
      </c>
      <c r="AG80" s="138" t="e">
        <f>(LOOKUP($AC80,AH80:$AL99,#REF!))</f>
        <v>#REF!</v>
      </c>
      <c r="AH80" s="231">
        <f t="shared" si="7"/>
        <v>0</v>
      </c>
      <c r="AI80" s="232"/>
      <c r="AJ80" s="232"/>
      <c r="AK80" s="232"/>
      <c r="AL80" s="233"/>
    </row>
    <row r="81" spans="1:38" ht="24" customHeight="1" x14ac:dyDescent="0.2">
      <c r="A81" s="210"/>
      <c r="B81" s="211"/>
      <c r="C81" s="211"/>
      <c r="D81" s="211"/>
      <c r="E81" s="211"/>
      <c r="F81" s="211"/>
      <c r="G81" s="211"/>
      <c r="H81" s="211"/>
      <c r="I81" s="211"/>
      <c r="J81" s="212"/>
      <c r="K81" s="213"/>
      <c r="L81" s="214"/>
      <c r="M81" s="214"/>
      <c r="N81" s="214"/>
      <c r="O81" s="214"/>
      <c r="P81" s="215"/>
      <c r="Q81" s="126"/>
      <c r="R81" s="127"/>
      <c r="S81" s="128"/>
      <c r="T81" s="216"/>
      <c r="U81" s="217"/>
      <c r="V81" s="156"/>
      <c r="W81" s="157"/>
      <c r="X81" s="230">
        <f t="shared" si="4"/>
        <v>0</v>
      </c>
      <c r="Y81" s="230"/>
      <c r="Z81" s="239">
        <f t="shared" si="5"/>
        <v>0</v>
      </c>
      <c r="AA81" s="154"/>
      <c r="AB81" s="154"/>
      <c r="AC81" s="119"/>
      <c r="AD81" s="120"/>
      <c r="AE81" s="137">
        <f t="shared" si="6"/>
        <v>0</v>
      </c>
      <c r="AF81" s="137" t="e">
        <f>(LOOKUP($AC81,AG81:$AL99,#REF!))</f>
        <v>#REF!</v>
      </c>
      <c r="AG81" s="138" t="e">
        <f>(LOOKUP($AC81,AH81:$AL99,#REF!))</f>
        <v>#REF!</v>
      </c>
      <c r="AH81" s="231">
        <f t="shared" si="7"/>
        <v>0</v>
      </c>
      <c r="AI81" s="232"/>
      <c r="AJ81" s="232"/>
      <c r="AK81" s="232"/>
      <c r="AL81" s="233"/>
    </row>
    <row r="82" spans="1:38" ht="24" customHeight="1" x14ac:dyDescent="0.2">
      <c r="A82" s="210"/>
      <c r="B82" s="211"/>
      <c r="C82" s="211"/>
      <c r="D82" s="211"/>
      <c r="E82" s="211"/>
      <c r="F82" s="211"/>
      <c r="G82" s="211"/>
      <c r="H82" s="211"/>
      <c r="I82" s="211"/>
      <c r="J82" s="212"/>
      <c r="K82" s="213"/>
      <c r="L82" s="214"/>
      <c r="M82" s="214"/>
      <c r="N82" s="214"/>
      <c r="O82" s="214"/>
      <c r="P82" s="215"/>
      <c r="Q82" s="126"/>
      <c r="R82" s="127"/>
      <c r="S82" s="128"/>
      <c r="T82" s="216"/>
      <c r="U82" s="217"/>
      <c r="V82" s="156"/>
      <c r="W82" s="157"/>
      <c r="X82" s="230">
        <f t="shared" si="4"/>
        <v>0</v>
      </c>
      <c r="Y82" s="230"/>
      <c r="Z82" s="239">
        <f t="shared" si="5"/>
        <v>0</v>
      </c>
      <c r="AA82" s="154"/>
      <c r="AB82" s="154"/>
      <c r="AC82" s="119"/>
      <c r="AD82" s="120"/>
      <c r="AE82" s="137">
        <f t="shared" si="6"/>
        <v>0</v>
      </c>
      <c r="AF82" s="137" t="e">
        <f>(LOOKUP($AC82,AG82:$AL99,#REF!))</f>
        <v>#REF!</v>
      </c>
      <c r="AG82" s="138" t="e">
        <f>(LOOKUP($AC82,AH82:$AL99,#REF!))</f>
        <v>#REF!</v>
      </c>
      <c r="AH82" s="231">
        <f t="shared" si="7"/>
        <v>0</v>
      </c>
      <c r="AI82" s="232"/>
      <c r="AJ82" s="232"/>
      <c r="AK82" s="232"/>
      <c r="AL82" s="233"/>
    </row>
    <row r="83" spans="1:38" ht="24" customHeight="1" x14ac:dyDescent="0.2">
      <c r="A83" s="223"/>
      <c r="B83" s="224"/>
      <c r="C83" s="224"/>
      <c r="D83" s="224"/>
      <c r="E83" s="224"/>
      <c r="F83" s="224"/>
      <c r="G83" s="224"/>
      <c r="H83" s="224"/>
      <c r="I83" s="224"/>
      <c r="J83" s="225"/>
      <c r="K83" s="226"/>
      <c r="L83" s="227"/>
      <c r="M83" s="227"/>
      <c r="N83" s="227"/>
      <c r="O83" s="227"/>
      <c r="P83" s="228"/>
      <c r="Q83" s="272"/>
      <c r="R83" s="273"/>
      <c r="S83" s="274"/>
      <c r="T83" s="234"/>
      <c r="U83" s="235"/>
      <c r="V83" s="254"/>
      <c r="W83" s="255"/>
      <c r="X83" s="251">
        <f t="shared" si="4"/>
        <v>0</v>
      </c>
      <c r="Y83" s="251"/>
      <c r="Z83" s="249">
        <f t="shared" si="5"/>
        <v>0</v>
      </c>
      <c r="AA83" s="250"/>
      <c r="AB83" s="250"/>
      <c r="AC83" s="119"/>
      <c r="AD83" s="120"/>
      <c r="AE83" s="240">
        <f t="shared" si="6"/>
        <v>0</v>
      </c>
      <c r="AF83" s="240" t="e">
        <f>(LOOKUP($AC83,AG83:$AL99,#REF!))</f>
        <v>#REF!</v>
      </c>
      <c r="AG83" s="241" t="e">
        <f>(LOOKUP($AC83,AH83:$AL99,#REF!))</f>
        <v>#REF!</v>
      </c>
      <c r="AH83" s="160">
        <f t="shared" si="7"/>
        <v>0</v>
      </c>
      <c r="AI83" s="161"/>
      <c r="AJ83" s="161"/>
      <c r="AK83" s="161"/>
      <c r="AL83" s="162"/>
    </row>
    <row r="84" spans="1:38" ht="24" customHeight="1" x14ac:dyDescent="0.2">
      <c r="A84" s="275"/>
      <c r="B84" s="276"/>
      <c r="C84" s="276"/>
      <c r="D84" s="276"/>
      <c r="E84" s="276"/>
      <c r="F84" s="276"/>
      <c r="G84" s="276"/>
      <c r="H84" s="276"/>
      <c r="I84" s="276"/>
      <c r="J84" s="276"/>
      <c r="K84" s="277"/>
      <c r="L84" s="277"/>
      <c r="M84" s="277"/>
      <c r="N84" s="277"/>
      <c r="O84" s="277"/>
      <c r="P84" s="277"/>
      <c r="Q84" s="278"/>
      <c r="R84" s="278"/>
      <c r="S84" s="278"/>
      <c r="T84" s="279"/>
      <c r="U84" s="279"/>
      <c r="V84" s="229"/>
      <c r="W84" s="121"/>
      <c r="X84" s="242">
        <f t="shared" si="4"/>
        <v>0</v>
      </c>
      <c r="Y84" s="242"/>
      <c r="Z84" s="243">
        <f t="shared" si="5"/>
        <v>0</v>
      </c>
      <c r="AA84" s="244"/>
      <c r="AB84" s="244"/>
      <c r="AC84" s="208"/>
      <c r="AD84" s="209"/>
      <c r="AE84" s="245">
        <f t="shared" si="6"/>
        <v>0</v>
      </c>
      <c r="AF84" s="245" t="e">
        <f>(LOOKUP($AC84,AG84:$AL95,#REF!))</f>
        <v>#REF!</v>
      </c>
      <c r="AG84" s="246" t="e">
        <f>(LOOKUP($AC84,AH84:$AL95,#REF!))</f>
        <v>#REF!</v>
      </c>
      <c r="AH84" s="236">
        <f t="shared" si="7"/>
        <v>0</v>
      </c>
      <c r="AI84" s="237"/>
      <c r="AJ84" s="237"/>
      <c r="AK84" s="237"/>
      <c r="AL84" s="238"/>
    </row>
    <row r="85" spans="1:38" ht="24" customHeight="1" x14ac:dyDescent="0.2">
      <c r="A85" s="210"/>
      <c r="B85" s="211"/>
      <c r="C85" s="211"/>
      <c r="D85" s="211"/>
      <c r="E85" s="211"/>
      <c r="F85" s="211"/>
      <c r="G85" s="211"/>
      <c r="H85" s="211"/>
      <c r="I85" s="211"/>
      <c r="J85" s="212"/>
      <c r="K85" s="213"/>
      <c r="L85" s="214"/>
      <c r="M85" s="214"/>
      <c r="N85" s="214"/>
      <c r="O85" s="214"/>
      <c r="P85" s="215"/>
      <c r="Q85" s="126"/>
      <c r="R85" s="127"/>
      <c r="S85" s="128"/>
      <c r="T85" s="216"/>
      <c r="U85" s="217"/>
      <c r="V85" s="156"/>
      <c r="W85" s="157"/>
      <c r="X85" s="230">
        <f t="shared" si="4"/>
        <v>0</v>
      </c>
      <c r="Y85" s="230"/>
      <c r="Z85" s="239">
        <f t="shared" si="5"/>
        <v>0</v>
      </c>
      <c r="AA85" s="154"/>
      <c r="AB85" s="154"/>
      <c r="AC85" s="119"/>
      <c r="AD85" s="120"/>
      <c r="AE85" s="137">
        <f t="shared" si="6"/>
        <v>0</v>
      </c>
      <c r="AF85" s="137" t="e">
        <f>(LOOKUP($AC85,AG85:$AL95,#REF!))</f>
        <v>#REF!</v>
      </c>
      <c r="AG85" s="138" t="e">
        <f>(LOOKUP($AC85,AH85:$AL95,#REF!))</f>
        <v>#REF!</v>
      </c>
      <c r="AH85" s="231">
        <f t="shared" si="7"/>
        <v>0</v>
      </c>
      <c r="AI85" s="232"/>
      <c r="AJ85" s="232"/>
      <c r="AK85" s="232"/>
      <c r="AL85" s="233"/>
    </row>
    <row r="86" spans="1:38" ht="24" customHeight="1" x14ac:dyDescent="0.2">
      <c r="A86" s="210"/>
      <c r="B86" s="211"/>
      <c r="C86" s="211"/>
      <c r="D86" s="211"/>
      <c r="E86" s="211"/>
      <c r="F86" s="211"/>
      <c r="G86" s="211"/>
      <c r="H86" s="211"/>
      <c r="I86" s="211"/>
      <c r="J86" s="212"/>
      <c r="K86" s="213"/>
      <c r="L86" s="214"/>
      <c r="M86" s="214"/>
      <c r="N86" s="214"/>
      <c r="O86" s="214"/>
      <c r="P86" s="215"/>
      <c r="Q86" s="126"/>
      <c r="R86" s="127"/>
      <c r="S86" s="128"/>
      <c r="T86" s="216"/>
      <c r="U86" s="217"/>
      <c r="V86" s="156"/>
      <c r="W86" s="157"/>
      <c r="X86" s="230">
        <f t="shared" si="4"/>
        <v>0</v>
      </c>
      <c r="Y86" s="230"/>
      <c r="Z86" s="239">
        <f t="shared" si="5"/>
        <v>0</v>
      </c>
      <c r="AA86" s="154"/>
      <c r="AB86" s="154"/>
      <c r="AC86" s="119"/>
      <c r="AD86" s="120"/>
      <c r="AE86" s="137">
        <f t="shared" si="6"/>
        <v>0</v>
      </c>
      <c r="AF86" s="137" t="e">
        <f>(LOOKUP($AC86,AG86:$AL95,#REF!))</f>
        <v>#REF!</v>
      </c>
      <c r="AG86" s="138" t="e">
        <f>(LOOKUP($AC86,AH86:$AL95,#REF!))</f>
        <v>#REF!</v>
      </c>
      <c r="AH86" s="231">
        <f t="shared" si="7"/>
        <v>0</v>
      </c>
      <c r="AI86" s="232"/>
      <c r="AJ86" s="232"/>
      <c r="AK86" s="232"/>
      <c r="AL86" s="233"/>
    </row>
    <row r="87" spans="1:38" ht="24" customHeight="1" x14ac:dyDescent="0.2">
      <c r="A87" s="210"/>
      <c r="B87" s="211"/>
      <c r="C87" s="211"/>
      <c r="D87" s="211"/>
      <c r="E87" s="211"/>
      <c r="F87" s="211"/>
      <c r="G87" s="211"/>
      <c r="H87" s="211"/>
      <c r="I87" s="211"/>
      <c r="J87" s="212"/>
      <c r="K87" s="213"/>
      <c r="L87" s="214"/>
      <c r="M87" s="214"/>
      <c r="N87" s="214"/>
      <c r="O87" s="214"/>
      <c r="P87" s="215"/>
      <c r="Q87" s="126"/>
      <c r="R87" s="127"/>
      <c r="S87" s="128"/>
      <c r="T87" s="216"/>
      <c r="U87" s="217"/>
      <c r="V87" s="156"/>
      <c r="W87" s="157"/>
      <c r="X87" s="230">
        <f t="shared" si="4"/>
        <v>0</v>
      </c>
      <c r="Y87" s="230"/>
      <c r="Z87" s="239">
        <f t="shared" si="5"/>
        <v>0</v>
      </c>
      <c r="AA87" s="154"/>
      <c r="AB87" s="154"/>
      <c r="AC87" s="119"/>
      <c r="AD87" s="120"/>
      <c r="AE87" s="137">
        <f t="shared" si="6"/>
        <v>0</v>
      </c>
      <c r="AF87" s="137" t="e">
        <f>(LOOKUP($AC87,AG87:$AL96,#REF!))</f>
        <v>#REF!</v>
      </c>
      <c r="AG87" s="138" t="e">
        <f>(LOOKUP($AC87,AH87:$AL96,#REF!))</f>
        <v>#REF!</v>
      </c>
      <c r="AH87" s="231">
        <f t="shared" si="7"/>
        <v>0</v>
      </c>
      <c r="AI87" s="232"/>
      <c r="AJ87" s="232"/>
      <c r="AK87" s="232"/>
      <c r="AL87" s="233"/>
    </row>
    <row r="88" spans="1:38" ht="24" customHeight="1" x14ac:dyDescent="0.2">
      <c r="A88" s="223"/>
      <c r="B88" s="224"/>
      <c r="C88" s="224"/>
      <c r="D88" s="224"/>
      <c r="E88" s="224"/>
      <c r="F88" s="224"/>
      <c r="G88" s="224"/>
      <c r="H88" s="224"/>
      <c r="I88" s="224"/>
      <c r="J88" s="225"/>
      <c r="K88" s="226"/>
      <c r="L88" s="227"/>
      <c r="M88" s="227"/>
      <c r="N88" s="227"/>
      <c r="O88" s="227"/>
      <c r="P88" s="228"/>
      <c r="Q88" s="272"/>
      <c r="R88" s="273"/>
      <c r="S88" s="274"/>
      <c r="T88" s="234"/>
      <c r="U88" s="235"/>
      <c r="V88" s="254"/>
      <c r="W88" s="255"/>
      <c r="X88" s="251">
        <f t="shared" si="4"/>
        <v>0</v>
      </c>
      <c r="Y88" s="251"/>
      <c r="Z88" s="249">
        <f t="shared" si="5"/>
        <v>0</v>
      </c>
      <c r="AA88" s="250"/>
      <c r="AB88" s="250"/>
      <c r="AC88" s="119"/>
      <c r="AD88" s="120"/>
      <c r="AE88" s="240">
        <f t="shared" si="6"/>
        <v>0</v>
      </c>
      <c r="AF88" s="240" t="e">
        <f>(LOOKUP($AC88,AG88:$AL97,#REF!))</f>
        <v>#REF!</v>
      </c>
      <c r="AG88" s="241" t="e">
        <f>(LOOKUP($AC88,AH88:$AL97,#REF!))</f>
        <v>#REF!</v>
      </c>
      <c r="AH88" s="160">
        <f t="shared" si="7"/>
        <v>0</v>
      </c>
      <c r="AI88" s="161"/>
      <c r="AJ88" s="161"/>
      <c r="AK88" s="161"/>
      <c r="AL88" s="162"/>
    </row>
    <row r="89" spans="1:38" ht="24" customHeight="1" x14ac:dyDescent="0.2">
      <c r="A89" s="275"/>
      <c r="B89" s="276"/>
      <c r="C89" s="276"/>
      <c r="D89" s="276"/>
      <c r="E89" s="276"/>
      <c r="F89" s="276"/>
      <c r="G89" s="276"/>
      <c r="H89" s="276"/>
      <c r="I89" s="276"/>
      <c r="J89" s="276"/>
      <c r="K89" s="277"/>
      <c r="L89" s="277"/>
      <c r="M89" s="277"/>
      <c r="N89" s="277"/>
      <c r="O89" s="277"/>
      <c r="P89" s="277"/>
      <c r="Q89" s="278"/>
      <c r="R89" s="278"/>
      <c r="S89" s="278"/>
      <c r="T89" s="279"/>
      <c r="U89" s="279"/>
      <c r="V89" s="229"/>
      <c r="W89" s="121"/>
      <c r="X89" s="242">
        <f t="shared" si="4"/>
        <v>0</v>
      </c>
      <c r="Y89" s="242"/>
      <c r="Z89" s="243">
        <f t="shared" si="5"/>
        <v>0</v>
      </c>
      <c r="AA89" s="244"/>
      <c r="AB89" s="244"/>
      <c r="AC89" s="208"/>
      <c r="AD89" s="209"/>
      <c r="AE89" s="245">
        <f t="shared" si="6"/>
        <v>0</v>
      </c>
      <c r="AF89" s="245" t="e">
        <f>(LOOKUP($AC89,AG89:$AL99,#REF!))</f>
        <v>#REF!</v>
      </c>
      <c r="AG89" s="246" t="e">
        <f>(LOOKUP($AC89,AH89:$AL99,#REF!))</f>
        <v>#REF!</v>
      </c>
      <c r="AH89" s="236">
        <f t="shared" si="7"/>
        <v>0</v>
      </c>
      <c r="AI89" s="237"/>
      <c r="AJ89" s="237"/>
      <c r="AK89" s="237"/>
      <c r="AL89" s="238"/>
    </row>
    <row r="90" spans="1:38" ht="24" customHeight="1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2"/>
      <c r="K90" s="213"/>
      <c r="L90" s="214"/>
      <c r="M90" s="214"/>
      <c r="N90" s="214"/>
      <c r="O90" s="214"/>
      <c r="P90" s="215"/>
      <c r="Q90" s="126"/>
      <c r="R90" s="127"/>
      <c r="S90" s="128"/>
      <c r="T90" s="216"/>
      <c r="U90" s="217"/>
      <c r="V90" s="156"/>
      <c r="W90" s="157"/>
      <c r="X90" s="230">
        <f t="shared" si="4"/>
        <v>0</v>
      </c>
      <c r="Y90" s="230"/>
      <c r="Z90" s="239">
        <f t="shared" si="5"/>
        <v>0</v>
      </c>
      <c r="AA90" s="154"/>
      <c r="AB90" s="154"/>
      <c r="AC90" s="119"/>
      <c r="AD90" s="120"/>
      <c r="AE90" s="137">
        <f t="shared" si="6"/>
        <v>0</v>
      </c>
      <c r="AF90" s="137" t="e">
        <f>(LOOKUP($AC90,AG90:$AL99,#REF!))</f>
        <v>#REF!</v>
      </c>
      <c r="AG90" s="138" t="e">
        <f>(LOOKUP($AC90,AH90:$AL99,#REF!))</f>
        <v>#REF!</v>
      </c>
      <c r="AH90" s="231">
        <f t="shared" si="7"/>
        <v>0</v>
      </c>
      <c r="AI90" s="232"/>
      <c r="AJ90" s="232"/>
      <c r="AK90" s="232"/>
      <c r="AL90" s="233"/>
    </row>
    <row r="91" spans="1:38" ht="24" customHeight="1" x14ac:dyDescent="0.2">
      <c r="A91" s="210"/>
      <c r="B91" s="211"/>
      <c r="C91" s="211"/>
      <c r="D91" s="211"/>
      <c r="E91" s="211"/>
      <c r="F91" s="211"/>
      <c r="G91" s="211"/>
      <c r="H91" s="211"/>
      <c r="I91" s="211"/>
      <c r="J91" s="212"/>
      <c r="K91" s="213"/>
      <c r="L91" s="214"/>
      <c r="M91" s="214"/>
      <c r="N91" s="214"/>
      <c r="O91" s="214"/>
      <c r="P91" s="215"/>
      <c r="Q91" s="126"/>
      <c r="R91" s="127"/>
      <c r="S91" s="128"/>
      <c r="T91" s="216"/>
      <c r="U91" s="217"/>
      <c r="V91" s="156"/>
      <c r="W91" s="157"/>
      <c r="X91" s="230">
        <f t="shared" si="4"/>
        <v>0</v>
      </c>
      <c r="Y91" s="230"/>
      <c r="Z91" s="239">
        <f t="shared" si="5"/>
        <v>0</v>
      </c>
      <c r="AA91" s="154"/>
      <c r="AB91" s="154"/>
      <c r="AC91" s="119"/>
      <c r="AD91" s="120"/>
      <c r="AE91" s="137">
        <f t="shared" si="6"/>
        <v>0</v>
      </c>
      <c r="AF91" s="137" t="e">
        <f>(LOOKUP($AC91,AG91:$AL99,#REF!))</f>
        <v>#REF!</v>
      </c>
      <c r="AG91" s="138" t="e">
        <f>(LOOKUP($AC91,AH91:$AL99,#REF!))</f>
        <v>#REF!</v>
      </c>
      <c r="AH91" s="231">
        <f t="shared" si="7"/>
        <v>0</v>
      </c>
      <c r="AI91" s="232"/>
      <c r="AJ91" s="232"/>
      <c r="AK91" s="232"/>
      <c r="AL91" s="233"/>
    </row>
    <row r="92" spans="1:38" ht="24" customHeight="1" x14ac:dyDescent="0.2">
      <c r="A92" s="210"/>
      <c r="B92" s="211"/>
      <c r="C92" s="211"/>
      <c r="D92" s="211"/>
      <c r="E92" s="211"/>
      <c r="F92" s="211"/>
      <c r="G92" s="211"/>
      <c r="H92" s="211"/>
      <c r="I92" s="211"/>
      <c r="J92" s="212"/>
      <c r="K92" s="213"/>
      <c r="L92" s="214"/>
      <c r="M92" s="214"/>
      <c r="N92" s="214"/>
      <c r="O92" s="214"/>
      <c r="P92" s="215"/>
      <c r="Q92" s="126"/>
      <c r="R92" s="127"/>
      <c r="S92" s="128"/>
      <c r="T92" s="216"/>
      <c r="U92" s="217"/>
      <c r="V92" s="156"/>
      <c r="W92" s="157"/>
      <c r="X92" s="230">
        <f t="shared" si="4"/>
        <v>0</v>
      </c>
      <c r="Y92" s="230"/>
      <c r="Z92" s="239">
        <f t="shared" si="5"/>
        <v>0</v>
      </c>
      <c r="AA92" s="154"/>
      <c r="AB92" s="154"/>
      <c r="AC92" s="119"/>
      <c r="AD92" s="120"/>
      <c r="AE92" s="137">
        <f t="shared" si="6"/>
        <v>0</v>
      </c>
      <c r="AF92" s="137" t="e">
        <f>(LOOKUP($AC92,AG92:$AL99,#REF!))</f>
        <v>#REF!</v>
      </c>
      <c r="AG92" s="138" t="e">
        <f>(LOOKUP($AC92,AH92:$AL99,#REF!))</f>
        <v>#REF!</v>
      </c>
      <c r="AH92" s="231">
        <f t="shared" si="7"/>
        <v>0</v>
      </c>
      <c r="AI92" s="232"/>
      <c r="AJ92" s="232"/>
      <c r="AK92" s="232"/>
      <c r="AL92" s="233"/>
    </row>
    <row r="93" spans="1:38" ht="24" customHeight="1" x14ac:dyDescent="0.2">
      <c r="A93" s="223"/>
      <c r="B93" s="224"/>
      <c r="C93" s="224"/>
      <c r="D93" s="224"/>
      <c r="E93" s="224"/>
      <c r="F93" s="224"/>
      <c r="G93" s="224"/>
      <c r="H93" s="224"/>
      <c r="I93" s="224"/>
      <c r="J93" s="225"/>
      <c r="K93" s="226"/>
      <c r="L93" s="227"/>
      <c r="M93" s="227"/>
      <c r="N93" s="227"/>
      <c r="O93" s="227"/>
      <c r="P93" s="228"/>
      <c r="Q93" s="272"/>
      <c r="R93" s="273"/>
      <c r="S93" s="274"/>
      <c r="T93" s="234"/>
      <c r="U93" s="235"/>
      <c r="V93" s="254"/>
      <c r="W93" s="255"/>
      <c r="X93" s="251">
        <f t="shared" si="4"/>
        <v>0</v>
      </c>
      <c r="Y93" s="251"/>
      <c r="Z93" s="249">
        <f t="shared" si="5"/>
        <v>0</v>
      </c>
      <c r="AA93" s="250"/>
      <c r="AB93" s="250"/>
      <c r="AC93" s="119"/>
      <c r="AD93" s="120"/>
      <c r="AE93" s="240">
        <f t="shared" si="6"/>
        <v>0</v>
      </c>
      <c r="AF93" s="240" t="e">
        <f>(LOOKUP($AC93,AG93:$AL100,#REF!))</f>
        <v>#REF!</v>
      </c>
      <c r="AG93" s="241" t="e">
        <f>(LOOKUP($AC93,AH93:$AL100,#REF!))</f>
        <v>#REF!</v>
      </c>
      <c r="AH93" s="160">
        <f t="shared" si="7"/>
        <v>0</v>
      </c>
      <c r="AI93" s="161"/>
      <c r="AJ93" s="161"/>
      <c r="AK93" s="161"/>
      <c r="AL93" s="162"/>
    </row>
    <row r="94" spans="1:38" ht="24" customHeight="1" x14ac:dyDescent="0.2">
      <c r="A94" s="218"/>
      <c r="B94" s="219"/>
      <c r="C94" s="219"/>
      <c r="D94" s="219"/>
      <c r="E94" s="219"/>
      <c r="F94" s="219"/>
      <c r="G94" s="219"/>
      <c r="H94" s="219"/>
      <c r="I94" s="219"/>
      <c r="J94" s="219"/>
      <c r="K94" s="220"/>
      <c r="L94" s="220"/>
      <c r="M94" s="220"/>
      <c r="N94" s="220"/>
      <c r="O94" s="220"/>
      <c r="P94" s="220"/>
      <c r="Q94" s="221"/>
      <c r="R94" s="221"/>
      <c r="S94" s="221"/>
      <c r="T94" s="222"/>
      <c r="U94" s="222"/>
      <c r="V94" s="252"/>
      <c r="W94" s="253"/>
      <c r="X94" s="129">
        <f t="shared" si="4"/>
        <v>0</v>
      </c>
      <c r="Y94" s="129"/>
      <c r="Z94" s="247">
        <f t="shared" si="5"/>
        <v>0</v>
      </c>
      <c r="AA94" s="248"/>
      <c r="AB94" s="248"/>
      <c r="AC94" s="208"/>
      <c r="AD94" s="209"/>
      <c r="AE94" s="137">
        <f t="shared" si="6"/>
        <v>0</v>
      </c>
      <c r="AF94" s="137" t="e">
        <f>(LOOKUP($AC94,AG94:$AL101,#REF!))</f>
        <v>#REF!</v>
      </c>
      <c r="AG94" s="138" t="e">
        <f>(LOOKUP($AC94,AH94:$AL101,#REF!))</f>
        <v>#REF!</v>
      </c>
      <c r="AH94" s="256">
        <f t="shared" si="7"/>
        <v>0</v>
      </c>
      <c r="AI94" s="257"/>
      <c r="AJ94" s="257"/>
      <c r="AK94" s="257"/>
      <c r="AL94" s="258"/>
    </row>
    <row r="95" spans="1:38" ht="24" customHeight="1" x14ac:dyDescent="0.2">
      <c r="A95" s="210"/>
      <c r="B95" s="211"/>
      <c r="C95" s="211"/>
      <c r="D95" s="211"/>
      <c r="E95" s="211"/>
      <c r="F95" s="211"/>
      <c r="G95" s="211"/>
      <c r="H95" s="211"/>
      <c r="I95" s="211"/>
      <c r="J95" s="212"/>
      <c r="K95" s="213"/>
      <c r="L95" s="214"/>
      <c r="M95" s="214"/>
      <c r="N95" s="214"/>
      <c r="O95" s="214"/>
      <c r="P95" s="215"/>
      <c r="Q95" s="126"/>
      <c r="R95" s="127"/>
      <c r="S95" s="128"/>
      <c r="T95" s="216"/>
      <c r="U95" s="217"/>
      <c r="V95" s="156"/>
      <c r="W95" s="157"/>
      <c r="X95" s="230">
        <f t="shared" si="4"/>
        <v>0</v>
      </c>
      <c r="Y95" s="230"/>
      <c r="Z95" s="239">
        <f t="shared" si="5"/>
        <v>0</v>
      </c>
      <c r="AA95" s="154"/>
      <c r="AB95" s="154"/>
      <c r="AC95" s="119"/>
      <c r="AD95" s="120"/>
      <c r="AE95" s="137">
        <f t="shared" si="6"/>
        <v>0</v>
      </c>
      <c r="AF95" s="137" t="e">
        <f>(LOOKUP($AC95,AG95:$AL102,#REF!))</f>
        <v>#REF!</v>
      </c>
      <c r="AG95" s="138" t="e">
        <f>(LOOKUP($AC95,AH95:$AL102,#REF!))</f>
        <v>#REF!</v>
      </c>
      <c r="AH95" s="231">
        <f t="shared" si="7"/>
        <v>0</v>
      </c>
      <c r="AI95" s="232"/>
      <c r="AJ95" s="232"/>
      <c r="AK95" s="232"/>
      <c r="AL95" s="233"/>
    </row>
    <row r="96" spans="1:38" ht="24" customHeight="1" x14ac:dyDescent="0.2">
      <c r="A96" s="210"/>
      <c r="B96" s="211"/>
      <c r="C96" s="211"/>
      <c r="D96" s="211"/>
      <c r="E96" s="211"/>
      <c r="F96" s="211"/>
      <c r="G96" s="211"/>
      <c r="H96" s="211"/>
      <c r="I96" s="211"/>
      <c r="J96" s="212"/>
      <c r="K96" s="213"/>
      <c r="L96" s="214"/>
      <c r="M96" s="214"/>
      <c r="N96" s="214"/>
      <c r="O96" s="214"/>
      <c r="P96" s="215"/>
      <c r="Q96" s="126"/>
      <c r="R96" s="127"/>
      <c r="S96" s="128"/>
      <c r="T96" s="216"/>
      <c r="U96" s="217"/>
      <c r="V96" s="156"/>
      <c r="W96" s="157"/>
      <c r="X96" s="230">
        <f t="shared" si="4"/>
        <v>0</v>
      </c>
      <c r="Y96" s="230"/>
      <c r="Z96" s="239">
        <f t="shared" si="5"/>
        <v>0</v>
      </c>
      <c r="AA96" s="154"/>
      <c r="AB96" s="154"/>
      <c r="AC96" s="119"/>
      <c r="AD96" s="120"/>
      <c r="AE96" s="137">
        <f t="shared" si="6"/>
        <v>0</v>
      </c>
      <c r="AF96" s="137" t="e">
        <f>(LOOKUP($AC96,AG96:$AL103,#REF!))</f>
        <v>#REF!</v>
      </c>
      <c r="AG96" s="138" t="e">
        <f>(LOOKUP($AC96,AH96:$AL103,#REF!))</f>
        <v>#REF!</v>
      </c>
      <c r="AH96" s="231">
        <f t="shared" si="7"/>
        <v>0</v>
      </c>
      <c r="AI96" s="232"/>
      <c r="AJ96" s="232"/>
      <c r="AK96" s="232"/>
      <c r="AL96" s="233"/>
    </row>
    <row r="97" spans="1:38" ht="24" customHeight="1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2"/>
      <c r="K97" s="213"/>
      <c r="L97" s="214"/>
      <c r="M97" s="214"/>
      <c r="N97" s="214"/>
      <c r="O97" s="214"/>
      <c r="P97" s="215"/>
      <c r="Q97" s="126"/>
      <c r="R97" s="127"/>
      <c r="S97" s="128"/>
      <c r="T97" s="216"/>
      <c r="U97" s="217"/>
      <c r="V97" s="156"/>
      <c r="W97" s="157"/>
      <c r="X97" s="230">
        <f t="shared" si="4"/>
        <v>0</v>
      </c>
      <c r="Y97" s="230"/>
      <c r="Z97" s="239">
        <f t="shared" si="5"/>
        <v>0</v>
      </c>
      <c r="AA97" s="154"/>
      <c r="AB97" s="154"/>
      <c r="AC97" s="119"/>
      <c r="AD97" s="120"/>
      <c r="AE97" s="137">
        <f t="shared" si="6"/>
        <v>0</v>
      </c>
      <c r="AF97" s="137" t="e">
        <f>(LOOKUP($AC97,AG97:$AL104,#REF!))</f>
        <v>#REF!</v>
      </c>
      <c r="AG97" s="138" t="e">
        <f>(LOOKUP($AC97,AH97:$AL104,#REF!))</f>
        <v>#REF!</v>
      </c>
      <c r="AH97" s="231">
        <f t="shared" si="7"/>
        <v>0</v>
      </c>
      <c r="AI97" s="232"/>
      <c r="AJ97" s="232"/>
      <c r="AK97" s="232"/>
      <c r="AL97" s="233"/>
    </row>
    <row r="98" spans="1:38" ht="24" customHeight="1" x14ac:dyDescent="0.2">
      <c r="A98" s="223"/>
      <c r="B98" s="224"/>
      <c r="C98" s="224"/>
      <c r="D98" s="224"/>
      <c r="E98" s="224"/>
      <c r="F98" s="224"/>
      <c r="G98" s="224"/>
      <c r="H98" s="224"/>
      <c r="I98" s="224"/>
      <c r="J98" s="225"/>
      <c r="K98" s="226"/>
      <c r="L98" s="227"/>
      <c r="M98" s="227"/>
      <c r="N98" s="227"/>
      <c r="O98" s="227"/>
      <c r="P98" s="228"/>
      <c r="Q98" s="260"/>
      <c r="R98" s="261"/>
      <c r="S98" s="262"/>
      <c r="T98" s="263"/>
      <c r="U98" s="264"/>
      <c r="V98" s="268"/>
      <c r="W98" s="269"/>
      <c r="X98" s="270">
        <f t="shared" si="4"/>
        <v>0</v>
      </c>
      <c r="Y98" s="271"/>
      <c r="Z98" s="249">
        <f t="shared" si="5"/>
        <v>0</v>
      </c>
      <c r="AA98" s="250"/>
      <c r="AB98" s="259"/>
      <c r="AC98" s="119"/>
      <c r="AD98" s="120"/>
      <c r="AE98" s="137">
        <f t="shared" si="6"/>
        <v>0</v>
      </c>
      <c r="AF98" s="137" t="e">
        <f>(LOOKUP($AC98,AG98:$AL105,#REF!))</f>
        <v>#REF!</v>
      </c>
      <c r="AG98" s="138" t="e">
        <f>(LOOKUP($AC98,AH98:$AL105,#REF!))</f>
        <v>#REF!</v>
      </c>
      <c r="AH98" s="160">
        <f t="shared" si="7"/>
        <v>0</v>
      </c>
      <c r="AI98" s="161"/>
      <c r="AJ98" s="161"/>
      <c r="AK98" s="161"/>
      <c r="AL98" s="162"/>
    </row>
    <row r="99" spans="1:38" ht="24" customHeight="1" x14ac:dyDescent="0.2">
      <c r="A99" s="267" t="s">
        <v>59</v>
      </c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7"/>
      <c r="AG99" s="267"/>
      <c r="AH99" s="267"/>
      <c r="AI99" s="267"/>
      <c r="AJ99" s="267"/>
      <c r="AK99" s="267"/>
      <c r="AL99" s="267"/>
    </row>
    <row r="100" spans="1:38" s="6" customFormat="1" ht="15.75" x14ac:dyDescent="0.25">
      <c r="T100" s="266" t="s">
        <v>60</v>
      </c>
      <c r="U100" s="266"/>
      <c r="V100" s="266"/>
      <c r="X100" s="49"/>
      <c r="Y100" s="49"/>
      <c r="Z100" s="49"/>
      <c r="AE100" s="34" t="s">
        <v>54</v>
      </c>
      <c r="AG100" s="164"/>
      <c r="AH100" s="164"/>
      <c r="AI100" s="265" t="s">
        <v>25</v>
      </c>
      <c r="AJ100" s="265"/>
      <c r="AK100" s="164"/>
      <c r="AL100" s="164"/>
    </row>
  </sheetData>
  <mergeCells count="578">
    <mergeCell ref="A1:AL1"/>
    <mergeCell ref="A2:AL2"/>
    <mergeCell ref="I4:N4"/>
    <mergeCell ref="R4:W4"/>
    <mergeCell ref="AB4:AE4"/>
    <mergeCell ref="AF4:AG4"/>
    <mergeCell ref="AH4:AL4"/>
    <mergeCell ref="AE6:AL6"/>
    <mergeCell ref="AE7:AI7"/>
    <mergeCell ref="A8:J9"/>
    <mergeCell ref="K8:P9"/>
    <mergeCell ref="Q8:S9"/>
    <mergeCell ref="T8:U9"/>
    <mergeCell ref="V8:W9"/>
    <mergeCell ref="X8:Y9"/>
    <mergeCell ref="Z8:AB9"/>
    <mergeCell ref="AC8:AG8"/>
    <mergeCell ref="AH8:AL9"/>
    <mergeCell ref="AC9:AD9"/>
    <mergeCell ref="AE9:AG9"/>
    <mergeCell ref="AH10:AL10"/>
    <mergeCell ref="A11:J11"/>
    <mergeCell ref="K11:P11"/>
    <mergeCell ref="Q11:S11"/>
    <mergeCell ref="T11:U11"/>
    <mergeCell ref="V11:W11"/>
    <mergeCell ref="X11:Y11"/>
    <mergeCell ref="Z11:AB11"/>
    <mergeCell ref="AC11:AD11"/>
    <mergeCell ref="AE11:AG11"/>
    <mergeCell ref="AH11:AL11"/>
    <mergeCell ref="A10:J10"/>
    <mergeCell ref="K10:P10"/>
    <mergeCell ref="Q10:S10"/>
    <mergeCell ref="T10:U10"/>
    <mergeCell ref="V10:W10"/>
    <mergeCell ref="X10:Y10"/>
    <mergeCell ref="Z10:AB10"/>
    <mergeCell ref="AC10:AD10"/>
    <mergeCell ref="AE10:AG10"/>
    <mergeCell ref="AE14:AG14"/>
    <mergeCell ref="AH12:AL12"/>
    <mergeCell ref="A13:J13"/>
    <mergeCell ref="K13:P13"/>
    <mergeCell ref="Q13:S13"/>
    <mergeCell ref="T13:U13"/>
    <mergeCell ref="V13:W13"/>
    <mergeCell ref="X13:Y13"/>
    <mergeCell ref="Z13:AB13"/>
    <mergeCell ref="AC13:AD13"/>
    <mergeCell ref="AE13:AG13"/>
    <mergeCell ref="AH13:AL13"/>
    <mergeCell ref="A12:J12"/>
    <mergeCell ref="K12:P12"/>
    <mergeCell ref="Q12:S12"/>
    <mergeCell ref="T12:U12"/>
    <mergeCell ref="V12:W12"/>
    <mergeCell ref="X12:Y12"/>
    <mergeCell ref="Z12:AB12"/>
    <mergeCell ref="AC12:AD12"/>
    <mergeCell ref="AE12:AG12"/>
    <mergeCell ref="V16:W16"/>
    <mergeCell ref="X16:Y16"/>
    <mergeCell ref="Z16:AB16"/>
    <mergeCell ref="AC16:AD16"/>
    <mergeCell ref="AE16:AG16"/>
    <mergeCell ref="AH14:AL14"/>
    <mergeCell ref="A15:J15"/>
    <mergeCell ref="K15:P15"/>
    <mergeCell ref="Q15:S15"/>
    <mergeCell ref="T15:U15"/>
    <mergeCell ref="V15:W15"/>
    <mergeCell ref="X15:Y15"/>
    <mergeCell ref="Z15:AB15"/>
    <mergeCell ref="AC15:AD15"/>
    <mergeCell ref="AE15:AG15"/>
    <mergeCell ref="AH15:AL15"/>
    <mergeCell ref="A14:J14"/>
    <mergeCell ref="K14:P14"/>
    <mergeCell ref="Q14:S14"/>
    <mergeCell ref="T14:U14"/>
    <mergeCell ref="V14:W14"/>
    <mergeCell ref="X14:Y14"/>
    <mergeCell ref="Z14:AB14"/>
    <mergeCell ref="AC14:AD14"/>
    <mergeCell ref="AH16:AL16"/>
    <mergeCell ref="A17:J17"/>
    <mergeCell ref="K17:P17"/>
    <mergeCell ref="Q17:S17"/>
    <mergeCell ref="T17:U17"/>
    <mergeCell ref="V17:W17"/>
    <mergeCell ref="X17:Y17"/>
    <mergeCell ref="Z17:AB17"/>
    <mergeCell ref="A20:A21"/>
    <mergeCell ref="B20:J21"/>
    <mergeCell ref="K20:P21"/>
    <mergeCell ref="Q20:S21"/>
    <mergeCell ref="T20:U21"/>
    <mergeCell ref="V20:W21"/>
    <mergeCell ref="AC17:AD17"/>
    <mergeCell ref="AE17:AG17"/>
    <mergeCell ref="AH17:AL17"/>
    <mergeCell ref="Z18:AB21"/>
    <mergeCell ref="AC18:AG21"/>
    <mergeCell ref="AH18:AL21"/>
    <mergeCell ref="A16:J16"/>
    <mergeCell ref="K16:P16"/>
    <mergeCell ref="Q16:S16"/>
    <mergeCell ref="T16:U16"/>
    <mergeCell ref="AH22:AL22"/>
    <mergeCell ref="B23:J23"/>
    <mergeCell ref="K23:P23"/>
    <mergeCell ref="Q23:S23"/>
    <mergeCell ref="T23:U23"/>
    <mergeCell ref="V23:W23"/>
    <mergeCell ref="X23:Y23"/>
    <mergeCell ref="X20:Y21"/>
    <mergeCell ref="B22:J22"/>
    <mergeCell ref="K22:P22"/>
    <mergeCell ref="Q22:S22"/>
    <mergeCell ref="T22:U22"/>
    <mergeCell ref="V22:W22"/>
    <mergeCell ref="X22:Y22"/>
    <mergeCell ref="B24:J24"/>
    <mergeCell ref="K24:P24"/>
    <mergeCell ref="Q24:S24"/>
    <mergeCell ref="T24:U24"/>
    <mergeCell ref="V24:W24"/>
    <mergeCell ref="X24:Y24"/>
    <mergeCell ref="Z22:AB22"/>
    <mergeCell ref="AC22:AD22"/>
    <mergeCell ref="AE22:AG22"/>
    <mergeCell ref="Z24:AB24"/>
    <mergeCell ref="AC24:AD24"/>
    <mergeCell ref="AE24:AG24"/>
    <mergeCell ref="AH24:AL24"/>
    <mergeCell ref="AA25:AB25"/>
    <mergeCell ref="AD25:AG25"/>
    <mergeCell ref="AI25:AL25"/>
    <mergeCell ref="Z23:AB23"/>
    <mergeCell ref="AC23:AD23"/>
    <mergeCell ref="AE23:AG23"/>
    <mergeCell ref="AH23:AL23"/>
    <mergeCell ref="A33:G34"/>
    <mergeCell ref="H33:Q33"/>
    <mergeCell ref="R33:T33"/>
    <mergeCell ref="U33:AD33"/>
    <mergeCell ref="AE33:AG33"/>
    <mergeCell ref="Z26:AL26"/>
    <mergeCell ref="Z27:AL27"/>
    <mergeCell ref="Z28:AB28"/>
    <mergeCell ref="AD28:AF28"/>
    <mergeCell ref="AI28:AL28"/>
    <mergeCell ref="Z29:AB29"/>
    <mergeCell ref="AD29:AF29"/>
    <mergeCell ref="AH33:AH34"/>
    <mergeCell ref="AI33:AL34"/>
    <mergeCell ref="H34:Q34"/>
    <mergeCell ref="R34:T34"/>
    <mergeCell ref="U34:AD34"/>
    <mergeCell ref="AE34:AG34"/>
    <mergeCell ref="Z30:AB30"/>
    <mergeCell ref="AD30:AF30"/>
    <mergeCell ref="Z31:AB31"/>
    <mergeCell ref="AD31:AF31"/>
    <mergeCell ref="AI31:AL31"/>
    <mergeCell ref="AI35:AL36"/>
    <mergeCell ref="H36:Q36"/>
    <mergeCell ref="R36:T36"/>
    <mergeCell ref="U36:AD36"/>
    <mergeCell ref="AE36:AG36"/>
    <mergeCell ref="AH35:AH36"/>
    <mergeCell ref="A37:G40"/>
    <mergeCell ref="H37:Q37"/>
    <mergeCell ref="R37:T37"/>
    <mergeCell ref="U37:AD37"/>
    <mergeCell ref="AE37:AG37"/>
    <mergeCell ref="A35:G36"/>
    <mergeCell ref="H35:Q35"/>
    <mergeCell ref="R35:T35"/>
    <mergeCell ref="U35:AD35"/>
    <mergeCell ref="AE35:AG35"/>
    <mergeCell ref="AE40:AG40"/>
    <mergeCell ref="A41:G42"/>
    <mergeCell ref="H41:Q41"/>
    <mergeCell ref="R41:T41"/>
    <mergeCell ref="U41:AD41"/>
    <mergeCell ref="AE41:AG41"/>
    <mergeCell ref="AH37:AH40"/>
    <mergeCell ref="AI37:AL40"/>
    <mergeCell ref="H38:Q38"/>
    <mergeCell ref="R38:T38"/>
    <mergeCell ref="U38:AD38"/>
    <mergeCell ref="AE38:AG38"/>
    <mergeCell ref="H39:Q39"/>
    <mergeCell ref="R39:T39"/>
    <mergeCell ref="U39:AD39"/>
    <mergeCell ref="AE39:AG39"/>
    <mergeCell ref="AH41:AH42"/>
    <mergeCell ref="AI41:AL42"/>
    <mergeCell ref="H42:Q42"/>
    <mergeCell ref="R42:T42"/>
    <mergeCell ref="U42:AD42"/>
    <mergeCell ref="AE42:AG42"/>
    <mergeCell ref="H40:Q40"/>
    <mergeCell ref="R40:T40"/>
    <mergeCell ref="U40:AD40"/>
    <mergeCell ref="A43:G44"/>
    <mergeCell ref="H43:Q43"/>
    <mergeCell ref="R43:T43"/>
    <mergeCell ref="U43:AD43"/>
    <mergeCell ref="AE43:AG43"/>
    <mergeCell ref="H47:Q47"/>
    <mergeCell ref="R47:T47"/>
    <mergeCell ref="U47:AD47"/>
    <mergeCell ref="AE47:AG47"/>
    <mergeCell ref="AI43:AL44"/>
    <mergeCell ref="H44:Q44"/>
    <mergeCell ref="R44:T44"/>
    <mergeCell ref="U44:AD44"/>
    <mergeCell ref="AE44:AG44"/>
    <mergeCell ref="AH43:AH44"/>
    <mergeCell ref="AH51:AL52"/>
    <mergeCell ref="W52:Z52"/>
    <mergeCell ref="AB52:AE52"/>
    <mergeCell ref="H45:Q45"/>
    <mergeCell ref="R45:T45"/>
    <mergeCell ref="U45:AD45"/>
    <mergeCell ref="AE45:AG45"/>
    <mergeCell ref="H48:Q48"/>
    <mergeCell ref="R48:T48"/>
    <mergeCell ref="U48:AD48"/>
    <mergeCell ref="AE48:AG48"/>
    <mergeCell ref="AI49:AL49"/>
    <mergeCell ref="A51:M51"/>
    <mergeCell ref="N51:O51"/>
    <mergeCell ref="W51:Z51"/>
    <mergeCell ref="AB51:AE51"/>
    <mergeCell ref="AF51:AG52"/>
    <mergeCell ref="AH45:AH48"/>
    <mergeCell ref="AI45:AL48"/>
    <mergeCell ref="H46:Q46"/>
    <mergeCell ref="R46:T46"/>
    <mergeCell ref="U46:AD46"/>
    <mergeCell ref="AE46:AG46"/>
    <mergeCell ref="A45:G48"/>
    <mergeCell ref="A59:AL59"/>
    <mergeCell ref="A60:AL60"/>
    <mergeCell ref="A61:AL61"/>
    <mergeCell ref="F52:P52"/>
    <mergeCell ref="I63:N63"/>
    <mergeCell ref="R63:W63"/>
    <mergeCell ref="AB63:AE63"/>
    <mergeCell ref="AF63:AG63"/>
    <mergeCell ref="AH63:AL63"/>
    <mergeCell ref="AI54:AL54"/>
    <mergeCell ref="AI56:AL56"/>
    <mergeCell ref="T58:V58"/>
    <mergeCell ref="AG58:AH58"/>
    <mergeCell ref="AI58:AJ58"/>
    <mergeCell ref="AK58:AL58"/>
    <mergeCell ref="AE65:AL65"/>
    <mergeCell ref="A67:J68"/>
    <mergeCell ref="K67:P68"/>
    <mergeCell ref="Q67:S68"/>
    <mergeCell ref="T67:U68"/>
    <mergeCell ref="V67:W68"/>
    <mergeCell ref="X67:Y68"/>
    <mergeCell ref="Z67:AB68"/>
    <mergeCell ref="AC67:AG67"/>
    <mergeCell ref="AH67:AL68"/>
    <mergeCell ref="AC68:AD68"/>
    <mergeCell ref="AE68:AG68"/>
    <mergeCell ref="AH69:AL69"/>
    <mergeCell ref="A70:J70"/>
    <mergeCell ref="K70:P70"/>
    <mergeCell ref="Q70:S70"/>
    <mergeCell ref="T70:U70"/>
    <mergeCell ref="V70:W70"/>
    <mergeCell ref="X70:Y70"/>
    <mergeCell ref="Z70:AB70"/>
    <mergeCell ref="AC70:AD70"/>
    <mergeCell ref="AE70:AG70"/>
    <mergeCell ref="AH70:AL70"/>
    <mergeCell ref="A69:J69"/>
    <mergeCell ref="K69:P69"/>
    <mergeCell ref="Q69:S69"/>
    <mergeCell ref="T69:U69"/>
    <mergeCell ref="V69:W69"/>
    <mergeCell ref="X69:Y69"/>
    <mergeCell ref="Z69:AB69"/>
    <mergeCell ref="AC69:AD69"/>
    <mergeCell ref="AE69:AG69"/>
    <mergeCell ref="AH71:AL71"/>
    <mergeCell ref="A72:J72"/>
    <mergeCell ref="K72:P72"/>
    <mergeCell ref="Q72:S72"/>
    <mergeCell ref="T72:U72"/>
    <mergeCell ref="V72:W72"/>
    <mergeCell ref="X72:Y72"/>
    <mergeCell ref="Z72:AB72"/>
    <mergeCell ref="AC72:AD72"/>
    <mergeCell ref="AE72:AG72"/>
    <mergeCell ref="AH72:AL72"/>
    <mergeCell ref="A71:J71"/>
    <mergeCell ref="K71:P71"/>
    <mergeCell ref="Q71:S71"/>
    <mergeCell ref="T71:U71"/>
    <mergeCell ref="V71:W71"/>
    <mergeCell ref="X71:Y71"/>
    <mergeCell ref="Z71:AB71"/>
    <mergeCell ref="AC71:AD71"/>
    <mergeCell ref="AE71:AG71"/>
    <mergeCell ref="AH73:AL73"/>
    <mergeCell ref="A74:J74"/>
    <mergeCell ref="K74:P74"/>
    <mergeCell ref="Q74:S74"/>
    <mergeCell ref="T74:U74"/>
    <mergeCell ref="V74:W74"/>
    <mergeCell ref="X74:Y74"/>
    <mergeCell ref="Z74:AB74"/>
    <mergeCell ref="AC74:AD74"/>
    <mergeCell ref="AE74:AG74"/>
    <mergeCell ref="AH74:AL74"/>
    <mergeCell ref="A73:J73"/>
    <mergeCell ref="K73:P73"/>
    <mergeCell ref="Q73:S73"/>
    <mergeCell ref="T73:U73"/>
    <mergeCell ref="V73:W73"/>
    <mergeCell ref="X73:Y73"/>
    <mergeCell ref="Z73:AB73"/>
    <mergeCell ref="AC73:AD73"/>
    <mergeCell ref="AE73:AG73"/>
    <mergeCell ref="AH75:AL75"/>
    <mergeCell ref="A76:J76"/>
    <mergeCell ref="K76:P76"/>
    <mergeCell ref="Q76:S76"/>
    <mergeCell ref="T76:U76"/>
    <mergeCell ref="V76:W76"/>
    <mergeCell ref="X76:Y76"/>
    <mergeCell ref="Z76:AB76"/>
    <mergeCell ref="AC76:AD76"/>
    <mergeCell ref="AE76:AG76"/>
    <mergeCell ref="AH76:AL76"/>
    <mergeCell ref="A75:J75"/>
    <mergeCell ref="K75:P75"/>
    <mergeCell ref="Q75:S75"/>
    <mergeCell ref="T75:U75"/>
    <mergeCell ref="V75:W75"/>
    <mergeCell ref="X75:Y75"/>
    <mergeCell ref="Z75:AB75"/>
    <mergeCell ref="AC75:AD75"/>
    <mergeCell ref="AE75:AG75"/>
    <mergeCell ref="AH77:AL77"/>
    <mergeCell ref="A78:J78"/>
    <mergeCell ref="K78:P78"/>
    <mergeCell ref="Q78:S78"/>
    <mergeCell ref="T78:U78"/>
    <mergeCell ref="V78:W78"/>
    <mergeCell ref="X78:Y78"/>
    <mergeCell ref="Z78:AB78"/>
    <mergeCell ref="AC78:AD78"/>
    <mergeCell ref="AE78:AG78"/>
    <mergeCell ref="AH78:AL78"/>
    <mergeCell ref="A77:J77"/>
    <mergeCell ref="K77:P77"/>
    <mergeCell ref="Q77:S77"/>
    <mergeCell ref="T77:U77"/>
    <mergeCell ref="V77:W77"/>
    <mergeCell ref="X77:Y77"/>
    <mergeCell ref="Z77:AB77"/>
    <mergeCell ref="AC77:AD77"/>
    <mergeCell ref="AE77:AG77"/>
    <mergeCell ref="AH79:AL79"/>
    <mergeCell ref="A80:J80"/>
    <mergeCell ref="K80:P80"/>
    <mergeCell ref="Q80:S80"/>
    <mergeCell ref="T80:U80"/>
    <mergeCell ref="V80:W80"/>
    <mergeCell ref="X80:Y80"/>
    <mergeCell ref="Z80:AB80"/>
    <mergeCell ref="AC80:AD80"/>
    <mergeCell ref="AE80:AG80"/>
    <mergeCell ref="AH80:AL80"/>
    <mergeCell ref="A79:J79"/>
    <mergeCell ref="K79:P79"/>
    <mergeCell ref="Q79:S79"/>
    <mergeCell ref="T79:U79"/>
    <mergeCell ref="V79:W79"/>
    <mergeCell ref="X79:Y79"/>
    <mergeCell ref="Z79:AB79"/>
    <mergeCell ref="AC79:AD79"/>
    <mergeCell ref="AE79:AG79"/>
    <mergeCell ref="AH81:AL81"/>
    <mergeCell ref="A82:J82"/>
    <mergeCell ref="K82:P82"/>
    <mergeCell ref="Q82:S82"/>
    <mergeCell ref="T82:U82"/>
    <mergeCell ref="V82:W82"/>
    <mergeCell ref="X82:Y82"/>
    <mergeCell ref="Z82:AB82"/>
    <mergeCell ref="AC82:AD82"/>
    <mergeCell ref="AE82:AG82"/>
    <mergeCell ref="AH82:AL82"/>
    <mergeCell ref="A81:J81"/>
    <mergeCell ref="K81:P81"/>
    <mergeCell ref="Q81:S81"/>
    <mergeCell ref="T81:U81"/>
    <mergeCell ref="V81:W81"/>
    <mergeCell ref="X81:Y81"/>
    <mergeCell ref="Z81:AB81"/>
    <mergeCell ref="AC81:AD81"/>
    <mergeCell ref="AE81:AG81"/>
    <mergeCell ref="AH83:AL83"/>
    <mergeCell ref="A84:J84"/>
    <mergeCell ref="K84:P84"/>
    <mergeCell ref="Q84:S84"/>
    <mergeCell ref="T84:U84"/>
    <mergeCell ref="V84:W84"/>
    <mergeCell ref="X84:Y84"/>
    <mergeCell ref="Z84:AB84"/>
    <mergeCell ref="AC84:AD84"/>
    <mergeCell ref="AE84:AG84"/>
    <mergeCell ref="AH84:AL84"/>
    <mergeCell ref="A83:J83"/>
    <mergeCell ref="K83:P83"/>
    <mergeCell ref="Q83:S83"/>
    <mergeCell ref="T83:U83"/>
    <mergeCell ref="V83:W83"/>
    <mergeCell ref="X83:Y83"/>
    <mergeCell ref="Z83:AB83"/>
    <mergeCell ref="AC83:AD83"/>
    <mergeCell ref="AE83:AG83"/>
    <mergeCell ref="AH85:AL85"/>
    <mergeCell ref="A86:J86"/>
    <mergeCell ref="K86:P86"/>
    <mergeCell ref="Q86:S86"/>
    <mergeCell ref="T86:U86"/>
    <mergeCell ref="V86:W86"/>
    <mergeCell ref="X86:Y86"/>
    <mergeCell ref="Z86:AB86"/>
    <mergeCell ref="AC86:AD86"/>
    <mergeCell ref="AE86:AG86"/>
    <mergeCell ref="AH86:AL86"/>
    <mergeCell ref="A85:J85"/>
    <mergeCell ref="K85:P85"/>
    <mergeCell ref="Q85:S85"/>
    <mergeCell ref="T85:U85"/>
    <mergeCell ref="V85:W85"/>
    <mergeCell ref="X85:Y85"/>
    <mergeCell ref="Z85:AB85"/>
    <mergeCell ref="AC85:AD85"/>
    <mergeCell ref="AE85:AG85"/>
    <mergeCell ref="AH87:AL87"/>
    <mergeCell ref="A88:J88"/>
    <mergeCell ref="K88:P88"/>
    <mergeCell ref="Q88:S88"/>
    <mergeCell ref="T88:U88"/>
    <mergeCell ref="V88:W88"/>
    <mergeCell ref="X88:Y88"/>
    <mergeCell ref="Z88:AB88"/>
    <mergeCell ref="AC88:AD88"/>
    <mergeCell ref="AE88:AG88"/>
    <mergeCell ref="AH88:AL88"/>
    <mergeCell ref="A87:J87"/>
    <mergeCell ref="K87:P87"/>
    <mergeCell ref="Q87:S87"/>
    <mergeCell ref="T87:U87"/>
    <mergeCell ref="V87:W87"/>
    <mergeCell ref="X87:Y87"/>
    <mergeCell ref="Z87:AB87"/>
    <mergeCell ref="AC87:AD87"/>
    <mergeCell ref="AE87:AG87"/>
    <mergeCell ref="AH89:AL89"/>
    <mergeCell ref="A90:J90"/>
    <mergeCell ref="K90:P90"/>
    <mergeCell ref="Q90:S90"/>
    <mergeCell ref="T90:U90"/>
    <mergeCell ref="V90:W90"/>
    <mergeCell ref="X90:Y90"/>
    <mergeCell ref="Z90:AB90"/>
    <mergeCell ref="AC90:AD90"/>
    <mergeCell ref="AE90:AG90"/>
    <mergeCell ref="AH90:AL90"/>
    <mergeCell ref="A89:J89"/>
    <mergeCell ref="K89:P89"/>
    <mergeCell ref="Q89:S89"/>
    <mergeCell ref="T89:U89"/>
    <mergeCell ref="V89:W89"/>
    <mergeCell ref="X89:Y89"/>
    <mergeCell ref="Z89:AB89"/>
    <mergeCell ref="AC89:AD89"/>
    <mergeCell ref="AE89:AG89"/>
    <mergeCell ref="AH91:AL91"/>
    <mergeCell ref="A92:J92"/>
    <mergeCell ref="K92:P92"/>
    <mergeCell ref="Q92:S92"/>
    <mergeCell ref="T92:U92"/>
    <mergeCell ref="V92:W92"/>
    <mergeCell ref="X92:Y92"/>
    <mergeCell ref="Z92:AB92"/>
    <mergeCell ref="AC92:AD92"/>
    <mergeCell ref="AE92:AG92"/>
    <mergeCell ref="AH92:AL92"/>
    <mergeCell ref="A91:J91"/>
    <mergeCell ref="K91:P91"/>
    <mergeCell ref="Q91:S91"/>
    <mergeCell ref="T91:U91"/>
    <mergeCell ref="V91:W91"/>
    <mergeCell ref="X91:Y91"/>
    <mergeCell ref="Z91:AB91"/>
    <mergeCell ref="AC91:AD91"/>
    <mergeCell ref="AE91:AG91"/>
    <mergeCell ref="AH98:AL98"/>
    <mergeCell ref="AH93:AL93"/>
    <mergeCell ref="A94:J94"/>
    <mergeCell ref="K94:P94"/>
    <mergeCell ref="Q94:S94"/>
    <mergeCell ref="T94:U94"/>
    <mergeCell ref="V94:W94"/>
    <mergeCell ref="X94:Y94"/>
    <mergeCell ref="Z94:AB94"/>
    <mergeCell ref="AC94:AD94"/>
    <mergeCell ref="AE94:AG94"/>
    <mergeCell ref="AH94:AL94"/>
    <mergeCell ref="A93:J93"/>
    <mergeCell ref="K93:P93"/>
    <mergeCell ref="Q93:S93"/>
    <mergeCell ref="T93:U93"/>
    <mergeCell ref="V93:W93"/>
    <mergeCell ref="X93:Y93"/>
    <mergeCell ref="Z93:AB93"/>
    <mergeCell ref="AC93:AD93"/>
    <mergeCell ref="AE93:AG93"/>
    <mergeCell ref="AH95:AL95"/>
    <mergeCell ref="A96:J96"/>
    <mergeCell ref="K96:P96"/>
    <mergeCell ref="Q96:S96"/>
    <mergeCell ref="T96:U96"/>
    <mergeCell ref="V96:W96"/>
    <mergeCell ref="X96:Y96"/>
    <mergeCell ref="Z96:AB96"/>
    <mergeCell ref="AC96:AD96"/>
    <mergeCell ref="AE96:AG96"/>
    <mergeCell ref="AH96:AL96"/>
    <mergeCell ref="A95:J95"/>
    <mergeCell ref="K95:P95"/>
    <mergeCell ref="Q95:S95"/>
    <mergeCell ref="T95:U95"/>
    <mergeCell ref="V95:W95"/>
    <mergeCell ref="X95:Y95"/>
    <mergeCell ref="Z95:AB95"/>
    <mergeCell ref="AC95:AD95"/>
    <mergeCell ref="AE95:AG95"/>
    <mergeCell ref="A99:AL99"/>
    <mergeCell ref="T100:V100"/>
    <mergeCell ref="AG100:AH100"/>
    <mergeCell ref="AI100:AJ100"/>
    <mergeCell ref="AK100:AL100"/>
    <mergeCell ref="AE97:AG97"/>
    <mergeCell ref="AH97:AL97"/>
    <mergeCell ref="A98:J98"/>
    <mergeCell ref="K98:P98"/>
    <mergeCell ref="Q98:S98"/>
    <mergeCell ref="T98:U98"/>
    <mergeCell ref="V98:W98"/>
    <mergeCell ref="X98:Y98"/>
    <mergeCell ref="Z98:AB98"/>
    <mergeCell ref="AC98:AD98"/>
    <mergeCell ref="A97:J97"/>
    <mergeCell ref="K97:P97"/>
    <mergeCell ref="Q97:S97"/>
    <mergeCell ref="T97:U97"/>
    <mergeCell ref="V97:W97"/>
    <mergeCell ref="X97:Y97"/>
    <mergeCell ref="Z97:AB97"/>
    <mergeCell ref="AC97:AD97"/>
    <mergeCell ref="AE98:AG98"/>
  </mergeCells>
  <phoneticPr fontId="23" type="noConversion"/>
  <printOptions horizontalCentered="1" verticalCentered="1"/>
  <pageMargins left="0.25" right="0.25" top="0" bottom="0" header="0.5" footer="0"/>
  <pageSetup scale="75" orientation="portrait" verticalDpi="0" r:id="rId1"/>
  <headerFooter alignWithMargins="0"/>
  <rowBreaks count="1" manualBreakCount="1">
    <brk id="5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4"/>
  <sheetViews>
    <sheetView showGridLines="0" zoomScaleNormal="100" workbookViewId="0">
      <selection activeCell="N5" sqref="N5:U5"/>
    </sheetView>
  </sheetViews>
  <sheetFormatPr defaultColWidth="8.85546875" defaultRowHeight="12.75" x14ac:dyDescent="0.2"/>
  <cols>
    <col min="1" max="7" width="2.7109375" customWidth="1"/>
    <col min="8" max="8" width="5" customWidth="1"/>
    <col min="9" max="40" width="2.7109375" customWidth="1"/>
  </cols>
  <sheetData>
    <row r="1" spans="1:40" ht="20.100000000000001" customHeight="1" x14ac:dyDescent="0.25">
      <c r="A1" s="504" t="s">
        <v>4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  <c r="AA1" s="504"/>
      <c r="AB1" s="504"/>
      <c r="AC1" s="504"/>
      <c r="AD1" s="504"/>
      <c r="AE1" s="504"/>
      <c r="AF1" s="504"/>
      <c r="AG1" s="504"/>
      <c r="AH1" s="504"/>
      <c r="AI1" s="504"/>
      <c r="AJ1" s="504"/>
      <c r="AK1" s="504"/>
      <c r="AL1" s="504"/>
      <c r="AM1" s="504"/>
      <c r="AN1" s="504"/>
    </row>
    <row r="2" spans="1:40" ht="20.100000000000001" customHeight="1" x14ac:dyDescent="0.25">
      <c r="A2" s="266" t="s">
        <v>5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</row>
    <row r="3" spans="1:40" ht="20.100000000000001" customHeight="1" x14ac:dyDescent="0.25">
      <c r="A3" s="505" t="s">
        <v>64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5"/>
      <c r="T3" s="505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5"/>
      <c r="AF3" s="505"/>
      <c r="AG3" s="505"/>
      <c r="AH3" s="505"/>
      <c r="AI3" s="505"/>
      <c r="AJ3" s="505"/>
      <c r="AK3" s="505"/>
      <c r="AL3" s="505"/>
      <c r="AM3" s="505"/>
      <c r="AN3" s="505"/>
    </row>
    <row r="4" spans="1:40" ht="20.100000000000001" customHeight="1" x14ac:dyDescent="0.2"/>
    <row r="5" spans="1:40" ht="20.100000000000001" customHeight="1" x14ac:dyDescent="0.25">
      <c r="A5" s="4" t="s">
        <v>65</v>
      </c>
      <c r="E5" s="67"/>
      <c r="G5" s="67"/>
      <c r="L5" s="64"/>
      <c r="M5" s="62" t="s">
        <v>47</v>
      </c>
      <c r="N5" s="515"/>
      <c r="O5" s="516"/>
      <c r="P5" s="516"/>
      <c r="Q5" s="516"/>
      <c r="R5" s="516"/>
      <c r="S5" s="516"/>
      <c r="T5" s="516"/>
      <c r="U5" s="516"/>
      <c r="W5" s="65" t="s">
        <v>49</v>
      </c>
      <c r="X5" s="66"/>
      <c r="Y5" s="516"/>
      <c r="Z5" s="516"/>
      <c r="AA5" s="516"/>
      <c r="AB5" s="516"/>
      <c r="AC5" s="516"/>
      <c r="AD5" s="516"/>
      <c r="AE5" s="516"/>
      <c r="AF5" s="516"/>
      <c r="AG5" s="69"/>
      <c r="AH5" s="69"/>
      <c r="AI5" s="69"/>
      <c r="AJ5" s="69"/>
      <c r="AM5" s="1"/>
      <c r="AN5" s="11"/>
    </row>
    <row r="6" spans="1:40" ht="20.100000000000001" customHeight="1" x14ac:dyDescent="0.25">
      <c r="A6" s="4"/>
      <c r="E6" s="67"/>
      <c r="G6" s="67"/>
      <c r="L6" s="11"/>
      <c r="M6" s="70"/>
      <c r="N6" s="71"/>
      <c r="O6" s="71"/>
      <c r="P6" s="71"/>
      <c r="Q6" s="71"/>
      <c r="R6" s="71"/>
      <c r="S6" s="71"/>
      <c r="T6" s="11"/>
      <c r="U6" s="60"/>
      <c r="V6" s="61"/>
      <c r="W6" s="71"/>
      <c r="X6" s="71"/>
      <c r="Y6" s="71"/>
      <c r="Z6" s="71"/>
      <c r="AA6" s="71"/>
      <c r="AB6" s="71"/>
      <c r="AE6" s="68"/>
      <c r="AF6" s="69"/>
      <c r="AG6" s="69"/>
      <c r="AH6" s="69"/>
      <c r="AI6" s="69"/>
      <c r="AJ6" s="69"/>
      <c r="AM6" s="1"/>
      <c r="AN6" s="11"/>
    </row>
    <row r="7" spans="1:40" s="11" customFormat="1" ht="18" customHeight="1" x14ac:dyDescent="0.2">
      <c r="A7" s="1"/>
      <c r="AF7" s="62" t="str">
        <f>'Year 5'!AD6</f>
        <v>Proposal #</v>
      </c>
      <c r="AG7" s="514">
        <f>'Year 1'!A114</f>
        <v>0</v>
      </c>
      <c r="AH7" s="514"/>
      <c r="AI7" s="514"/>
      <c r="AJ7" s="514"/>
      <c r="AK7" s="514"/>
      <c r="AL7" s="514"/>
      <c r="AM7" s="514"/>
      <c r="AN7" s="514"/>
    </row>
    <row r="8" spans="1:40" ht="20.100000000000001" customHeight="1" x14ac:dyDescent="0.25">
      <c r="A8" s="67"/>
      <c r="E8" s="67"/>
      <c r="G8" s="67"/>
      <c r="K8" s="67"/>
      <c r="L8" s="1"/>
      <c r="M8" s="1"/>
      <c r="N8" s="1"/>
      <c r="O8" s="1"/>
      <c r="P8" s="1"/>
      <c r="Q8" s="1"/>
      <c r="R8" s="1"/>
      <c r="T8" s="67"/>
      <c r="U8" s="1"/>
      <c r="V8" s="1"/>
      <c r="W8" s="1"/>
      <c r="X8" s="1"/>
      <c r="Y8" s="1"/>
      <c r="Z8" s="1"/>
      <c r="AA8" s="1"/>
      <c r="AB8" s="1"/>
      <c r="AD8" s="67"/>
      <c r="AE8" s="72"/>
      <c r="AF8" s="72"/>
      <c r="AG8" s="72"/>
      <c r="AH8" s="1"/>
      <c r="AI8" s="1"/>
    </row>
    <row r="9" spans="1:40" ht="15" customHeight="1" x14ac:dyDescent="0.25">
      <c r="A9" s="67"/>
      <c r="E9" s="67"/>
      <c r="G9" s="67"/>
      <c r="I9" s="73"/>
      <c r="J9" s="506" t="s">
        <v>57</v>
      </c>
      <c r="K9" s="507"/>
      <c r="L9" s="507"/>
      <c r="M9" s="507"/>
      <c r="N9" s="507"/>
      <c r="O9" s="507" t="s">
        <v>63</v>
      </c>
      <c r="P9" s="507"/>
      <c r="Q9" s="507"/>
      <c r="R9" s="507"/>
      <c r="S9" s="507"/>
      <c r="T9" s="507" t="s">
        <v>62</v>
      </c>
      <c r="U9" s="507"/>
      <c r="V9" s="507"/>
      <c r="W9" s="507"/>
      <c r="X9" s="507"/>
      <c r="Y9" s="507" t="s">
        <v>61</v>
      </c>
      <c r="Z9" s="507"/>
      <c r="AA9" s="507"/>
      <c r="AB9" s="507"/>
      <c r="AC9" s="507"/>
      <c r="AD9" s="507" t="s">
        <v>60</v>
      </c>
      <c r="AE9" s="507"/>
      <c r="AF9" s="507"/>
      <c r="AG9" s="507"/>
      <c r="AH9" s="512"/>
      <c r="AI9" s="506" t="s">
        <v>66</v>
      </c>
      <c r="AJ9" s="507"/>
      <c r="AK9" s="507"/>
      <c r="AL9" s="507"/>
      <c r="AM9" s="507"/>
      <c r="AN9" s="508"/>
    </row>
    <row r="10" spans="1:40" ht="15" customHeight="1" x14ac:dyDescent="0.2">
      <c r="I10" s="73"/>
      <c r="J10" s="509"/>
      <c r="K10" s="510"/>
      <c r="L10" s="510"/>
      <c r="M10" s="510"/>
      <c r="N10" s="510"/>
      <c r="O10" s="510"/>
      <c r="P10" s="510"/>
      <c r="Q10" s="510"/>
      <c r="R10" s="510"/>
      <c r="S10" s="510"/>
      <c r="T10" s="510"/>
      <c r="U10" s="510"/>
      <c r="V10" s="510"/>
      <c r="W10" s="510"/>
      <c r="X10" s="510"/>
      <c r="Y10" s="510"/>
      <c r="Z10" s="510"/>
      <c r="AA10" s="510"/>
      <c r="AB10" s="510"/>
      <c r="AC10" s="510"/>
      <c r="AD10" s="510"/>
      <c r="AE10" s="510"/>
      <c r="AF10" s="510"/>
      <c r="AG10" s="510"/>
      <c r="AH10" s="513"/>
      <c r="AI10" s="509"/>
      <c r="AJ10" s="510"/>
      <c r="AK10" s="510"/>
      <c r="AL10" s="510"/>
      <c r="AM10" s="510"/>
      <c r="AN10" s="511"/>
    </row>
    <row r="11" spans="1:40" ht="39.950000000000003" customHeight="1" x14ac:dyDescent="0.2">
      <c r="A11" s="469" t="s">
        <v>70</v>
      </c>
      <c r="B11" s="470"/>
      <c r="C11" s="470"/>
      <c r="D11" s="470"/>
      <c r="E11" s="470"/>
      <c r="F11" s="470"/>
      <c r="G11" s="470"/>
      <c r="H11" s="470"/>
      <c r="I11" s="471"/>
      <c r="J11" s="481">
        <f>'Year 1'!AA25</f>
        <v>62219.5</v>
      </c>
      <c r="K11" s="482"/>
      <c r="L11" s="482"/>
      <c r="M11" s="482"/>
      <c r="N11" s="482"/>
      <c r="O11" s="482">
        <f>'Year 2'!AA25</f>
        <v>71754.085000000021</v>
      </c>
      <c r="P11" s="482"/>
      <c r="Q11" s="482"/>
      <c r="R11" s="482"/>
      <c r="S11" s="482"/>
      <c r="T11" s="482">
        <f>'Year 3'!AA25</f>
        <v>60746.603550000007</v>
      </c>
      <c r="U11" s="482"/>
      <c r="V11" s="482"/>
      <c r="W11" s="482"/>
      <c r="X11" s="482"/>
      <c r="Y11" s="482">
        <f>'Year 4'!AA25</f>
        <v>0</v>
      </c>
      <c r="Z11" s="482"/>
      <c r="AA11" s="482"/>
      <c r="AB11" s="482"/>
      <c r="AC11" s="482"/>
      <c r="AD11" s="482">
        <f>'Year 5'!AA25</f>
        <v>0</v>
      </c>
      <c r="AE11" s="482"/>
      <c r="AF11" s="482"/>
      <c r="AG11" s="482"/>
      <c r="AH11" s="498"/>
      <c r="AI11" s="499">
        <f t="shared" ref="AI11:AI19" si="0">SUM(J11:AH11)</f>
        <v>194720.18855000002</v>
      </c>
      <c r="AJ11" s="500"/>
      <c r="AK11" s="500"/>
      <c r="AL11" s="500"/>
      <c r="AM11" s="500"/>
      <c r="AN11" s="501"/>
    </row>
    <row r="12" spans="1:40" ht="19.5" customHeight="1" x14ac:dyDescent="0.2">
      <c r="A12" s="472" t="s">
        <v>74</v>
      </c>
      <c r="B12" s="473"/>
      <c r="C12" s="473"/>
      <c r="D12" s="473"/>
      <c r="E12" s="473"/>
      <c r="F12" s="473"/>
      <c r="G12" s="473"/>
      <c r="H12" s="473"/>
      <c r="I12" s="474"/>
      <c r="J12" s="475">
        <f>'Year 1'!AD25</f>
        <v>26630.447</v>
      </c>
      <c r="K12" s="475"/>
      <c r="L12" s="475"/>
      <c r="M12" s="475"/>
      <c r="N12" s="475"/>
      <c r="O12" s="475">
        <f>'Year 2'!AD25</f>
        <v>27429.360410000008</v>
      </c>
      <c r="P12" s="475"/>
      <c r="Q12" s="475"/>
      <c r="R12" s="475"/>
      <c r="S12" s="475"/>
      <c r="T12" s="475">
        <f>'Year 3'!AD25</f>
        <v>28230.666759900003</v>
      </c>
      <c r="U12" s="475"/>
      <c r="V12" s="475"/>
      <c r="W12" s="475"/>
      <c r="X12" s="475"/>
      <c r="Y12" s="475">
        <f>'Year 4'!AD25</f>
        <v>0</v>
      </c>
      <c r="Z12" s="475"/>
      <c r="AA12" s="475"/>
      <c r="AB12" s="475"/>
      <c r="AC12" s="475"/>
      <c r="AD12" s="475">
        <f>'Year 5'!AD25</f>
        <v>0</v>
      </c>
      <c r="AE12" s="475"/>
      <c r="AF12" s="475"/>
      <c r="AG12" s="475"/>
      <c r="AH12" s="503"/>
      <c r="AI12" s="495">
        <f>SUM(J12:AH12)</f>
        <v>82290.474169900015</v>
      </c>
      <c r="AJ12" s="496"/>
      <c r="AK12" s="496"/>
      <c r="AL12" s="496"/>
      <c r="AM12" s="496"/>
      <c r="AN12" s="497"/>
    </row>
    <row r="13" spans="1:40" ht="19.5" customHeight="1" x14ac:dyDescent="0.2">
      <c r="A13" s="476" t="s">
        <v>75</v>
      </c>
      <c r="B13" s="477"/>
      <c r="C13" s="477"/>
      <c r="D13" s="477"/>
      <c r="E13" s="477"/>
      <c r="F13" s="477"/>
      <c r="G13" s="477"/>
      <c r="H13" s="477"/>
      <c r="I13" s="478"/>
      <c r="J13" s="479">
        <f>'Year 1'!$AI$28</f>
        <v>0</v>
      </c>
      <c r="K13" s="480"/>
      <c r="L13" s="480"/>
      <c r="M13" s="480"/>
      <c r="N13" s="480"/>
      <c r="O13" s="480">
        <f>'Year 2'!$AI$28</f>
        <v>0</v>
      </c>
      <c r="P13" s="480"/>
      <c r="Q13" s="480"/>
      <c r="R13" s="480"/>
      <c r="S13" s="480"/>
      <c r="T13" s="480">
        <f>'Year 3'!$AI$28</f>
        <v>0</v>
      </c>
      <c r="U13" s="480"/>
      <c r="V13" s="480"/>
      <c r="W13" s="480"/>
      <c r="X13" s="480"/>
      <c r="Y13" s="480">
        <f>'Year 4'!$AI$28</f>
        <v>0</v>
      </c>
      <c r="Z13" s="480"/>
      <c r="AA13" s="480"/>
      <c r="AB13" s="480"/>
      <c r="AC13" s="480"/>
      <c r="AD13" s="480">
        <f>'Year 5'!$AI$28</f>
        <v>0</v>
      </c>
      <c r="AE13" s="480"/>
      <c r="AF13" s="480"/>
      <c r="AG13" s="480"/>
      <c r="AH13" s="502"/>
      <c r="AI13" s="436">
        <f t="shared" si="0"/>
        <v>0</v>
      </c>
      <c r="AJ13" s="437"/>
      <c r="AK13" s="437"/>
      <c r="AL13" s="437"/>
      <c r="AM13" s="437"/>
      <c r="AN13" s="438"/>
    </row>
    <row r="14" spans="1:40" ht="39.950000000000003" customHeight="1" x14ac:dyDescent="0.2">
      <c r="A14" s="463" t="s">
        <v>19</v>
      </c>
      <c r="B14" s="464"/>
      <c r="C14" s="464"/>
      <c r="D14" s="464"/>
      <c r="E14" s="464"/>
      <c r="F14" s="464"/>
      <c r="G14" s="464"/>
      <c r="H14" s="464"/>
      <c r="I14" s="465"/>
      <c r="J14" s="439">
        <f>'Year 1'!AI33</f>
        <v>0</v>
      </c>
      <c r="K14" s="440"/>
      <c r="L14" s="440"/>
      <c r="M14" s="440"/>
      <c r="N14" s="440"/>
      <c r="O14" s="440">
        <f>'Year 2'!AI33</f>
        <v>0</v>
      </c>
      <c r="P14" s="440"/>
      <c r="Q14" s="440"/>
      <c r="R14" s="440"/>
      <c r="S14" s="440"/>
      <c r="T14" s="440">
        <f>'Year 3'!AI33</f>
        <v>0</v>
      </c>
      <c r="U14" s="440"/>
      <c r="V14" s="440"/>
      <c r="W14" s="440"/>
      <c r="X14" s="440"/>
      <c r="Y14" s="440">
        <f>'Year 4'!AI33</f>
        <v>0</v>
      </c>
      <c r="Z14" s="440"/>
      <c r="AA14" s="440"/>
      <c r="AB14" s="440"/>
      <c r="AC14" s="440"/>
      <c r="AD14" s="440">
        <f>'Year 5'!AI33</f>
        <v>0</v>
      </c>
      <c r="AE14" s="440"/>
      <c r="AF14" s="440"/>
      <c r="AG14" s="440"/>
      <c r="AH14" s="441"/>
      <c r="AI14" s="433">
        <f t="shared" si="0"/>
        <v>0</v>
      </c>
      <c r="AJ14" s="434"/>
      <c r="AK14" s="434"/>
      <c r="AL14" s="434"/>
      <c r="AM14" s="434"/>
      <c r="AN14" s="435"/>
    </row>
    <row r="15" spans="1:40" ht="39.950000000000003" customHeight="1" x14ac:dyDescent="0.2">
      <c r="A15" s="466" t="s">
        <v>39</v>
      </c>
      <c r="B15" s="467"/>
      <c r="C15" s="467"/>
      <c r="D15" s="467"/>
      <c r="E15" s="467"/>
      <c r="F15" s="467"/>
      <c r="G15" s="467"/>
      <c r="H15" s="467"/>
      <c r="I15" s="468"/>
      <c r="J15" s="439">
        <f>'Year 1'!AI35</f>
        <v>0</v>
      </c>
      <c r="K15" s="440"/>
      <c r="L15" s="440"/>
      <c r="M15" s="440"/>
      <c r="N15" s="440"/>
      <c r="O15" s="440">
        <f>'Year 2'!AI35</f>
        <v>0</v>
      </c>
      <c r="P15" s="440"/>
      <c r="Q15" s="440"/>
      <c r="R15" s="440"/>
      <c r="S15" s="440"/>
      <c r="T15" s="440">
        <f>'Year 3'!AI35</f>
        <v>0</v>
      </c>
      <c r="U15" s="440"/>
      <c r="V15" s="440"/>
      <c r="W15" s="440"/>
      <c r="X15" s="440"/>
      <c r="Y15" s="440">
        <f>'Year 4'!AI35</f>
        <v>0</v>
      </c>
      <c r="Z15" s="440"/>
      <c r="AA15" s="440"/>
      <c r="AB15" s="440"/>
      <c r="AC15" s="440"/>
      <c r="AD15" s="440">
        <f>'Year 5'!AI35</f>
        <v>0</v>
      </c>
      <c r="AE15" s="440"/>
      <c r="AF15" s="440"/>
      <c r="AG15" s="440"/>
      <c r="AH15" s="441"/>
      <c r="AI15" s="436">
        <f t="shared" si="0"/>
        <v>0</v>
      </c>
      <c r="AJ15" s="437"/>
      <c r="AK15" s="437"/>
      <c r="AL15" s="437"/>
      <c r="AM15" s="437"/>
      <c r="AN15" s="438"/>
    </row>
    <row r="16" spans="1:40" ht="39.950000000000003" customHeight="1" x14ac:dyDescent="0.2">
      <c r="A16" s="463" t="s">
        <v>67</v>
      </c>
      <c r="B16" s="464"/>
      <c r="C16" s="464"/>
      <c r="D16" s="464"/>
      <c r="E16" s="464"/>
      <c r="F16" s="464"/>
      <c r="G16" s="464"/>
      <c r="H16" s="464"/>
      <c r="I16" s="465"/>
      <c r="J16" s="439">
        <f>'Year 1'!AI37</f>
        <v>1000</v>
      </c>
      <c r="K16" s="440"/>
      <c r="L16" s="440"/>
      <c r="M16" s="440"/>
      <c r="N16" s="440"/>
      <c r="O16" s="440">
        <f>'Year 2'!AI37</f>
        <v>0</v>
      </c>
      <c r="P16" s="440"/>
      <c r="Q16" s="440"/>
      <c r="R16" s="440"/>
      <c r="S16" s="440"/>
      <c r="T16" s="440">
        <f>'Year 3'!AI37</f>
        <v>0</v>
      </c>
      <c r="U16" s="440"/>
      <c r="V16" s="440"/>
      <c r="W16" s="440"/>
      <c r="X16" s="440"/>
      <c r="Y16" s="440">
        <f>'Year 4'!AI37</f>
        <v>0</v>
      </c>
      <c r="Z16" s="440"/>
      <c r="AA16" s="440"/>
      <c r="AB16" s="440"/>
      <c r="AC16" s="440"/>
      <c r="AD16" s="440">
        <f>'Year 5'!AI37</f>
        <v>0</v>
      </c>
      <c r="AE16" s="440"/>
      <c r="AF16" s="440"/>
      <c r="AG16" s="440"/>
      <c r="AH16" s="441"/>
      <c r="AI16" s="433">
        <f t="shared" si="0"/>
        <v>1000</v>
      </c>
      <c r="AJ16" s="434"/>
      <c r="AK16" s="434"/>
      <c r="AL16" s="434"/>
      <c r="AM16" s="434"/>
      <c r="AN16" s="435"/>
    </row>
    <row r="17" spans="1:40" ht="39.950000000000003" customHeight="1" x14ac:dyDescent="0.2">
      <c r="A17" s="463" t="s">
        <v>40</v>
      </c>
      <c r="B17" s="464"/>
      <c r="C17" s="464"/>
      <c r="D17" s="464"/>
      <c r="E17" s="464"/>
      <c r="F17" s="464"/>
      <c r="G17" s="464"/>
      <c r="H17" s="464"/>
      <c r="I17" s="465"/>
      <c r="J17" s="439">
        <f>'Year 1'!AI41</f>
        <v>2500</v>
      </c>
      <c r="K17" s="440"/>
      <c r="L17" s="440"/>
      <c r="M17" s="440"/>
      <c r="N17" s="440"/>
      <c r="O17" s="440">
        <f>'Year 2'!AI41</f>
        <v>4000</v>
      </c>
      <c r="P17" s="440"/>
      <c r="Q17" s="440"/>
      <c r="R17" s="440"/>
      <c r="S17" s="440"/>
      <c r="T17" s="440">
        <f>'Year 3'!AI41</f>
        <v>0</v>
      </c>
      <c r="U17" s="440"/>
      <c r="V17" s="440"/>
      <c r="W17" s="440"/>
      <c r="X17" s="440"/>
      <c r="Y17" s="440">
        <f>'Year 4'!AI41</f>
        <v>0</v>
      </c>
      <c r="Z17" s="440"/>
      <c r="AA17" s="440"/>
      <c r="AB17" s="440"/>
      <c r="AC17" s="440"/>
      <c r="AD17" s="440">
        <f>'Year 5'!AI41</f>
        <v>0</v>
      </c>
      <c r="AE17" s="440"/>
      <c r="AF17" s="440"/>
      <c r="AG17" s="440"/>
      <c r="AH17" s="441"/>
      <c r="AI17" s="433">
        <f>SUM(J17:AH17)</f>
        <v>6500</v>
      </c>
      <c r="AJ17" s="434"/>
      <c r="AK17" s="434"/>
      <c r="AL17" s="434"/>
      <c r="AM17" s="434"/>
      <c r="AN17" s="435"/>
    </row>
    <row r="18" spans="1:40" ht="39.950000000000003" customHeight="1" x14ac:dyDescent="0.2">
      <c r="A18" s="463" t="s">
        <v>76</v>
      </c>
      <c r="B18" s="464"/>
      <c r="C18" s="464"/>
      <c r="D18" s="464"/>
      <c r="E18" s="464"/>
      <c r="F18" s="464"/>
      <c r="G18" s="464"/>
      <c r="H18" s="464"/>
      <c r="I18" s="465"/>
      <c r="J18" s="491">
        <f>'Year 1'!AI43</f>
        <v>0</v>
      </c>
      <c r="K18" s="488"/>
      <c r="L18" s="488"/>
      <c r="M18" s="488"/>
      <c r="N18" s="488"/>
      <c r="O18" s="488">
        <f>'Year 2'!AI43</f>
        <v>0</v>
      </c>
      <c r="P18" s="488"/>
      <c r="Q18" s="488"/>
      <c r="R18" s="488"/>
      <c r="S18" s="488"/>
      <c r="T18" s="488">
        <f>'Year 3'!AI43</f>
        <v>0</v>
      </c>
      <c r="U18" s="488"/>
      <c r="V18" s="488"/>
      <c r="W18" s="488"/>
      <c r="X18" s="488"/>
      <c r="Y18" s="488">
        <f>'Year 4'!AI43</f>
        <v>0</v>
      </c>
      <c r="Z18" s="488"/>
      <c r="AA18" s="488"/>
      <c r="AB18" s="488"/>
      <c r="AC18" s="488"/>
      <c r="AD18" s="488">
        <f>'Year 5'!AI43</f>
        <v>0</v>
      </c>
      <c r="AE18" s="488"/>
      <c r="AF18" s="488"/>
      <c r="AG18" s="488"/>
      <c r="AH18" s="489"/>
      <c r="AI18" s="433">
        <f t="shared" si="0"/>
        <v>0</v>
      </c>
      <c r="AJ18" s="434"/>
      <c r="AK18" s="434"/>
      <c r="AL18" s="434"/>
      <c r="AM18" s="434"/>
      <c r="AN18" s="435"/>
    </row>
    <row r="19" spans="1:40" ht="39.950000000000003" customHeight="1" x14ac:dyDescent="0.2">
      <c r="A19" s="447" t="s">
        <v>41</v>
      </c>
      <c r="B19" s="448"/>
      <c r="C19" s="448"/>
      <c r="D19" s="448"/>
      <c r="E19" s="448"/>
      <c r="F19" s="448"/>
      <c r="G19" s="448"/>
      <c r="H19" s="448"/>
      <c r="I19" s="449"/>
      <c r="J19" s="486">
        <f>'Year 1'!AI45</f>
        <v>1000</v>
      </c>
      <c r="K19" s="487"/>
      <c r="L19" s="487"/>
      <c r="M19" s="487"/>
      <c r="N19" s="487"/>
      <c r="O19" s="487">
        <f>'Year 2'!AI45</f>
        <v>12000</v>
      </c>
      <c r="P19" s="487"/>
      <c r="Q19" s="487"/>
      <c r="R19" s="487"/>
      <c r="S19" s="487"/>
      <c r="T19" s="487">
        <f>'Year 3'!AI45</f>
        <v>0</v>
      </c>
      <c r="U19" s="487"/>
      <c r="V19" s="487"/>
      <c r="W19" s="487"/>
      <c r="X19" s="487"/>
      <c r="Y19" s="487">
        <f>'Year 4'!AI45</f>
        <v>0</v>
      </c>
      <c r="Z19" s="487"/>
      <c r="AA19" s="487"/>
      <c r="AB19" s="487"/>
      <c r="AC19" s="487"/>
      <c r="AD19" s="487">
        <f>'Year 5'!AI45</f>
        <v>0</v>
      </c>
      <c r="AE19" s="487"/>
      <c r="AF19" s="487"/>
      <c r="AG19" s="487"/>
      <c r="AH19" s="490"/>
      <c r="AI19" s="433">
        <f t="shared" si="0"/>
        <v>13000</v>
      </c>
      <c r="AJ19" s="434"/>
      <c r="AK19" s="434"/>
      <c r="AL19" s="434"/>
      <c r="AM19" s="434"/>
      <c r="AN19" s="435"/>
    </row>
    <row r="20" spans="1:40" ht="39.950000000000003" customHeight="1" x14ac:dyDescent="0.2">
      <c r="A20" s="442" t="s">
        <v>68</v>
      </c>
      <c r="B20" s="445"/>
      <c r="C20" s="445"/>
      <c r="D20" s="445"/>
      <c r="E20" s="445"/>
      <c r="F20" s="445"/>
      <c r="G20" s="445"/>
      <c r="H20" s="445"/>
      <c r="I20" s="446"/>
      <c r="J20" s="455">
        <f>SUM(J11:N19)</f>
        <v>93349.947</v>
      </c>
      <c r="K20" s="456"/>
      <c r="L20" s="456"/>
      <c r="M20" s="456"/>
      <c r="N20" s="456"/>
      <c r="O20" s="456">
        <f>SUM(O11:S19)</f>
        <v>115183.44541000003</v>
      </c>
      <c r="P20" s="456"/>
      <c r="Q20" s="456"/>
      <c r="R20" s="456"/>
      <c r="S20" s="456"/>
      <c r="T20" s="456">
        <f>SUM(T11:X19)</f>
        <v>88977.270309900006</v>
      </c>
      <c r="U20" s="456"/>
      <c r="V20" s="456"/>
      <c r="W20" s="456"/>
      <c r="X20" s="456"/>
      <c r="Y20" s="456">
        <f>SUM(Y11:AC19)</f>
        <v>0</v>
      </c>
      <c r="Z20" s="456"/>
      <c r="AA20" s="456"/>
      <c r="AB20" s="456"/>
      <c r="AC20" s="456"/>
      <c r="AD20" s="456">
        <f>SUM(AD11:AH19)</f>
        <v>0</v>
      </c>
      <c r="AE20" s="456"/>
      <c r="AF20" s="456"/>
      <c r="AG20" s="456"/>
      <c r="AH20" s="457"/>
      <c r="AI20" s="492">
        <f>SUM(AI11:AN19)</f>
        <v>297510.66271990002</v>
      </c>
      <c r="AJ20" s="493"/>
      <c r="AK20" s="493"/>
      <c r="AL20" s="493"/>
      <c r="AM20" s="493"/>
      <c r="AN20" s="494"/>
    </row>
    <row r="21" spans="1:40" ht="21" customHeight="1" x14ac:dyDescent="0.2">
      <c r="A21" s="74"/>
      <c r="B21" s="75"/>
      <c r="C21" s="75"/>
      <c r="D21" s="75"/>
      <c r="E21" s="75"/>
      <c r="F21" s="75"/>
      <c r="G21" s="75"/>
      <c r="H21" s="75"/>
      <c r="I21" s="112" t="s">
        <v>84</v>
      </c>
      <c r="J21" s="450">
        <f>'Year 1'!W51</f>
        <v>93349.947</v>
      </c>
      <c r="K21" s="450"/>
      <c r="L21" s="450"/>
      <c r="M21" s="450"/>
      <c r="N21" s="450"/>
      <c r="O21" s="450">
        <f>'Year 2'!W51</f>
        <v>115183.44541</v>
      </c>
      <c r="P21" s="450"/>
      <c r="Q21" s="450"/>
      <c r="R21" s="450"/>
      <c r="S21" s="450"/>
      <c r="T21" s="450">
        <f>'Year 3'!W51</f>
        <v>88977.270309900006</v>
      </c>
      <c r="U21" s="450"/>
      <c r="V21" s="450"/>
      <c r="W21" s="450"/>
      <c r="X21" s="450"/>
      <c r="Y21" s="450">
        <f>'Year 4'!W51</f>
        <v>0</v>
      </c>
      <c r="Z21" s="450"/>
      <c r="AA21" s="450"/>
      <c r="AB21" s="450"/>
      <c r="AC21" s="450"/>
      <c r="AD21" s="450">
        <f>'Year 5'!W51</f>
        <v>0</v>
      </c>
      <c r="AE21" s="450"/>
      <c r="AF21" s="450"/>
      <c r="AG21" s="450"/>
      <c r="AH21" s="450"/>
      <c r="AI21" s="483">
        <f>SUM(J21:AH21)</f>
        <v>297510.66271990002</v>
      </c>
      <c r="AJ21" s="484"/>
      <c r="AK21" s="484"/>
      <c r="AL21" s="484"/>
      <c r="AM21" s="484"/>
      <c r="AN21" s="485"/>
    </row>
    <row r="22" spans="1:40" ht="39.950000000000003" customHeight="1" x14ac:dyDescent="0.2">
      <c r="A22" s="442" t="s">
        <v>69</v>
      </c>
      <c r="B22" s="443"/>
      <c r="C22" s="443"/>
      <c r="D22" s="443"/>
      <c r="E22" s="443"/>
      <c r="F22" s="443"/>
      <c r="G22" s="443"/>
      <c r="H22" s="443"/>
      <c r="I22" s="444"/>
      <c r="J22" s="455">
        <f>'Year 1'!AI54</f>
        <v>48541.972439999998</v>
      </c>
      <c r="K22" s="456"/>
      <c r="L22" s="456"/>
      <c r="M22" s="456"/>
      <c r="N22" s="457"/>
      <c r="O22" s="456">
        <f>'Year 2'!AI54</f>
        <v>59895.391613200001</v>
      </c>
      <c r="P22" s="456"/>
      <c r="Q22" s="456"/>
      <c r="R22" s="456"/>
      <c r="S22" s="456"/>
      <c r="T22" s="456">
        <f>'Year 3'!AI54</f>
        <v>46268.180561148001</v>
      </c>
      <c r="U22" s="456"/>
      <c r="V22" s="456"/>
      <c r="W22" s="456"/>
      <c r="X22" s="456"/>
      <c r="Y22" s="456">
        <f>'Year 4'!AI54</f>
        <v>0</v>
      </c>
      <c r="Z22" s="456"/>
      <c r="AA22" s="456"/>
      <c r="AB22" s="456"/>
      <c r="AC22" s="456"/>
      <c r="AD22" s="456">
        <f>'Year 5'!AI54</f>
        <v>0</v>
      </c>
      <c r="AE22" s="456"/>
      <c r="AF22" s="456"/>
      <c r="AG22" s="456"/>
      <c r="AH22" s="459"/>
      <c r="AI22" s="460">
        <f>SUM(J22:AH22)</f>
        <v>154705.54461434801</v>
      </c>
      <c r="AJ22" s="461"/>
      <c r="AK22" s="461"/>
      <c r="AL22" s="461"/>
      <c r="AM22" s="461"/>
      <c r="AN22" s="462"/>
    </row>
    <row r="23" spans="1:40" ht="21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1"/>
      <c r="AJ23" s="111"/>
      <c r="AK23" s="111"/>
      <c r="AL23" s="111"/>
      <c r="AM23" s="111"/>
      <c r="AN23" s="111"/>
    </row>
    <row r="24" spans="1:40" ht="39.950000000000003" customHeight="1" x14ac:dyDescent="0.2">
      <c r="A24" s="442" t="s">
        <v>35</v>
      </c>
      <c r="B24" s="443"/>
      <c r="C24" s="443"/>
      <c r="D24" s="443"/>
      <c r="E24" s="443"/>
      <c r="F24" s="443"/>
      <c r="G24" s="443"/>
      <c r="H24" s="443"/>
      <c r="I24" s="444"/>
      <c r="J24" s="458">
        <f>J20+J22</f>
        <v>141891.91944</v>
      </c>
      <c r="K24" s="451"/>
      <c r="L24" s="451"/>
      <c r="M24" s="451"/>
      <c r="N24" s="451"/>
      <c r="O24" s="451">
        <f>O20+O22</f>
        <v>175078.83702320003</v>
      </c>
      <c r="P24" s="451"/>
      <c r="Q24" s="451"/>
      <c r="R24" s="451"/>
      <c r="S24" s="451"/>
      <c r="T24" s="451">
        <f>T20+T22</f>
        <v>135245.450871048</v>
      </c>
      <c r="U24" s="451"/>
      <c r="V24" s="451"/>
      <c r="W24" s="451"/>
      <c r="X24" s="451"/>
      <c r="Y24" s="451">
        <f>Y20+Y22</f>
        <v>0</v>
      </c>
      <c r="Z24" s="451"/>
      <c r="AA24" s="451"/>
      <c r="AB24" s="451"/>
      <c r="AC24" s="451"/>
      <c r="AD24" s="451">
        <f>AD20+AD22</f>
        <v>0</v>
      </c>
      <c r="AE24" s="451"/>
      <c r="AF24" s="451"/>
      <c r="AG24" s="451"/>
      <c r="AH24" s="451"/>
      <c r="AI24" s="452">
        <f>SUM(J24:AH24)</f>
        <v>452216.207334248</v>
      </c>
      <c r="AJ24" s="453"/>
      <c r="AK24" s="453"/>
      <c r="AL24" s="453"/>
      <c r="AM24" s="453"/>
      <c r="AN24" s="454"/>
    </row>
    <row r="25" spans="1:40" ht="22.5" customHeight="1" x14ac:dyDescent="0.2">
      <c r="B25" s="76"/>
      <c r="C25" s="76"/>
      <c r="D25" s="76"/>
      <c r="E25" s="76"/>
      <c r="F25" s="76"/>
      <c r="G25" s="76"/>
      <c r="H25" s="76"/>
      <c r="I25" s="76"/>
    </row>
    <row r="26" spans="1:40" ht="18" customHeight="1" x14ac:dyDescent="0.2"/>
    <row r="27" spans="1:40" ht="18" customHeight="1" x14ac:dyDescent="0.2"/>
    <row r="28" spans="1:40" ht="18" customHeight="1" x14ac:dyDescent="0.2"/>
    <row r="29" spans="1:40" ht="18" customHeight="1" x14ac:dyDescent="0.2"/>
    <row r="30" spans="1:40" ht="18" customHeight="1" x14ac:dyDescent="0.2"/>
    <row r="34" spans="1:1" x14ac:dyDescent="0.2">
      <c r="A34" s="77"/>
    </row>
  </sheetData>
  <mergeCells count="102">
    <mergeCell ref="AI12:AN12"/>
    <mergeCell ref="AD11:AH11"/>
    <mergeCell ref="AI11:AN11"/>
    <mergeCell ref="AD13:AH13"/>
    <mergeCell ref="AI13:AN13"/>
    <mergeCell ref="Y11:AC11"/>
    <mergeCell ref="Y12:AC12"/>
    <mergeCell ref="AD12:AH12"/>
    <mergeCell ref="A1:AN1"/>
    <mergeCell ref="A2:AN2"/>
    <mergeCell ref="A3:AN3"/>
    <mergeCell ref="AI9:AN10"/>
    <mergeCell ref="AD9:AH10"/>
    <mergeCell ref="J9:N10"/>
    <mergeCell ref="O9:S10"/>
    <mergeCell ref="T9:X10"/>
    <mergeCell ref="Y9:AC10"/>
    <mergeCell ref="AG7:AN7"/>
    <mergeCell ref="N5:U5"/>
    <mergeCell ref="Y5:AF5"/>
    <mergeCell ref="T12:X12"/>
    <mergeCell ref="T11:X11"/>
    <mergeCell ref="T13:X13"/>
    <mergeCell ref="Y13:AC13"/>
    <mergeCell ref="AI21:AN21"/>
    <mergeCell ref="J19:N19"/>
    <mergeCell ref="O19:S19"/>
    <mergeCell ref="T19:X19"/>
    <mergeCell ref="Y19:AC19"/>
    <mergeCell ref="AD18:AH18"/>
    <mergeCell ref="AD19:AH19"/>
    <mergeCell ref="AI18:AN18"/>
    <mergeCell ref="J16:N16"/>
    <mergeCell ref="O16:S16"/>
    <mergeCell ref="T16:X16"/>
    <mergeCell ref="Y16:AC16"/>
    <mergeCell ref="J18:N18"/>
    <mergeCell ref="O18:S18"/>
    <mergeCell ref="T18:X18"/>
    <mergeCell ref="Y18:AC18"/>
    <mergeCell ref="J20:N20"/>
    <mergeCell ref="O20:S20"/>
    <mergeCell ref="T20:X20"/>
    <mergeCell ref="Y20:AC20"/>
    <mergeCell ref="AI19:AN19"/>
    <mergeCell ref="AD20:AH20"/>
    <mergeCell ref="AI20:AN20"/>
    <mergeCell ref="AD21:AH21"/>
    <mergeCell ref="A18:I18"/>
    <mergeCell ref="A16:I16"/>
    <mergeCell ref="A15:I15"/>
    <mergeCell ref="A14:I14"/>
    <mergeCell ref="A17:I17"/>
    <mergeCell ref="A11:I11"/>
    <mergeCell ref="A12:I12"/>
    <mergeCell ref="J12:N12"/>
    <mergeCell ref="O12:S12"/>
    <mergeCell ref="A13:I13"/>
    <mergeCell ref="J14:N14"/>
    <mergeCell ref="J13:N13"/>
    <mergeCell ref="O13:S13"/>
    <mergeCell ref="J11:N11"/>
    <mergeCell ref="O11:S11"/>
    <mergeCell ref="AI24:AN24"/>
    <mergeCell ref="J22:N22"/>
    <mergeCell ref="O22:S22"/>
    <mergeCell ref="T22:X22"/>
    <mergeCell ref="Y22:AC22"/>
    <mergeCell ref="J24:N24"/>
    <mergeCell ref="O24:S24"/>
    <mergeCell ref="T24:X24"/>
    <mergeCell ref="Y24:AC24"/>
    <mergeCell ref="AD22:AH22"/>
    <mergeCell ref="AI22:AN22"/>
    <mergeCell ref="A24:I24"/>
    <mergeCell ref="A22:I22"/>
    <mergeCell ref="A20:I20"/>
    <mergeCell ref="A19:I19"/>
    <mergeCell ref="J21:N21"/>
    <mergeCell ref="O21:S21"/>
    <mergeCell ref="T21:X21"/>
    <mergeCell ref="Y21:AC21"/>
    <mergeCell ref="AD24:AH24"/>
    <mergeCell ref="AI14:AN14"/>
    <mergeCell ref="AI15:AN15"/>
    <mergeCell ref="J17:N17"/>
    <mergeCell ref="O17:S17"/>
    <mergeCell ref="T17:X17"/>
    <mergeCell ref="J15:N15"/>
    <mergeCell ref="O15:S15"/>
    <mergeCell ref="Y17:AC17"/>
    <mergeCell ref="AD17:AH17"/>
    <mergeCell ref="AI17:AN17"/>
    <mergeCell ref="AD16:AH16"/>
    <mergeCell ref="AI16:AN16"/>
    <mergeCell ref="AD15:AH15"/>
    <mergeCell ref="AD14:AH14"/>
    <mergeCell ref="O14:S14"/>
    <mergeCell ref="Y15:AC15"/>
    <mergeCell ref="T14:X14"/>
    <mergeCell ref="Y14:AC14"/>
    <mergeCell ref="T15:X15"/>
  </mergeCells>
  <phoneticPr fontId="14" type="noConversion"/>
  <printOptions horizontalCentered="1"/>
  <pageMargins left="0.25" right="0.25" top="0" bottom="0" header="0" footer="0"/>
  <pageSetup scale="75" orientation="portrait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1</vt:lpstr>
      <vt:lpstr>Year 2</vt:lpstr>
      <vt:lpstr>Year 3</vt:lpstr>
      <vt:lpstr>Year 4</vt:lpstr>
      <vt:lpstr>Year 5</vt:lpstr>
      <vt:lpstr>Cumulative</vt:lpstr>
    </vt:vector>
  </TitlesOfParts>
  <Company>nick's computer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David Charles Edge</cp:lastModifiedBy>
  <cp:lastPrinted>2018-05-14T18:19:46Z</cp:lastPrinted>
  <dcterms:created xsi:type="dcterms:W3CDTF">2005-08-03T03:15:39Z</dcterms:created>
  <dcterms:modified xsi:type="dcterms:W3CDTF">2023-10-02T23:14:51Z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