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 Documents\Research\Bias correction\Sample Standard Deviation\"/>
    </mc:Choice>
  </mc:AlternateContent>
  <xr:revisionPtr revIDLastSave="0" documentId="13_ncr:1_{BD5DE8EF-D6B8-4406-BE05-7227D2C85297}" xr6:coauthVersionLast="46" xr6:coauthVersionMax="46" xr10:uidLastSave="{00000000-0000-0000-0000-000000000000}"/>
  <bookViews>
    <workbookView xWindow="-120" yWindow="-120" windowWidth="29040" windowHeight="15840" xr2:uid="{7DDD778F-0CD9-457B-B153-15905657DD88}"/>
  </bookViews>
  <sheets>
    <sheet name="Bias correction factors" sheetId="1" r:id="rId1"/>
  </sheets>
  <definedNames>
    <definedName name="_Hlk64025219" localSheetId="0">'Bias correction factors'!$D$36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I4" i="1"/>
  <c r="K4" i="1"/>
  <c r="G4" i="1"/>
  <c r="O4" i="1"/>
  <c r="Q4" i="1"/>
  <c r="N4" i="1" l="1"/>
  <c r="J4" i="1"/>
  <c r="L4" i="1"/>
  <c r="F4" i="1"/>
  <c r="P4" i="1"/>
  <c r="H4" i="1"/>
  <c r="D4" i="1" l="1"/>
  <c r="E4" i="1"/>
  <c r="A5" i="1"/>
  <c r="I5" i="1" l="1"/>
  <c r="M5" i="1"/>
  <c r="K5" i="1"/>
  <c r="G5" i="1"/>
  <c r="F5" i="1"/>
  <c r="O5" i="1"/>
  <c r="Q5" i="1"/>
  <c r="N5" i="1"/>
  <c r="J5" i="1"/>
  <c r="L5" i="1"/>
  <c r="H5" i="1"/>
  <c r="P5" i="1"/>
  <c r="E5" i="1"/>
  <c r="D5" i="1"/>
  <c r="A6" i="1"/>
  <c r="I6" i="1" l="1"/>
  <c r="M6" i="1"/>
  <c r="K6" i="1"/>
  <c r="G6" i="1"/>
  <c r="Q6" i="1"/>
  <c r="O6" i="1"/>
  <c r="P6" i="1"/>
  <c r="N6" i="1"/>
  <c r="L6" i="1"/>
  <c r="H6" i="1"/>
  <c r="J6" i="1"/>
  <c r="F6" i="1"/>
  <c r="D6" i="1"/>
  <c r="E6" i="1"/>
  <c r="A7" i="1"/>
  <c r="I7" i="1" l="1"/>
  <c r="M7" i="1"/>
  <c r="K7" i="1"/>
  <c r="G7" i="1"/>
  <c r="Q7" i="1"/>
  <c r="O7" i="1"/>
  <c r="L7" i="1"/>
  <c r="P7" i="1"/>
  <c r="N7" i="1"/>
  <c r="H7" i="1"/>
  <c r="J7" i="1"/>
  <c r="F7" i="1"/>
  <c r="E7" i="1"/>
  <c r="D7" i="1"/>
  <c r="A8" i="1"/>
  <c r="I8" i="1" l="1"/>
  <c r="M8" i="1"/>
  <c r="G8" i="1"/>
  <c r="K8" i="1"/>
  <c r="Q8" i="1"/>
  <c r="O8" i="1"/>
  <c r="J8" i="1"/>
  <c r="F8" i="1"/>
  <c r="P8" i="1"/>
  <c r="N8" i="1"/>
  <c r="L8" i="1"/>
  <c r="H8" i="1"/>
  <c r="E8" i="1"/>
  <c r="D8" i="1"/>
  <c r="A9" i="1"/>
  <c r="M9" i="1" l="1"/>
  <c r="I9" i="1"/>
  <c r="K9" i="1"/>
  <c r="G9" i="1"/>
  <c r="Q9" i="1"/>
  <c r="O9" i="1"/>
  <c r="H9" i="1"/>
  <c r="J9" i="1"/>
  <c r="F9" i="1"/>
  <c r="N9" i="1"/>
  <c r="P9" i="1"/>
  <c r="L9" i="1"/>
  <c r="E9" i="1"/>
  <c r="D9" i="1"/>
  <c r="A10" i="1"/>
  <c r="M10" i="1" l="1"/>
  <c r="I10" i="1"/>
  <c r="K10" i="1"/>
  <c r="G10" i="1"/>
  <c r="Q10" i="1"/>
  <c r="O10" i="1"/>
  <c r="H10" i="1"/>
  <c r="N10" i="1"/>
  <c r="J10" i="1"/>
  <c r="F10" i="1"/>
  <c r="P10" i="1"/>
  <c r="L10" i="1"/>
  <c r="E10" i="1"/>
  <c r="D10" i="1"/>
  <c r="A11" i="1"/>
  <c r="I11" i="1" l="1"/>
  <c r="M11" i="1"/>
  <c r="G11" i="1"/>
  <c r="K11" i="1"/>
  <c r="Q11" i="1"/>
  <c r="O11" i="1"/>
  <c r="L11" i="1"/>
  <c r="H11" i="1"/>
  <c r="J11" i="1"/>
  <c r="F11" i="1"/>
  <c r="P11" i="1"/>
  <c r="N11" i="1"/>
  <c r="E11" i="1"/>
  <c r="D11" i="1"/>
  <c r="A12" i="1"/>
  <c r="I12" i="1" l="1"/>
  <c r="M12" i="1"/>
  <c r="G12" i="1"/>
  <c r="K12" i="1"/>
  <c r="Q12" i="1"/>
  <c r="O12" i="1"/>
  <c r="J12" i="1"/>
  <c r="F12" i="1"/>
  <c r="L12" i="1"/>
  <c r="H12" i="1"/>
  <c r="P12" i="1"/>
  <c r="N12" i="1"/>
  <c r="E12" i="1"/>
  <c r="D12" i="1"/>
  <c r="A13" i="1"/>
  <c r="I13" i="1" l="1"/>
  <c r="M13" i="1"/>
  <c r="K13" i="1"/>
  <c r="G13" i="1"/>
  <c r="O13" i="1"/>
  <c r="Q13" i="1"/>
  <c r="N13" i="1"/>
  <c r="H13" i="1"/>
  <c r="L13" i="1"/>
  <c r="J13" i="1"/>
  <c r="F13" i="1"/>
  <c r="P13" i="1"/>
  <c r="D13" i="1"/>
  <c r="E13" i="1"/>
  <c r="A14" i="1"/>
  <c r="I14" i="1" l="1"/>
  <c r="M14" i="1"/>
  <c r="K14" i="1"/>
  <c r="G14" i="1"/>
  <c r="O14" i="1"/>
  <c r="Q14" i="1"/>
  <c r="P14" i="1"/>
  <c r="N14" i="1"/>
  <c r="H14" i="1"/>
  <c r="L14" i="1"/>
  <c r="J14" i="1"/>
  <c r="F14" i="1"/>
  <c r="D14" i="1"/>
  <c r="E14" i="1"/>
  <c r="A15" i="1"/>
  <c r="I15" i="1" l="1"/>
  <c r="M15" i="1"/>
  <c r="K15" i="1"/>
  <c r="G15" i="1"/>
  <c r="O15" i="1"/>
  <c r="Q15" i="1"/>
  <c r="P15" i="1"/>
  <c r="L15" i="1"/>
  <c r="N15" i="1"/>
  <c r="H15" i="1"/>
  <c r="J15" i="1"/>
  <c r="F15" i="1"/>
  <c r="D15" i="1"/>
  <c r="E15" i="1"/>
  <c r="A16" i="1"/>
  <c r="M16" i="1" l="1"/>
  <c r="I16" i="1"/>
  <c r="G16" i="1"/>
  <c r="K16" i="1"/>
  <c r="Q16" i="1"/>
  <c r="O16" i="1"/>
  <c r="J16" i="1"/>
  <c r="F16" i="1"/>
  <c r="P16" i="1"/>
  <c r="L16" i="1"/>
  <c r="N16" i="1"/>
  <c r="H16" i="1"/>
  <c r="E16" i="1"/>
  <c r="D16" i="1"/>
  <c r="A17" i="1"/>
  <c r="I17" i="1" l="1"/>
  <c r="M17" i="1"/>
  <c r="K17" i="1"/>
  <c r="G17" i="1"/>
  <c r="Q17" i="1"/>
  <c r="O17" i="1"/>
  <c r="H17" i="1"/>
  <c r="N17" i="1"/>
  <c r="J17" i="1"/>
  <c r="F17" i="1"/>
  <c r="P17" i="1"/>
  <c r="L17" i="1"/>
  <c r="E17" i="1"/>
  <c r="D17" i="1"/>
  <c r="A18" i="1"/>
  <c r="M18" i="1" l="1"/>
  <c r="I18" i="1"/>
  <c r="K18" i="1"/>
  <c r="G18" i="1"/>
  <c r="Q18" i="1"/>
  <c r="O18" i="1"/>
  <c r="H18" i="1"/>
  <c r="P18" i="1"/>
  <c r="J18" i="1"/>
  <c r="F18" i="1"/>
  <c r="N18" i="1"/>
  <c r="L18" i="1"/>
  <c r="E18" i="1"/>
  <c r="D18" i="1"/>
  <c r="A19" i="1"/>
  <c r="M19" i="1" l="1"/>
  <c r="I19" i="1"/>
  <c r="G19" i="1"/>
  <c r="K19" i="1"/>
  <c r="Q19" i="1"/>
  <c r="O19" i="1"/>
  <c r="L19" i="1"/>
  <c r="P19" i="1"/>
  <c r="H19" i="1"/>
  <c r="J19" i="1"/>
  <c r="F19" i="1"/>
  <c r="N19" i="1"/>
  <c r="E19" i="1"/>
  <c r="D19" i="1"/>
  <c r="A20" i="1"/>
  <c r="I20" i="1" l="1"/>
  <c r="M20" i="1"/>
  <c r="G20" i="1"/>
  <c r="K20" i="1"/>
  <c r="Q20" i="1"/>
  <c r="O20" i="1"/>
  <c r="L20" i="1"/>
  <c r="J20" i="1"/>
  <c r="F20" i="1"/>
  <c r="H20" i="1"/>
  <c r="P20" i="1"/>
  <c r="N20" i="1"/>
  <c r="D20" i="1"/>
  <c r="E20" i="1"/>
  <c r="A21" i="1"/>
  <c r="I21" i="1" l="1"/>
  <c r="M21" i="1"/>
  <c r="K21" i="1"/>
  <c r="G21" i="1"/>
  <c r="O21" i="1"/>
  <c r="Q21" i="1"/>
  <c r="N21" i="1"/>
  <c r="F21" i="1"/>
  <c r="H21" i="1"/>
  <c r="L21" i="1"/>
  <c r="J21" i="1"/>
  <c r="P21" i="1"/>
  <c r="D21" i="1"/>
  <c r="E21" i="1"/>
  <c r="A22" i="1"/>
  <c r="I22" i="1" l="1"/>
  <c r="M22" i="1"/>
  <c r="K22" i="1"/>
  <c r="G22" i="1"/>
  <c r="O22" i="1"/>
  <c r="Q22" i="1"/>
  <c r="P22" i="1"/>
  <c r="H22" i="1"/>
  <c r="N22" i="1"/>
  <c r="L22" i="1"/>
  <c r="J22" i="1"/>
  <c r="F22" i="1"/>
  <c r="E22" i="1"/>
  <c r="D22" i="1"/>
  <c r="A23" i="1"/>
  <c r="I23" i="1" l="1"/>
  <c r="M23" i="1"/>
  <c r="K23" i="1"/>
  <c r="G23" i="1"/>
  <c r="O23" i="1"/>
  <c r="Q23" i="1"/>
  <c r="P23" i="1"/>
  <c r="N23" i="1"/>
  <c r="L23" i="1"/>
  <c r="H23" i="1"/>
  <c r="J23" i="1"/>
  <c r="F23" i="1"/>
  <c r="D23" i="1"/>
  <c r="E23" i="1"/>
  <c r="A24" i="1"/>
  <c r="M24" i="1" l="1"/>
  <c r="I24" i="1"/>
  <c r="G24" i="1"/>
  <c r="K24" i="1"/>
  <c r="Q24" i="1"/>
  <c r="O24" i="1"/>
  <c r="J24" i="1"/>
  <c r="F24" i="1"/>
  <c r="P24" i="1"/>
  <c r="N24" i="1"/>
  <c r="L24" i="1"/>
  <c r="H24" i="1"/>
  <c r="E24" i="1"/>
  <c r="D24" i="1"/>
  <c r="A25" i="1"/>
  <c r="M25" i="1" l="1"/>
  <c r="I25" i="1"/>
  <c r="K25" i="1"/>
  <c r="G25" i="1"/>
  <c r="Q25" i="1"/>
  <c r="O25" i="1"/>
  <c r="H25" i="1"/>
  <c r="J25" i="1"/>
  <c r="F25" i="1"/>
  <c r="N25" i="1"/>
  <c r="P25" i="1"/>
  <c r="L25" i="1"/>
  <c r="E25" i="1"/>
  <c r="D25" i="1"/>
  <c r="A26" i="1"/>
  <c r="M26" i="1" l="1"/>
  <c r="I26" i="1"/>
  <c r="K26" i="1"/>
  <c r="G26" i="1"/>
  <c r="Q26" i="1"/>
  <c r="O26" i="1"/>
  <c r="P26" i="1"/>
  <c r="H26" i="1"/>
  <c r="J26" i="1"/>
  <c r="F26" i="1"/>
  <c r="N26" i="1"/>
  <c r="L26" i="1"/>
  <c r="E26" i="1"/>
  <c r="D26" i="1"/>
  <c r="A27" i="1"/>
  <c r="I27" i="1" l="1"/>
  <c r="M27" i="1"/>
  <c r="G27" i="1"/>
  <c r="K27" i="1"/>
  <c r="Q27" i="1"/>
  <c r="O27" i="1"/>
  <c r="L27" i="1"/>
  <c r="P27" i="1"/>
  <c r="H27" i="1"/>
  <c r="J27" i="1"/>
  <c r="F27" i="1"/>
  <c r="N27" i="1"/>
  <c r="E27" i="1"/>
  <c r="D27" i="1"/>
  <c r="A28" i="1"/>
  <c r="I28" i="1" l="1"/>
  <c r="M28" i="1"/>
  <c r="G28" i="1"/>
  <c r="K28" i="1"/>
  <c r="Q28" i="1"/>
  <c r="O28" i="1"/>
  <c r="L28" i="1"/>
  <c r="H28" i="1"/>
  <c r="J28" i="1"/>
  <c r="F28" i="1"/>
  <c r="P28" i="1"/>
  <c r="N28" i="1"/>
  <c r="E28" i="1"/>
  <c r="D28" i="1"/>
  <c r="A29" i="1"/>
  <c r="I29" i="1" l="1"/>
  <c r="M29" i="1"/>
  <c r="K29" i="1"/>
  <c r="G29" i="1"/>
  <c r="O29" i="1"/>
  <c r="Q29" i="1"/>
  <c r="N29" i="1"/>
  <c r="J29" i="1"/>
  <c r="L29" i="1"/>
  <c r="F29" i="1"/>
  <c r="H29" i="1"/>
  <c r="P29" i="1"/>
  <c r="D29" i="1"/>
  <c r="E29" i="1"/>
  <c r="A30" i="1"/>
  <c r="I30" i="1" l="1"/>
  <c r="M30" i="1"/>
  <c r="K30" i="1"/>
  <c r="G30" i="1"/>
  <c r="O30" i="1"/>
  <c r="Q30" i="1"/>
  <c r="P30" i="1"/>
  <c r="N30" i="1"/>
  <c r="L30" i="1"/>
  <c r="H30" i="1"/>
  <c r="J30" i="1"/>
  <c r="F30" i="1"/>
  <c r="D30" i="1"/>
  <c r="E30" i="1"/>
  <c r="A31" i="1"/>
  <c r="I31" i="1" l="1"/>
  <c r="M31" i="1"/>
  <c r="K31" i="1"/>
  <c r="G31" i="1"/>
  <c r="O31" i="1"/>
  <c r="Q31" i="1"/>
  <c r="L31" i="1"/>
  <c r="P31" i="1"/>
  <c r="N31" i="1"/>
  <c r="H31" i="1"/>
  <c r="J31" i="1"/>
  <c r="F31" i="1"/>
  <c r="D31" i="1"/>
  <c r="E31" i="1"/>
  <c r="A32" i="1"/>
  <c r="I32" i="1" l="1"/>
  <c r="M32" i="1"/>
  <c r="G32" i="1"/>
  <c r="K32" i="1"/>
  <c r="Q32" i="1"/>
  <c r="O32" i="1"/>
  <c r="J32" i="1"/>
  <c r="F32" i="1"/>
  <c r="L32" i="1"/>
  <c r="P32" i="1"/>
  <c r="N32" i="1"/>
  <c r="H32" i="1"/>
  <c r="E32" i="1"/>
  <c r="D32" i="1"/>
</calcChain>
</file>

<file path=xl/sharedStrings.xml><?xml version="1.0" encoding="utf-8"?>
<sst xmlns="http://schemas.openxmlformats.org/spreadsheetml/2006/main" count="38" uniqueCount="24">
  <si>
    <t>Normal</t>
  </si>
  <si>
    <t>Logistic</t>
  </si>
  <si>
    <t>Laplace</t>
  </si>
  <si>
    <t>Uniform</t>
  </si>
  <si>
    <t>(Exact)</t>
  </si>
  <si>
    <t>(Approx.1)</t>
  </si>
  <si>
    <t>(Approx 2.)</t>
  </si>
  <si>
    <t>DG</t>
  </si>
  <si>
    <t>Half-Normal</t>
  </si>
  <si>
    <t>Arcsine</t>
  </si>
  <si>
    <t>Kurtosis</t>
  </si>
  <si>
    <t>Triangular</t>
  </si>
  <si>
    <t>Rademacher</t>
  </si>
  <si>
    <t>Wigner</t>
  </si>
  <si>
    <t>Exponential</t>
  </si>
  <si>
    <t>N</t>
  </si>
  <si>
    <t>Hyperbolic Secant</t>
  </si>
  <si>
    <t>Raised Cosine</t>
  </si>
  <si>
    <r>
      <t>(</t>
    </r>
    <r>
      <rPr>
        <b/>
        <i/>
        <sz val="11"/>
        <color rgb="FF0070C0"/>
        <rFont val="Calibri"/>
        <family val="2"/>
      </rPr>
      <t>κ</t>
    </r>
    <r>
      <rPr>
        <b/>
        <sz val="11"/>
        <color rgb="FF0070C0"/>
        <rFont val="Calibri"/>
        <family val="2"/>
      </rPr>
      <t>):</t>
    </r>
  </si>
  <si>
    <t>Exact:</t>
  </si>
  <si>
    <t xml:space="preserve">             </t>
  </si>
  <si>
    <t>DG:</t>
  </si>
  <si>
    <t xml:space="preserve">Approx. 2 = Gurland &amp; Tripathi, Table 2. See their equation (7).  </t>
  </si>
  <si>
    <t>Approx. 1 = Gurland &amp; Tripathi, Table 1 (implicitly). See their equations (5) &amp; (6).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</si>
</sst>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</font>
    <font>
      <b/>
      <i/>
      <sz val="11"/>
      <color rgb="FF0070C0"/>
      <name val="Calibri"/>
      <family val="2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4" fillId="0" borderId="0" xfId="0" applyFont="1"/>
    <xf numFmtId="165" fontId="4" fillId="0" borderId="0" xfId="0" applyNumberFormat="1" applyFont="1"/>
    <xf numFmtId="164" fontId="0" fillId="0" borderId="0" xfId="0" applyNumberFormat="1" applyFill="1"/>
    <xf numFmtId="165" fontId="4" fillId="0" borderId="0" xfId="0" applyNumberFormat="1" applyFont="1" applyFill="1"/>
    <xf numFmtId="0" fontId="3" fillId="0" borderId="0" xfId="0" applyFont="1"/>
    <xf numFmtId="164" fontId="3" fillId="0" borderId="0" xfId="0" applyNumberFormat="1" applyFont="1" applyFill="1"/>
    <xf numFmtId="166" fontId="0" fillId="0" borderId="0" xfId="0" applyNumberFormat="1"/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0" xfId="0" applyFont="1" applyFill="1" applyAlignment="1">
      <alignment horizontal="center"/>
    </xf>
    <xf numFmtId="166" fontId="0" fillId="0" borderId="0" xfId="0" applyNumberFormat="1" applyFill="1"/>
    <xf numFmtId="0" fontId="1" fillId="0" borderId="0" xfId="0" applyFont="1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0" fillId="3" borderId="0" xfId="0" applyFont="1" applyFill="1"/>
    <xf numFmtId="0" fontId="2" fillId="3" borderId="0" xfId="0" applyFont="1" applyFill="1"/>
    <xf numFmtId="0" fontId="2" fillId="5" borderId="0" xfId="0" applyFont="1" applyFill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35</xdr:row>
      <xdr:rowOff>0</xdr:rowOff>
    </xdr:from>
    <xdr:to>
      <xdr:col>6</xdr:col>
      <xdr:colOff>123825</xdr:colOff>
      <xdr:row>36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ED57DE-4A77-41BA-AA0C-F594291D2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"/>
          <a:ext cx="2390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57150</xdr:colOff>
      <xdr:row>38</xdr:row>
      <xdr:rowOff>19050</xdr:rowOff>
    </xdr:from>
    <xdr:to>
      <xdr:col>7</xdr:col>
      <xdr:colOff>571500</xdr:colOff>
      <xdr:row>39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CC4897-02D3-433C-8904-B0FF0095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7258050"/>
          <a:ext cx="3619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276225</xdr:colOff>
      <xdr:row>0</xdr:row>
      <xdr:rowOff>0</xdr:rowOff>
    </xdr:from>
    <xdr:to>
      <xdr:col>3</xdr:col>
      <xdr:colOff>447675</xdr:colOff>
      <xdr:row>1</xdr:row>
      <xdr:rowOff>1121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A61102-ECD3-4476-9685-1D598E993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0"/>
          <a:ext cx="171450" cy="191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800099</xdr:colOff>
      <xdr:row>0</xdr:row>
      <xdr:rowOff>0</xdr:rowOff>
    </xdr:from>
    <xdr:to>
      <xdr:col>11</xdr:col>
      <xdr:colOff>180022</xdr:colOff>
      <xdr:row>1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722A4-6968-4F6C-A980-7FCA8200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4" y="0"/>
          <a:ext cx="180023" cy="200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66675</xdr:colOff>
      <xdr:row>37</xdr:row>
      <xdr:rowOff>0</xdr:rowOff>
    </xdr:from>
    <xdr:to>
      <xdr:col>8</xdr:col>
      <xdr:colOff>800100</xdr:colOff>
      <xdr:row>37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40668C-A9CC-4EA4-9E3C-913E578BA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7048500"/>
          <a:ext cx="1371600" cy="180975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  <xdr:twoCellAnchor>
    <xdr:from>
      <xdr:col>8</xdr:col>
      <xdr:colOff>495300</xdr:colOff>
      <xdr:row>36</xdr:row>
      <xdr:rowOff>0</xdr:rowOff>
    </xdr:from>
    <xdr:to>
      <xdr:col>11</xdr:col>
      <xdr:colOff>333375</xdr:colOff>
      <xdr:row>37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AA2C7D-508E-4D28-BC87-B85EE03ED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6858000"/>
          <a:ext cx="2581275" cy="219075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1BF2-C35E-497B-B6AE-EF2DF97D4D49}">
  <dimension ref="A1:U140"/>
  <sheetViews>
    <sheetView tabSelected="1" topLeftCell="A4" workbookViewId="0">
      <selection activeCell="T6" sqref="T6"/>
    </sheetView>
  </sheetViews>
  <sheetFormatPr defaultRowHeight="15" x14ac:dyDescent="0.25"/>
  <cols>
    <col min="4" max="5" width="11.5703125" customWidth="1"/>
    <col min="6" max="6" width="10.85546875" customWidth="1"/>
    <col min="7" max="7" width="12.5703125" customWidth="1"/>
    <col min="8" max="8" width="9.5703125" bestFit="1" customWidth="1"/>
    <col min="9" max="9" width="17.140625" customWidth="1"/>
    <col min="10" max="11" width="12" customWidth="1"/>
    <col min="12" max="12" width="13.7109375" customWidth="1"/>
    <col min="13" max="13" width="14.5703125" customWidth="1"/>
    <col min="14" max="14" width="13.42578125" customWidth="1"/>
    <col min="15" max="15" width="12.5703125" customWidth="1"/>
    <col min="16" max="16" width="12" bestFit="1" customWidth="1"/>
    <col min="17" max="17" width="13.7109375" customWidth="1"/>
    <col min="18" max="18" width="12.85546875" customWidth="1"/>
    <col min="19" max="19" width="11.42578125" customWidth="1"/>
    <col min="21" max="21" width="13" customWidth="1"/>
    <col min="23" max="23" width="13.85546875" customWidth="1"/>
    <col min="27" max="27" width="10.5703125" customWidth="1"/>
    <col min="29" max="29" width="12.5703125" customWidth="1"/>
  </cols>
  <sheetData>
    <row r="1" spans="1:20" x14ac:dyDescent="0.25">
      <c r="C1" s="7"/>
      <c r="D1" s="39"/>
      <c r="E1" s="7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17"/>
      <c r="S1" s="17"/>
      <c r="T1" s="17"/>
    </row>
    <row r="2" spans="1:20" x14ac:dyDescent="0.25">
      <c r="C2" s="2" t="s">
        <v>0</v>
      </c>
      <c r="D2" s="2" t="s">
        <v>0</v>
      </c>
      <c r="E2" s="2" t="s">
        <v>0</v>
      </c>
      <c r="F2" s="43" t="s">
        <v>0</v>
      </c>
      <c r="G2" s="3" t="s">
        <v>14</v>
      </c>
      <c r="H2" s="16" t="s">
        <v>2</v>
      </c>
      <c r="I2" s="3" t="s">
        <v>16</v>
      </c>
      <c r="J2" s="3" t="s">
        <v>9</v>
      </c>
      <c r="K2" s="3" t="s">
        <v>1</v>
      </c>
      <c r="L2" s="3" t="s">
        <v>8</v>
      </c>
      <c r="M2" s="3" t="s">
        <v>17</v>
      </c>
      <c r="N2" s="3" t="s">
        <v>11</v>
      </c>
      <c r="O2" s="3" t="s">
        <v>13</v>
      </c>
      <c r="P2" s="21" t="s">
        <v>3</v>
      </c>
      <c r="Q2" s="21" t="s">
        <v>12</v>
      </c>
    </row>
    <row r="3" spans="1:20" x14ac:dyDescent="0.25">
      <c r="A3" s="32" t="s">
        <v>15</v>
      </c>
      <c r="B3" s="12"/>
      <c r="C3" s="39" t="s">
        <v>4</v>
      </c>
      <c r="D3" s="41" t="s">
        <v>5</v>
      </c>
      <c r="E3" s="41" t="s">
        <v>6</v>
      </c>
      <c r="F3" s="42" t="s">
        <v>7</v>
      </c>
      <c r="G3" s="42" t="s">
        <v>7</v>
      </c>
      <c r="H3" s="42" t="s">
        <v>7</v>
      </c>
      <c r="I3" s="42" t="s">
        <v>7</v>
      </c>
      <c r="J3" s="42" t="s">
        <v>7</v>
      </c>
      <c r="K3" s="42" t="s">
        <v>7</v>
      </c>
      <c r="L3" s="42" t="s">
        <v>7</v>
      </c>
      <c r="M3" s="42" t="s">
        <v>7</v>
      </c>
      <c r="N3" s="42" t="s">
        <v>7</v>
      </c>
      <c r="O3" s="42" t="s">
        <v>7</v>
      </c>
      <c r="P3" s="42" t="s">
        <v>7</v>
      </c>
      <c r="Q3" s="42" t="s">
        <v>7</v>
      </c>
    </row>
    <row r="4" spans="1:20" x14ac:dyDescent="0.25">
      <c r="A4" s="1">
        <v>2</v>
      </c>
      <c r="C4" s="31">
        <v>1.253314</v>
      </c>
      <c r="D4" s="31">
        <f>SQRT((8*(A4-1)^2)/(4*(2*A4-3)*(A4-1)+1))</f>
        <v>1.2649110640673518</v>
      </c>
      <c r="E4" s="31">
        <f t="shared" ref="E4:E32" si="0">1+1/(4*(A4-1))</f>
        <v>1.25</v>
      </c>
      <c r="F4" s="31">
        <f>8*A4*(A4-1)/(8*A4*(A4-1)-(3-3)*(A4-1)-2*A4)</f>
        <v>1.3333333333333333</v>
      </c>
      <c r="G4" s="31">
        <f>8*A4*(A4-1)/(8*A4*(A4-1)-(9-3)*(A4-1)-2*A4)</f>
        <v>2.6666666666666665</v>
      </c>
      <c r="H4" s="31">
        <f>8*A4*(A4-1)/(8*A4*(A4-1)-(6-3)*(A4-1)-2*A4)</f>
        <v>1.7777777777777777</v>
      </c>
      <c r="I4" s="31">
        <f>8*A4*(A4-1)/(8*A4*(A4-1)-(5-3)*(A4-1)-2*A4)</f>
        <v>1.6</v>
      </c>
      <c r="J4" s="31">
        <f>8*A4*(A4-1)/(8*A4*(A4-1)-(4.5-3)*(A4-1)-2*A4)</f>
        <v>1.5238095238095237</v>
      </c>
      <c r="K4" s="31">
        <f>8*A4*(A4-1)/(8*A4*(A4-1)-(4.2-3)*(A4-1)-2*A4)</f>
        <v>1.4814814814814814</v>
      </c>
      <c r="L4" s="31">
        <f>8*A4*(A4-1)/(8*A4*(A4-1)-(3.8692-3)*(A4-1)-2*A4)</f>
        <v>1.4374528335788981</v>
      </c>
      <c r="M4" s="31">
        <f>8*A4*(A4-1)/(8*A4*(A4-1)-(2.4062-3)*(A4-1)-2*A4)</f>
        <v>1.2704664199844367</v>
      </c>
      <c r="N4" s="31">
        <f>8*A4*(A4-1)/(8*A4*(A4-1)-(2.4-3)*(A4-1)-2*A4)</f>
        <v>1.2698412698412698</v>
      </c>
      <c r="O4" s="31">
        <f>8*A4*(A4-1)/(8*A4*(A4-1)-(2-3)*(A4-1)-2*A4)</f>
        <v>1.2307692307692308</v>
      </c>
      <c r="P4" s="31">
        <f>8*A4*(A4-1)/(8*A4*(A4-1)-(1.8-3)*(A4-1)-2*A4)</f>
        <v>1.2121212121212122</v>
      </c>
      <c r="Q4" s="31">
        <f>8*A4*(A4-1)/(8*A4*(A4-1)-(1-3)*(A4-1)-2*A4)</f>
        <v>1.1428571428571428</v>
      </c>
    </row>
    <row r="5" spans="1:20" x14ac:dyDescent="0.25">
      <c r="A5" s="1">
        <f>A4+1</f>
        <v>3</v>
      </c>
      <c r="C5" s="31">
        <v>1.128379</v>
      </c>
      <c r="D5" s="31">
        <f t="shared" ref="D5:D32" si="1">SQRT((8*(A5-1)^2)/(4*(2*A5-3)*(A5-1)+1))</f>
        <v>1.131370849898476</v>
      </c>
      <c r="E5" s="31">
        <f t="shared" si="0"/>
        <v>1.125</v>
      </c>
      <c r="F5" s="31">
        <f>8*A5*(A5-1)/(8*A5*(A5-1)-(3-3)*(A5-1)-2*A5)</f>
        <v>1.1428571428571428</v>
      </c>
      <c r="G5" s="31">
        <f>8*A5*(A5-1)/(8*A5*(A5-1)-(9-3)*(A5-1)-2*A5)</f>
        <v>1.6</v>
      </c>
      <c r="H5" s="31">
        <f>8*A5*(A5-1)/(8*A5*(A5-1)-(6-3)*(A5-1)-2*A5)</f>
        <v>1.3333333333333333</v>
      </c>
      <c r="I5" s="31">
        <f>8*A5*(A5-1)/(8*A5*(A5-1)-(5-3)*(A5-1)-2*A5)</f>
        <v>1.263157894736842</v>
      </c>
      <c r="J5" s="31">
        <f>8*A5*(A5-1)/(8*A5*(A5-1)-(4.5-3)*(A5-1)-2*A5)</f>
        <v>1.2307692307692308</v>
      </c>
      <c r="K5" s="31">
        <f>8*A5*(A5-1)/(8*A5*(A5-1)-(4.2-3)*(A5-1)-2*A5)</f>
        <v>1.2121212121212122</v>
      </c>
      <c r="L5" s="31">
        <f>8*A5*(A5-1)/(8*A5*(A5-1)-(3.8692-3)*(A5-1)-2*A5)</f>
        <v>1.192202992429511</v>
      </c>
      <c r="M5" s="31">
        <f>8*A5*(A5-1)/(8*A5*(A5-1)-(2.4062-3)*(A5-1)-2*A5)</f>
        <v>1.1114301327232816</v>
      </c>
      <c r="N5" s="31">
        <f>8*A5*(A5-1)/(8*A5*(A5-1)-(2.4-3)*(A5-1)-2*A5)</f>
        <v>1.1111111111111109</v>
      </c>
      <c r="O5" s="31">
        <f>8*A5*(A5-1)/(8*A5*(A5-1)-(2-3)*(A5-1)-2*A5)</f>
        <v>1.0909090909090908</v>
      </c>
      <c r="P5" s="31">
        <f>8*A5*(A5-1)/(8*A5*(A5-1)-(1.8-3)*(A5-1)-2*A5)</f>
        <v>1.0810810810810811</v>
      </c>
      <c r="Q5" s="31">
        <f>8*A5*(A5-1)/(8*A5*(A5-1)-(1-3)*(A5-1)-2*A5)</f>
        <v>1.0434782608695652</v>
      </c>
    </row>
    <row r="6" spans="1:20" x14ac:dyDescent="0.25">
      <c r="A6" s="1">
        <f t="shared" ref="A6:A32" si="2">A5+1</f>
        <v>4</v>
      </c>
      <c r="C6" s="31">
        <v>1.085402</v>
      </c>
      <c r="D6" s="31">
        <f t="shared" si="1"/>
        <v>1.0864289525102224</v>
      </c>
      <c r="E6" s="31">
        <f t="shared" si="0"/>
        <v>1.0833333333333333</v>
      </c>
      <c r="F6" s="31">
        <f t="shared" ref="F6:F32" si="3">8*A6*(A6-1)/(8*A6*(A6-1)-(3-3)*(A6-1)-2*A6)</f>
        <v>1.0909090909090908</v>
      </c>
      <c r="G6" s="31">
        <f>8*A6*(A6-1)/(8*A6*(A6-1)-(9-3)*(A6-1)-2*A6)</f>
        <v>1.3714285714285714</v>
      </c>
      <c r="H6" s="31">
        <f>8*A6*(A6-1)/(8*A6*(A6-1)-(6-3)*(A6-1)-2*A6)</f>
        <v>1.2151898734177216</v>
      </c>
      <c r="I6" s="31">
        <f>8*A6*(A6-1)/(8*A6*(A6-1)-(5-3)*(A6-1)-2*A6)</f>
        <v>1.1707317073170731</v>
      </c>
      <c r="J6" s="31">
        <f>8*A6*(A6-1)/(8*A6*(A6-1)-(4.5-3)*(A6-1)-2*A6)</f>
        <v>1.1497005988023952</v>
      </c>
      <c r="K6" s="31">
        <f>8*A6*(A6-1)/(8*A6*(A6-1)-(4.2-3)*(A6-1)-2*A6)</f>
        <v>1.1374407582938388</v>
      </c>
      <c r="L6" s="31">
        <f>8*A6*(A6-1)/(8*A6*(A6-1)-(3.8692-3)*(A6-1)-2*A6)</f>
        <v>1.1242218277036364</v>
      </c>
      <c r="M6" s="31">
        <f>8*A6*(A6-1)/(8*A6*(A6-1)-(2.4062-3)*(A6-1)-2*A6)</f>
        <v>1.0692637896045283</v>
      </c>
      <c r="N6" s="31">
        <f>8*A6*(A6-1)/(8*A6*(A6-1)-(2.4-3)*(A6-1)-2*A6)</f>
        <v>1.069042316258352</v>
      </c>
      <c r="O6" s="31">
        <f>8*A6*(A6-1)/(8*A6*(A6-1)-(2-3)*(A6-1)-2*A6)</f>
        <v>1.054945054945055</v>
      </c>
      <c r="P6" s="31">
        <f>8*A6*(A6-1)/(8*A6*(A6-1)-(1.8-3)*(A6-1)-2*A6)</f>
        <v>1.0480349344978166</v>
      </c>
      <c r="Q6" s="31">
        <f>8*A6*(A6-1)/(8*A6*(A6-1)-(1-3)*(A6-1)-2*A6)</f>
        <v>1.0212765957446808</v>
      </c>
    </row>
    <row r="7" spans="1:20" x14ac:dyDescent="0.25">
      <c r="A7" s="1">
        <f t="shared" si="2"/>
        <v>5</v>
      </c>
      <c r="C7" s="31">
        <v>1.0638460000000001</v>
      </c>
      <c r="D7" s="31">
        <f t="shared" si="1"/>
        <v>1.0643041683803829</v>
      </c>
      <c r="E7" s="31">
        <f t="shared" si="0"/>
        <v>1.0625</v>
      </c>
      <c r="F7" s="31">
        <f t="shared" si="3"/>
        <v>1.0666666666666667</v>
      </c>
      <c r="G7" s="31">
        <f>8*A7*(A7-1)/(8*A7*(A7-1)-(9-3)*(A7-1)-2*A7)</f>
        <v>1.2698412698412698</v>
      </c>
      <c r="H7" s="31">
        <f>8*A7*(A7-1)/(8*A7*(A7-1)-(6-3)*(A7-1)-2*A7)</f>
        <v>1.1594202898550725</v>
      </c>
      <c r="I7" s="31">
        <f>8*A7*(A7-1)/(8*A7*(A7-1)-(5-3)*(A7-1)-2*A7)</f>
        <v>1.1267605633802817</v>
      </c>
      <c r="J7" s="31">
        <f>8*A7*(A7-1)/(8*A7*(A7-1)-(4.5-3)*(A7-1)-2*A7)</f>
        <v>1.1111111111111112</v>
      </c>
      <c r="K7" s="31">
        <f>8*A7*(A7-1)/(8*A7*(A7-1)-(4.2-3)*(A7-1)-2*A7)</f>
        <v>1.1019283746556474</v>
      </c>
      <c r="L7" s="31">
        <f>8*A7*(A7-1)/(8*A7*(A7-1)-(3.8692-3)*(A7-1)-2*A7)</f>
        <v>1.0919772431942518</v>
      </c>
      <c r="M7" s="31">
        <f>8*A7*(A7-1)/(8*A7*(A7-1)-(2.4062-3)*(A7-1)-2*A7)</f>
        <v>1.050039638996372</v>
      </c>
      <c r="N7" s="31">
        <f>8*A7*(A7-1)/(8*A7*(A7-1)-(2.4-3)*(A7-1)-2*A7)</f>
        <v>1.0498687664041995</v>
      </c>
      <c r="O7" s="31">
        <f>8*A7*(A7-1)/(8*A7*(A7-1)-(2-3)*(A7-1)-2*A7)</f>
        <v>1.0389610389610389</v>
      </c>
      <c r="P7" s="31">
        <f>8*A7*(A7-1)/(8*A7*(A7-1)-(1.8-3)*(A7-1)-2*A7)</f>
        <v>1.0335917312661498</v>
      </c>
      <c r="Q7" s="31">
        <f>8*A7*(A7-1)/(8*A7*(A7-1)-(1-3)*(A7-1)-2*A7)</f>
        <v>1.0126582278481013</v>
      </c>
    </row>
    <row r="8" spans="1:20" x14ac:dyDescent="0.25">
      <c r="A8" s="1">
        <f t="shared" si="2"/>
        <v>6</v>
      </c>
      <c r="C8" s="31">
        <v>1.0509360000000001</v>
      </c>
      <c r="D8" s="31">
        <f t="shared" si="1"/>
        <v>1.0511766624552734</v>
      </c>
      <c r="E8" s="31">
        <f t="shared" si="0"/>
        <v>1.05</v>
      </c>
      <c r="F8" s="31">
        <f t="shared" si="3"/>
        <v>1.0526315789473684</v>
      </c>
      <c r="G8" s="31">
        <f>8*A8*(A8-1)/(8*A8*(A8-1)-(9-3)*(A8-1)-2*A8)</f>
        <v>1.2121212121212122</v>
      </c>
      <c r="H8" s="31">
        <f>8*A8*(A8-1)/(8*A8*(A8-1)-(6-3)*(A8-1)-2*A8)</f>
        <v>1.1267605633802817</v>
      </c>
      <c r="I8" s="31">
        <f>8*A8*(A8-1)/(8*A8*(A8-1)-(5-3)*(A8-1)-2*A8)</f>
        <v>1.1009174311926606</v>
      </c>
      <c r="J8" s="31">
        <f>8*A8*(A8-1)/(8*A8*(A8-1)-(4.5-3)*(A8-1)-2*A8)</f>
        <v>1.08843537414966</v>
      </c>
      <c r="K8" s="31">
        <f>8*A8*(A8-1)/(8*A8*(A8-1)-(4.2-3)*(A8-1)-2*A8)</f>
        <v>1.0810810810810811</v>
      </c>
      <c r="L8" s="31">
        <f>8*A8*(A8-1)/(8*A8*(A8-1)-(3.8692-3)*(A8-1)-2*A8)</f>
        <v>1.0730861062176398</v>
      </c>
      <c r="M8" s="31">
        <f>8*A8*(A8-1)/(8*A8*(A8-1)-(2.4062-3)*(A8-1)-2*A8)</f>
        <v>1.0391004853465184</v>
      </c>
      <c r="N8" s="31">
        <f>8*A8*(A8-1)/(8*A8*(A8-1)-(2.4-3)*(A8-1)-2*A8)</f>
        <v>1.0389610389610389</v>
      </c>
      <c r="O8" s="31">
        <f>8*A8*(A8-1)/(8*A8*(A8-1)-(2-3)*(A8-1)-2*A8)</f>
        <v>1.0300429184549356</v>
      </c>
      <c r="P8" s="31">
        <f>8*A8*(A8-1)/(8*A8*(A8-1)-(1.8-3)*(A8-1)-2*A8)</f>
        <v>1.0256410256410255</v>
      </c>
      <c r="Q8" s="31">
        <f>8*A8*(A8-1)/(8*A8*(A8-1)-(1-3)*(A8-1)-2*A8)</f>
        <v>1.0084033613445378</v>
      </c>
    </row>
    <row r="9" spans="1:20" x14ac:dyDescent="0.25">
      <c r="A9" s="1">
        <f t="shared" si="2"/>
        <v>7</v>
      </c>
      <c r="C9" s="31">
        <v>1.0423519999999999</v>
      </c>
      <c r="D9" s="31">
        <f t="shared" si="1"/>
        <v>1.0424933826313665</v>
      </c>
      <c r="E9" s="31">
        <f t="shared" si="0"/>
        <v>1.0416666666666667</v>
      </c>
      <c r="F9" s="31">
        <f t="shared" si="3"/>
        <v>1.0434782608695652</v>
      </c>
      <c r="G9" s="31">
        <f>8*A9*(A9-1)/(8*A9*(A9-1)-(9-3)*(A9-1)-2*A9)</f>
        <v>1.1748251748251748</v>
      </c>
      <c r="H9" s="31">
        <f>8*A9*(A9-1)/(8*A9*(A9-1)-(6-3)*(A9-1)-2*A9)</f>
        <v>1.1052631578947369</v>
      </c>
      <c r="I9" s="31">
        <f>8*A9*(A9-1)/(8*A9*(A9-1)-(5-3)*(A9-1)-2*A9)</f>
        <v>1.0838709677419356</v>
      </c>
      <c r="J9" s="31">
        <f>8*A9*(A9-1)/(8*A9*(A9-1)-(4.5-3)*(A9-1)-2*A9)</f>
        <v>1.0734824281150159</v>
      </c>
      <c r="K9" s="31">
        <f>8*A9*(A9-1)/(8*A9*(A9-1)-(4.2-3)*(A9-1)-2*A9)</f>
        <v>1.0673443456162643</v>
      </c>
      <c r="L9" s="31">
        <f>8*A9*(A9-1)/(8*A9*(A9-1)-(3.8692-3)*(A9-1)-2*A9)</f>
        <v>1.0606569507122816</v>
      </c>
      <c r="M9" s="31">
        <f>8*A9*(A9-1)/(8*A9*(A9-1)-(2.4062-3)*(A9-1)-2*A9)</f>
        <v>1.0320589453094764</v>
      </c>
      <c r="N9" s="31">
        <f>8*A9*(A9-1)/(8*A9*(A9-1)-(2.4-3)*(A9-1)-2*A9)</f>
        <v>1.0319410319410318</v>
      </c>
      <c r="O9" s="31">
        <f>8*A9*(A9-1)/(8*A9*(A9-1)-(2-3)*(A9-1)-2*A9)</f>
        <v>1.024390243902439</v>
      </c>
      <c r="P9" s="31">
        <f>8*A9*(A9-1)/(8*A9*(A9-1)-(1.8-3)*(A9-1)-2*A9)</f>
        <v>1.0206561360874848</v>
      </c>
      <c r="Q9" s="31">
        <f>8*A9*(A9-1)/(8*A9*(A9-1)-(1-3)*(A9-1)-2*A9)</f>
        <v>1.0059880239520957</v>
      </c>
    </row>
    <row r="10" spans="1:20" x14ac:dyDescent="0.25">
      <c r="A10" s="1">
        <f t="shared" si="2"/>
        <v>8</v>
      </c>
      <c r="C10" s="31">
        <v>1.0362370000000001</v>
      </c>
      <c r="D10" s="31">
        <f t="shared" si="1"/>
        <v>1.0363264942766475</v>
      </c>
      <c r="E10" s="31">
        <f t="shared" si="0"/>
        <v>1.0357142857142858</v>
      </c>
      <c r="F10" s="31">
        <f t="shared" si="3"/>
        <v>1.037037037037037</v>
      </c>
      <c r="G10" s="31">
        <f>8*A10*(A10-1)/(8*A10*(A10-1)-(9-3)*(A10-1)-2*A10)</f>
        <v>1.1487179487179486</v>
      </c>
      <c r="H10" s="31">
        <f>8*A10*(A10-1)/(8*A10*(A10-1)-(6-3)*(A10-1)-2*A10)</f>
        <v>1.0900243309002433</v>
      </c>
      <c r="I10" s="31">
        <f>8*A10*(A10-1)/(8*A10*(A10-1)-(5-3)*(A10-1)-2*A10)</f>
        <v>1.0717703349282297</v>
      </c>
      <c r="J10" s="31">
        <f>8*A10*(A10-1)/(8*A10*(A10-1)-(4.5-3)*(A10-1)-2*A10)</f>
        <v>1.0628706998813759</v>
      </c>
      <c r="K10" s="31">
        <f>8*A10*(A10-1)/(8*A10*(A10-1)-(4.2-3)*(A10-1)-2*A10)</f>
        <v>1.0576015108593011</v>
      </c>
      <c r="L10" s="31">
        <f>8*A10*(A10-1)/(8*A10*(A10-1)-(3.8692-3)*(A10-1)-2*A10)</f>
        <v>1.0518515874976169</v>
      </c>
      <c r="M10" s="31">
        <f>8*A10*(A10-1)/(8*A10*(A10-1)-(2.4062-3)*(A10-1)-2*A10)</f>
        <v>1.0271540084455903</v>
      </c>
      <c r="N10" s="31">
        <f>8*A10*(A10-1)/(8*A10*(A10-1)-(2.4-3)*(A10-1)-2*A10)</f>
        <v>1.0270518110958275</v>
      </c>
      <c r="O10" s="31">
        <f>8*A10*(A10-1)/(8*A10*(A10-1)-(2-3)*(A10-1)-2*A10)</f>
        <v>1.0205011389521641</v>
      </c>
      <c r="P10" s="31">
        <f>8*A10*(A10-1)/(8*A10*(A10-1)-(1.8-3)*(A10-1)-2*A10)</f>
        <v>1.0172570390554043</v>
      </c>
      <c r="Q10" s="31">
        <f>8*A10*(A10-1)/(8*A10*(A10-1)-(1-3)*(A10-1)-2*A10)</f>
        <v>1.0044843049327354</v>
      </c>
    </row>
    <row r="11" spans="1:20" x14ac:dyDescent="0.25">
      <c r="A11" s="1">
        <f t="shared" si="2"/>
        <v>9</v>
      </c>
      <c r="C11" s="31">
        <v>1.0316609999999999</v>
      </c>
      <c r="D11" s="31">
        <f t="shared" si="1"/>
        <v>1.0317214083506576</v>
      </c>
      <c r="E11" s="31">
        <f t="shared" si="0"/>
        <v>1.03125</v>
      </c>
      <c r="F11" s="31">
        <f t="shared" si="3"/>
        <v>1.032258064516129</v>
      </c>
      <c r="G11" s="31">
        <f>8*A11*(A11-1)/(8*A11*(A11-1)-(9-3)*(A11-1)-2*A11)</f>
        <v>1.1294117647058823</v>
      </c>
      <c r="H11" s="31">
        <f>8*A11*(A11-1)/(8*A11*(A11-1)-(6-3)*(A11-1)-2*A11)</f>
        <v>1.0786516853932584</v>
      </c>
      <c r="I11" s="31">
        <f>8*A11*(A11-1)/(8*A11*(A11-1)-(5-3)*(A11-1)-2*A11)</f>
        <v>1.0627306273062731</v>
      </c>
      <c r="J11" s="31">
        <f>8*A11*(A11-1)/(8*A11*(A11-1)-(4.5-3)*(A11-1)-2*A11)</f>
        <v>1.054945054945055</v>
      </c>
      <c r="K11" s="31">
        <f>8*A11*(A11-1)/(8*A11*(A11-1)-(4.2-3)*(A11-1)-2*A11)</f>
        <v>1.0503282275711161</v>
      </c>
      <c r="L11" s="31">
        <f>8*A11*(A11-1)/(8*A11*(A11-1)-(3.8692-3)*(A11-1)-2*A11)</f>
        <v>1.0452840268986423</v>
      </c>
      <c r="M11" s="31">
        <f>8*A11*(A11-1)/(8*A11*(A11-1)-(2.4062-3)*(A11-1)-2*A11)</f>
        <v>1.0235443635402124</v>
      </c>
      <c r="N11" s="31">
        <f>8*A11*(A11-1)/(8*A11*(A11-1)-(2.4-3)*(A11-1)-2*A11)</f>
        <v>1.023454157782516</v>
      </c>
      <c r="O11" s="31">
        <f>8*A11*(A11-1)/(8*A11*(A11-1)-(2-3)*(A11-1)-2*A11)</f>
        <v>1.0176678445229681</v>
      </c>
      <c r="P11" s="31">
        <f>8*A11*(A11-1)/(8*A11*(A11-1)-(1.8-3)*(A11-1)-2*A11)</f>
        <v>1.014799154334038</v>
      </c>
      <c r="Q11" s="31">
        <f>8*A11*(A11-1)/(8*A11*(A11-1)-(1-3)*(A11-1)-2*A11)</f>
        <v>1.0034843205574913</v>
      </c>
    </row>
    <row r="12" spans="1:20" x14ac:dyDescent="0.25">
      <c r="A12" s="1">
        <f t="shared" si="2"/>
        <v>10</v>
      </c>
      <c r="C12" s="31">
        <v>1.0281089999999999</v>
      </c>
      <c r="D12" s="31">
        <f t="shared" si="1"/>
        <v>1.0281518603595718</v>
      </c>
      <c r="E12" s="31">
        <f t="shared" si="0"/>
        <v>1.0277777777777777</v>
      </c>
      <c r="F12" s="31">
        <f t="shared" si="3"/>
        <v>1.0285714285714285</v>
      </c>
      <c r="G12" s="31">
        <f>8*A12*(A12-1)/(8*A12*(A12-1)-(9-3)*(A12-1)-2*A12)</f>
        <v>1.1145510835913313</v>
      </c>
      <c r="H12" s="31">
        <f>8*A12*(A12-1)/(8*A12*(A12-1)-(6-3)*(A12-1)-2*A12)</f>
        <v>1.0698365527488856</v>
      </c>
      <c r="I12" s="31">
        <f>8*A12*(A12-1)/(8*A12*(A12-1)-(5-3)*(A12-1)-2*A12)</f>
        <v>1.0557184750733137</v>
      </c>
      <c r="J12" s="31">
        <f>8*A12*(A12-1)/(8*A12*(A12-1)-(4.5-3)*(A12-1)-2*A12)</f>
        <v>1.0487982520029133</v>
      </c>
      <c r="K12" s="31">
        <f>8*A12*(A12-1)/(8*A12*(A12-1)-(4.2-3)*(A12-1)-2*A12)</f>
        <v>1.044689495066744</v>
      </c>
      <c r="L12" s="31">
        <f>8*A12*(A12-1)/(8*A12*(A12-1)-(3.8692-3)*(A12-1)-2*A12)</f>
        <v>1.0401960654005939</v>
      </c>
      <c r="M12" s="31">
        <f>8*A12*(A12-1)/(8*A12*(A12-1)-(2.4062-3)*(A12-1)-2*A12)</f>
        <v>1.0207782243052399</v>
      </c>
      <c r="N12" s="31">
        <f>8*A12*(A12-1)/(8*A12*(A12-1)-(2.4-3)*(A12-1)-2*A12)</f>
        <v>1.0206974766090162</v>
      </c>
      <c r="O12" s="31">
        <f>8*A12*(A12-1)/(8*A12*(A12-1)-(2-3)*(A12-1)-2*A12)</f>
        <v>1.0155148095909732</v>
      </c>
      <c r="P12" s="31">
        <f>8*A12*(A12-1)/(8*A12*(A12-1)-(1.8-3)*(A12-1)-2*A12)</f>
        <v>1.0129431626336522</v>
      </c>
      <c r="Q12" s="31">
        <f>8*A12*(A12-1)/(8*A12*(A12-1)-(1-3)*(A12-1)-2*A12)</f>
        <v>1.0027855153203342</v>
      </c>
    </row>
    <row r="13" spans="1:20" x14ac:dyDescent="0.25">
      <c r="A13" s="1">
        <f t="shared" si="2"/>
        <v>11</v>
      </c>
      <c r="C13" s="31">
        <v>1.0252730000000001</v>
      </c>
      <c r="D13" s="31">
        <f t="shared" si="1"/>
        <v>1.0253040317020321</v>
      </c>
      <c r="E13" s="31">
        <f t="shared" si="0"/>
        <v>1.0249999999999999</v>
      </c>
      <c r="F13" s="31">
        <f t="shared" si="3"/>
        <v>1.0256410256410255</v>
      </c>
      <c r="G13" s="31">
        <f>8*A13*(A13-1)/(8*A13*(A13-1)-(9-3)*(A13-1)-2*A13)</f>
        <v>1.1027568922305764</v>
      </c>
      <c r="H13" s="31">
        <f>8*A13*(A13-1)/(8*A13*(A13-1)-(6-3)*(A13-1)-2*A13)</f>
        <v>1.0628019323671498</v>
      </c>
      <c r="I13" s="31">
        <f>8*A13*(A13-1)/(8*A13*(A13-1)-(5-3)*(A13-1)-2*A13)</f>
        <v>1.0501193317422435</v>
      </c>
      <c r="J13" s="31">
        <f>8*A13*(A13-1)/(8*A13*(A13-1)-(4.5-3)*(A13-1)-2*A13)</f>
        <v>1.0438908659549229</v>
      </c>
      <c r="K13" s="31">
        <f>8*A13*(A13-1)/(8*A13*(A13-1)-(4.2-3)*(A13-1)-2*A13)</f>
        <v>1.0401891252955082</v>
      </c>
      <c r="L13" s="31">
        <f>8*A13*(A13-1)/(8*A13*(A13-1)-(3.8692-3)*(A13-1)-2*A13)</f>
        <v>1.0361376555972628</v>
      </c>
      <c r="M13" s="31">
        <f>8*A13*(A13-1)/(8*A13*(A13-1)-(2.4062-3)*(A13-1)-2*A13)</f>
        <v>1.018591611898076</v>
      </c>
      <c r="N13" s="31">
        <f>8*A13*(A13-1)/(8*A13*(A13-1)-(2.4-3)*(A13-1)-2*A13)</f>
        <v>1.0185185185185186</v>
      </c>
      <c r="O13" s="31">
        <f>8*A13*(A13-1)/(8*A13*(A13-1)-(2-3)*(A13-1)-2*A13)</f>
        <v>1.0138248847926268</v>
      </c>
      <c r="P13" s="31">
        <f>8*A13*(A13-1)/(8*A13*(A13-1)-(1.8-3)*(A13-1)-2*A13)</f>
        <v>1.0114942528735633</v>
      </c>
      <c r="Q13" s="31">
        <f>8*A13*(A13-1)/(8*A13*(A13-1)-(1-3)*(A13-1)-2*A13)</f>
        <v>1.0022779043280183</v>
      </c>
    </row>
    <row r="14" spans="1:20" x14ac:dyDescent="0.25">
      <c r="A14" s="1">
        <f t="shared" si="2"/>
        <v>12</v>
      </c>
      <c r="C14" s="31">
        <v>1.022956</v>
      </c>
      <c r="D14" s="31">
        <f t="shared" si="1"/>
        <v>1.0229792209456097</v>
      </c>
      <c r="E14" s="31">
        <f t="shared" si="0"/>
        <v>1.0227272727272727</v>
      </c>
      <c r="F14" s="31">
        <f t="shared" si="3"/>
        <v>1.0232558139534884</v>
      </c>
      <c r="G14" s="31">
        <f>8*A14*(A14-1)/(8*A14*(A14-1)-(9-3)*(A14-1)-2*A14)</f>
        <v>1.0931677018633541</v>
      </c>
      <c r="H14" s="31">
        <f>8*A14*(A14-1)/(8*A14*(A14-1)-(6-3)*(A14-1)-2*A14)</f>
        <v>1.057057057057057</v>
      </c>
      <c r="I14" s="31">
        <f>8*A14*(A14-1)/(8*A14*(A14-1)-(5-3)*(A14-1)-2*A14)</f>
        <v>1.0455445544554456</v>
      </c>
      <c r="J14" s="31">
        <f>8*A14*(A14-1)/(8*A14*(A14-1)-(4.5-3)*(A14-1)-2*A14)</f>
        <v>1.0398818316100442</v>
      </c>
      <c r="K14" s="31">
        <f>8*A14*(A14-1)/(8*A14*(A14-1)-(4.2-3)*(A14-1)-2*A14)</f>
        <v>1.0365135453474676</v>
      </c>
      <c r="L14" s="31">
        <f>8*A14*(A14-1)/(8*A14*(A14-1)-(3.8692-3)*(A14-1)-2*A14)</f>
        <v>1.0328246541504491</v>
      </c>
      <c r="M14" s="31">
        <f>8*A14*(A14-1)/(8*A14*(A14-1)-(2.4062-3)*(A14-1)-2*A14)</f>
        <v>1.0168200915946917</v>
      </c>
      <c r="N14" s="31">
        <f>8*A14*(A14-1)/(8*A14*(A14-1)-(2.4-3)*(A14-1)-2*A14)</f>
        <v>1.0167533217793183</v>
      </c>
      <c r="O14" s="31">
        <f>8*A14*(A14-1)/(8*A14*(A14-1)-(2-3)*(A14-1)-2*A14)</f>
        <v>1.012464046021093</v>
      </c>
      <c r="P14" s="31">
        <f>8*A14*(A14-1)/(8*A14*(A14-1)-(1.8-3)*(A14-1)-2*A14)</f>
        <v>1.010332950631458</v>
      </c>
      <c r="Q14" s="31">
        <f>8*A14*(A14-1)/(8*A14*(A14-1)-(1-3)*(A14-1)-2*A14)</f>
        <v>1.0018975332068312</v>
      </c>
    </row>
    <row r="15" spans="1:20" x14ac:dyDescent="0.25">
      <c r="A15" s="1">
        <f t="shared" si="2"/>
        <v>13</v>
      </c>
      <c r="C15" s="31">
        <v>1.0210269999999999</v>
      </c>
      <c r="D15" s="31">
        <f t="shared" si="1"/>
        <v>1.0210455115476409</v>
      </c>
      <c r="E15" s="31">
        <f t="shared" si="0"/>
        <v>1.0208333333333333</v>
      </c>
      <c r="F15" s="31">
        <f t="shared" si="3"/>
        <v>1.0212765957446808</v>
      </c>
      <c r="G15" s="31">
        <f>8*A15*(A15-1)/(8*A15*(A15-1)-(9-3)*(A15-1)-2*A15)</f>
        <v>1.0852173913043479</v>
      </c>
      <c r="H15" s="31">
        <f>8*A15*(A15-1)/(8*A15*(A15-1)-(6-3)*(A15-1)-2*A15)</f>
        <v>1.0522765598650927</v>
      </c>
      <c r="I15" s="31">
        <f>8*A15*(A15-1)/(8*A15*(A15-1)-(5-3)*(A15-1)-2*A15)</f>
        <v>1.0417362270450752</v>
      </c>
      <c r="J15" s="31">
        <f>8*A15*(A15-1)/(8*A15*(A15-1)-(4.5-3)*(A15-1)-2*A15)</f>
        <v>1.0365448504983388</v>
      </c>
      <c r="K15" s="31">
        <f>8*A15*(A15-1)/(8*A15*(A15-1)-(4.2-3)*(A15-1)-2*A15)</f>
        <v>1.0334547863530972</v>
      </c>
      <c r="L15" s="31">
        <f>8*A15*(A15-1)/(8*A15*(A15-1)-(3.8692-3)*(A15-1)-2*A15)</f>
        <v>1.0300687636929813</v>
      </c>
      <c r="M15" s="31">
        <f>8*A15*(A15-1)/(8*A15*(A15-1)-(2.4062-3)*(A15-1)-2*A15)</f>
        <v>1.0153559571129265</v>
      </c>
      <c r="N15" s="31">
        <f>8*A15*(A15-1)/(8*A15*(A15-1)-(2.4-3)*(A15-1)-2*A15)</f>
        <v>1.0152945004881224</v>
      </c>
      <c r="O15" s="31">
        <f>8*A15*(A15-1)/(8*A15*(A15-1)-(2-3)*(A15-1)-2*A15)</f>
        <v>1.0113452188006482</v>
      </c>
      <c r="P15" s="31">
        <f>8*A15*(A15-1)/(8*A15*(A15-1)-(1.8-3)*(A15-1)-2*A15)</f>
        <v>1.0093820769977353</v>
      </c>
      <c r="Q15" s="31">
        <f>8*A15*(A15-1)/(8*A15*(A15-1)-(1-3)*(A15-1)-2*A15)</f>
        <v>1.0016051364365972</v>
      </c>
    </row>
    <row r="16" spans="1:20" x14ac:dyDescent="0.25">
      <c r="A16" s="1">
        <f t="shared" si="2"/>
        <v>14</v>
      </c>
      <c r="C16" s="31">
        <v>1.019398</v>
      </c>
      <c r="D16" s="31">
        <f t="shared" si="1"/>
        <v>1.01941189659117</v>
      </c>
      <c r="E16" s="31">
        <f t="shared" si="0"/>
        <v>1.0192307692307692</v>
      </c>
      <c r="F16" s="31">
        <f t="shared" si="3"/>
        <v>1.0196078431372548</v>
      </c>
      <c r="G16" s="31">
        <f>8*A16*(A16-1)/(8*A16*(A16-1)-(9-3)*(A16-1)-2*A16)</f>
        <v>1.0785185185185184</v>
      </c>
      <c r="H16" s="31">
        <f>8*A16*(A16-1)/(8*A16*(A16-1)-(6-3)*(A16-1)-2*A16)</f>
        <v>1.0482361411087113</v>
      </c>
      <c r="I16" s="31">
        <f>8*A16*(A16-1)/(8*A16*(A16-1)-(5-3)*(A16-1)-2*A16)</f>
        <v>1.0385164051355207</v>
      </c>
      <c r="J16" s="31">
        <f>8*A16*(A16-1)/(8*A16*(A16-1)-(4.5-3)*(A16-1)-2*A16)</f>
        <v>1.0337238196663117</v>
      </c>
      <c r="K16" s="31">
        <f>8*A16*(A16-1)/(8*A16*(A16-1)-(4.2-3)*(A16-1)-2*A16)</f>
        <v>1.0308694420843953</v>
      </c>
      <c r="L16" s="31">
        <f>8*A16*(A16-1)/(8*A16*(A16-1)-(3.8692-3)*(A16-1)-2*A16)</f>
        <v>1.0277402335737325</v>
      </c>
      <c r="M16" s="31">
        <f>8*A16*(A16-1)/(8*A16*(A16-1)-(2.4062-3)*(A16-1)-2*A16)</f>
        <v>1.0141257407262172</v>
      </c>
      <c r="N16" s="31">
        <f>8*A16*(A16-1)/(8*A16*(A16-1)-(2.4-3)*(A16-1)-2*A16)</f>
        <v>1.0140688118122301</v>
      </c>
      <c r="O16" s="31">
        <f>8*A16*(A16-1)/(8*A16*(A16-1)-(2-3)*(A16-1)-2*A16)</f>
        <v>1.0104094378903539</v>
      </c>
      <c r="P16" s="31">
        <f>8*A16*(A16-1)/(8*A16*(A16-1)-(1.8-3)*(A16-1)-2*A16)</f>
        <v>1.0085896370185647</v>
      </c>
      <c r="Q16" s="31">
        <f>8*A16*(A16-1)/(8*A16*(A16-1)-(1-3)*(A16-1)-2*A16)</f>
        <v>1.0013755158184319</v>
      </c>
    </row>
    <row r="17" spans="1:17" x14ac:dyDescent="0.25">
      <c r="A17" s="1">
        <f t="shared" si="2"/>
        <v>15</v>
      </c>
      <c r="C17" s="31">
        <v>1.0180020000000001</v>
      </c>
      <c r="D17" s="31">
        <f t="shared" si="1"/>
        <v>1.0180135653808378</v>
      </c>
      <c r="E17" s="31">
        <f t="shared" si="0"/>
        <v>1.0178571428571428</v>
      </c>
      <c r="F17" s="31">
        <f t="shared" si="3"/>
        <v>1.0181818181818181</v>
      </c>
      <c r="G17" s="31">
        <f>8*A17*(A17-1)/(8*A17*(A17-1)-(9-3)*(A17-1)-2*A17)</f>
        <v>1.0727969348659003</v>
      </c>
      <c r="H17" s="31">
        <f>8*A17*(A17-1)/(8*A17*(A17-1)-(6-3)*(A17-1)-2*A17)</f>
        <v>1.044776119402985</v>
      </c>
      <c r="I17" s="31">
        <f>8*A17*(A17-1)/(8*A17*(A17-1)-(5-3)*(A17-1)-2*A17)</f>
        <v>1.0357583230579532</v>
      </c>
      <c r="J17" s="31">
        <f>8*A17*(A17-1)/(8*A17*(A17-1)-(4.5-3)*(A17-1)-2*A17)</f>
        <v>1.0313075506445673</v>
      </c>
      <c r="K17" s="31">
        <f>8*A17*(A17-1)/(8*A17*(A17-1)-(4.2-3)*(A17-1)-2*A17)</f>
        <v>1.0286554004408524</v>
      </c>
      <c r="L17" s="31">
        <f>8*A17*(A17-1)/(8*A17*(A17-1)-(3.8692-3)*(A17-1)-2*A17)</f>
        <v>1.0257467314091953</v>
      </c>
      <c r="M17" s="31">
        <f>8*A17*(A17-1)/(8*A17*(A17-1)-(2.4062-3)*(A17-1)-2*A17)</f>
        <v>1.0130776261082646</v>
      </c>
      <c r="N17" s="31">
        <f>8*A17*(A17-1)/(8*A17*(A17-1)-(2.4-3)*(A17-1)-2*A17)</f>
        <v>1.0130246020260492</v>
      </c>
      <c r="O17" s="31">
        <f>8*A17*(A17-1)/(8*A17*(A17-1)-(2-3)*(A17-1)-2*A17)</f>
        <v>1.0096153846153846</v>
      </c>
      <c r="P17" s="31">
        <f>8*A17*(A17-1)/(8*A17*(A17-1)-(1.8-3)*(A17-1)-2*A17)</f>
        <v>1.007919366450684</v>
      </c>
      <c r="Q17" s="31">
        <f>8*A17*(A17-1)/(8*A17*(A17-1)-(1-3)*(A17-1)-2*A17)</f>
        <v>1.0011918951132301</v>
      </c>
    </row>
    <row r="18" spans="1:17" x14ac:dyDescent="0.25">
      <c r="A18" s="1">
        <f>A17+1</f>
        <v>16</v>
      </c>
      <c r="C18" s="31">
        <v>1.016794</v>
      </c>
      <c r="D18" s="31">
        <f t="shared" si="1"/>
        <v>1.0168031125972612</v>
      </c>
      <c r="E18" s="31">
        <f t="shared" si="0"/>
        <v>1.0166666666666666</v>
      </c>
      <c r="F18" s="31">
        <f t="shared" si="3"/>
        <v>1.0169491525423728</v>
      </c>
      <c r="G18" s="31">
        <f>8*A18*(A18-1)/(8*A18*(A18-1)-(9-3)*(A18-1)-2*A18)</f>
        <v>1.067853170189099</v>
      </c>
      <c r="H18" s="31">
        <f>8*A18*(A18-1)/(8*A18*(A18-1)-(6-3)*(A18-1)-2*A18)</f>
        <v>1.0417797069994574</v>
      </c>
      <c r="I18" s="31">
        <f>8*A18*(A18-1)/(8*A18*(A18-1)-(5-3)*(A18-1)-2*A18)</f>
        <v>1.0333692142088267</v>
      </c>
      <c r="J18" s="31">
        <f>8*A18*(A18-1)/(8*A18*(A18-1)-(4.5-3)*(A18-1)-2*A18)</f>
        <v>1.0292146877512731</v>
      </c>
      <c r="K18" s="31">
        <f>8*A18*(A18-1)/(8*A18*(A18-1)-(4.2-3)*(A18-1)-2*A18)</f>
        <v>1.0267379679144386</v>
      </c>
      <c r="L18" s="31">
        <f>8*A18*(A18-1)/(8*A18*(A18-1)-(3.8692-3)*(A18-1)-2*A18)</f>
        <v>1.0240207534872707</v>
      </c>
      <c r="M18" s="31">
        <f>8*A18*(A18-1)/(8*A18*(A18-1)-(2.4062-3)*(A18-1)-2*A18)</f>
        <v>1.0121740285633403</v>
      </c>
      <c r="N18" s="31">
        <f>8*A18*(A18-1)/(8*A18*(A18-1)-(2.4-3)*(A18-1)-2*A18)</f>
        <v>1.0121244069583553</v>
      </c>
      <c r="O18" s="31">
        <f>8*A18*(A18-1)/(8*A18*(A18-1)-(2-3)*(A18-1)-2*A18)</f>
        <v>1.0089332632685233</v>
      </c>
      <c r="P18" s="31">
        <f>8*A18*(A18-1)/(8*A18*(A18-1)-(1.8-3)*(A18-1)-2*A18)</f>
        <v>1.0073452256033577</v>
      </c>
      <c r="Q18" s="31">
        <f>8*A18*(A18-1)/(8*A18*(A18-1)-(1-3)*(A18-1)-2*A18)</f>
        <v>1.0010427528675705</v>
      </c>
    </row>
    <row r="19" spans="1:17" x14ac:dyDescent="0.25">
      <c r="A19" s="1">
        <f t="shared" si="2"/>
        <v>17</v>
      </c>
      <c r="C19" s="31">
        <v>1.0157369999999999</v>
      </c>
      <c r="D19" s="31">
        <f t="shared" si="1"/>
        <v>1.0157450641103227</v>
      </c>
      <c r="E19" s="31">
        <f t="shared" si="0"/>
        <v>1.015625</v>
      </c>
      <c r="F19" s="31">
        <f t="shared" si="3"/>
        <v>1.0158730158730158</v>
      </c>
      <c r="G19" s="31">
        <f>8*A19*(A19-1)/(8*A19*(A19-1)-(9-3)*(A19-1)-2*A19)</f>
        <v>1.0635386119257086</v>
      </c>
      <c r="H19" s="31">
        <f>8*A19*(A19-1)/(8*A19*(A19-1)-(6-3)*(A19-1)-2*A19)</f>
        <v>1.0391595033428844</v>
      </c>
      <c r="I19" s="31">
        <f>8*A19*(A19-1)/(8*A19*(A19-1)-(5-3)*(A19-1)-2*A19)</f>
        <v>1.0312796208530806</v>
      </c>
      <c r="J19" s="31">
        <f>8*A19*(A19-1)/(8*A19*(A19-1)-(4.5-3)*(A19-1)-2*A19)</f>
        <v>1.0273843248347498</v>
      </c>
      <c r="K19" s="31">
        <f>8*A19*(A19-1)/(8*A19*(A19-1)-(4.2-3)*(A19-1)-2*A19)</f>
        <v>1.0250612398718673</v>
      </c>
      <c r="L19" s="31">
        <f>8*A19*(A19-1)/(8*A19*(A19-1)-(3.8692-3)*(A19-1)-2*A19)</f>
        <v>1.0225118002372828</v>
      </c>
      <c r="M19" s="31">
        <f>8*A19*(A19-1)/(8*A19*(A19-1)-(2.4062-3)*(A19-1)-2*A19)</f>
        <v>1.0113870280689647</v>
      </c>
      <c r="N19" s="31">
        <f>8*A19*(A19-1)/(8*A19*(A19-1)-(2.4-3)*(A19-1)-2*A19)</f>
        <v>1.0113403978434654</v>
      </c>
      <c r="O19" s="31">
        <f>8*A19*(A19-1)/(8*A19*(A19-1)-(2-3)*(A19-1)-2*A19)</f>
        <v>1.0083410565338276</v>
      </c>
      <c r="P19" s="31">
        <f>8*A19*(A19-1)/(8*A19*(A19-1)-(1.8-3)*(A19-1)-2*A19)</f>
        <v>1.0068480473810846</v>
      </c>
      <c r="Q19" s="31">
        <f>8*A19*(A19-1)/(8*A19*(A19-1)-(1-3)*(A19-1)-2*A19)</f>
        <v>1.000919963201472</v>
      </c>
    </row>
    <row r="20" spans="1:17" x14ac:dyDescent="0.25">
      <c r="A20" s="1">
        <f t="shared" si="2"/>
        <v>18</v>
      </c>
      <c r="C20" s="31">
        <v>1.0148060000000001</v>
      </c>
      <c r="D20" s="31">
        <f t="shared" si="1"/>
        <v>1.0148123461978307</v>
      </c>
      <c r="E20" s="31">
        <f t="shared" si="0"/>
        <v>1.0147058823529411</v>
      </c>
      <c r="F20" s="31">
        <f t="shared" si="3"/>
        <v>1.0149253731343284</v>
      </c>
      <c r="G20" s="31">
        <f>8*A20*(A20-1)/(8*A20*(A20-1)-(9-3)*(A20-1)-2*A20)</f>
        <v>1.0597402597402596</v>
      </c>
      <c r="H20" s="31">
        <f>8*A20*(A20-1)/(8*A20*(A20-1)-(6-3)*(A20-1)-2*A20)</f>
        <v>1.036848792884371</v>
      </c>
      <c r="I20" s="31">
        <f>8*A20*(A20-1)/(8*A20*(A20-1)-(5-3)*(A20-1)-2*A20)</f>
        <v>1.0294365012615643</v>
      </c>
      <c r="J20" s="31">
        <f>8*A20*(A20-1)/(8*A20*(A20-1)-(4.5-3)*(A20-1)-2*A20)</f>
        <v>1.0257699560025142</v>
      </c>
      <c r="K20" s="31">
        <f>8*A20*(A20-1)/(8*A20*(A20-1)-(4.2-3)*(A20-1)-2*A20)</f>
        <v>1.0235825388861013</v>
      </c>
      <c r="L20" s="31">
        <f>8*A20*(A20-1)/(8*A20*(A20-1)-(3.8692-3)*(A20-1)-2*A20)</f>
        <v>1.0211813366095679</v>
      </c>
      <c r="M20" s="31">
        <f>8*A20*(A20-1)/(8*A20*(A20-1)-(2.4062-3)*(A20-1)-2*A20)</f>
        <v>1.0106954534310923</v>
      </c>
      <c r="N20" s="31">
        <f>8*A20*(A20-1)/(8*A20*(A20-1)-(2.4-3)*(A20-1)-2*A20)</f>
        <v>1.0106514738667327</v>
      </c>
      <c r="O20" s="31">
        <f>8*A20*(A20-1)/(8*A20*(A20-1)-(2-3)*(A20-1)-2*A20)</f>
        <v>1.0078221490325237</v>
      </c>
      <c r="P20" s="31">
        <f>8*A20*(A20-1)/(8*A20*(A20-1)-(1.8-3)*(A20-1)-2*A20)</f>
        <v>1.0064134188455847</v>
      </c>
      <c r="Q20" s="31">
        <f>8*A20*(A20-1)/(8*A20*(A20-1)-(1-3)*(A20-1)-2*A20)</f>
        <v>1.0008176614881439</v>
      </c>
    </row>
    <row r="21" spans="1:17" x14ac:dyDescent="0.25">
      <c r="A21" s="1">
        <f>A20+1</f>
        <v>19</v>
      </c>
      <c r="C21" s="31">
        <v>1.013979</v>
      </c>
      <c r="D21" s="31">
        <f t="shared" si="1"/>
        <v>1.013983938339964</v>
      </c>
      <c r="E21" s="31">
        <f t="shared" si="0"/>
        <v>1.0138888888888888</v>
      </c>
      <c r="F21" s="31">
        <f t="shared" si="3"/>
        <v>1.0140845070422535</v>
      </c>
      <c r="G21" s="31">
        <f>8*A21*(A21-1)/(8*A21*(A21-1)-(9-3)*(A21-1)-2*A21)</f>
        <v>1.0563706563706563</v>
      </c>
      <c r="H21" s="31">
        <f>8*A21*(A21-1)/(8*A21*(A21-1)-(6-3)*(A21-1)-2*A21)</f>
        <v>1.0347957639939485</v>
      </c>
      <c r="I21" s="31">
        <f>8*A21*(A21-1)/(8*A21*(A21-1)-(5-3)*(A21-1)-2*A21)</f>
        <v>1.0277986476333585</v>
      </c>
      <c r="J21" s="31">
        <f>8*A21*(A21-1)/(8*A21*(A21-1)-(4.5-3)*(A21-1)-2*A21)</f>
        <v>1.0243354548858106</v>
      </c>
      <c r="K21" s="31">
        <f>8*A21*(A21-1)/(8*A21*(A21-1)-(4.2-3)*(A21-1)-2*A21)</f>
        <v>1.0222687191750113</v>
      </c>
      <c r="L21" s="31">
        <f>8*A21*(A21-1)/(8*A21*(A21-1)-(3.8692-3)*(A21-1)-2*A21)</f>
        <v>1.0199994452634595</v>
      </c>
      <c r="M21" s="31">
        <f>8*A21*(A21-1)/(8*A21*(A21-1)-(2.4062-3)*(A21-1)-2*A21)</f>
        <v>1.0100829611851994</v>
      </c>
      <c r="N21" s="31">
        <f>8*A21*(A21-1)/(8*A21*(A21-1)-(2.4-3)*(A21-1)-2*A21)</f>
        <v>1.0100413467217955</v>
      </c>
      <c r="O21" s="31">
        <f>8*A21*(A21-1)/(8*A21*(A21-1)-(2-3)*(A21-1)-2*A21)</f>
        <v>1.0073637702503682</v>
      </c>
      <c r="P21" s="31">
        <f>8*A21*(A21-1)/(8*A21*(A21-1)-(1.8-3)*(A21-1)-2*A21)</f>
        <v>1.0060302985733196</v>
      </c>
      <c r="Q21" s="31">
        <f>8*A21*(A21-1)/(8*A21*(A21-1)-(1-3)*(A21-1)-2*A21)</f>
        <v>1.0007315288953913</v>
      </c>
    </row>
    <row r="22" spans="1:17" x14ac:dyDescent="0.25">
      <c r="A22" s="1">
        <f t="shared" si="2"/>
        <v>20</v>
      </c>
      <c r="C22" s="31">
        <v>1.013239</v>
      </c>
      <c r="D22" s="31">
        <f t="shared" si="1"/>
        <v>1.0132432712673567</v>
      </c>
      <c r="E22" s="31">
        <f t="shared" si="0"/>
        <v>1.013157894736842</v>
      </c>
      <c r="F22" s="31">
        <f t="shared" si="3"/>
        <v>1.0133333333333334</v>
      </c>
      <c r="G22" s="31">
        <f>8*A22*(A22-1)/(8*A22*(A22-1)-(9-3)*(A22-1)-2*A22)</f>
        <v>1.0533610533610533</v>
      </c>
      <c r="H22" s="31">
        <f>8*A22*(A22-1)/(8*A22*(A22-1)-(6-3)*(A22-1)-2*A22)</f>
        <v>1.0329595650696568</v>
      </c>
      <c r="I22" s="31">
        <f>8*A22*(A22-1)/(8*A22*(A22-1)-(5-3)*(A22-1)-2*A22)</f>
        <v>1.0263335584064821</v>
      </c>
      <c r="J22" s="31">
        <f>8*A22*(A22-1)/(8*A22*(A22-1)-(4.5-3)*(A22-1)-2*A22)</f>
        <v>1.0230523304728252</v>
      </c>
      <c r="K22" s="31">
        <f>8*A22*(A22-1)/(8*A22*(A22-1)-(4.2-3)*(A22-1)-2*A22)</f>
        <v>1.0210936450356041</v>
      </c>
      <c r="L22" s="31">
        <f>8*A22*(A22-1)/(8*A22*(A22-1)-(3.8692-3)*(A22-1)-2*A22)</f>
        <v>1.0189425441091513</v>
      </c>
      <c r="M22" s="31">
        <f>8*A22*(A22-1)/(8*A22*(A22-1)-(2.4062-3)*(A22-1)-2*A22)</f>
        <v>1.0095367348832334</v>
      </c>
      <c r="N22" s="31">
        <f>8*A22*(A22-1)/(8*A22*(A22-1)-(2.4-3)*(A22-1)-2*A22)</f>
        <v>1.0094972438068672</v>
      </c>
      <c r="O22" s="31">
        <f>8*A22*(A22-1)/(8*A22*(A22-1)-(2-3)*(A22-1)-2*A22)</f>
        <v>1.0069559456773767</v>
      </c>
      <c r="P22" s="31">
        <f>8*A22*(A22-1)/(8*A22*(A22-1)-(1.8-3)*(A22-1)-2*A22)</f>
        <v>1.0056900886595208</v>
      </c>
      <c r="Q22" s="31">
        <f>8*A22*(A22-1)/(8*A22*(A22-1)-(1-3)*(A22-1)-2*A22)</f>
        <v>1.000658327847268</v>
      </c>
    </row>
    <row r="23" spans="1:17" x14ac:dyDescent="0.25">
      <c r="A23" s="1">
        <f t="shared" si="2"/>
        <v>21</v>
      </c>
      <c r="C23" s="31">
        <v>1.0125729999999999</v>
      </c>
      <c r="D23" s="31">
        <f t="shared" si="1"/>
        <v>1.0125771081116914</v>
      </c>
      <c r="E23" s="31">
        <f t="shared" si="0"/>
        <v>1.0125</v>
      </c>
      <c r="F23" s="31">
        <f t="shared" si="3"/>
        <v>1.0126582278481013</v>
      </c>
      <c r="G23" s="31">
        <f>8*A23*(A23-1)/(8*A23*(A23-1)-(9-3)*(A23-1)-2*A23)</f>
        <v>1.0506566604127581</v>
      </c>
      <c r="H23" s="31">
        <f>8*A23*(A23-1)/(8*A23*(A23-1)-(6-3)*(A23-1)-2*A23)</f>
        <v>1.0313075506445673</v>
      </c>
      <c r="I23" s="31">
        <f>8*A23*(A23-1)/(8*A23*(A23-1)-(5-3)*(A23-1)-2*A23)</f>
        <v>1.0250152532031727</v>
      </c>
      <c r="J23" s="31">
        <f>8*A23*(A23-1)/(8*A23*(A23-1)-(4.5-3)*(A23-1)-2*A23)</f>
        <v>1.0218978102189782</v>
      </c>
      <c r="K23" s="31">
        <f>8*A23*(A23-1)/(8*A23*(A23-1)-(4.2-3)*(A23-1)-2*A23)</f>
        <v>1.0200364298724955</v>
      </c>
      <c r="L23" s="31">
        <f>8*A23*(A23-1)/(8*A23*(A23-1)-(3.8692-3)*(A23-1)-2*A23)</f>
        <v>1.0179917930471161</v>
      </c>
      <c r="M23" s="31">
        <f>8*A23*(A23-1)/(8*A23*(A23-1)-(2.4062-3)*(A23-1)-2*A23)</f>
        <v>1.0090465831160078</v>
      </c>
      <c r="N23" s="31">
        <f>8*A23*(A23-1)/(8*A23*(A23-1)-(2.4-3)*(A23-1)-2*A23)</f>
        <v>1.0090090090090089</v>
      </c>
      <c r="O23" s="31">
        <f>8*A23*(A23-1)/(8*A23*(A23-1)-(2-3)*(A23-1)-2*A23)</f>
        <v>1.0065907729179149</v>
      </c>
      <c r="P23" s="31">
        <f>8*A23*(A23-1)/(8*A23*(A23-1)-(1.8-3)*(A23-1)-2*A23)</f>
        <v>1.0053859964093357</v>
      </c>
      <c r="Q23" s="31">
        <f>8*A23*(A23-1)/(8*A23*(A23-1)-(1-3)*(A23-1)-2*A23)</f>
        <v>1.0005955926146515</v>
      </c>
    </row>
    <row r="24" spans="1:17" x14ac:dyDescent="0.25">
      <c r="A24" s="1">
        <f t="shared" si="2"/>
        <v>22</v>
      </c>
      <c r="C24" s="31">
        <v>1.011971</v>
      </c>
      <c r="D24" s="31">
        <f t="shared" si="1"/>
        <v>1.0119747468409632</v>
      </c>
      <c r="E24" s="31">
        <f t="shared" si="0"/>
        <v>1.0119047619047619</v>
      </c>
      <c r="F24" s="31">
        <f t="shared" si="3"/>
        <v>1.0120481927710843</v>
      </c>
      <c r="G24" s="31">
        <f>8*A24*(A24-1)/(8*A24*(A24-1)-(9-3)*(A24-1)-2*A24)</f>
        <v>1.0482132728304028</v>
      </c>
      <c r="H24" s="31">
        <f>8*A24*(A24-1)/(8*A24*(A24-1)-(6-3)*(A24-1)-2*A24)</f>
        <v>1.0298133184731122</v>
      </c>
      <c r="I24" s="31">
        <f>8*A24*(A24-1)/(8*A24*(A24-1)-(5-3)*(A24-1)-2*A24)</f>
        <v>1.0238227146814405</v>
      </c>
      <c r="J24" s="31">
        <f>8*A24*(A24-1)/(8*A24*(A24-1)-(4.5-3)*(A24-1)-2*A24)</f>
        <v>1.0208534732771717</v>
      </c>
      <c r="K24" s="31">
        <f>8*A24*(A24-1)/(8*A24*(A24-1)-(4.2-3)*(A24-1)-2*A24)</f>
        <v>1.0190801808757031</v>
      </c>
      <c r="L24" s="31">
        <f>8*A24*(A24-1)/(8*A24*(A24-1)-(3.8692-3)*(A24-1)-2*A24)</f>
        <v>1.0171319586714187</v>
      </c>
      <c r="M24" s="31">
        <f>8*A24*(A24-1)/(8*A24*(A24-1)-(2.4062-3)*(A24-1)-2*A24)</f>
        <v>1.0086043006821888</v>
      </c>
      <c r="N24" s="31">
        <f>8*A24*(A24-1)/(8*A24*(A24-1)-(2.4-3)*(A24-1)-2*A24)</f>
        <v>1.0085684658625771</v>
      </c>
      <c r="O24" s="31">
        <f>8*A24*(A24-1)/(8*A24*(A24-1)-(2-3)*(A24-1)-2*A24)</f>
        <v>1.0062619112442146</v>
      </c>
      <c r="P24" s="31">
        <f>8*A24*(A24-1)/(8*A24*(A24-1)-(1.8-3)*(A24-1)-2*A24)</f>
        <v>1.0051125856630045</v>
      </c>
      <c r="Q24" s="31">
        <f>8*A24*(A24-1)/(8*A24*(A24-1)-(1-3)*(A24-1)-2*A24)</f>
        <v>1.0005414185165133</v>
      </c>
    </row>
    <row r="25" spans="1:17" x14ac:dyDescent="0.25">
      <c r="A25" s="1">
        <f t="shared" si="2"/>
        <v>23</v>
      </c>
      <c r="C25" s="31">
        <v>1.0114240000000001</v>
      </c>
      <c r="D25" s="31">
        <f t="shared" si="1"/>
        <v>1.0114274412712001</v>
      </c>
      <c r="E25" s="31">
        <f t="shared" si="0"/>
        <v>1.0113636363636365</v>
      </c>
      <c r="F25" s="31">
        <f t="shared" si="3"/>
        <v>1.0114942528735633</v>
      </c>
      <c r="G25" s="31">
        <f>8*A25*(A25-1)/(8*A25*(A25-1)-(9-3)*(A25-1)-2*A25)</f>
        <v>1.0459948320413437</v>
      </c>
      <c r="H25" s="31">
        <f>8*A25*(A25-1)/(8*A25*(A25-1)-(6-3)*(A25-1)-2*A25)</f>
        <v>1.0284552845528456</v>
      </c>
      <c r="I25" s="31">
        <f>8*A25*(A25-1)/(8*A25*(A25-1)-(5-3)*(A25-1)-2*A25)</f>
        <v>1.0227387569479536</v>
      </c>
      <c r="J25" s="31">
        <f>8*A25*(A25-1)/(8*A25*(A25-1)-(4.5-3)*(A25-1)-2*A25)</f>
        <v>1.0199042579994961</v>
      </c>
      <c r="K25" s="31">
        <f>8*A25*(A25-1)/(8*A25*(A25-1)-(4.2-3)*(A25-1)-2*A25)</f>
        <v>1.0182110876345709</v>
      </c>
      <c r="L25" s="31">
        <f>8*A25*(A25-1)/(8*A25*(A25-1)-(3.8692-3)*(A25-1)-2*A25)</f>
        <v>1.0163505903369967</v>
      </c>
      <c r="M25" s="31">
        <f>8*A25*(A25-1)/(8*A25*(A25-1)-(2.4062-3)*(A25-1)-2*A25)</f>
        <v>1.0082032075407223</v>
      </c>
      <c r="N25" s="31">
        <f>8*A25*(A25-1)/(8*A25*(A25-1)-(2.4-3)*(A25-1)-2*A25)</f>
        <v>1.008168957959753</v>
      </c>
      <c r="O25" s="31">
        <f>8*A25*(A25-1)/(8*A25*(A25-1)-(2-3)*(A25-1)-2*A25)</f>
        <v>1.0059642147117296</v>
      </c>
      <c r="P25" s="31">
        <f>8*A25*(A25-1)/(8*A25*(A25-1)-(1.8-3)*(A25-1)-2*A25)</f>
        <v>1.0048654552676</v>
      </c>
      <c r="Q25" s="31">
        <f>8*A25*(A25-1)/(8*A25*(A25-1)-(1-3)*(A25-1)-2*A25)</f>
        <v>1.0004943153732082</v>
      </c>
    </row>
    <row r="26" spans="1:17" x14ac:dyDescent="0.25">
      <c r="A26" s="1">
        <f t="shared" si="2"/>
        <v>24</v>
      </c>
      <c r="C26" s="31">
        <v>1.0109250000000001</v>
      </c>
      <c r="D26" s="31">
        <f t="shared" si="1"/>
        <v>1.0109279738282715</v>
      </c>
      <c r="E26" s="31">
        <f t="shared" si="0"/>
        <v>1.0108695652173914</v>
      </c>
      <c r="F26" s="31">
        <f t="shared" si="3"/>
        <v>1.0109890109890109</v>
      </c>
      <c r="G26" s="31">
        <f>8*A26*(A26-1)/(8*A26*(A26-1)-(9-3)*(A26-1)-2*A26)</f>
        <v>1.0439716312056737</v>
      </c>
      <c r="H26" s="31">
        <f>8*A26*(A26-1)/(8*A26*(A26-1)-(6-3)*(A26-1)-2*A26)</f>
        <v>1.0272156315422192</v>
      </c>
      <c r="I26" s="31">
        <f>8*A26*(A26-1)/(8*A26*(A26-1)-(5-3)*(A26-1)-2*A26)</f>
        <v>1.0217491901897269</v>
      </c>
      <c r="J26" s="31">
        <f>8*A26*(A26-1)/(8*A26*(A26-1)-(4.5-3)*(A26-1)-2*A26)</f>
        <v>1.0190377293181032</v>
      </c>
      <c r="K26" s="31">
        <f>8*A26*(A26-1)/(8*A26*(A26-1)-(4.2-3)*(A26-1)-2*A26)</f>
        <v>1.0174177495161738</v>
      </c>
      <c r="L26" s="31">
        <f>8*A26*(A26-1)/(8*A26*(A26-1)-(3.8692-3)*(A26-1)-2*A26)</f>
        <v>1.0156374122920278</v>
      </c>
      <c r="M26" s="31">
        <f>8*A26*(A26-1)/(8*A26*(A26-1)-(2.4062-3)*(A26-1)-2*A26)</f>
        <v>1.0078378104139314</v>
      </c>
      <c r="N26" s="31">
        <f>8*A26*(A26-1)/(8*A26*(A26-1)-(2.4-3)*(A26-1)-2*A26)</f>
        <v>1.0078050116390525</v>
      </c>
      <c r="O26" s="31">
        <f>8*A26*(A26-1)/(8*A26*(A26-1)-(2-3)*(A26-1)-2*A26)</f>
        <v>1.0056934639034389</v>
      </c>
      <c r="P26" s="31">
        <f>8*A26*(A26-1)/(8*A26*(A26-1)-(1.8-3)*(A26-1)-2*A26)</f>
        <v>1.0046410046410046</v>
      </c>
      <c r="Q26" s="31">
        <f>8*A26*(A26-1)/(8*A26*(A26-1)-(1-3)*(A26-1)-2*A26)</f>
        <v>1.0004531037607611</v>
      </c>
    </row>
    <row r="27" spans="1:17" x14ac:dyDescent="0.25">
      <c r="A27" s="1">
        <f t="shared" si="2"/>
        <v>25</v>
      </c>
      <c r="C27" s="31">
        <v>1.0104679999999999</v>
      </c>
      <c r="D27" s="31">
        <f t="shared" si="1"/>
        <v>1.0104703356040838</v>
      </c>
      <c r="E27" s="31">
        <f t="shared" si="0"/>
        <v>1.0104166666666667</v>
      </c>
      <c r="F27" s="31">
        <f t="shared" si="3"/>
        <v>1.0105263157894737</v>
      </c>
      <c r="G27" s="31">
        <f>8*A27*(A27-1)/(8*A27*(A27-1)-(9-3)*(A27-1)-2*A27)</f>
        <v>1.0421189752496742</v>
      </c>
      <c r="H27" s="31">
        <f>8*A27*(A27-1)/(8*A27*(A27-1)-(6-3)*(A27-1)-2*A27)</f>
        <v>1.0260795211628901</v>
      </c>
      <c r="I27" s="31">
        <f>8*A27*(A27-1)/(8*A27*(A27-1)-(5-3)*(A27-1)-2*A27)</f>
        <v>1.0208421948107189</v>
      </c>
      <c r="J27" s="31">
        <f>8*A27*(A27-1)/(8*A27*(A27-1)-(4.5-3)*(A27-1)-2*A27)</f>
        <v>1.0182435299109036</v>
      </c>
      <c r="K27" s="31">
        <f>8*A27*(A27-1)/(8*A27*(A27-1)-(4.2-3)*(A27-1)-2*A27)</f>
        <v>1.0166906718630857</v>
      </c>
      <c r="L27" s="31">
        <f>8*A27*(A27-1)/(8*A27*(A27-1)-(3.8692-3)*(A27-1)-2*A27)</f>
        <v>1.0149838685230497</v>
      </c>
      <c r="M27" s="31">
        <f>8*A27*(A27-1)/(8*A27*(A27-1)-(2.4062-3)*(A27-1)-2*A27)</f>
        <v>1.0075035506104297</v>
      </c>
      <c r="N27" s="31">
        <f>8*A27*(A27-1)/(8*A27*(A27-1)-(2.4-3)*(A27-1)-2*A27)</f>
        <v>1.0074720846276553</v>
      </c>
      <c r="O27" s="31">
        <f>8*A27*(A27-1)/(8*A27*(A27-1)-(2-3)*(A27-1)-2*A27)</f>
        <v>1.0054461667364893</v>
      </c>
      <c r="P27" s="31">
        <f>8*A27*(A27-1)/(8*A27*(A27-1)-(1.8-3)*(A27-1)-2*A27)</f>
        <v>1.0044362601489913</v>
      </c>
      <c r="Q27" s="31">
        <f>8*A27*(A27-1)/(8*A27*(A27-1)-(1-3)*(A27-1)-2*A27)</f>
        <v>1.0004168403501459</v>
      </c>
    </row>
    <row r="28" spans="1:17" x14ac:dyDescent="0.25">
      <c r="A28" s="1">
        <f t="shared" si="2"/>
        <v>26</v>
      </c>
      <c r="C28" s="31">
        <v>1.0100469999999999</v>
      </c>
      <c r="D28" s="31">
        <f t="shared" si="1"/>
        <v>1.0100494835363274</v>
      </c>
      <c r="E28" s="31">
        <f t="shared" si="0"/>
        <v>1.01</v>
      </c>
      <c r="F28" s="31">
        <f t="shared" si="3"/>
        <v>1.0101010101010102</v>
      </c>
      <c r="G28" s="31">
        <f>8*A28*(A28-1)/(8*A28*(A28-1)-(9-3)*(A28-1)-2*A28)</f>
        <v>1.0404161664665867</v>
      </c>
      <c r="H28" s="31">
        <f>8*A28*(A28-1)/(8*A28*(A28-1)-(6-3)*(A28-1)-2*A28)</f>
        <v>1.0250344963532427</v>
      </c>
      <c r="I28" s="31">
        <f>8*A28*(A28-1)/(8*A28*(A28-1)-(5-3)*(A28-1)-2*A28)</f>
        <v>1.0200078462142017</v>
      </c>
      <c r="J28" s="31">
        <f>8*A28*(A28-1)/(8*A28*(A28-1)-(4.5-3)*(A28-1)-2*A28)</f>
        <v>1.0175129635065061</v>
      </c>
      <c r="K28" s="31">
        <f>8*A28*(A28-1)/(8*A28*(A28-1)-(4.2-3)*(A28-1)-2*A28)</f>
        <v>1.0160218835482611</v>
      </c>
      <c r="L28" s="31">
        <f>8*A28*(A28-1)/(8*A28*(A28-1)-(3.8692-3)*(A28-1)-2*A28)</f>
        <v>1.0143827773410294</v>
      </c>
      <c r="M28" s="31">
        <f>8*A28*(A28-1)/(8*A28*(A28-1)-(2.4062-3)*(A28-1)-2*A28)</f>
        <v>1.0071966134950787</v>
      </c>
      <c r="N28" s="31">
        <f>8*A28*(A28-1)/(8*A28*(A28-1)-(2.4-3)*(A28-1)-2*A28)</f>
        <v>1.0071663761379044</v>
      </c>
      <c r="O28" s="31">
        <f>8*A28*(A28-1)/(8*A28*(A28-1)-(2-3)*(A28-1)-2*A28)</f>
        <v>1.0052194084670405</v>
      </c>
      <c r="P28" s="31">
        <f>8*A28*(A28-1)/(8*A28*(A28-1)-(1.8-3)*(A28-1)-2*A28)</f>
        <v>1.0042487446890691</v>
      </c>
      <c r="Q28" s="31">
        <f>8*A28*(A28-1)/(8*A28*(A28-1)-(1-3)*(A28-1)-2*A28)</f>
        <v>1.0003847633705272</v>
      </c>
    </row>
    <row r="29" spans="1:17" x14ac:dyDescent="0.25">
      <c r="A29" s="1">
        <f t="shared" si="2"/>
        <v>27</v>
      </c>
      <c r="C29" s="31">
        <v>1.0096590000000001</v>
      </c>
      <c r="D29" s="31">
        <f t="shared" si="1"/>
        <v>1.0096611538617013</v>
      </c>
      <c r="E29" s="31">
        <f t="shared" si="0"/>
        <v>1.0096153846153846</v>
      </c>
      <c r="F29" s="31">
        <f t="shared" si="3"/>
        <v>1.0097087378640777</v>
      </c>
      <c r="G29" s="31">
        <f>8*A29*(A29-1)/(8*A29*(A29-1)-(9-3)*(A29-1)-2*A29)</f>
        <v>1.0388457269700333</v>
      </c>
      <c r="H29" s="31">
        <f>8*A29*(A29-1)/(8*A29*(A29-1)-(6-3)*(A29-1)-2*A29)</f>
        <v>1.0240700218818382</v>
      </c>
      <c r="I29" s="31">
        <f>8*A29*(A29-1)/(8*A29*(A29-1)-(5-3)*(A29-1)-2*A29)</f>
        <v>1.0192377495462794</v>
      </c>
      <c r="J29" s="31">
        <f>8*A29*(A29-1)/(8*A29*(A29-1)-(4.5-3)*(A29-1)-2*A29)</f>
        <v>1.0168386746333515</v>
      </c>
      <c r="K29" s="31">
        <f>8*A29*(A29-1)/(8*A29*(A29-1)-(4.2-3)*(A29-1)-2*A29)</f>
        <v>1.0154046430896073</v>
      </c>
      <c r="L29" s="31">
        <f>8*A29*(A29-1)/(8*A29*(A29-1)-(3.8692-3)*(A29-1)-2*A29)</f>
        <v>1.0138280660247585</v>
      </c>
      <c r="M29" s="31">
        <f>8*A29*(A29-1)/(8*A29*(A29-1)-(2.4062-3)*(A29-1)-2*A29)</f>
        <v>1.0069137827204846</v>
      </c>
      <c r="N29" s="31">
        <f>8*A29*(A29-1)/(8*A29*(A29-1)-(2.4-3)*(A29-1)-2*A29)</f>
        <v>1.0068846815834767</v>
      </c>
      <c r="O29" s="31">
        <f>8*A29*(A29-1)/(8*A29*(A29-1)-(2-3)*(A29-1)-2*A29)</f>
        <v>1.0050107372942019</v>
      </c>
      <c r="P29" s="31">
        <f>8*A29*(A29-1)/(8*A29*(A29-1)-(1.8-3)*(A29-1)-2*A29)</f>
        <v>1.0040763784595581</v>
      </c>
      <c r="Q29" s="31">
        <f>8*A29*(A29-1)/(8*A29*(A29-1)-(1-3)*(A29-1)-2*A29)</f>
        <v>1.0003562522265763</v>
      </c>
    </row>
    <row r="30" spans="1:17" x14ac:dyDescent="0.25">
      <c r="A30" s="1">
        <f t="shared" si="2"/>
        <v>28</v>
      </c>
      <c r="C30" s="31">
        <v>1.0093000000000001</v>
      </c>
      <c r="D30" s="31">
        <f t="shared" si="1"/>
        <v>1.0093017171945551</v>
      </c>
      <c r="E30" s="31">
        <f t="shared" si="0"/>
        <v>1.0092592592592593</v>
      </c>
      <c r="F30" s="31">
        <f t="shared" si="3"/>
        <v>1.0093457943925233</v>
      </c>
      <c r="G30" s="31">
        <f>8*A30*(A30-1)/(8*A30*(A30-1)-(9-3)*(A30-1)-2*A30)</f>
        <v>1.037392795883362</v>
      </c>
      <c r="H30" s="31">
        <f>8*A30*(A30-1)/(8*A30*(A30-1)-(6-3)*(A30-1)-2*A30)</f>
        <v>1.0231771273896126</v>
      </c>
      <c r="I30" s="31">
        <f>8*A30*(A30-1)/(8*A30*(A30-1)-(5-3)*(A30-1)-2*A30)</f>
        <v>1.018524755810037</v>
      </c>
      <c r="J30" s="31">
        <f>8*A30*(A30-1)/(8*A30*(A30-1)-(4.5-3)*(A30-1)-2*A30)</f>
        <v>1.0162143997311601</v>
      </c>
      <c r="K30" s="31">
        <f>8*A30*(A30-1)/(8*A30*(A30-1)-(4.2-3)*(A30-1)-2*A30)</f>
        <v>1.0148332102825692</v>
      </c>
      <c r="L30" s="31">
        <f>8*A30*(A30-1)/(8*A30*(A30-1)-(3.8692-3)*(A30-1)-2*A30)</f>
        <v>1.0133145646745005</v>
      </c>
      <c r="M30" s="31">
        <f>8*A30*(A30-1)/(8*A30*(A30-1)-(2.4062-3)*(A30-1)-2*A30)</f>
        <v>1.006652327419129</v>
      </c>
      <c r="N30" s="31">
        <f>8*A30*(A30-1)/(8*A30*(A30-1)-(2.4-3)*(A30-1)-2*A30)</f>
        <v>1.006624280150461</v>
      </c>
      <c r="O30" s="31">
        <f>8*A30*(A30-1)/(8*A30*(A30-1)-(2-3)*(A30-1)-2*A30)</f>
        <v>1.0048180760923742</v>
      </c>
      <c r="P30" s="31">
        <f>8*A30*(A30-1)/(8*A30*(A30-1)-(1.8-3)*(A30-1)-2*A30)</f>
        <v>1.003917402562911</v>
      </c>
      <c r="Q30" s="31">
        <f>8*A30*(A30-1)/(8*A30*(A30-1)-(1-3)*(A30-1)-2*A30)</f>
        <v>1.0003307972213034</v>
      </c>
    </row>
    <row r="31" spans="1:17" x14ac:dyDescent="0.25">
      <c r="A31" s="1">
        <f t="shared" si="2"/>
        <v>29</v>
      </c>
      <c r="C31" s="31">
        <v>1.0089669999999999</v>
      </c>
      <c r="D31" s="31">
        <f t="shared" si="1"/>
        <v>1.0089680647839832</v>
      </c>
      <c r="E31" s="31">
        <f t="shared" si="0"/>
        <v>1.0089285714285714</v>
      </c>
      <c r="F31" s="31">
        <f t="shared" si="3"/>
        <v>1.0090090090090089</v>
      </c>
      <c r="G31" s="31">
        <f>8*A31*(A31-1)/(8*A31*(A31-1)-(9-3)*(A31-1)-2*A31)</f>
        <v>1.0360446570972888</v>
      </c>
      <c r="H31" s="31">
        <f>8*A31*(A31-1)/(8*A31*(A31-1)-(6-3)*(A31-1)-2*A31)</f>
        <v>1.0223481271639911</v>
      </c>
      <c r="I31" s="31">
        <f>8*A31*(A31-1)/(8*A31*(A31-1)-(5-3)*(A31-1)-2*A31)</f>
        <v>1.0178627389533061</v>
      </c>
      <c r="J31" s="31">
        <f>8*A31*(A31-1)/(8*A31*(A31-1)-(4.5-3)*(A31-1)-2*A31)</f>
        <v>1.0156347717323326</v>
      </c>
      <c r="K31" s="31">
        <f>8*A31*(A31-1)/(8*A31*(A31-1)-(4.2-3)*(A31-1)-2*A31)</f>
        <v>1.014302666916495</v>
      </c>
      <c r="L31" s="31">
        <f>8*A31*(A31-1)/(8*A31*(A31-1)-(3.8692-3)*(A31-1)-2*A31)</f>
        <v>1.0128378444116422</v>
      </c>
      <c r="M31" s="31">
        <f>8*A31*(A31-1)/(8*A31*(A31-1)-(2.4062-3)*(A31-1)-2*A31)</f>
        <v>1.006409913980459</v>
      </c>
      <c r="N31" s="31">
        <f>8*A31*(A31-1)/(8*A31*(A31-1)-(2.4-3)*(A31-1)-2*A31)</f>
        <v>1.0063828468736444</v>
      </c>
      <c r="O31" s="31">
        <f>8*A31*(A31-1)/(8*A31*(A31-1)-(2-3)*(A31-1)-2*A31)</f>
        <v>1.0046396535725333</v>
      </c>
      <c r="P31" s="31">
        <f>8*A31*(A31-1)/(8*A31*(A31-1)-(1.8-3)*(A31-1)-2*A31)</f>
        <v>1.003770319550034</v>
      </c>
      <c r="Q31" s="31">
        <f>8*A31*(A31-1)/(8*A31*(A31-1)-(1-3)*(A31-1)-2*A31)</f>
        <v>1.0003079765937788</v>
      </c>
    </row>
    <row r="32" spans="1:17" x14ac:dyDescent="0.25">
      <c r="A32" s="1">
        <f t="shared" si="2"/>
        <v>30</v>
      </c>
      <c r="C32" s="31">
        <v>1.008656</v>
      </c>
      <c r="D32" s="31">
        <f t="shared" si="1"/>
        <v>1.0086575183950146</v>
      </c>
      <c r="E32" s="31">
        <f t="shared" si="0"/>
        <v>1.0086206896551724</v>
      </c>
      <c r="F32" s="31">
        <f t="shared" si="3"/>
        <v>1.008695652173913</v>
      </c>
      <c r="G32" s="31">
        <f>8*A32*(A32-1)/(8*A32*(A32-1)-(9-3)*(A32-1)-2*A32)</f>
        <v>1.0347903657448707</v>
      </c>
      <c r="H32" s="31">
        <f>8*A32*(A32-1)/(8*A32*(A32-1)-(6-3)*(A32-1)-2*A32)</f>
        <v>1.0215763980625274</v>
      </c>
      <c r="I32" s="31">
        <f>8*A32*(A32-1)/(8*A32*(A32-1)-(5-3)*(A32-1)-2*A32)</f>
        <v>1.0172464191756796</v>
      </c>
      <c r="J32" s="31">
        <f>8*A32*(A32-1)/(8*A32*(A32-1)-(4.5-3)*(A32-1)-2*A32)</f>
        <v>1.0150951651717348</v>
      </c>
      <c r="K32" s="31">
        <f>8*A32*(A32-1)/(8*A32*(A32-1)-(4.2-3)*(A32-1)-2*A32)</f>
        <v>1.0138087746897395</v>
      </c>
      <c r="L32" s="31">
        <f>8*A32*(A32-1)/(8*A32*(A32-1)-(3.8692-3)*(A32-1)-2*A32)</f>
        <v>1.0123940891778389</v>
      </c>
      <c r="M32" s="31">
        <f>8*A32*(A32-1)/(8*A32*(A32-1)-(2.4062-3)*(A32-1)-2*A32)</f>
        <v>1.0061845363835606</v>
      </c>
      <c r="N32" s="31">
        <f>8*A32*(A32-1)/(8*A32*(A32-1)-(2.4-3)*(A32-1)-2*A32)</f>
        <v>1.0061583832075636</v>
      </c>
      <c r="O32" s="31">
        <f>8*A32*(A32-1)/(8*A32*(A32-1)-(2-3)*(A32-1)-2*A32)</f>
        <v>1.0044739500649444</v>
      </c>
      <c r="P32" s="31">
        <f>8*A32*(A32-1)/(8*A32*(A32-1)-(1.8-3)*(A32-1)-2*A32)</f>
        <v>1.003633846686278</v>
      </c>
      <c r="Q32" s="31">
        <f>8*A32*(A32-1)/(8*A32*(A32-1)-(1-3)*(A32-1)-2*A32)</f>
        <v>1.0002874389192296</v>
      </c>
    </row>
    <row r="33" spans="1:20" x14ac:dyDescent="0.25">
      <c r="A33" s="1"/>
      <c r="C33" s="4"/>
      <c r="D33" s="4"/>
      <c r="E33" s="4"/>
      <c r="F33" s="4"/>
      <c r="G33" s="4"/>
      <c r="H33" s="4"/>
      <c r="K33" s="10"/>
      <c r="L33" s="4"/>
      <c r="P33" s="4"/>
    </row>
    <row r="34" spans="1:20" x14ac:dyDescent="0.25">
      <c r="A34" s="34" t="s">
        <v>10</v>
      </c>
      <c r="B34" s="33" t="s">
        <v>18</v>
      </c>
      <c r="C34" s="18">
        <v>3</v>
      </c>
      <c r="D34" s="18">
        <v>3</v>
      </c>
      <c r="E34" s="18">
        <v>3</v>
      </c>
      <c r="F34" s="18">
        <v>3</v>
      </c>
      <c r="G34" s="18">
        <v>9</v>
      </c>
      <c r="H34" s="19">
        <v>6</v>
      </c>
      <c r="I34" s="3">
        <v>5</v>
      </c>
      <c r="J34" s="3">
        <v>4.5</v>
      </c>
      <c r="K34" s="19">
        <v>4.2</v>
      </c>
      <c r="L34" s="20">
        <v>3.8692000000000002</v>
      </c>
      <c r="M34" s="20">
        <v>2.4062399999999999</v>
      </c>
      <c r="N34" s="3">
        <v>2.4</v>
      </c>
      <c r="O34" s="18">
        <v>2</v>
      </c>
      <c r="P34" s="18">
        <v>1.8</v>
      </c>
      <c r="Q34" s="18">
        <v>1</v>
      </c>
    </row>
    <row r="36" spans="1:20" ht="15" customHeight="1" x14ac:dyDescent="0.25">
      <c r="C36" s="36" t="s">
        <v>19</v>
      </c>
      <c r="D36" s="35" t="s">
        <v>20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20" x14ac:dyDescent="0.25">
      <c r="C37" s="37" t="s">
        <v>23</v>
      </c>
      <c r="D37" s="30"/>
      <c r="E37" s="30"/>
      <c r="F37" s="30"/>
      <c r="G37" s="30"/>
      <c r="H37" s="30"/>
      <c r="I37" s="30"/>
      <c r="K37" s="30"/>
      <c r="L37" s="30"/>
      <c r="M37" s="30"/>
      <c r="N37" s="30"/>
      <c r="O37" s="30"/>
      <c r="P37" s="30"/>
      <c r="Q37" s="30"/>
    </row>
    <row r="38" spans="1:20" x14ac:dyDescent="0.25">
      <c r="C38" s="37" t="s">
        <v>22</v>
      </c>
      <c r="D38" s="30"/>
      <c r="E38" s="30"/>
      <c r="F38" s="30"/>
      <c r="G38" s="30"/>
      <c r="H38" s="40"/>
      <c r="I38" s="30"/>
      <c r="J38" s="30"/>
      <c r="K38" s="30"/>
      <c r="L38" s="30"/>
      <c r="M38" s="30"/>
      <c r="N38" s="30"/>
      <c r="O38" s="30"/>
      <c r="P38" s="30"/>
      <c r="Q38" s="30"/>
    </row>
    <row r="39" spans="1:20" x14ac:dyDescent="0.25">
      <c r="C39" s="38" t="s">
        <v>21</v>
      </c>
      <c r="D39" s="5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20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0" x14ac:dyDescent="0.25">
      <c r="A41" s="17"/>
      <c r="B41" s="17"/>
      <c r="C41" s="17"/>
      <c r="D41" s="17"/>
      <c r="E41" s="17"/>
      <c r="F41" s="17"/>
      <c r="G41" s="17"/>
      <c r="H41" s="2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0" x14ac:dyDescent="0.25">
      <c r="A42" s="17"/>
      <c r="B42" s="22"/>
      <c r="C42" s="22"/>
      <c r="D42" s="22"/>
      <c r="E42" s="21"/>
      <c r="F42" s="21"/>
      <c r="G42" s="21"/>
      <c r="H42" s="23"/>
      <c r="I42" s="21"/>
      <c r="J42" s="17"/>
      <c r="K42" s="24"/>
      <c r="L42" s="24"/>
      <c r="M42" s="17"/>
      <c r="N42" s="21"/>
      <c r="O42" s="17"/>
      <c r="P42" s="21"/>
      <c r="Q42" s="17"/>
      <c r="R42" s="17"/>
      <c r="S42" s="17"/>
      <c r="T42" s="3"/>
    </row>
    <row r="43" spans="1:20" x14ac:dyDescent="0.25">
      <c r="A43" s="25"/>
      <c r="B43" s="15"/>
      <c r="C43" s="15"/>
      <c r="D43" s="15"/>
      <c r="E43" s="23"/>
      <c r="F43" s="23"/>
      <c r="G43" s="23"/>
      <c r="H43" s="26"/>
      <c r="I43" s="23"/>
      <c r="J43" s="17"/>
      <c r="K43" s="27"/>
      <c r="L43" s="27"/>
      <c r="M43" s="17"/>
      <c r="N43" s="27"/>
      <c r="O43" s="17"/>
      <c r="P43" s="27"/>
      <c r="Q43" s="17"/>
      <c r="R43" s="17"/>
      <c r="S43" s="17"/>
      <c r="T43" s="23"/>
    </row>
    <row r="44" spans="1:20" x14ac:dyDescent="0.25">
      <c r="A44" s="15"/>
      <c r="B44" s="26"/>
      <c r="C44" s="26"/>
      <c r="D44" s="26"/>
      <c r="E44" s="26"/>
      <c r="F44" s="26"/>
      <c r="G44" s="26"/>
      <c r="H44" s="26"/>
      <c r="I44" s="26"/>
      <c r="J44" s="17"/>
      <c r="K44" s="26"/>
      <c r="L44" s="26"/>
      <c r="M44" s="17"/>
      <c r="N44" s="10"/>
      <c r="O44" s="17"/>
      <c r="P44" s="10"/>
      <c r="Q44" s="17"/>
      <c r="R44" s="17"/>
      <c r="S44" s="17"/>
      <c r="T44" s="4"/>
    </row>
    <row r="45" spans="1:20" x14ac:dyDescent="0.25">
      <c r="A45" s="15"/>
      <c r="B45" s="26"/>
      <c r="C45" s="26"/>
      <c r="D45" s="26"/>
      <c r="E45" s="26"/>
      <c r="F45" s="26"/>
      <c r="G45" s="26"/>
      <c r="H45" s="26"/>
      <c r="I45" s="26"/>
      <c r="J45" s="17"/>
      <c r="K45" s="26"/>
      <c r="L45" s="26"/>
      <c r="M45" s="17"/>
      <c r="N45" s="10"/>
      <c r="O45" s="17"/>
      <c r="P45" s="10"/>
      <c r="Q45" s="17"/>
      <c r="R45" s="17"/>
      <c r="S45" s="17"/>
      <c r="T45" s="4"/>
    </row>
    <row r="46" spans="1:20" x14ac:dyDescent="0.25">
      <c r="A46" s="15"/>
      <c r="B46" s="26"/>
      <c r="C46" s="26"/>
      <c r="D46" s="26"/>
      <c r="E46" s="26"/>
      <c r="F46" s="26"/>
      <c r="G46" s="26"/>
      <c r="H46" s="26"/>
      <c r="I46" s="26"/>
      <c r="J46" s="17"/>
      <c r="K46" s="26"/>
      <c r="L46" s="26"/>
      <c r="M46" s="17"/>
      <c r="N46" s="10"/>
      <c r="O46" s="17"/>
      <c r="P46" s="10"/>
      <c r="Q46" s="17"/>
      <c r="R46" s="17"/>
      <c r="S46" s="17"/>
      <c r="T46" s="4"/>
    </row>
    <row r="47" spans="1:20" x14ac:dyDescent="0.25">
      <c r="A47" s="15"/>
      <c r="B47" s="26"/>
      <c r="C47" s="26"/>
      <c r="D47" s="26"/>
      <c r="E47" s="26"/>
      <c r="F47" s="26"/>
      <c r="G47" s="26"/>
      <c r="H47" s="26"/>
      <c r="I47" s="26"/>
      <c r="J47" s="17"/>
      <c r="K47" s="26"/>
      <c r="L47" s="26"/>
      <c r="M47" s="17"/>
      <c r="N47" s="10"/>
      <c r="O47" s="17"/>
      <c r="P47" s="10"/>
      <c r="Q47" s="17"/>
      <c r="R47" s="17"/>
      <c r="S47" s="17"/>
      <c r="T47" s="4"/>
    </row>
    <row r="48" spans="1:20" x14ac:dyDescent="0.25">
      <c r="A48" s="15"/>
      <c r="B48" s="26"/>
      <c r="C48" s="26"/>
      <c r="D48" s="26"/>
      <c r="E48" s="26"/>
      <c r="F48" s="26"/>
      <c r="G48" s="26"/>
      <c r="H48" s="26"/>
      <c r="I48" s="26"/>
      <c r="J48" s="17"/>
      <c r="K48" s="26"/>
      <c r="L48" s="26"/>
      <c r="M48" s="17"/>
      <c r="N48" s="10"/>
      <c r="O48" s="17"/>
      <c r="P48" s="10"/>
      <c r="Q48" s="17"/>
      <c r="R48" s="17"/>
      <c r="S48" s="17"/>
      <c r="T48" s="4"/>
    </row>
    <row r="49" spans="1:20" x14ac:dyDescent="0.25">
      <c r="A49" s="15"/>
      <c r="B49" s="26"/>
      <c r="C49" s="26"/>
      <c r="D49" s="26"/>
      <c r="E49" s="26"/>
      <c r="F49" s="26"/>
      <c r="G49" s="26"/>
      <c r="H49" s="26"/>
      <c r="I49" s="26"/>
      <c r="J49" s="17"/>
      <c r="K49" s="26"/>
      <c r="L49" s="26"/>
      <c r="M49" s="17"/>
      <c r="N49" s="10"/>
      <c r="O49" s="17"/>
      <c r="P49" s="10"/>
      <c r="Q49" s="17"/>
      <c r="R49" s="17"/>
      <c r="S49" s="17"/>
      <c r="T49" s="4"/>
    </row>
    <row r="50" spans="1:20" x14ac:dyDescent="0.25">
      <c r="A50" s="15"/>
      <c r="B50" s="26"/>
      <c r="C50" s="26"/>
      <c r="D50" s="26"/>
      <c r="E50" s="26"/>
      <c r="F50" s="26"/>
      <c r="G50" s="26"/>
      <c r="H50" s="26"/>
      <c r="I50" s="26"/>
      <c r="J50" s="17"/>
      <c r="K50" s="26"/>
      <c r="L50" s="26"/>
      <c r="M50" s="17"/>
      <c r="N50" s="10"/>
      <c r="O50" s="17"/>
      <c r="P50" s="10"/>
      <c r="Q50" s="17"/>
      <c r="R50" s="17"/>
      <c r="S50" s="17"/>
      <c r="T50" s="4"/>
    </row>
    <row r="51" spans="1:20" x14ac:dyDescent="0.25">
      <c r="A51" s="15"/>
      <c r="B51" s="26"/>
      <c r="C51" s="26"/>
      <c r="D51" s="26"/>
      <c r="E51" s="26"/>
      <c r="F51" s="26"/>
      <c r="G51" s="26"/>
      <c r="H51" s="26"/>
      <c r="I51" s="26"/>
      <c r="J51" s="17"/>
      <c r="K51" s="26"/>
      <c r="L51" s="26"/>
      <c r="M51" s="17"/>
      <c r="N51" s="10"/>
      <c r="O51" s="17"/>
      <c r="P51" s="10"/>
      <c r="Q51" s="17"/>
      <c r="R51" s="17"/>
      <c r="S51" s="17"/>
      <c r="T51" s="4"/>
    </row>
    <row r="52" spans="1:20" x14ac:dyDescent="0.25">
      <c r="A52" s="15"/>
      <c r="B52" s="26"/>
      <c r="C52" s="26"/>
      <c r="D52" s="26"/>
      <c r="E52" s="26"/>
      <c r="F52" s="26"/>
      <c r="G52" s="26"/>
      <c r="H52" s="26"/>
      <c r="I52" s="26"/>
      <c r="J52" s="17"/>
      <c r="K52" s="26"/>
      <c r="L52" s="26"/>
      <c r="M52" s="17"/>
      <c r="N52" s="10"/>
      <c r="O52" s="17"/>
      <c r="P52" s="10"/>
      <c r="Q52" s="17"/>
      <c r="R52" s="17"/>
      <c r="S52" s="17"/>
      <c r="T52" s="4"/>
    </row>
    <row r="53" spans="1:20" x14ac:dyDescent="0.25">
      <c r="A53" s="15"/>
      <c r="B53" s="26"/>
      <c r="C53" s="26"/>
      <c r="D53" s="26"/>
      <c r="E53" s="26"/>
      <c r="F53" s="26"/>
      <c r="G53" s="26"/>
      <c r="H53" s="26"/>
      <c r="I53" s="26"/>
      <c r="J53" s="17"/>
      <c r="K53" s="26"/>
      <c r="L53" s="26"/>
      <c r="M53" s="17"/>
      <c r="N53" s="10"/>
      <c r="O53" s="17"/>
      <c r="P53" s="10"/>
      <c r="Q53" s="17"/>
      <c r="R53" s="17"/>
      <c r="S53" s="17"/>
      <c r="T53" s="4"/>
    </row>
    <row r="54" spans="1:20" x14ac:dyDescent="0.25">
      <c r="A54" s="15"/>
      <c r="B54" s="26"/>
      <c r="C54" s="26"/>
      <c r="D54" s="26"/>
      <c r="E54" s="26"/>
      <c r="F54" s="26"/>
      <c r="G54" s="26"/>
      <c r="H54" s="26"/>
      <c r="I54" s="26"/>
      <c r="J54" s="17"/>
      <c r="K54" s="26"/>
      <c r="L54" s="26"/>
      <c r="M54" s="17"/>
      <c r="N54" s="10"/>
      <c r="O54" s="17"/>
      <c r="P54" s="10"/>
      <c r="Q54" s="17"/>
      <c r="R54" s="17"/>
      <c r="S54" s="17"/>
      <c r="T54" s="4"/>
    </row>
    <row r="55" spans="1:20" x14ac:dyDescent="0.25">
      <c r="A55" s="15"/>
      <c r="B55" s="26"/>
      <c r="C55" s="26"/>
      <c r="D55" s="26"/>
      <c r="E55" s="26"/>
      <c r="F55" s="26"/>
      <c r="G55" s="26"/>
      <c r="H55" s="26"/>
      <c r="I55" s="26"/>
      <c r="J55" s="17"/>
      <c r="K55" s="26"/>
      <c r="L55" s="26"/>
      <c r="M55" s="17"/>
      <c r="N55" s="10"/>
      <c r="O55" s="17"/>
      <c r="P55" s="10"/>
      <c r="Q55" s="17"/>
      <c r="R55" s="17"/>
      <c r="S55" s="17"/>
      <c r="T55" s="4"/>
    </row>
    <row r="56" spans="1:20" x14ac:dyDescent="0.25">
      <c r="A56" s="15"/>
      <c r="B56" s="26"/>
      <c r="C56" s="26"/>
      <c r="D56" s="26"/>
      <c r="E56" s="26"/>
      <c r="F56" s="26"/>
      <c r="G56" s="26"/>
      <c r="H56" s="26"/>
      <c r="I56" s="26"/>
      <c r="J56" s="17"/>
      <c r="K56" s="26"/>
      <c r="L56" s="26"/>
      <c r="M56" s="17"/>
      <c r="N56" s="10"/>
      <c r="O56" s="17"/>
      <c r="P56" s="10"/>
      <c r="Q56" s="17"/>
      <c r="R56" s="17"/>
      <c r="S56" s="17"/>
      <c r="T56" s="4"/>
    </row>
    <row r="57" spans="1:20" x14ac:dyDescent="0.25">
      <c r="A57" s="15"/>
      <c r="B57" s="26"/>
      <c r="C57" s="26"/>
      <c r="D57" s="26"/>
      <c r="E57" s="26"/>
      <c r="F57" s="26"/>
      <c r="G57" s="26"/>
      <c r="H57" s="26"/>
      <c r="I57" s="26"/>
      <c r="J57" s="17"/>
      <c r="K57" s="26"/>
      <c r="L57" s="26"/>
      <c r="M57" s="17"/>
      <c r="N57" s="10"/>
      <c r="O57" s="17"/>
      <c r="P57" s="10"/>
      <c r="Q57" s="17"/>
      <c r="R57" s="17"/>
      <c r="S57" s="17"/>
      <c r="T57" s="4"/>
    </row>
    <row r="58" spans="1:20" x14ac:dyDescent="0.25">
      <c r="A58" s="15"/>
      <c r="B58" s="26"/>
      <c r="C58" s="26"/>
      <c r="D58" s="26"/>
      <c r="E58" s="26"/>
      <c r="F58" s="26"/>
      <c r="G58" s="26"/>
      <c r="H58" s="26"/>
      <c r="I58" s="26"/>
      <c r="J58" s="17"/>
      <c r="K58" s="26"/>
      <c r="L58" s="26"/>
      <c r="M58" s="17"/>
      <c r="N58" s="10"/>
      <c r="O58" s="17"/>
      <c r="P58" s="10"/>
      <c r="Q58" s="17"/>
      <c r="R58" s="17"/>
      <c r="S58" s="17"/>
      <c r="T58" s="4"/>
    </row>
    <row r="59" spans="1:20" x14ac:dyDescent="0.25">
      <c r="A59" s="15"/>
      <c r="B59" s="26"/>
      <c r="C59" s="26"/>
      <c r="D59" s="26"/>
      <c r="E59" s="26"/>
      <c r="F59" s="26"/>
      <c r="G59" s="26"/>
      <c r="H59" s="26"/>
      <c r="I59" s="26"/>
      <c r="J59" s="17"/>
      <c r="K59" s="26"/>
      <c r="L59" s="26"/>
      <c r="M59" s="17"/>
      <c r="N59" s="10"/>
      <c r="O59" s="17"/>
      <c r="P59" s="10"/>
      <c r="Q59" s="17"/>
      <c r="R59" s="17"/>
      <c r="S59" s="17"/>
      <c r="T59" s="4"/>
    </row>
    <row r="60" spans="1:20" x14ac:dyDescent="0.25">
      <c r="A60" s="15"/>
      <c r="B60" s="26"/>
      <c r="C60" s="26"/>
      <c r="D60" s="26"/>
      <c r="E60" s="26"/>
      <c r="F60" s="26"/>
      <c r="G60" s="26"/>
      <c r="H60" s="26"/>
      <c r="I60" s="26"/>
      <c r="J60" s="17"/>
      <c r="K60" s="26"/>
      <c r="L60" s="26"/>
      <c r="M60" s="17"/>
      <c r="N60" s="10"/>
      <c r="O60" s="17"/>
      <c r="P60" s="10"/>
      <c r="Q60" s="17"/>
      <c r="R60" s="17"/>
      <c r="S60" s="17"/>
      <c r="T60" s="4"/>
    </row>
    <row r="61" spans="1:20" x14ac:dyDescent="0.25">
      <c r="A61" s="15"/>
      <c r="B61" s="26"/>
      <c r="C61" s="26"/>
      <c r="D61" s="26"/>
      <c r="E61" s="26"/>
      <c r="F61" s="26"/>
      <c r="G61" s="26"/>
      <c r="H61" s="26"/>
      <c r="I61" s="26"/>
      <c r="J61" s="17"/>
      <c r="K61" s="26"/>
      <c r="L61" s="26"/>
      <c r="M61" s="17"/>
      <c r="N61" s="10"/>
      <c r="O61" s="17"/>
      <c r="P61" s="10"/>
      <c r="Q61" s="17"/>
      <c r="R61" s="17"/>
      <c r="S61" s="17"/>
      <c r="T61" s="4"/>
    </row>
    <row r="62" spans="1:20" x14ac:dyDescent="0.25">
      <c r="A62" s="15"/>
      <c r="B62" s="26"/>
      <c r="C62" s="26"/>
      <c r="D62" s="26"/>
      <c r="E62" s="26"/>
      <c r="F62" s="26"/>
      <c r="G62" s="26"/>
      <c r="H62" s="26"/>
      <c r="I62" s="26"/>
      <c r="J62" s="17"/>
      <c r="K62" s="26"/>
      <c r="L62" s="26"/>
      <c r="M62" s="17"/>
      <c r="N62" s="10"/>
      <c r="O62" s="17"/>
      <c r="P62" s="10"/>
      <c r="Q62" s="17"/>
      <c r="R62" s="17"/>
      <c r="S62" s="17"/>
      <c r="T62" s="4"/>
    </row>
    <row r="63" spans="1:20" x14ac:dyDescent="0.25">
      <c r="A63" s="15"/>
      <c r="B63" s="26"/>
      <c r="C63" s="26"/>
      <c r="D63" s="26"/>
      <c r="E63" s="26"/>
      <c r="F63" s="26"/>
      <c r="G63" s="26"/>
      <c r="H63" s="26"/>
      <c r="I63" s="26"/>
      <c r="J63" s="17"/>
      <c r="K63" s="26"/>
      <c r="L63" s="26"/>
      <c r="M63" s="17"/>
      <c r="N63" s="10"/>
      <c r="O63" s="17"/>
      <c r="P63" s="10"/>
      <c r="Q63" s="17"/>
      <c r="R63" s="17"/>
      <c r="S63" s="17"/>
      <c r="T63" s="4"/>
    </row>
    <row r="64" spans="1:20" x14ac:dyDescent="0.25">
      <c r="A64" s="15"/>
      <c r="B64" s="26"/>
      <c r="C64" s="26"/>
      <c r="D64" s="26"/>
      <c r="E64" s="26"/>
      <c r="F64" s="26"/>
      <c r="G64" s="26"/>
      <c r="H64" s="26"/>
      <c r="I64" s="26"/>
      <c r="J64" s="17"/>
      <c r="K64" s="26"/>
      <c r="L64" s="26"/>
      <c r="M64" s="17"/>
      <c r="N64" s="10"/>
      <c r="O64" s="17"/>
      <c r="P64" s="10"/>
      <c r="Q64" s="17"/>
      <c r="R64" s="17"/>
      <c r="S64" s="17"/>
      <c r="T64" s="4"/>
    </row>
    <row r="65" spans="1:21" x14ac:dyDescent="0.25">
      <c r="A65" s="15"/>
      <c r="B65" s="26"/>
      <c r="C65" s="26"/>
      <c r="D65" s="26"/>
      <c r="E65" s="26"/>
      <c r="F65" s="26"/>
      <c r="G65" s="26"/>
      <c r="H65" s="26"/>
      <c r="I65" s="26"/>
      <c r="J65" s="17"/>
      <c r="K65" s="26"/>
      <c r="L65" s="26"/>
      <c r="M65" s="17"/>
      <c r="N65" s="10"/>
      <c r="O65" s="17"/>
      <c r="P65" s="10"/>
      <c r="Q65" s="17"/>
      <c r="R65" s="17"/>
      <c r="S65" s="17"/>
      <c r="T65" s="4"/>
    </row>
    <row r="66" spans="1:21" x14ac:dyDescent="0.25">
      <c r="A66" s="15"/>
      <c r="B66" s="26"/>
      <c r="C66" s="26"/>
      <c r="D66" s="26"/>
      <c r="E66" s="26"/>
      <c r="F66" s="26"/>
      <c r="G66" s="26"/>
      <c r="H66" s="26"/>
      <c r="I66" s="26"/>
      <c r="J66" s="17"/>
      <c r="K66" s="26"/>
      <c r="L66" s="26"/>
      <c r="M66" s="17"/>
      <c r="N66" s="10"/>
      <c r="O66" s="17"/>
      <c r="P66" s="10"/>
      <c r="Q66" s="17"/>
      <c r="R66" s="17"/>
      <c r="S66" s="17"/>
      <c r="T66" s="4"/>
    </row>
    <row r="67" spans="1:21" x14ac:dyDescent="0.25">
      <c r="A67" s="15"/>
      <c r="B67" s="26"/>
      <c r="C67" s="26"/>
      <c r="D67" s="26"/>
      <c r="E67" s="26"/>
      <c r="F67" s="26"/>
      <c r="G67" s="26"/>
      <c r="H67" s="26"/>
      <c r="I67" s="26"/>
      <c r="J67" s="17"/>
      <c r="K67" s="26"/>
      <c r="L67" s="26"/>
      <c r="M67" s="17"/>
      <c r="N67" s="10"/>
      <c r="O67" s="17"/>
      <c r="P67" s="10"/>
      <c r="Q67" s="17"/>
      <c r="R67" s="17"/>
      <c r="S67" s="17"/>
      <c r="T67" s="4"/>
    </row>
    <row r="68" spans="1:21" x14ac:dyDescent="0.25">
      <c r="A68" s="15"/>
      <c r="B68" s="26"/>
      <c r="C68" s="26"/>
      <c r="D68" s="26"/>
      <c r="E68" s="26"/>
      <c r="F68" s="26"/>
      <c r="G68" s="26"/>
      <c r="H68" s="26"/>
      <c r="I68" s="26"/>
      <c r="J68" s="17"/>
      <c r="K68" s="26"/>
      <c r="L68" s="26"/>
      <c r="M68" s="17"/>
      <c r="N68" s="10"/>
      <c r="O68" s="17"/>
      <c r="P68" s="10"/>
      <c r="Q68" s="17"/>
      <c r="R68" s="17"/>
      <c r="S68" s="17"/>
      <c r="T68" s="4"/>
    </row>
    <row r="69" spans="1:21" x14ac:dyDescent="0.25">
      <c r="A69" s="15"/>
      <c r="B69" s="26"/>
      <c r="C69" s="26"/>
      <c r="D69" s="26"/>
      <c r="E69" s="26"/>
      <c r="F69" s="26"/>
      <c r="G69" s="26"/>
      <c r="H69" s="26"/>
      <c r="I69" s="26"/>
      <c r="J69" s="17"/>
      <c r="K69" s="26"/>
      <c r="L69" s="26"/>
      <c r="M69" s="17"/>
      <c r="N69" s="10"/>
      <c r="O69" s="17"/>
      <c r="P69" s="10"/>
      <c r="Q69" s="17"/>
      <c r="R69" s="17"/>
      <c r="S69" s="17"/>
      <c r="T69" s="4"/>
    </row>
    <row r="70" spans="1:21" x14ac:dyDescent="0.25">
      <c r="A70" s="15"/>
      <c r="B70" s="26"/>
      <c r="C70" s="26"/>
      <c r="D70" s="26"/>
      <c r="E70" s="26"/>
      <c r="F70" s="26"/>
      <c r="G70" s="26"/>
      <c r="H70" s="26"/>
      <c r="I70" s="26"/>
      <c r="J70" s="17"/>
      <c r="K70" s="26"/>
      <c r="L70" s="26"/>
      <c r="M70" s="17"/>
      <c r="N70" s="10"/>
      <c r="O70" s="17"/>
      <c r="P70" s="10"/>
      <c r="Q70" s="17"/>
      <c r="R70" s="17"/>
      <c r="S70" s="17"/>
      <c r="T70" s="4"/>
    </row>
    <row r="71" spans="1:21" x14ac:dyDescent="0.25">
      <c r="A71" s="15"/>
      <c r="B71" s="26"/>
      <c r="C71" s="26"/>
      <c r="D71" s="26"/>
      <c r="E71" s="26"/>
      <c r="F71" s="26"/>
      <c r="G71" s="26"/>
      <c r="H71" s="26"/>
      <c r="I71" s="26"/>
      <c r="J71" s="17"/>
      <c r="K71" s="26"/>
      <c r="L71" s="26"/>
      <c r="M71" s="17"/>
      <c r="N71" s="10"/>
      <c r="O71" s="17"/>
      <c r="P71" s="10"/>
      <c r="Q71" s="17"/>
      <c r="R71" s="17"/>
      <c r="S71" s="17"/>
      <c r="T71" s="4"/>
    </row>
    <row r="72" spans="1:21" x14ac:dyDescent="0.25">
      <c r="A72" s="15"/>
      <c r="B72" s="26"/>
      <c r="C72" s="26"/>
      <c r="D72" s="26"/>
      <c r="E72" s="26"/>
      <c r="F72" s="26"/>
      <c r="G72" s="26"/>
      <c r="H72" s="10"/>
      <c r="I72" s="26"/>
      <c r="J72" s="17"/>
      <c r="K72" s="26"/>
      <c r="L72" s="26"/>
      <c r="M72" s="17"/>
      <c r="N72" s="10"/>
      <c r="O72" s="17"/>
      <c r="P72" s="10"/>
      <c r="Q72" s="17"/>
      <c r="R72" s="17"/>
      <c r="S72" s="17"/>
      <c r="T72" s="4"/>
    </row>
    <row r="73" spans="1:21" x14ac:dyDescent="0.25">
      <c r="A73" s="15"/>
      <c r="B73" s="17"/>
      <c r="C73" s="10"/>
      <c r="D73" s="10"/>
      <c r="E73" s="10"/>
      <c r="F73" s="10"/>
      <c r="G73" s="10"/>
      <c r="H73" s="11"/>
      <c r="I73" s="10"/>
      <c r="J73" s="13"/>
      <c r="K73" s="26"/>
      <c r="L73" s="13"/>
      <c r="M73" s="10"/>
      <c r="N73" s="10"/>
      <c r="O73" s="10"/>
      <c r="P73" s="10"/>
      <c r="Q73" s="10"/>
      <c r="R73" s="10"/>
      <c r="S73" s="10"/>
      <c r="T73" s="4"/>
    </row>
    <row r="74" spans="1:21" x14ac:dyDescent="0.25">
      <c r="A74" s="15"/>
      <c r="B74" s="28"/>
      <c r="C74" s="11"/>
      <c r="D74" s="11"/>
      <c r="E74" s="11"/>
      <c r="F74" s="11"/>
      <c r="G74" s="11"/>
      <c r="H74" s="17"/>
      <c r="I74" s="11"/>
      <c r="J74" s="11"/>
      <c r="K74" s="26"/>
      <c r="L74" s="11"/>
      <c r="M74" s="11"/>
      <c r="N74" s="11"/>
      <c r="O74" s="11"/>
      <c r="P74" s="11"/>
      <c r="Q74" s="11"/>
      <c r="R74" s="11"/>
      <c r="S74" s="11"/>
      <c r="T74" s="9"/>
      <c r="U74" s="8"/>
    </row>
    <row r="75" spans="1:21" x14ac:dyDescent="0.25">
      <c r="A75" s="15"/>
      <c r="B75" s="17"/>
      <c r="C75" s="17"/>
      <c r="D75" s="17"/>
      <c r="E75" s="17"/>
      <c r="F75" s="17"/>
      <c r="G75" s="17"/>
      <c r="H75" s="17"/>
      <c r="I75" s="17"/>
      <c r="J75" s="17"/>
      <c r="K75" s="26"/>
      <c r="L75" s="17"/>
      <c r="M75" s="17"/>
      <c r="N75" s="17"/>
      <c r="O75" s="17"/>
      <c r="P75" s="17"/>
      <c r="Q75" s="17"/>
      <c r="R75" s="17"/>
      <c r="S75" s="17"/>
    </row>
    <row r="76" spans="1:21" x14ac:dyDescent="0.25">
      <c r="A76" s="15"/>
      <c r="B76" s="17"/>
      <c r="C76" s="17"/>
      <c r="D76" s="17"/>
      <c r="E76" s="17"/>
      <c r="F76" s="17"/>
      <c r="G76" s="17"/>
      <c r="H76" s="17"/>
      <c r="I76" s="17"/>
      <c r="J76" s="17"/>
      <c r="K76" s="26"/>
      <c r="L76" s="17"/>
      <c r="M76" s="17"/>
      <c r="N76" s="17"/>
      <c r="O76" s="17"/>
      <c r="P76" s="17"/>
      <c r="Q76" s="17"/>
      <c r="R76" s="17"/>
      <c r="S76" s="17"/>
    </row>
    <row r="77" spans="1:21" x14ac:dyDescent="0.25">
      <c r="A77" s="15"/>
      <c r="B77" s="17"/>
      <c r="C77" s="17"/>
      <c r="D77" s="17"/>
      <c r="E77" s="17"/>
      <c r="F77" s="17"/>
      <c r="G77" s="17"/>
      <c r="H77" s="17"/>
      <c r="I77" s="17"/>
      <c r="J77" s="17"/>
      <c r="K77" s="26"/>
      <c r="L77" s="17"/>
      <c r="M77" s="17"/>
      <c r="N77" s="17"/>
      <c r="O77" s="17"/>
      <c r="P77" s="17"/>
      <c r="Q77" s="17"/>
      <c r="R77" s="17"/>
      <c r="S77" s="17"/>
    </row>
    <row r="78" spans="1:21" x14ac:dyDescent="0.25">
      <c r="A78" s="15"/>
      <c r="B78" s="17"/>
      <c r="C78" s="17"/>
      <c r="D78" s="17"/>
      <c r="E78" s="17"/>
      <c r="F78" s="17"/>
      <c r="G78" s="17"/>
      <c r="H78" s="17"/>
      <c r="I78" s="17"/>
      <c r="J78" s="17"/>
      <c r="K78" s="26"/>
      <c r="L78" s="17"/>
      <c r="M78" s="17"/>
      <c r="N78" s="17"/>
      <c r="O78" s="17"/>
      <c r="P78" s="17"/>
      <c r="Q78" s="17"/>
      <c r="R78" s="17"/>
      <c r="S78" s="17"/>
    </row>
    <row r="79" spans="1:21" x14ac:dyDescent="0.25">
      <c r="A79" s="15"/>
      <c r="B79" s="17"/>
      <c r="C79" s="17"/>
      <c r="D79" s="17"/>
      <c r="E79" s="17"/>
      <c r="F79" s="17"/>
      <c r="G79" s="17"/>
      <c r="H79" s="17"/>
      <c r="I79" s="17"/>
      <c r="J79" s="17"/>
      <c r="K79" s="26"/>
      <c r="L79" s="17"/>
      <c r="M79" s="17"/>
      <c r="N79" s="17"/>
      <c r="O79" s="17"/>
      <c r="P79" s="17"/>
      <c r="Q79" s="17"/>
      <c r="R79" s="17"/>
      <c r="S79" s="17"/>
    </row>
    <row r="80" spans="1:21" x14ac:dyDescent="0.25">
      <c r="A80" s="15"/>
      <c r="B80" s="17"/>
      <c r="C80" s="17"/>
      <c r="D80" s="17"/>
      <c r="E80" s="17"/>
      <c r="F80" s="17"/>
      <c r="G80" s="17"/>
      <c r="H80" s="17"/>
      <c r="I80" s="17"/>
      <c r="J80" s="17"/>
      <c r="K80" s="26"/>
      <c r="L80" s="17"/>
      <c r="M80" s="17"/>
      <c r="N80" s="17"/>
      <c r="O80" s="17"/>
      <c r="P80" s="17"/>
      <c r="Q80" s="17"/>
      <c r="R80" s="17"/>
      <c r="S80" s="17"/>
    </row>
    <row r="81" spans="1:19" x14ac:dyDescent="0.25">
      <c r="A81" s="15"/>
      <c r="B81" s="17"/>
      <c r="C81" s="17"/>
      <c r="D81" s="17"/>
      <c r="E81" s="17"/>
      <c r="F81" s="17"/>
      <c r="G81" s="17"/>
      <c r="H81" s="17"/>
      <c r="I81" s="17"/>
      <c r="J81" s="17"/>
      <c r="K81" s="26"/>
      <c r="L81" s="17"/>
      <c r="M81" s="17"/>
      <c r="N81" s="17"/>
      <c r="O81" s="17"/>
      <c r="P81" s="17"/>
      <c r="Q81" s="17"/>
      <c r="R81" s="17"/>
      <c r="S81" s="17"/>
    </row>
    <row r="82" spans="1:19" x14ac:dyDescent="0.25">
      <c r="A82" s="15"/>
      <c r="B82" s="17"/>
      <c r="C82" s="17"/>
      <c r="D82" s="17"/>
      <c r="E82" s="17"/>
      <c r="F82" s="17"/>
      <c r="G82" s="17"/>
      <c r="H82" s="17"/>
      <c r="I82" s="17"/>
      <c r="J82" s="17"/>
      <c r="K82" s="26"/>
      <c r="L82" s="17"/>
      <c r="M82" s="17"/>
      <c r="N82" s="17"/>
      <c r="O82" s="17"/>
      <c r="P82" s="17"/>
      <c r="Q82" s="17"/>
      <c r="R82" s="17"/>
      <c r="S82" s="17"/>
    </row>
    <row r="83" spans="1:19" x14ac:dyDescent="0.25">
      <c r="A83" s="15"/>
      <c r="B83" s="17"/>
      <c r="C83" s="17"/>
      <c r="D83" s="17"/>
      <c r="E83" s="17"/>
      <c r="F83" s="17"/>
      <c r="G83" s="17"/>
      <c r="H83" s="17"/>
      <c r="I83" s="17"/>
      <c r="J83" s="17"/>
      <c r="K83" s="26"/>
      <c r="L83" s="17"/>
      <c r="M83" s="17"/>
      <c r="N83" s="17"/>
      <c r="O83" s="17"/>
      <c r="P83" s="17"/>
      <c r="Q83" s="17"/>
      <c r="R83" s="17"/>
      <c r="S83" s="17"/>
    </row>
    <row r="84" spans="1:19" x14ac:dyDescent="0.25">
      <c r="A84" s="15"/>
      <c r="B84" s="17"/>
      <c r="C84" s="17"/>
      <c r="D84" s="17"/>
      <c r="E84" s="17"/>
      <c r="F84" s="17"/>
      <c r="G84" s="17"/>
      <c r="H84" s="17"/>
      <c r="I84" s="17"/>
      <c r="J84" s="17"/>
      <c r="K84" s="26"/>
      <c r="L84" s="17"/>
      <c r="M84" s="17"/>
      <c r="N84" s="17"/>
      <c r="O84" s="17"/>
      <c r="P84" s="17"/>
      <c r="Q84" s="17"/>
      <c r="R84" s="17"/>
      <c r="S84" s="17"/>
    </row>
    <row r="85" spans="1:19" x14ac:dyDescent="0.25">
      <c r="A85" s="15"/>
      <c r="B85" s="17"/>
      <c r="C85" s="17"/>
      <c r="D85" s="17"/>
      <c r="E85" s="17"/>
      <c r="F85" s="17"/>
      <c r="G85" s="17"/>
      <c r="H85" s="17"/>
      <c r="I85" s="17"/>
      <c r="J85" s="17"/>
      <c r="K85" s="26"/>
      <c r="L85" s="17"/>
      <c r="M85" s="17"/>
      <c r="N85" s="17"/>
      <c r="O85" s="17"/>
      <c r="P85" s="17"/>
      <c r="Q85" s="17"/>
      <c r="R85" s="17"/>
      <c r="S85" s="17"/>
    </row>
    <row r="86" spans="1:19" x14ac:dyDescent="0.25">
      <c r="A86" s="15"/>
      <c r="B86" s="17"/>
      <c r="C86" s="17"/>
      <c r="D86" s="17"/>
      <c r="E86" s="17"/>
      <c r="F86" s="17"/>
      <c r="G86" s="17"/>
      <c r="H86" s="17"/>
      <c r="I86" s="17"/>
      <c r="J86" s="17"/>
      <c r="K86" s="26"/>
      <c r="L86" s="17"/>
      <c r="M86" s="17"/>
      <c r="N86" s="17"/>
      <c r="O86" s="17"/>
      <c r="P86" s="17"/>
      <c r="Q86" s="17"/>
      <c r="R86" s="17"/>
      <c r="S86" s="17"/>
    </row>
    <row r="87" spans="1:19" x14ac:dyDescent="0.25">
      <c r="A87" s="15"/>
      <c r="B87" s="17"/>
      <c r="C87" s="17"/>
      <c r="D87" s="17"/>
      <c r="E87" s="17"/>
      <c r="F87" s="17"/>
      <c r="G87" s="17"/>
      <c r="H87" s="17"/>
      <c r="I87" s="17"/>
      <c r="J87" s="17"/>
      <c r="K87" s="26"/>
      <c r="L87" s="17"/>
      <c r="M87" s="17"/>
      <c r="N87" s="17"/>
      <c r="O87" s="17"/>
      <c r="P87" s="17"/>
      <c r="Q87" s="17"/>
      <c r="R87" s="17"/>
      <c r="S87" s="17"/>
    </row>
    <row r="88" spans="1:19" x14ac:dyDescent="0.25">
      <c r="A88" s="15"/>
      <c r="B88" s="17"/>
      <c r="C88" s="17"/>
      <c r="D88" s="17"/>
      <c r="E88" s="17"/>
      <c r="F88" s="17"/>
      <c r="G88" s="17"/>
      <c r="H88" s="17"/>
      <c r="I88" s="17"/>
      <c r="J88" s="17"/>
      <c r="K88" s="26"/>
      <c r="L88" s="17"/>
      <c r="M88" s="17"/>
      <c r="N88" s="17"/>
      <c r="O88" s="17"/>
      <c r="P88" s="17"/>
      <c r="Q88" s="17"/>
      <c r="R88" s="17"/>
      <c r="S88" s="17"/>
    </row>
    <row r="89" spans="1:19" x14ac:dyDescent="0.25">
      <c r="A89" s="15"/>
      <c r="B89" s="17"/>
      <c r="C89" s="17"/>
      <c r="D89" s="17"/>
      <c r="E89" s="17"/>
      <c r="F89" s="17"/>
      <c r="G89" s="17"/>
      <c r="H89" s="17"/>
      <c r="I89" s="17"/>
      <c r="J89" s="17"/>
      <c r="K89" s="26"/>
      <c r="L89" s="17"/>
      <c r="M89" s="17"/>
      <c r="N89" s="17"/>
      <c r="O89" s="17"/>
      <c r="P89" s="17"/>
      <c r="Q89" s="17"/>
      <c r="R89" s="17"/>
      <c r="S89" s="17"/>
    </row>
    <row r="90" spans="1:19" x14ac:dyDescent="0.25">
      <c r="A90" s="15"/>
      <c r="B90" s="17"/>
      <c r="C90" s="17"/>
      <c r="D90" s="17"/>
      <c r="E90" s="17"/>
      <c r="F90" s="17"/>
      <c r="G90" s="17"/>
      <c r="H90" s="17"/>
      <c r="I90" s="17"/>
      <c r="J90" s="17"/>
      <c r="K90" s="26"/>
      <c r="L90" s="17"/>
      <c r="M90" s="17"/>
      <c r="N90" s="17"/>
      <c r="O90" s="17"/>
      <c r="P90" s="17"/>
      <c r="Q90" s="17"/>
      <c r="R90" s="17"/>
      <c r="S90" s="17"/>
    </row>
    <row r="91" spans="1:19" x14ac:dyDescent="0.25">
      <c r="A91" s="15"/>
      <c r="B91" s="17"/>
      <c r="C91" s="17"/>
      <c r="D91" s="17"/>
      <c r="E91" s="17"/>
      <c r="F91" s="17"/>
      <c r="G91" s="17"/>
      <c r="H91" s="17"/>
      <c r="I91" s="17"/>
      <c r="J91" s="17"/>
      <c r="K91" s="26"/>
      <c r="L91" s="17"/>
      <c r="M91" s="17"/>
      <c r="N91" s="17"/>
      <c r="O91" s="17"/>
      <c r="P91" s="17"/>
      <c r="Q91" s="17"/>
      <c r="R91" s="17"/>
      <c r="S91" s="17"/>
    </row>
    <row r="92" spans="1:19" x14ac:dyDescent="0.25">
      <c r="A92" s="15"/>
      <c r="B92" s="17"/>
      <c r="C92" s="17"/>
      <c r="D92" s="17"/>
      <c r="E92" s="17"/>
      <c r="F92" s="17"/>
      <c r="G92" s="17"/>
      <c r="H92" s="17"/>
      <c r="I92" s="17"/>
      <c r="J92" s="17"/>
      <c r="K92" s="26"/>
      <c r="L92" s="17"/>
      <c r="M92" s="17"/>
      <c r="N92" s="17"/>
      <c r="O92" s="17"/>
      <c r="P92" s="17"/>
      <c r="Q92" s="17"/>
      <c r="R92" s="17"/>
      <c r="S92" s="17"/>
    </row>
    <row r="93" spans="1:19" x14ac:dyDescent="0.25">
      <c r="A93" s="15"/>
      <c r="B93" s="17"/>
      <c r="C93" s="17"/>
      <c r="D93" s="17"/>
      <c r="E93" s="17"/>
      <c r="F93" s="17"/>
      <c r="G93" s="17"/>
      <c r="H93" s="17"/>
      <c r="I93" s="17"/>
      <c r="J93" s="17"/>
      <c r="K93" s="26"/>
      <c r="L93" s="17"/>
      <c r="M93" s="17"/>
      <c r="N93" s="17"/>
      <c r="O93" s="17"/>
      <c r="P93" s="17"/>
      <c r="Q93" s="17"/>
      <c r="R93" s="17"/>
      <c r="S93" s="17"/>
    </row>
    <row r="94" spans="1:19" x14ac:dyDescent="0.25">
      <c r="A94" s="15"/>
      <c r="B94" s="17"/>
      <c r="C94" s="17"/>
      <c r="D94" s="17"/>
      <c r="E94" s="17"/>
      <c r="F94" s="17"/>
      <c r="G94" s="17"/>
      <c r="H94" s="17"/>
      <c r="I94" s="17"/>
      <c r="J94" s="17"/>
      <c r="K94" s="26"/>
      <c r="L94" s="17"/>
      <c r="M94" s="17"/>
      <c r="N94" s="17"/>
      <c r="O94" s="17"/>
      <c r="P94" s="17"/>
      <c r="Q94" s="17"/>
      <c r="R94" s="17"/>
      <c r="S94" s="17"/>
    </row>
    <row r="95" spans="1:19" x14ac:dyDescent="0.25">
      <c r="A95" s="15"/>
      <c r="B95" s="17"/>
      <c r="C95" s="17"/>
      <c r="D95" s="17"/>
      <c r="E95" s="17"/>
      <c r="F95" s="17"/>
      <c r="G95" s="17"/>
      <c r="H95" s="17"/>
      <c r="I95" s="17"/>
      <c r="J95" s="17"/>
      <c r="K95" s="26"/>
      <c r="L95" s="17"/>
      <c r="M95" s="17"/>
      <c r="N95" s="17"/>
      <c r="O95" s="17"/>
      <c r="P95" s="17"/>
      <c r="Q95" s="17"/>
      <c r="R95" s="17"/>
      <c r="S95" s="17"/>
    </row>
    <row r="96" spans="1:19" x14ac:dyDescent="0.25">
      <c r="A96" s="15"/>
      <c r="B96" s="17"/>
      <c r="C96" s="17"/>
      <c r="D96" s="17"/>
      <c r="E96" s="17"/>
      <c r="F96" s="17"/>
      <c r="G96" s="17"/>
      <c r="H96" s="17"/>
      <c r="I96" s="17"/>
      <c r="J96" s="17"/>
      <c r="K96" s="26"/>
      <c r="L96" s="17"/>
      <c r="M96" s="17"/>
      <c r="N96" s="17"/>
      <c r="O96" s="17"/>
      <c r="P96" s="17"/>
      <c r="Q96" s="17"/>
      <c r="R96" s="17"/>
      <c r="S96" s="17"/>
    </row>
    <row r="97" spans="1:11" x14ac:dyDescent="0.25">
      <c r="A97" s="1"/>
      <c r="K97" s="14"/>
    </row>
    <row r="98" spans="1:11" x14ac:dyDescent="0.25">
      <c r="A98" s="1"/>
      <c r="K98" s="14"/>
    </row>
    <row r="99" spans="1:11" x14ac:dyDescent="0.25">
      <c r="A99" s="1"/>
      <c r="K99" s="14"/>
    </row>
    <row r="100" spans="1:11" x14ac:dyDescent="0.25">
      <c r="A100" s="1"/>
      <c r="K100" s="14"/>
    </row>
    <row r="101" spans="1:11" x14ac:dyDescent="0.25">
      <c r="A101" s="1"/>
      <c r="K101" s="14"/>
    </row>
    <row r="102" spans="1:11" x14ac:dyDescent="0.25">
      <c r="A102" s="1"/>
      <c r="K102" s="14"/>
    </row>
    <row r="103" spans="1:11" x14ac:dyDescent="0.25">
      <c r="A103" s="1"/>
      <c r="K103" s="14"/>
    </row>
    <row r="104" spans="1:11" x14ac:dyDescent="0.25">
      <c r="A104" s="1"/>
      <c r="K104" s="14"/>
    </row>
    <row r="105" spans="1:11" x14ac:dyDescent="0.25">
      <c r="A105" s="1"/>
      <c r="K105" s="14"/>
    </row>
    <row r="106" spans="1:11" x14ac:dyDescent="0.25">
      <c r="A106" s="1"/>
      <c r="K106" s="14"/>
    </row>
    <row r="107" spans="1:11" x14ac:dyDescent="0.25">
      <c r="A107" s="1"/>
      <c r="K107" s="14"/>
    </row>
    <row r="108" spans="1:11" x14ac:dyDescent="0.25">
      <c r="A108" s="1"/>
      <c r="K108" s="14"/>
    </row>
    <row r="109" spans="1:11" x14ac:dyDescent="0.25">
      <c r="A109" s="1"/>
      <c r="K109" s="14"/>
    </row>
    <row r="110" spans="1:11" x14ac:dyDescent="0.25">
      <c r="A110" s="1"/>
      <c r="K110" s="14"/>
    </row>
    <row r="111" spans="1:11" x14ac:dyDescent="0.25">
      <c r="A111" s="1"/>
      <c r="K111" s="14"/>
    </row>
    <row r="112" spans="1:11" x14ac:dyDescent="0.25">
      <c r="A112" s="1"/>
      <c r="K112" s="14"/>
    </row>
    <row r="113" spans="1:11" x14ac:dyDescent="0.25">
      <c r="A113" s="1"/>
      <c r="K113" s="14"/>
    </row>
    <row r="114" spans="1:11" x14ac:dyDescent="0.25">
      <c r="A114" s="1"/>
      <c r="K114" s="14"/>
    </row>
    <row r="115" spans="1:11" x14ac:dyDescent="0.25">
      <c r="A115" s="1"/>
      <c r="K115" s="14"/>
    </row>
    <row r="116" spans="1:11" x14ac:dyDescent="0.25">
      <c r="A116" s="1"/>
      <c r="K116" s="14"/>
    </row>
    <row r="117" spans="1:11" x14ac:dyDescent="0.25">
      <c r="A117" s="1"/>
      <c r="K117" s="14"/>
    </row>
    <row r="118" spans="1:11" x14ac:dyDescent="0.25">
      <c r="A118" s="1"/>
    </row>
    <row r="119" spans="1:11" x14ac:dyDescent="0.25">
      <c r="A119" s="1"/>
    </row>
    <row r="120" spans="1:11" x14ac:dyDescent="0.25">
      <c r="A120" s="1"/>
    </row>
    <row r="121" spans="1:11" x14ac:dyDescent="0.25">
      <c r="A121" s="1"/>
    </row>
    <row r="122" spans="1:11" x14ac:dyDescent="0.25">
      <c r="A122" s="1"/>
    </row>
    <row r="123" spans="1:11" x14ac:dyDescent="0.25">
      <c r="A123" s="1"/>
    </row>
    <row r="124" spans="1:11" x14ac:dyDescent="0.25">
      <c r="A124" s="1"/>
    </row>
    <row r="125" spans="1:11" x14ac:dyDescent="0.25">
      <c r="A125" s="1"/>
    </row>
    <row r="126" spans="1:11" x14ac:dyDescent="0.25">
      <c r="A126" s="1"/>
    </row>
    <row r="127" spans="1:11" x14ac:dyDescent="0.25">
      <c r="A127" s="1"/>
    </row>
    <row r="128" spans="1:1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Bias correction factors</vt:lpstr>
      <vt:lpstr>'Bias correction factors'!_Hlk64025219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Giles</dc:creator>
  <cp:lastModifiedBy>David Giles</cp:lastModifiedBy>
  <dcterms:created xsi:type="dcterms:W3CDTF">2021-01-03T20:45:39Z</dcterms:created>
  <dcterms:modified xsi:type="dcterms:W3CDTF">2021-02-13T21:25:01Z</dcterms:modified>
</cp:coreProperties>
</file>