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Z:\Junior\Cycle 1\Excel\"/>
    </mc:Choice>
  </mc:AlternateContent>
  <bookViews>
    <workbookView xWindow="0" yWindow="0" windowWidth="9480" windowHeight="4155"/>
    <workbookView xWindow="0" yWindow="0" windowWidth="19200" windowHeight="11595" activeTab="2"/>
  </bookViews>
  <sheets>
    <sheet name="March 9" sheetId="1" r:id="rId1"/>
    <sheet name="March 10" sheetId="3" r:id="rId2"/>
    <sheet name="Recap" sheetId="2" r:id="rId3"/>
  </sheets>
  <calcPr calcId="152511" concurrentCalc="0"/>
</workbook>
</file>

<file path=xl/calcChain.xml><?xml version="1.0" encoding="utf-8"?>
<calcChain xmlns="http://schemas.openxmlformats.org/spreadsheetml/2006/main">
  <c r="D35" i="2" l="1" a="1"/>
  <c r="D35" i="2"/>
  <c r="C35" i="2" a="1"/>
  <c r="C35" i="2"/>
  <c r="D34" i="2" a="1"/>
  <c r="D34" i="2"/>
  <c r="C34" i="2" a="1"/>
  <c r="C34" i="2"/>
  <c r="D31" i="2"/>
  <c r="C31" i="2"/>
  <c r="D30" i="2"/>
  <c r="C30" i="2"/>
  <c r="C27" i="2"/>
  <c r="C26" i="2"/>
  <c r="C25" i="2"/>
  <c r="C23" i="2"/>
  <c r="C22" i="2"/>
  <c r="C21" i="2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D16" i="2" a="1"/>
  <c r="D16" i="2"/>
  <c r="C16" i="2" a="1"/>
  <c r="C16" i="2"/>
  <c r="D15" i="2" a="1"/>
  <c r="D15" i="2"/>
  <c r="C15" i="2" a="1"/>
  <c r="C15" i="2"/>
  <c r="F14" i="1"/>
  <c r="F15" i="1"/>
  <c r="F16" i="1"/>
  <c r="F19" i="1"/>
  <c r="F10" i="1"/>
  <c r="F11" i="1"/>
  <c r="F12" i="1"/>
  <c r="F13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D12" i="2"/>
  <c r="C12" i="2"/>
  <c r="D11" i="2"/>
  <c r="C11" i="2"/>
  <c r="C8" i="2"/>
  <c r="C7" i="2"/>
  <c r="C6" i="2"/>
  <c r="C4" i="2"/>
  <c r="C3" i="2"/>
  <c r="C2" i="2"/>
</calcChain>
</file>

<file path=xl/sharedStrings.xml><?xml version="1.0" encoding="utf-8"?>
<sst xmlns="http://schemas.openxmlformats.org/spreadsheetml/2006/main" count="288" uniqueCount="56">
  <si>
    <t>Salesperson</t>
  </si>
  <si>
    <t>Item #</t>
  </si>
  <si>
    <t>Description</t>
  </si>
  <si>
    <t>Cost</t>
  </si>
  <si>
    <t>Dog</t>
  </si>
  <si>
    <t>Dalmation puppy</t>
  </si>
  <si>
    <t>Product Type</t>
  </si>
  <si>
    <t>Alice Harper</t>
  </si>
  <si>
    <t>Food bowl</t>
  </si>
  <si>
    <t>Accessory</t>
  </si>
  <si>
    <t>Leash</t>
  </si>
  <si>
    <t>Puppy food</t>
  </si>
  <si>
    <t>Feed</t>
  </si>
  <si>
    <t>Siamese kitten</t>
  </si>
  <si>
    <t>Cat</t>
  </si>
  <si>
    <t>Bob Cook</t>
  </si>
  <si>
    <t>Kitten food</t>
  </si>
  <si>
    <t>Rainbow</t>
  </si>
  <si>
    <t>Fish</t>
  </si>
  <si>
    <t>Cartapa</t>
  </si>
  <si>
    <t>Scottie puppy</t>
  </si>
  <si>
    <t>Cedar pillow</t>
  </si>
  <si>
    <t>Scratch pole</t>
  </si>
  <si>
    <t>Flea N Tick</t>
  </si>
  <si>
    <t>Pump</t>
  </si>
  <si>
    <t>Striped Brascue</t>
  </si>
  <si>
    <t>Golden Sime</t>
  </si>
  <si>
    <t>Blue Gredak</t>
  </si>
  <si>
    <t>30 Gal. Aquarium</t>
  </si>
  <si>
    <t>Blue Day-Glo Rocks</t>
  </si>
  <si>
    <t>Plant</t>
  </si>
  <si>
    <t>Under the Sea backing</t>
  </si>
  <si>
    <t>Light</t>
  </si>
  <si>
    <t>Golden Retriever puppy</t>
  </si>
  <si>
    <t>Kitty litter</t>
  </si>
  <si>
    <t>Fish food</t>
  </si>
  <si>
    <t>Persian kitten</t>
  </si>
  <si>
    <t>Sales
Incentive</t>
  </si>
  <si>
    <t>Sales Recap</t>
  </si>
  <si>
    <t>Dogs sold</t>
  </si>
  <si>
    <t>Cats sold</t>
  </si>
  <si>
    <t>Fish sold</t>
  </si>
  <si>
    <t>Pet sales</t>
  </si>
  <si>
    <t>Feed sales</t>
  </si>
  <si>
    <t>Accessories</t>
  </si>
  <si>
    <t>Total Sales</t>
  </si>
  <si>
    <t>Sales Incentives</t>
  </si>
  <si>
    <t>Pet Care Plus</t>
  </si>
  <si>
    <t>Sales for Saturday, March 9, 2013</t>
  </si>
  <si>
    <t>Sales for Sunday, March 10, 2013</t>
  </si>
  <si>
    <t>Puppy Food</t>
  </si>
  <si>
    <t>Fish Food</t>
  </si>
  <si>
    <t>Persian Kitten</t>
  </si>
  <si>
    <t>Kitten Food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</si>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</sst>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24"/>
      <name val="Bauhaus 93"/>
      <family val="5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4" fontId="0" fillId="0" borderId="0" xfId="1" applyFont="1"/>
    <xf numFmtId="0" fontId="3" fillId="0" borderId="0" xfId="0" applyFont="1" applyAlignment="1">
      <alignment wrapText="1"/>
    </xf>
    <xf numFmtId="44" fontId="0" fillId="0" borderId="0" xfId="1" applyNumberFormat="1" applyFont="1"/>
    <xf numFmtId="8" fontId="0" fillId="0" borderId="0" xfId="1" applyNumberFormat="1" applyFont="1"/>
    <xf numFmtId="0" fontId="0" fillId="2" borderId="0" xfId="0" applyFill="1"/>
    <xf numFmtId="0" fontId="2" fillId="2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2">
    <dxf>
      <fill>
        <patternFill>
          <bgColor indexed="47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449580</xdr:colOff>
      <xdr:row>5</xdr:row>
      <xdr:rowOff>251460</xdr:rowOff>
    </xdr:to>
    <xdr:pic>
      <xdr:nvPicPr>
        <xdr:cNvPr id="2" name="Picture -1023" descr="an01341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68580"/>
          <a:ext cx="134112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449580</xdr:colOff>
      <xdr:row>5</xdr:row>
      <xdr:rowOff>251460</xdr:rowOff>
    </xdr:to>
    <xdr:pic>
      <xdr:nvPicPr>
        <xdr:cNvPr id="2" name="Picture -1023" descr="an01341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68580"/>
          <a:ext cx="1341120" cy="9925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6" sqref="D6"/>
    </sheetView>
    <sheetView workbookViewId="1"/>
  </sheetViews>
  <sheetFormatPr defaultRowHeight="12.75" x14ac:dyDescent="0.2"/>
  <cols>
    <col min="2" max="2" width="20.7109375" customWidth="1"/>
    <col min="3" max="3" width="14.28515625" customWidth="1"/>
    <col min="4" max="4" width="13.28515625" customWidth="1"/>
  </cols>
  <sheetData>
    <row r="1" spans="1:6" s="6" customFormat="1" x14ac:dyDescent="0.2"/>
    <row r="2" spans="1:6" s="6" customFormat="1" x14ac:dyDescent="0.2"/>
    <row r="3" spans="1:6" s="6" customFormat="1" x14ac:dyDescent="0.2"/>
    <row r="4" spans="1:6" s="6" customFormat="1" x14ac:dyDescent="0.2"/>
    <row r="5" spans="1:6" s="6" customFormat="1" x14ac:dyDescent="0.2"/>
    <row r="6" spans="1:6" s="6" customFormat="1" ht="37.5" x14ac:dyDescent="0.65">
      <c r="B6" s="7" t="s">
        <v>47</v>
      </c>
      <c r="D6" s="7"/>
    </row>
    <row r="7" spans="1:6" x14ac:dyDescent="0.2">
      <c r="B7" s="1" t="s">
        <v>48</v>
      </c>
    </row>
    <row r="9" spans="1:6" ht="38.25" x14ac:dyDescent="0.2">
      <c r="A9" s="1" t="s">
        <v>1</v>
      </c>
      <c r="B9" s="1" t="s">
        <v>2</v>
      </c>
      <c r="C9" s="1" t="s">
        <v>6</v>
      </c>
      <c r="D9" s="1" t="s">
        <v>0</v>
      </c>
      <c r="E9" s="1" t="s">
        <v>3</v>
      </c>
      <c r="F9" s="3" t="s">
        <v>37</v>
      </c>
    </row>
    <row r="10" spans="1:6" x14ac:dyDescent="0.2">
      <c r="A10">
        <v>41234</v>
      </c>
      <c r="B10" t="s">
        <v>5</v>
      </c>
      <c r="C10" t="s">
        <v>4</v>
      </c>
      <c r="D10" t="s">
        <v>7</v>
      </c>
      <c r="E10" s="2">
        <v>356</v>
      </c>
      <c r="F10" s="2">
        <f>ROUND(IF(E10&gt;100,E10*0.01,0),2)</f>
        <v>3.56</v>
      </c>
    </row>
    <row r="11" spans="1:6" x14ac:dyDescent="0.2">
      <c r="A11">
        <v>55467</v>
      </c>
      <c r="B11" t="s">
        <v>8</v>
      </c>
      <c r="C11" t="s">
        <v>9</v>
      </c>
      <c r="D11" t="s">
        <v>7</v>
      </c>
      <c r="E11" s="2">
        <v>9.25</v>
      </c>
      <c r="F11" s="2">
        <f t="shared" ref="F11:F49" si="0">ROUND(IF(E11&gt;100,E11*0.01,0),2)</f>
        <v>0</v>
      </c>
    </row>
    <row r="12" spans="1:6" x14ac:dyDescent="0.2">
      <c r="A12">
        <v>51647</v>
      </c>
      <c r="B12" t="s">
        <v>10</v>
      </c>
      <c r="C12" t="s">
        <v>9</v>
      </c>
      <c r="D12" t="s">
        <v>7</v>
      </c>
      <c r="E12" s="2">
        <v>11.5</v>
      </c>
      <c r="F12" s="2">
        <f t="shared" si="0"/>
        <v>0</v>
      </c>
    </row>
    <row r="13" spans="1:6" x14ac:dyDescent="0.2">
      <c r="A13">
        <v>34178</v>
      </c>
      <c r="B13" t="s">
        <v>11</v>
      </c>
      <c r="C13" t="s">
        <v>12</v>
      </c>
      <c r="D13" t="s">
        <v>7</v>
      </c>
      <c r="E13" s="2">
        <v>34.75</v>
      </c>
      <c r="F13" s="2">
        <f t="shared" si="0"/>
        <v>0</v>
      </c>
    </row>
    <row r="14" spans="1:6" x14ac:dyDescent="0.2">
      <c r="A14">
        <v>48795</v>
      </c>
      <c r="B14" t="s">
        <v>13</v>
      </c>
      <c r="C14" t="s">
        <v>14</v>
      </c>
      <c r="D14" t="s">
        <v>15</v>
      </c>
      <c r="E14" s="2">
        <v>485.75</v>
      </c>
      <c r="F14" s="2">
        <f t="shared" si="0"/>
        <v>4.8600000000000003</v>
      </c>
    </row>
    <row r="15" spans="1:6" x14ac:dyDescent="0.2">
      <c r="A15">
        <v>55468</v>
      </c>
      <c r="B15" t="s">
        <v>8</v>
      </c>
      <c r="C15" t="s">
        <v>9</v>
      </c>
      <c r="D15" t="s">
        <v>15</v>
      </c>
      <c r="E15" s="2">
        <v>7.75</v>
      </c>
      <c r="F15" s="2">
        <f t="shared" si="0"/>
        <v>0</v>
      </c>
    </row>
    <row r="16" spans="1:6" x14ac:dyDescent="0.2">
      <c r="A16">
        <v>34211</v>
      </c>
      <c r="B16" t="s">
        <v>16</v>
      </c>
      <c r="C16" t="s">
        <v>12</v>
      </c>
      <c r="D16" t="s">
        <v>15</v>
      </c>
      <c r="E16" s="2">
        <v>42.5</v>
      </c>
      <c r="F16" s="2">
        <f t="shared" si="0"/>
        <v>0</v>
      </c>
    </row>
    <row r="17" spans="1:6" x14ac:dyDescent="0.2">
      <c r="A17">
        <v>48797</v>
      </c>
      <c r="B17" t="s">
        <v>17</v>
      </c>
      <c r="C17" t="s">
        <v>18</v>
      </c>
      <c r="D17" t="s">
        <v>7</v>
      </c>
      <c r="E17" s="2">
        <v>17.75</v>
      </c>
      <c r="F17" s="2">
        <f t="shared" si="0"/>
        <v>0</v>
      </c>
    </row>
    <row r="18" spans="1:6" x14ac:dyDescent="0.2">
      <c r="A18">
        <v>48760</v>
      </c>
      <c r="B18" t="s">
        <v>19</v>
      </c>
      <c r="C18" t="s">
        <v>18</v>
      </c>
      <c r="D18" t="s">
        <v>7</v>
      </c>
      <c r="E18" s="2">
        <v>32.65</v>
      </c>
      <c r="F18" s="2">
        <f t="shared" si="0"/>
        <v>0</v>
      </c>
    </row>
    <row r="19" spans="1:6" x14ac:dyDescent="0.2">
      <c r="A19">
        <v>41237</v>
      </c>
      <c r="B19" t="s">
        <v>20</v>
      </c>
      <c r="C19" t="s">
        <v>4</v>
      </c>
      <c r="D19" t="s">
        <v>15</v>
      </c>
      <c r="E19" s="2">
        <v>315</v>
      </c>
      <c r="F19" s="2">
        <f t="shared" si="0"/>
        <v>3.15</v>
      </c>
    </row>
    <row r="20" spans="1:6" x14ac:dyDescent="0.2">
      <c r="A20">
        <v>41237</v>
      </c>
      <c r="B20" t="s">
        <v>8</v>
      </c>
      <c r="C20" t="s">
        <v>9</v>
      </c>
      <c r="D20" t="s">
        <v>15</v>
      </c>
      <c r="E20" s="2">
        <v>7.5</v>
      </c>
      <c r="F20" s="2">
        <f t="shared" si="0"/>
        <v>0</v>
      </c>
    </row>
    <row r="21" spans="1:6" x14ac:dyDescent="0.2">
      <c r="A21">
        <v>51648</v>
      </c>
      <c r="B21" t="s">
        <v>10</v>
      </c>
      <c r="C21" t="s">
        <v>9</v>
      </c>
      <c r="D21" t="s">
        <v>15</v>
      </c>
      <c r="E21" s="2">
        <v>12.75</v>
      </c>
      <c r="F21" s="2">
        <f t="shared" si="0"/>
        <v>0</v>
      </c>
    </row>
    <row r="22" spans="1:6" x14ac:dyDescent="0.2">
      <c r="A22">
        <v>34179</v>
      </c>
      <c r="B22" t="s">
        <v>11</v>
      </c>
      <c r="C22" t="s">
        <v>12</v>
      </c>
      <c r="D22" t="s">
        <v>15</v>
      </c>
      <c r="E22" s="2">
        <v>34.75</v>
      </c>
      <c r="F22" s="2">
        <f t="shared" si="0"/>
        <v>0</v>
      </c>
    </row>
    <row r="23" spans="1:6" x14ac:dyDescent="0.2">
      <c r="A23">
        <v>52399</v>
      </c>
      <c r="B23" t="s">
        <v>21</v>
      </c>
      <c r="C23" t="s">
        <v>9</v>
      </c>
      <c r="D23" t="s">
        <v>15</v>
      </c>
      <c r="E23" s="2">
        <v>56.75</v>
      </c>
      <c r="F23" s="2">
        <f t="shared" si="0"/>
        <v>0</v>
      </c>
    </row>
    <row r="24" spans="1:6" x14ac:dyDescent="0.2">
      <c r="A24">
        <v>51478</v>
      </c>
      <c r="B24" t="s">
        <v>22</v>
      </c>
      <c r="C24" t="s">
        <v>9</v>
      </c>
      <c r="D24" t="s">
        <v>7</v>
      </c>
      <c r="E24" s="2">
        <v>78.95</v>
      </c>
      <c r="F24" s="2">
        <f t="shared" si="0"/>
        <v>0</v>
      </c>
    </row>
    <row r="25" spans="1:6" x14ac:dyDescent="0.2">
      <c r="A25">
        <v>50197</v>
      </c>
      <c r="B25" t="s">
        <v>23</v>
      </c>
      <c r="C25" t="s">
        <v>9</v>
      </c>
      <c r="D25" t="s">
        <v>15</v>
      </c>
      <c r="E25" s="2">
        <v>7.95</v>
      </c>
      <c r="F25" s="2">
        <f t="shared" si="0"/>
        <v>0</v>
      </c>
    </row>
    <row r="26" spans="1:6" x14ac:dyDescent="0.2">
      <c r="A26">
        <v>53496</v>
      </c>
      <c r="B26" t="s">
        <v>24</v>
      </c>
      <c r="C26" t="s">
        <v>9</v>
      </c>
      <c r="D26" t="s">
        <v>15</v>
      </c>
      <c r="E26" s="2">
        <v>34.85</v>
      </c>
      <c r="F26" s="2">
        <f t="shared" si="0"/>
        <v>0</v>
      </c>
    </row>
    <row r="27" spans="1:6" x14ac:dyDescent="0.2">
      <c r="A27">
        <v>48665</v>
      </c>
      <c r="B27" t="s">
        <v>25</v>
      </c>
      <c r="C27" t="s">
        <v>18</v>
      </c>
      <c r="D27" t="s">
        <v>7</v>
      </c>
      <c r="E27" s="2">
        <v>17.95</v>
      </c>
      <c r="F27" s="2">
        <f t="shared" si="0"/>
        <v>0</v>
      </c>
    </row>
    <row r="28" spans="1:6" x14ac:dyDescent="0.2">
      <c r="A28">
        <v>48681</v>
      </c>
      <c r="B28" t="s">
        <v>26</v>
      </c>
      <c r="C28" t="s">
        <v>18</v>
      </c>
      <c r="D28" t="s">
        <v>7</v>
      </c>
      <c r="E28" s="2">
        <v>27.65</v>
      </c>
      <c r="F28" s="2">
        <f t="shared" si="0"/>
        <v>0</v>
      </c>
    </row>
    <row r="29" spans="1:6" x14ac:dyDescent="0.2">
      <c r="A29">
        <v>48552</v>
      </c>
      <c r="B29" t="s">
        <v>27</v>
      </c>
      <c r="C29" t="s">
        <v>18</v>
      </c>
      <c r="D29" t="s">
        <v>7</v>
      </c>
      <c r="E29" s="2">
        <v>11.5</v>
      </c>
      <c r="F29" s="2">
        <f t="shared" si="0"/>
        <v>0</v>
      </c>
    </row>
    <row r="30" spans="1:6" x14ac:dyDescent="0.2">
      <c r="A30">
        <v>48552</v>
      </c>
      <c r="B30" t="s">
        <v>27</v>
      </c>
      <c r="C30" t="s">
        <v>18</v>
      </c>
      <c r="D30" t="s">
        <v>7</v>
      </c>
      <c r="E30" s="2">
        <v>11.5</v>
      </c>
      <c r="F30" s="2">
        <f t="shared" si="0"/>
        <v>0</v>
      </c>
    </row>
    <row r="31" spans="1:6" x14ac:dyDescent="0.2">
      <c r="A31">
        <v>48681</v>
      </c>
      <c r="B31" t="s">
        <v>26</v>
      </c>
      <c r="C31" t="s">
        <v>18</v>
      </c>
      <c r="D31" t="s">
        <v>7</v>
      </c>
      <c r="E31" s="2">
        <v>27.65</v>
      </c>
      <c r="F31" s="2">
        <f t="shared" si="0"/>
        <v>0</v>
      </c>
    </row>
    <row r="32" spans="1:6" x14ac:dyDescent="0.2">
      <c r="A32">
        <v>50199</v>
      </c>
      <c r="B32" t="s">
        <v>28</v>
      </c>
      <c r="C32" t="s">
        <v>9</v>
      </c>
      <c r="D32" t="s">
        <v>7</v>
      </c>
      <c r="E32" s="2">
        <v>78.650000000000006</v>
      </c>
      <c r="F32" s="2">
        <f t="shared" si="0"/>
        <v>0</v>
      </c>
    </row>
    <row r="33" spans="1:6" x14ac:dyDescent="0.2">
      <c r="A33">
        <v>53499</v>
      </c>
      <c r="B33" t="s">
        <v>24</v>
      </c>
      <c r="C33" t="s">
        <v>9</v>
      </c>
      <c r="D33" t="s">
        <v>7</v>
      </c>
      <c r="E33" s="2">
        <v>48.25</v>
      </c>
      <c r="F33" s="2">
        <f t="shared" si="0"/>
        <v>0</v>
      </c>
    </row>
    <row r="34" spans="1:6" x14ac:dyDescent="0.2">
      <c r="A34">
        <v>50432</v>
      </c>
      <c r="B34" t="s">
        <v>29</v>
      </c>
      <c r="C34" t="s">
        <v>9</v>
      </c>
      <c r="D34" t="s">
        <v>7</v>
      </c>
      <c r="E34" s="2">
        <v>15.65</v>
      </c>
      <c r="F34" s="2">
        <f t="shared" si="0"/>
        <v>0</v>
      </c>
    </row>
    <row r="35" spans="1:6" x14ac:dyDescent="0.2">
      <c r="A35">
        <v>50347</v>
      </c>
      <c r="B35" t="s">
        <v>30</v>
      </c>
      <c r="C35" t="s">
        <v>9</v>
      </c>
      <c r="D35" t="s">
        <v>7</v>
      </c>
      <c r="E35" s="2">
        <v>2.85</v>
      </c>
      <c r="F35" s="2">
        <f t="shared" si="0"/>
        <v>0</v>
      </c>
    </row>
    <row r="36" spans="1:6" x14ac:dyDescent="0.2">
      <c r="A36">
        <v>50347</v>
      </c>
      <c r="B36" t="s">
        <v>30</v>
      </c>
      <c r="C36" t="s">
        <v>9</v>
      </c>
      <c r="D36" t="s">
        <v>7</v>
      </c>
      <c r="E36" s="2">
        <v>2.75</v>
      </c>
      <c r="F36" s="2">
        <f t="shared" si="0"/>
        <v>0</v>
      </c>
    </row>
    <row r="37" spans="1:6" x14ac:dyDescent="0.2">
      <c r="A37">
        <v>50347</v>
      </c>
      <c r="B37" t="s">
        <v>30</v>
      </c>
      <c r="C37" t="s">
        <v>9</v>
      </c>
      <c r="D37" t="s">
        <v>7</v>
      </c>
      <c r="E37" s="2">
        <v>2.15</v>
      </c>
      <c r="F37" s="2">
        <f t="shared" si="0"/>
        <v>0</v>
      </c>
    </row>
    <row r="38" spans="1:6" x14ac:dyDescent="0.2">
      <c r="A38">
        <v>50347</v>
      </c>
      <c r="B38" t="s">
        <v>30</v>
      </c>
      <c r="C38" t="s">
        <v>9</v>
      </c>
      <c r="D38" t="s">
        <v>7</v>
      </c>
      <c r="E38" s="2">
        <v>3.57</v>
      </c>
      <c r="F38" s="2">
        <f t="shared" si="0"/>
        <v>0</v>
      </c>
    </row>
    <row r="39" spans="1:6" x14ac:dyDescent="0.2">
      <c r="A39">
        <v>50347</v>
      </c>
      <c r="B39" t="s">
        <v>30</v>
      </c>
      <c r="C39" t="s">
        <v>9</v>
      </c>
      <c r="D39" t="s">
        <v>7</v>
      </c>
      <c r="E39" s="2">
        <v>4.21</v>
      </c>
      <c r="F39" s="2">
        <f t="shared" si="0"/>
        <v>0</v>
      </c>
    </row>
    <row r="40" spans="1:6" x14ac:dyDescent="0.2">
      <c r="A40">
        <v>51946</v>
      </c>
      <c r="B40" t="s">
        <v>31</v>
      </c>
      <c r="C40" t="s">
        <v>9</v>
      </c>
      <c r="D40" t="s">
        <v>7</v>
      </c>
      <c r="E40" s="2">
        <v>7.85</v>
      </c>
      <c r="F40" s="2">
        <f t="shared" si="0"/>
        <v>0</v>
      </c>
    </row>
    <row r="41" spans="1:6" x14ac:dyDescent="0.2">
      <c r="A41">
        <v>51299</v>
      </c>
      <c r="B41" t="s">
        <v>32</v>
      </c>
      <c r="C41" t="s">
        <v>9</v>
      </c>
      <c r="D41" t="s">
        <v>7</v>
      </c>
      <c r="E41" s="2">
        <v>32.950000000000003</v>
      </c>
      <c r="F41" s="2">
        <f t="shared" si="0"/>
        <v>0</v>
      </c>
    </row>
    <row r="42" spans="1:6" x14ac:dyDescent="0.2">
      <c r="A42">
        <v>41897</v>
      </c>
      <c r="B42" t="s">
        <v>33</v>
      </c>
      <c r="C42" t="s">
        <v>4</v>
      </c>
      <c r="D42" t="s">
        <v>15</v>
      </c>
      <c r="E42" s="2">
        <v>201.5</v>
      </c>
      <c r="F42" s="2">
        <f t="shared" si="0"/>
        <v>2.02</v>
      </c>
    </row>
    <row r="43" spans="1:6" x14ac:dyDescent="0.2">
      <c r="A43">
        <v>51649</v>
      </c>
      <c r="B43" t="s">
        <v>10</v>
      </c>
      <c r="C43" t="s">
        <v>9</v>
      </c>
      <c r="D43" t="s">
        <v>15</v>
      </c>
      <c r="E43" s="2">
        <v>13.95</v>
      </c>
      <c r="F43" s="2">
        <f t="shared" si="0"/>
        <v>0</v>
      </c>
    </row>
    <row r="44" spans="1:6" x14ac:dyDescent="0.2">
      <c r="A44">
        <v>34781</v>
      </c>
      <c r="B44" t="s">
        <v>11</v>
      </c>
      <c r="C44" t="s">
        <v>12</v>
      </c>
      <c r="D44" t="s">
        <v>15</v>
      </c>
      <c r="E44" s="2">
        <v>38.950000000000003</v>
      </c>
      <c r="F44" s="2">
        <f t="shared" si="0"/>
        <v>0</v>
      </c>
    </row>
    <row r="45" spans="1:6" x14ac:dyDescent="0.2">
      <c r="A45">
        <v>52995</v>
      </c>
      <c r="B45" t="s">
        <v>34</v>
      </c>
      <c r="C45" t="s">
        <v>9</v>
      </c>
      <c r="D45" t="s">
        <v>15</v>
      </c>
      <c r="E45" s="2">
        <v>21.95</v>
      </c>
      <c r="F45" s="2">
        <f t="shared" si="0"/>
        <v>0</v>
      </c>
    </row>
    <row r="46" spans="1:6" x14ac:dyDescent="0.2">
      <c r="A46">
        <v>32185</v>
      </c>
      <c r="B46" t="s">
        <v>35</v>
      </c>
      <c r="C46" t="s">
        <v>12</v>
      </c>
      <c r="D46" t="s">
        <v>7</v>
      </c>
      <c r="E46" s="2">
        <v>11.21</v>
      </c>
      <c r="F46" s="2">
        <f t="shared" si="0"/>
        <v>0</v>
      </c>
    </row>
    <row r="47" spans="1:6" x14ac:dyDescent="0.2">
      <c r="A47">
        <v>48552</v>
      </c>
      <c r="B47" t="s">
        <v>36</v>
      </c>
      <c r="C47" t="s">
        <v>14</v>
      </c>
      <c r="D47" t="s">
        <v>7</v>
      </c>
      <c r="E47" s="2">
        <v>185.75</v>
      </c>
      <c r="F47" s="2">
        <f t="shared" si="0"/>
        <v>1.86</v>
      </c>
    </row>
    <row r="48" spans="1:6" x14ac:dyDescent="0.2">
      <c r="A48">
        <v>55468</v>
      </c>
      <c r="B48" t="s">
        <v>8</v>
      </c>
      <c r="C48" t="s">
        <v>9</v>
      </c>
      <c r="D48" t="s">
        <v>7</v>
      </c>
      <c r="E48" s="2">
        <v>7.85</v>
      </c>
      <c r="F48" s="2">
        <f t="shared" si="0"/>
        <v>0</v>
      </c>
    </row>
    <row r="49" spans="1:6" x14ac:dyDescent="0.2">
      <c r="A49">
        <v>34211</v>
      </c>
      <c r="B49" t="s">
        <v>16</v>
      </c>
      <c r="C49" t="s">
        <v>12</v>
      </c>
      <c r="D49" t="s">
        <v>7</v>
      </c>
      <c r="E49" s="2">
        <v>38.549999999999997</v>
      </c>
      <c r="F49" s="2">
        <f t="shared" si="0"/>
        <v>0</v>
      </c>
    </row>
  </sheetData>
  <phoneticPr fontId="0" type="noConversion"/>
  <conditionalFormatting sqref="E10:E49">
    <cfRule type="cellIs" dxfId="1" priority="1" stopIfTrue="1" operator="greaterThan">
      <formula>100</formula>
    </cfRule>
  </conditionalFormatting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4" workbookViewId="0">
      <selection activeCell="F17" sqref="F17"/>
    </sheetView>
    <sheetView topLeftCell="A13" workbookViewId="1">
      <selection activeCell="C12" sqref="C12"/>
    </sheetView>
  </sheetViews>
  <sheetFormatPr defaultRowHeight="12.75" x14ac:dyDescent="0.2"/>
  <cols>
    <col min="2" max="2" width="20.7109375" customWidth="1"/>
    <col min="3" max="3" width="14.28515625" customWidth="1"/>
    <col min="4" max="4" width="13.28515625" customWidth="1"/>
  </cols>
  <sheetData>
    <row r="1" spans="1:6" s="6" customFormat="1" x14ac:dyDescent="0.2"/>
    <row r="2" spans="1:6" s="6" customFormat="1" x14ac:dyDescent="0.2"/>
    <row r="3" spans="1:6" s="6" customFormat="1" x14ac:dyDescent="0.2"/>
    <row r="4" spans="1:6" s="6" customFormat="1" x14ac:dyDescent="0.2"/>
    <row r="5" spans="1:6" s="6" customFormat="1" x14ac:dyDescent="0.2"/>
    <row r="6" spans="1:6" s="6" customFormat="1" ht="37.5" x14ac:dyDescent="0.65">
      <c r="B6" s="7" t="s">
        <v>47</v>
      </c>
      <c r="D6" s="7"/>
    </row>
    <row r="7" spans="1:6" x14ac:dyDescent="0.2">
      <c r="B7" s="1" t="s">
        <v>49</v>
      </c>
    </row>
    <row r="9" spans="1:6" ht="38.25" x14ac:dyDescent="0.2">
      <c r="A9" s="1" t="s">
        <v>1</v>
      </c>
      <c r="B9" s="1" t="s">
        <v>2</v>
      </c>
      <c r="C9" s="1" t="s">
        <v>6</v>
      </c>
      <c r="D9" s="1" t="s">
        <v>0</v>
      </c>
      <c r="E9" s="1" t="s">
        <v>3</v>
      </c>
      <c r="F9" s="3" t="s">
        <v>37</v>
      </c>
    </row>
    <row r="10" spans="1:6" x14ac:dyDescent="0.2">
      <c r="A10">
        <v>41897</v>
      </c>
      <c r="B10" t="s">
        <v>33</v>
      </c>
      <c r="C10" t="s">
        <v>4</v>
      </c>
      <c r="D10" t="s">
        <v>15</v>
      </c>
      <c r="E10" s="5">
        <v>201.5</v>
      </c>
      <c r="F10" s="2">
        <f>ROUND(IF(E10&gt;100,E10*0.01,0),2)</f>
        <v>2.02</v>
      </c>
    </row>
    <row r="11" spans="1:6" x14ac:dyDescent="0.2">
      <c r="A11">
        <v>51649</v>
      </c>
      <c r="B11" t="s">
        <v>10</v>
      </c>
      <c r="C11" t="s">
        <v>9</v>
      </c>
      <c r="D11" t="s">
        <v>15</v>
      </c>
      <c r="E11" s="2">
        <v>13.95</v>
      </c>
      <c r="F11" s="2">
        <f t="shared" ref="F11:F49" si="0">ROUND(IF(E11&gt;100,E11*0.01,0),2)</f>
        <v>0</v>
      </c>
    </row>
    <row r="12" spans="1:6" x14ac:dyDescent="0.2">
      <c r="A12">
        <v>34781</v>
      </c>
      <c r="B12" t="s">
        <v>50</v>
      </c>
      <c r="C12" t="s">
        <v>12</v>
      </c>
      <c r="D12" t="s">
        <v>15</v>
      </c>
      <c r="E12" s="2">
        <v>38.950000000000003</v>
      </c>
      <c r="F12" s="2">
        <f t="shared" si="0"/>
        <v>0</v>
      </c>
    </row>
    <row r="13" spans="1:6" x14ac:dyDescent="0.2">
      <c r="A13">
        <v>52995</v>
      </c>
      <c r="B13" t="s">
        <v>34</v>
      </c>
      <c r="C13" t="s">
        <v>9</v>
      </c>
      <c r="D13" t="s">
        <v>15</v>
      </c>
      <c r="E13" s="2">
        <v>21.95</v>
      </c>
      <c r="F13" s="2">
        <f t="shared" si="0"/>
        <v>0</v>
      </c>
    </row>
    <row r="14" spans="1:6" x14ac:dyDescent="0.2">
      <c r="A14">
        <v>32185</v>
      </c>
      <c r="B14" t="s">
        <v>51</v>
      </c>
      <c r="C14" t="s">
        <v>12</v>
      </c>
      <c r="D14" t="s">
        <v>7</v>
      </c>
      <c r="E14" s="2">
        <v>11.21</v>
      </c>
      <c r="F14" s="2">
        <f t="shared" si="0"/>
        <v>0</v>
      </c>
    </row>
    <row r="15" spans="1:6" x14ac:dyDescent="0.2">
      <c r="A15">
        <v>48552</v>
      </c>
      <c r="B15" t="s">
        <v>52</v>
      </c>
      <c r="C15" t="s">
        <v>14</v>
      </c>
      <c r="D15" t="s">
        <v>7</v>
      </c>
      <c r="E15" s="2">
        <v>185.75</v>
      </c>
      <c r="F15" s="2">
        <f t="shared" si="0"/>
        <v>1.86</v>
      </c>
    </row>
    <row r="16" spans="1:6" x14ac:dyDescent="0.2">
      <c r="A16">
        <v>55468</v>
      </c>
      <c r="B16" t="s">
        <v>8</v>
      </c>
      <c r="C16" t="s">
        <v>9</v>
      </c>
      <c r="D16" t="s">
        <v>7</v>
      </c>
      <c r="E16" s="2">
        <v>7.85</v>
      </c>
      <c r="F16" s="2">
        <f t="shared" si="0"/>
        <v>0</v>
      </c>
    </row>
    <row r="17" spans="1:6" x14ac:dyDescent="0.2">
      <c r="A17">
        <v>34211</v>
      </c>
      <c r="B17" t="s">
        <v>53</v>
      </c>
      <c r="C17" t="s">
        <v>12</v>
      </c>
      <c r="D17" t="s">
        <v>7</v>
      </c>
      <c r="E17" s="2">
        <v>38.549999999999997</v>
      </c>
      <c r="F17" s="2">
        <f t="shared" si="0"/>
        <v>0</v>
      </c>
    </row>
    <row r="18" spans="1:6" x14ac:dyDescent="0.2">
      <c r="A18">
        <v>48760</v>
      </c>
      <c r="B18" t="s">
        <v>19</v>
      </c>
      <c r="C18" t="s">
        <v>18</v>
      </c>
      <c r="D18" t="s">
        <v>7</v>
      </c>
      <c r="E18" s="2">
        <v>32.65</v>
      </c>
      <c r="F18" s="2">
        <f t="shared" si="0"/>
        <v>0</v>
      </c>
    </row>
    <row r="19" spans="1:6" x14ac:dyDescent="0.2">
      <c r="A19">
        <v>41237</v>
      </c>
      <c r="B19" t="s">
        <v>20</v>
      </c>
      <c r="C19" t="s">
        <v>4</v>
      </c>
      <c r="D19" t="s">
        <v>15</v>
      </c>
      <c r="E19" s="2">
        <v>315</v>
      </c>
      <c r="F19" s="2">
        <f t="shared" si="0"/>
        <v>3.15</v>
      </c>
    </row>
    <row r="20" spans="1:6" x14ac:dyDescent="0.2">
      <c r="A20">
        <v>41237</v>
      </c>
      <c r="B20" t="s">
        <v>8</v>
      </c>
      <c r="C20" t="s">
        <v>9</v>
      </c>
      <c r="D20" t="s">
        <v>15</v>
      </c>
      <c r="E20" s="2">
        <v>7.5</v>
      </c>
      <c r="F20" s="2">
        <f t="shared" si="0"/>
        <v>0</v>
      </c>
    </row>
    <row r="21" spans="1:6" x14ac:dyDescent="0.2">
      <c r="A21">
        <v>51648</v>
      </c>
      <c r="B21" t="s">
        <v>10</v>
      </c>
      <c r="C21" t="s">
        <v>9</v>
      </c>
      <c r="D21" t="s">
        <v>15</v>
      </c>
      <c r="E21" s="2">
        <v>12.75</v>
      </c>
      <c r="F21" s="2">
        <f t="shared" si="0"/>
        <v>0</v>
      </c>
    </row>
    <row r="22" spans="1:6" x14ac:dyDescent="0.2">
      <c r="A22">
        <v>34179</v>
      </c>
      <c r="B22" t="s">
        <v>11</v>
      </c>
      <c r="C22" t="s">
        <v>12</v>
      </c>
      <c r="D22" t="s">
        <v>15</v>
      </c>
      <c r="E22" s="2">
        <v>34.75</v>
      </c>
      <c r="F22" s="2">
        <f t="shared" si="0"/>
        <v>0</v>
      </c>
    </row>
    <row r="23" spans="1:6" x14ac:dyDescent="0.2">
      <c r="A23">
        <v>52399</v>
      </c>
      <c r="B23" t="s">
        <v>21</v>
      </c>
      <c r="C23" t="s">
        <v>9</v>
      </c>
      <c r="D23" t="s">
        <v>15</v>
      </c>
      <c r="E23" s="2">
        <v>56.75</v>
      </c>
      <c r="F23" s="2">
        <f t="shared" si="0"/>
        <v>0</v>
      </c>
    </row>
    <row r="24" spans="1:6" x14ac:dyDescent="0.2">
      <c r="A24">
        <v>51478</v>
      </c>
      <c r="B24" t="s">
        <v>22</v>
      </c>
      <c r="C24" t="s">
        <v>9</v>
      </c>
      <c r="D24" t="s">
        <v>7</v>
      </c>
      <c r="E24" s="2">
        <v>78.95</v>
      </c>
      <c r="F24" s="2">
        <f t="shared" si="0"/>
        <v>0</v>
      </c>
    </row>
    <row r="25" spans="1:6" x14ac:dyDescent="0.2">
      <c r="A25">
        <v>50197</v>
      </c>
      <c r="B25" t="s">
        <v>23</v>
      </c>
      <c r="C25" t="s">
        <v>9</v>
      </c>
      <c r="D25" t="s">
        <v>15</v>
      </c>
      <c r="E25" s="2">
        <v>7.95</v>
      </c>
      <c r="F25" s="2">
        <f t="shared" si="0"/>
        <v>0</v>
      </c>
    </row>
    <row r="26" spans="1:6" x14ac:dyDescent="0.2">
      <c r="A26">
        <v>53496</v>
      </c>
      <c r="B26" t="s">
        <v>24</v>
      </c>
      <c r="C26" t="s">
        <v>9</v>
      </c>
      <c r="D26" t="s">
        <v>15</v>
      </c>
      <c r="E26" s="2">
        <v>34.85</v>
      </c>
      <c r="F26" s="2">
        <f t="shared" si="0"/>
        <v>0</v>
      </c>
    </row>
    <row r="27" spans="1:6" x14ac:dyDescent="0.2">
      <c r="A27">
        <v>48665</v>
      </c>
      <c r="B27" t="s">
        <v>25</v>
      </c>
      <c r="C27" t="s">
        <v>18</v>
      </c>
      <c r="D27" t="s">
        <v>7</v>
      </c>
      <c r="E27" s="2">
        <v>17.95</v>
      </c>
      <c r="F27" s="2">
        <f t="shared" si="0"/>
        <v>0</v>
      </c>
    </row>
    <row r="28" spans="1:6" x14ac:dyDescent="0.2">
      <c r="A28">
        <v>48681</v>
      </c>
      <c r="B28" t="s">
        <v>26</v>
      </c>
      <c r="C28" t="s">
        <v>18</v>
      </c>
      <c r="D28" t="s">
        <v>7</v>
      </c>
      <c r="E28" s="2">
        <v>27.65</v>
      </c>
      <c r="F28" s="2">
        <f t="shared" si="0"/>
        <v>0</v>
      </c>
    </row>
    <row r="29" spans="1:6" x14ac:dyDescent="0.2">
      <c r="A29">
        <v>48552</v>
      </c>
      <c r="B29" t="s">
        <v>27</v>
      </c>
      <c r="C29" t="s">
        <v>18</v>
      </c>
      <c r="D29" t="s">
        <v>7</v>
      </c>
      <c r="E29" s="2">
        <v>11.5</v>
      </c>
      <c r="F29" s="2">
        <f t="shared" si="0"/>
        <v>0</v>
      </c>
    </row>
    <row r="30" spans="1:6" x14ac:dyDescent="0.2">
      <c r="A30">
        <v>48552</v>
      </c>
      <c r="B30" t="s">
        <v>27</v>
      </c>
      <c r="C30" t="s">
        <v>18</v>
      </c>
      <c r="D30" t="s">
        <v>7</v>
      </c>
      <c r="E30" s="2">
        <v>11.5</v>
      </c>
      <c r="F30" s="2">
        <f t="shared" si="0"/>
        <v>0</v>
      </c>
    </row>
    <row r="31" spans="1:6" x14ac:dyDescent="0.2">
      <c r="A31">
        <v>48681</v>
      </c>
      <c r="B31" t="s">
        <v>26</v>
      </c>
      <c r="C31" t="s">
        <v>18</v>
      </c>
      <c r="D31" t="s">
        <v>7</v>
      </c>
      <c r="E31" s="2">
        <v>27.65</v>
      </c>
      <c r="F31" s="2">
        <f t="shared" si="0"/>
        <v>0</v>
      </c>
    </row>
    <row r="32" spans="1:6" x14ac:dyDescent="0.2">
      <c r="A32">
        <v>50199</v>
      </c>
      <c r="B32" t="s">
        <v>28</v>
      </c>
      <c r="C32" t="s">
        <v>9</v>
      </c>
      <c r="D32" t="s">
        <v>7</v>
      </c>
      <c r="E32" s="2">
        <v>78.650000000000006</v>
      </c>
      <c r="F32" s="2">
        <f t="shared" si="0"/>
        <v>0</v>
      </c>
    </row>
    <row r="33" spans="1:6" x14ac:dyDescent="0.2">
      <c r="A33">
        <v>53499</v>
      </c>
      <c r="B33" t="s">
        <v>24</v>
      </c>
      <c r="C33" t="s">
        <v>9</v>
      </c>
      <c r="D33" t="s">
        <v>7</v>
      </c>
      <c r="E33" s="2">
        <v>48.25</v>
      </c>
      <c r="F33" s="2">
        <f t="shared" si="0"/>
        <v>0</v>
      </c>
    </row>
    <row r="34" spans="1:6" x14ac:dyDescent="0.2">
      <c r="A34">
        <v>50432</v>
      </c>
      <c r="B34" t="s">
        <v>29</v>
      </c>
      <c r="C34" t="s">
        <v>9</v>
      </c>
      <c r="D34" t="s">
        <v>7</v>
      </c>
      <c r="E34" s="2">
        <v>15.65</v>
      </c>
      <c r="F34" s="2">
        <f t="shared" si="0"/>
        <v>0</v>
      </c>
    </row>
    <row r="35" spans="1:6" x14ac:dyDescent="0.2">
      <c r="A35">
        <v>50347</v>
      </c>
      <c r="B35" t="s">
        <v>30</v>
      </c>
      <c r="C35" t="s">
        <v>9</v>
      </c>
      <c r="D35" t="s">
        <v>7</v>
      </c>
      <c r="E35" s="2">
        <v>2.85</v>
      </c>
      <c r="F35" s="2">
        <f t="shared" si="0"/>
        <v>0</v>
      </c>
    </row>
    <row r="36" spans="1:6" x14ac:dyDescent="0.2">
      <c r="A36">
        <v>50347</v>
      </c>
      <c r="B36" t="s">
        <v>30</v>
      </c>
      <c r="C36" t="s">
        <v>9</v>
      </c>
      <c r="D36" t="s">
        <v>7</v>
      </c>
      <c r="E36" s="2">
        <v>2.75</v>
      </c>
      <c r="F36" s="2">
        <f t="shared" si="0"/>
        <v>0</v>
      </c>
    </row>
    <row r="37" spans="1:6" x14ac:dyDescent="0.2">
      <c r="A37">
        <v>50347</v>
      </c>
      <c r="B37" t="s">
        <v>30</v>
      </c>
      <c r="C37" t="s">
        <v>9</v>
      </c>
      <c r="D37" t="s">
        <v>7</v>
      </c>
      <c r="E37" s="2">
        <v>2.15</v>
      </c>
      <c r="F37" s="2">
        <f t="shared" si="0"/>
        <v>0</v>
      </c>
    </row>
    <row r="38" spans="1:6" x14ac:dyDescent="0.2">
      <c r="A38">
        <v>50347</v>
      </c>
      <c r="B38" t="s">
        <v>30</v>
      </c>
      <c r="C38" t="s">
        <v>9</v>
      </c>
      <c r="D38" t="s">
        <v>7</v>
      </c>
      <c r="E38" s="2">
        <v>3.57</v>
      </c>
      <c r="F38" s="2">
        <f t="shared" si="0"/>
        <v>0</v>
      </c>
    </row>
    <row r="39" spans="1:6" x14ac:dyDescent="0.2">
      <c r="A39">
        <v>50347</v>
      </c>
      <c r="B39" t="s">
        <v>30</v>
      </c>
      <c r="C39" t="s">
        <v>9</v>
      </c>
      <c r="D39" t="s">
        <v>7</v>
      </c>
      <c r="E39" s="2">
        <v>4.21</v>
      </c>
      <c r="F39" s="2">
        <f t="shared" si="0"/>
        <v>0</v>
      </c>
    </row>
    <row r="40" spans="1:6" x14ac:dyDescent="0.2">
      <c r="A40">
        <v>51946</v>
      </c>
      <c r="B40" t="s">
        <v>31</v>
      </c>
      <c r="C40" t="s">
        <v>9</v>
      </c>
      <c r="D40" t="s">
        <v>7</v>
      </c>
      <c r="E40" s="2">
        <v>7.85</v>
      </c>
      <c r="F40" s="2">
        <f t="shared" si="0"/>
        <v>0</v>
      </c>
    </row>
    <row r="41" spans="1:6" x14ac:dyDescent="0.2">
      <c r="A41">
        <v>51299</v>
      </c>
      <c r="B41" t="s">
        <v>32</v>
      </c>
      <c r="C41" t="s">
        <v>9</v>
      </c>
      <c r="D41" t="s">
        <v>7</v>
      </c>
      <c r="E41" s="2">
        <v>32.950000000000003</v>
      </c>
      <c r="F41" s="2">
        <f t="shared" si="0"/>
        <v>0</v>
      </c>
    </row>
    <row r="42" spans="1:6" x14ac:dyDescent="0.2">
      <c r="A42">
        <v>41897</v>
      </c>
      <c r="B42" t="s">
        <v>33</v>
      </c>
      <c r="C42" t="s">
        <v>4</v>
      </c>
      <c r="D42" t="s">
        <v>15</v>
      </c>
      <c r="E42" s="2">
        <v>201.5</v>
      </c>
      <c r="F42" s="2">
        <f t="shared" si="0"/>
        <v>2.02</v>
      </c>
    </row>
    <row r="43" spans="1:6" x14ac:dyDescent="0.2">
      <c r="A43">
        <v>51649</v>
      </c>
      <c r="B43" t="s">
        <v>10</v>
      </c>
      <c r="C43" t="s">
        <v>9</v>
      </c>
      <c r="D43" t="s">
        <v>15</v>
      </c>
      <c r="E43" s="2">
        <v>13.95</v>
      </c>
      <c r="F43" s="2">
        <f t="shared" si="0"/>
        <v>0</v>
      </c>
    </row>
    <row r="44" spans="1:6" x14ac:dyDescent="0.2">
      <c r="A44">
        <v>34781</v>
      </c>
      <c r="B44" t="s">
        <v>11</v>
      </c>
      <c r="C44" t="s">
        <v>12</v>
      </c>
      <c r="D44" t="s">
        <v>15</v>
      </c>
      <c r="E44" s="2">
        <v>38.950000000000003</v>
      </c>
      <c r="F44" s="2">
        <f t="shared" si="0"/>
        <v>0</v>
      </c>
    </row>
    <row r="45" spans="1:6" x14ac:dyDescent="0.2">
      <c r="A45">
        <v>52995</v>
      </c>
      <c r="B45" t="s">
        <v>34</v>
      </c>
      <c r="C45" t="s">
        <v>9</v>
      </c>
      <c r="D45" t="s">
        <v>15</v>
      </c>
      <c r="E45" s="2">
        <v>21.95</v>
      </c>
      <c r="F45" s="2">
        <f t="shared" si="0"/>
        <v>0</v>
      </c>
    </row>
    <row r="46" spans="1:6" x14ac:dyDescent="0.2">
      <c r="A46">
        <v>32185</v>
      </c>
      <c r="B46" t="s">
        <v>35</v>
      </c>
      <c r="C46" t="s">
        <v>12</v>
      </c>
      <c r="D46" t="s">
        <v>7</v>
      </c>
      <c r="E46" s="2">
        <v>11.21</v>
      </c>
      <c r="F46" s="2">
        <f t="shared" si="0"/>
        <v>0</v>
      </c>
    </row>
    <row r="47" spans="1:6" x14ac:dyDescent="0.2">
      <c r="A47">
        <v>48552</v>
      </c>
      <c r="B47" t="s">
        <v>36</v>
      </c>
      <c r="C47" t="s">
        <v>14</v>
      </c>
      <c r="D47" t="s">
        <v>7</v>
      </c>
      <c r="E47" s="2">
        <v>185.75</v>
      </c>
      <c r="F47" s="2">
        <f t="shared" si="0"/>
        <v>1.86</v>
      </c>
    </row>
    <row r="48" spans="1:6" x14ac:dyDescent="0.2">
      <c r="A48">
        <v>55468</v>
      </c>
      <c r="B48" t="s">
        <v>8</v>
      </c>
      <c r="C48" t="s">
        <v>9</v>
      </c>
      <c r="D48" t="s">
        <v>7</v>
      </c>
      <c r="E48" s="2">
        <v>7.85</v>
      </c>
      <c r="F48" s="2">
        <f t="shared" si="0"/>
        <v>0</v>
      </c>
    </row>
    <row r="49" spans="1:6" x14ac:dyDescent="0.2">
      <c r="A49">
        <v>34211</v>
      </c>
      <c r="B49" t="s">
        <v>16</v>
      </c>
      <c r="C49" t="s">
        <v>12</v>
      </c>
      <c r="D49" t="s">
        <v>7</v>
      </c>
      <c r="E49" s="2">
        <v>38.549999999999997</v>
      </c>
      <c r="F49" s="2">
        <f t="shared" si="0"/>
        <v>0</v>
      </c>
    </row>
  </sheetData>
  <conditionalFormatting sqref="E10:E49">
    <cfRule type="cellIs" dxfId="0" priority="1" stopIfTrue="1" operator="greaterThan">
      <formula>100</formula>
    </cfRule>
  </conditionalFormatting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18" sqref="G18"/>
    </sheetView>
    <sheetView tabSelected="1" workbookViewId="1">
      <selection activeCell="C22" sqref="C22"/>
    </sheetView>
  </sheetViews>
  <sheetFormatPr defaultRowHeight="12.75" x14ac:dyDescent="0.2"/>
  <cols>
    <col min="1" max="1" width="14.42578125" customWidth="1"/>
    <col min="2" max="2" width="12.42578125" customWidth="1"/>
    <col min="3" max="3" width="10.5703125" customWidth="1"/>
    <col min="4" max="4" width="15" customWidth="1"/>
  </cols>
  <sheetData>
    <row r="1" spans="1:4" x14ac:dyDescent="0.2">
      <c r="A1" t="s">
        <v>38</v>
      </c>
      <c r="B1" t="s">
        <v>54</v>
      </c>
    </row>
    <row r="2" spans="1:4" x14ac:dyDescent="0.2">
      <c r="B2" t="s">
        <v>39</v>
      </c>
      <c r="C2">
        <f>COUNTIF('March 9'!$C$10:$C$49,"dog")</f>
        <v>3</v>
      </c>
    </row>
    <row r="3" spans="1:4" x14ac:dyDescent="0.2">
      <c r="B3" t="s">
        <v>40</v>
      </c>
      <c r="C3">
        <f>COUNTIF('March 9'!$C$10:$C$49,"cat")</f>
        <v>2</v>
      </c>
    </row>
    <row r="4" spans="1:4" x14ac:dyDescent="0.2">
      <c r="B4" t="s">
        <v>41</v>
      </c>
      <c r="C4">
        <f>COUNTIF('March 9'!$C$10:$C$49,"fish")</f>
        <v>7</v>
      </c>
    </row>
    <row r="6" spans="1:4" x14ac:dyDescent="0.2">
      <c r="B6" t="s">
        <v>42</v>
      </c>
      <c r="C6" s="2">
        <f>SUMIF('March 9'!$C10:$C49,"dog",'March 9'!$E10:$E49)+SUMIF('March 9'!$C10:$C49,"cat",'March 9'!$E10:$E49)+SUMIF('March 9'!$C10:$C49,"fish",'March 9'!$E10:$E49)</f>
        <v>1690.65</v>
      </c>
    </row>
    <row r="7" spans="1:4" x14ac:dyDescent="0.2">
      <c r="B7" t="s">
        <v>43</v>
      </c>
      <c r="C7" s="2">
        <f>SUMIF('March 9'!$C$10:$C$49,"feed",'March 9'!$E$10:$E$49)</f>
        <v>200.70999999999998</v>
      </c>
    </row>
    <row r="8" spans="1:4" x14ac:dyDescent="0.2">
      <c r="B8" t="s">
        <v>44</v>
      </c>
      <c r="C8" s="2">
        <f>SUMIF('March 9'!$C$10:$C$49,"accessory",'March 9'!$E$10:$E$49)</f>
        <v>469.87999999999994</v>
      </c>
    </row>
    <row r="10" spans="1:4" x14ac:dyDescent="0.2">
      <c r="C10" t="s">
        <v>45</v>
      </c>
      <c r="D10" t="s">
        <v>46</v>
      </c>
    </row>
    <row r="11" spans="1:4" x14ac:dyDescent="0.2">
      <c r="B11" t="s">
        <v>7</v>
      </c>
      <c r="C11" s="2">
        <f>SUMIF('March 9'!$D$10:$D$49,"Alice Harper",'March 9'!$E$10:$E$49)</f>
        <v>1079.3399999999999</v>
      </c>
      <c r="D11" s="2">
        <f>SUMIF('March 9'!$D$10:$D$49,"Alice Harper",'March 9'!$F$10:$F$49)</f>
        <v>5.42</v>
      </c>
    </row>
    <row r="12" spans="1:4" x14ac:dyDescent="0.2">
      <c r="B12" t="s">
        <v>15</v>
      </c>
      <c r="C12" s="2">
        <f>SUMIF('March 9'!$D$10:$D$49,"Bob Cook",'March 9'!$E$10:$E$49)</f>
        <v>1281.9000000000003</v>
      </c>
      <c r="D12" s="2">
        <f>SUMIF('March 9'!$D$10:$D$49,"Bob Cook",'March 9'!$F$10:$F$49)</f>
        <v>10.029999999999999</v>
      </c>
    </row>
    <row r="14" spans="1:4" x14ac:dyDescent="0.2">
      <c r="C14" t="s">
        <v>18</v>
      </c>
      <c r="D14" t="s">
        <v>44</v>
      </c>
    </row>
    <row r="15" spans="1:4" x14ac:dyDescent="0.2">
      <c r="B15" t="s">
        <v>7</v>
      </c>
      <c r="C15" s="4">
        <f t="array" ref="C15">SUM(IF('March 9'!$D$10:$D$49="Alice Harper",IF('March 9'!$C$10:$C$49="Fish",'March 9'!$E$10:$E$49,0),0))</f>
        <v>146.65</v>
      </c>
      <c r="D15" s="4">
        <f t="array" ref="D15">SUM(IF('March 9'!$D$10:$D$49="Alice Harper",IF('March 9'!$C$10:$C$49="Accessory",'March 9'!$E$10:$E$49,0),0))</f>
        <v>306.43000000000006</v>
      </c>
    </row>
    <row r="16" spans="1:4" x14ac:dyDescent="0.2">
      <c r="B16" t="s">
        <v>15</v>
      </c>
      <c r="C16" s="4">
        <f t="array" ref="C16">SUM(IF('March 9'!$D$10:$D$49="Bob Cook",IF('March 9'!$C$10:$C$49="Fish",'March 9'!$E$10:$E$49,0),0))</f>
        <v>0</v>
      </c>
      <c r="D16" s="4">
        <f t="array" ref="D16">SUM(IF('March 9'!$D$10:$D$49="Bob Cook",IF('March 9'!$C$10:$C$49="Accessory",'March 9'!$E$10:$E$49,0),0))</f>
        <v>163.44999999999999</v>
      </c>
    </row>
    <row r="20" spans="1:4" x14ac:dyDescent="0.2">
      <c r="A20" t="s">
        <v>38</v>
      </c>
      <c r="B20" t="s">
        <v>55</v>
      </c>
    </row>
    <row r="21" spans="1:4" x14ac:dyDescent="0.2">
      <c r="B21" t="s">
        <v>39</v>
      </c>
      <c r="C21">
        <f>COUNTIF('March 9'!$C$10:$C$49,"dog")</f>
        <v>3</v>
      </c>
    </row>
    <row r="22" spans="1:4" x14ac:dyDescent="0.2">
      <c r="B22" t="s">
        <v>40</v>
      </c>
      <c r="C22">
        <f>COUNTIF('March 9'!$C$10:$C$49,"cat")</f>
        <v>2</v>
      </c>
    </row>
    <row r="23" spans="1:4" x14ac:dyDescent="0.2">
      <c r="B23" t="s">
        <v>41</v>
      </c>
      <c r="C23">
        <f>COUNTIF('March 9'!$C$10:$C$49,"fish")</f>
        <v>7</v>
      </c>
    </row>
    <row r="25" spans="1:4" x14ac:dyDescent="0.2">
      <c r="B25" t="s">
        <v>42</v>
      </c>
      <c r="C25" s="2">
        <f>SUMIF('March 10'!$C29:$C68,"dog",'March 10'!$E29:$E68)+SUMIF('March 10'!$C29:$C68,"cat",'March 10'!$E29:$E68)+SUMIF('March 10'!$C29:$C68,"fish",'March 10'!$E29:$E68)</f>
        <v>437.9</v>
      </c>
    </row>
    <row r="26" spans="1:4" x14ac:dyDescent="0.2">
      <c r="B26" t="s">
        <v>43</v>
      </c>
      <c r="C26" s="2">
        <f>SUMIF('March 10'!$C$10:$C$49,"feed",'March 10'!$E$10:$E$49)</f>
        <v>212.17000000000002</v>
      </c>
    </row>
    <row r="27" spans="1:4" x14ac:dyDescent="0.2">
      <c r="B27" t="s">
        <v>44</v>
      </c>
      <c r="C27" s="2">
        <f>SUMIF('March 10'!$C$10:$C$49,"accessory",'March 10'!$E$10:$E$49)</f>
        <v>485.12999999999994</v>
      </c>
    </row>
    <row r="29" spans="1:4" x14ac:dyDescent="0.2">
      <c r="C29" t="s">
        <v>45</v>
      </c>
      <c r="D29" t="s">
        <v>46</v>
      </c>
    </row>
    <row r="30" spans="1:4" x14ac:dyDescent="0.2">
      <c r="B30" t="s">
        <v>7</v>
      </c>
      <c r="C30" s="2">
        <f>SUMIF('March 10'!$D$10:$D$49,"Alice Harper",'March 10'!$E$10:$E$49)</f>
        <v>893.45</v>
      </c>
      <c r="D30" s="2">
        <f>SUMIF('March 10'!$D$10:$D$49,"Alice Harper",'March 10'!$F$10:$F$49)</f>
        <v>3.72</v>
      </c>
    </row>
    <row r="31" spans="1:4" x14ac:dyDescent="0.2">
      <c r="B31" t="s">
        <v>15</v>
      </c>
      <c r="C31" s="2">
        <f>SUMIF('March 10'!$D$10:$D$49,"Bob Cook",'March 10'!$E$10:$E$49)</f>
        <v>1022.2500000000001</v>
      </c>
      <c r="D31" s="2">
        <f>SUMIF('March 10'!$D$10:$D$49,"Bob Cook",'March 10'!$F$10:$F$49)</f>
        <v>7.1899999999999995</v>
      </c>
    </row>
    <row r="33" spans="2:4" x14ac:dyDescent="0.2">
      <c r="C33" t="s">
        <v>18</v>
      </c>
      <c r="D33" t="s">
        <v>44</v>
      </c>
    </row>
    <row r="34" spans="2:4" x14ac:dyDescent="0.2">
      <c r="B34" t="s">
        <v>7</v>
      </c>
      <c r="C34" s="4">
        <f t="array" ref="C34">SUM(IF('March 10'!$D$10:$D$49="Alice Harper",IF('March 10'!$C$10:$C$49="Fish",'March 10'!$E$10:$E$49,0),0))</f>
        <v>128.9</v>
      </c>
      <c r="D34" s="4">
        <f t="array" ref="D34">SUM(IF('March 10'!$D$10:$D$49="Alice Harper",IF('March 10'!$C$10:$C$49="Accessory",'March 10'!$E$10:$E$49,0),0))</f>
        <v>293.53000000000003</v>
      </c>
    </row>
    <row r="35" spans="2:4" x14ac:dyDescent="0.2">
      <c r="B35" t="s">
        <v>15</v>
      </c>
      <c r="C35" s="4">
        <f t="array" ref="C35">SUM(IF('March 10'!$D$10:$D$49="Bob Cook",IF('March 10'!$C$10:$C$49="Fish",'March 10'!$E$10:$E$49,0),0))</f>
        <v>0</v>
      </c>
      <c r="D35" s="4">
        <f t="array" ref="D35">SUM(IF('March 10'!$D$10:$D$49="Bob Cook",IF('March 10'!$C$10:$C$49="Accessory",'March 10'!$E$10:$E$49,0),0))</f>
        <v>191.6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9</vt:lpstr>
      <vt:lpstr>March 10</vt:lpstr>
      <vt:lpstr>Recap</vt:lpstr>
    </vt:vector>
  </TitlesOfParts>
  <Company>Ingenus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Fulton</dc:creator>
  <cp:lastModifiedBy>David D.M. Mann</cp:lastModifiedBy>
  <dcterms:created xsi:type="dcterms:W3CDTF">1999-03-08T22:51:49Z</dcterms:created>
  <dcterms:modified xsi:type="dcterms:W3CDTF">2014-09-09T13:07:25Z</dcterms:modified>
</cp:coreProperties>
</file>