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defaultThemeVersion="166925"/>
  <xr:revisionPtr revIDLastSave="0" documentId="13_ncr:1_{5496BE2A-C6AB-4333-912A-18247CDCCE75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Alligator" sheetId="1" r:id="rId1"/>
  </sheets>
  <calcPr calcId="191029"/>
</workbook>
</file>

<file path=xl/calcChain.xml><?xml version="1.0" encoding="utf-8"?>
<calcChain xmlns="http://schemas.openxmlformats.org/spreadsheetml/2006/main">
  <c r="L503" i="1" l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2" i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G14" i="1"/>
  <c r="F22" i="1"/>
  <c r="F23" i="1" l="1"/>
  <c r="G15" i="1"/>
  <c r="J14" i="1"/>
  <c r="F24" i="1" l="1"/>
  <c r="G16" i="1"/>
  <c r="J15" i="1"/>
  <c r="F25" i="1" l="1"/>
  <c r="G17" i="1"/>
  <c r="J16" i="1"/>
  <c r="F26" i="1" l="1"/>
  <c r="G18" i="1"/>
  <c r="J17" i="1"/>
  <c r="F27" i="1" l="1"/>
  <c r="G19" i="1"/>
  <c r="J18" i="1"/>
  <c r="F28" i="1" l="1"/>
  <c r="G20" i="1"/>
  <c r="J19" i="1"/>
  <c r="G21" i="1" l="1"/>
  <c r="J20" i="1"/>
  <c r="F29" i="1"/>
  <c r="F30" i="1" l="1"/>
  <c r="G22" i="1"/>
  <c r="J21" i="1"/>
  <c r="G23" i="1" l="1"/>
  <c r="J22" i="1"/>
  <c r="I22" i="1"/>
  <c r="F31" i="1"/>
  <c r="F32" i="1" l="1"/>
  <c r="G24" i="1"/>
  <c r="J23" i="1"/>
  <c r="I23" i="1"/>
  <c r="G25" i="1" l="1"/>
  <c r="J24" i="1"/>
  <c r="I24" i="1"/>
  <c r="F33" i="1"/>
  <c r="F34" i="1" l="1"/>
  <c r="G26" i="1"/>
  <c r="J25" i="1"/>
  <c r="I25" i="1"/>
  <c r="G27" i="1" l="1"/>
  <c r="J26" i="1"/>
  <c r="I26" i="1"/>
  <c r="F35" i="1"/>
  <c r="F36" i="1" l="1"/>
  <c r="G28" i="1"/>
  <c r="J27" i="1"/>
  <c r="I27" i="1"/>
  <c r="G29" i="1" l="1"/>
  <c r="J28" i="1"/>
  <c r="I28" i="1"/>
  <c r="F37" i="1"/>
  <c r="F38" i="1" l="1"/>
  <c r="G30" i="1"/>
  <c r="J29" i="1"/>
  <c r="I29" i="1"/>
  <c r="G31" i="1" l="1"/>
  <c r="J30" i="1"/>
  <c r="I30" i="1"/>
  <c r="F39" i="1"/>
  <c r="F40" i="1" l="1"/>
  <c r="G32" i="1"/>
  <c r="J31" i="1"/>
  <c r="I31" i="1"/>
  <c r="G33" i="1" l="1"/>
  <c r="J32" i="1"/>
  <c r="I32" i="1"/>
  <c r="F41" i="1"/>
  <c r="F42" i="1" l="1"/>
  <c r="G34" i="1"/>
  <c r="J33" i="1"/>
  <c r="I33" i="1"/>
  <c r="G35" i="1" l="1"/>
  <c r="J34" i="1"/>
  <c r="I34" i="1"/>
  <c r="F43" i="1"/>
  <c r="F44" i="1" l="1"/>
  <c r="G36" i="1"/>
  <c r="J35" i="1"/>
  <c r="I35" i="1"/>
  <c r="G37" i="1" l="1"/>
  <c r="J36" i="1"/>
  <c r="I36" i="1"/>
  <c r="F45" i="1"/>
  <c r="F46" i="1" l="1"/>
  <c r="G38" i="1"/>
  <c r="J37" i="1"/>
  <c r="I37" i="1"/>
  <c r="G39" i="1" l="1"/>
  <c r="J38" i="1"/>
  <c r="I38" i="1"/>
  <c r="F47" i="1"/>
  <c r="F48" i="1" l="1"/>
  <c r="G40" i="1"/>
  <c r="J39" i="1"/>
  <c r="I39" i="1"/>
  <c r="G41" i="1" l="1"/>
  <c r="J40" i="1"/>
  <c r="I40" i="1"/>
  <c r="F49" i="1"/>
  <c r="F50" i="1" l="1"/>
  <c r="G42" i="1"/>
  <c r="J41" i="1"/>
  <c r="I41" i="1"/>
  <c r="G43" i="1" l="1"/>
  <c r="J42" i="1"/>
  <c r="I42" i="1"/>
  <c r="F51" i="1"/>
  <c r="F52" i="1" l="1"/>
  <c r="G44" i="1"/>
  <c r="J43" i="1"/>
  <c r="I43" i="1"/>
  <c r="G45" i="1" l="1"/>
  <c r="J44" i="1"/>
  <c r="I44" i="1"/>
  <c r="F53" i="1"/>
  <c r="F54" i="1" l="1"/>
  <c r="G46" i="1"/>
  <c r="J45" i="1"/>
  <c r="I45" i="1"/>
  <c r="G47" i="1" l="1"/>
  <c r="J46" i="1"/>
  <c r="I46" i="1"/>
  <c r="F55" i="1"/>
  <c r="F56" i="1" l="1"/>
  <c r="G48" i="1"/>
  <c r="J47" i="1"/>
  <c r="I47" i="1"/>
  <c r="G49" i="1" l="1"/>
  <c r="J48" i="1"/>
  <c r="I48" i="1"/>
  <c r="F57" i="1"/>
  <c r="F58" i="1" l="1"/>
  <c r="G50" i="1"/>
  <c r="J49" i="1"/>
  <c r="I49" i="1"/>
  <c r="G51" i="1" l="1"/>
  <c r="J50" i="1"/>
  <c r="I50" i="1"/>
  <c r="F59" i="1"/>
  <c r="F60" i="1" l="1"/>
  <c r="G52" i="1"/>
  <c r="J51" i="1"/>
  <c r="I51" i="1"/>
  <c r="G53" i="1" l="1"/>
  <c r="J52" i="1"/>
  <c r="I52" i="1"/>
  <c r="F61" i="1"/>
  <c r="F62" i="1" l="1"/>
  <c r="G54" i="1"/>
  <c r="J53" i="1"/>
  <c r="I53" i="1"/>
  <c r="G55" i="1" l="1"/>
  <c r="J54" i="1"/>
  <c r="I54" i="1"/>
  <c r="F63" i="1"/>
  <c r="F64" i="1" l="1"/>
  <c r="G56" i="1"/>
  <c r="J55" i="1"/>
  <c r="I55" i="1"/>
  <c r="G57" i="1" l="1"/>
  <c r="J56" i="1"/>
  <c r="I56" i="1"/>
  <c r="F65" i="1"/>
  <c r="F66" i="1" l="1"/>
  <c r="G58" i="1"/>
  <c r="J57" i="1"/>
  <c r="I57" i="1"/>
  <c r="G59" i="1" l="1"/>
  <c r="J58" i="1"/>
  <c r="I58" i="1"/>
  <c r="F67" i="1"/>
  <c r="F68" i="1" l="1"/>
  <c r="G60" i="1"/>
  <c r="J59" i="1"/>
  <c r="I59" i="1"/>
  <c r="G61" i="1" l="1"/>
  <c r="J60" i="1"/>
  <c r="I60" i="1"/>
  <c r="F69" i="1"/>
  <c r="F70" i="1" l="1"/>
  <c r="G62" i="1"/>
  <c r="J61" i="1"/>
  <c r="I61" i="1"/>
  <c r="G63" i="1" l="1"/>
  <c r="J62" i="1"/>
  <c r="I62" i="1"/>
  <c r="F71" i="1"/>
  <c r="F72" i="1" l="1"/>
  <c r="G64" i="1"/>
  <c r="J63" i="1"/>
  <c r="I63" i="1"/>
  <c r="G65" i="1" l="1"/>
  <c r="J64" i="1"/>
  <c r="I64" i="1"/>
  <c r="F73" i="1"/>
  <c r="F74" i="1" l="1"/>
  <c r="G66" i="1"/>
  <c r="J65" i="1"/>
  <c r="I65" i="1"/>
  <c r="G67" i="1" l="1"/>
  <c r="J66" i="1"/>
  <c r="I66" i="1"/>
  <c r="F75" i="1"/>
  <c r="F76" i="1" l="1"/>
  <c r="G68" i="1"/>
  <c r="J67" i="1"/>
  <c r="I67" i="1"/>
  <c r="G69" i="1" l="1"/>
  <c r="J68" i="1"/>
  <c r="I68" i="1"/>
  <c r="F77" i="1"/>
  <c r="F78" i="1" l="1"/>
  <c r="G70" i="1"/>
  <c r="J69" i="1"/>
  <c r="I69" i="1"/>
  <c r="G71" i="1" l="1"/>
  <c r="J70" i="1"/>
  <c r="I70" i="1"/>
  <c r="F79" i="1"/>
  <c r="F80" i="1" l="1"/>
  <c r="G72" i="1"/>
  <c r="J71" i="1"/>
  <c r="I71" i="1"/>
  <c r="G73" i="1" l="1"/>
  <c r="J72" i="1"/>
  <c r="I72" i="1"/>
  <c r="F81" i="1"/>
  <c r="F82" i="1" l="1"/>
  <c r="G74" i="1"/>
  <c r="J73" i="1"/>
  <c r="I73" i="1"/>
  <c r="G75" i="1" l="1"/>
  <c r="J74" i="1"/>
  <c r="I74" i="1"/>
  <c r="F83" i="1"/>
  <c r="F84" i="1" l="1"/>
  <c r="G76" i="1"/>
  <c r="J75" i="1"/>
  <c r="I75" i="1"/>
  <c r="G77" i="1" l="1"/>
  <c r="J76" i="1"/>
  <c r="I76" i="1"/>
  <c r="F85" i="1"/>
  <c r="F86" i="1" l="1"/>
  <c r="G78" i="1"/>
  <c r="J77" i="1"/>
  <c r="I77" i="1"/>
  <c r="G79" i="1" l="1"/>
  <c r="J78" i="1"/>
  <c r="I78" i="1"/>
  <c r="F87" i="1"/>
  <c r="F88" i="1" l="1"/>
  <c r="G80" i="1"/>
  <c r="J79" i="1"/>
  <c r="I79" i="1"/>
  <c r="G81" i="1" l="1"/>
  <c r="J80" i="1"/>
  <c r="I80" i="1"/>
  <c r="F89" i="1"/>
  <c r="F90" i="1" l="1"/>
  <c r="G82" i="1"/>
  <c r="J81" i="1"/>
  <c r="I81" i="1"/>
  <c r="G83" i="1" l="1"/>
  <c r="J82" i="1"/>
  <c r="I82" i="1"/>
  <c r="F91" i="1"/>
  <c r="F92" i="1" l="1"/>
  <c r="G84" i="1"/>
  <c r="J83" i="1"/>
  <c r="I83" i="1"/>
  <c r="G85" i="1" l="1"/>
  <c r="J84" i="1"/>
  <c r="I84" i="1"/>
  <c r="F93" i="1"/>
  <c r="F94" i="1" l="1"/>
  <c r="G86" i="1"/>
  <c r="J85" i="1"/>
  <c r="I85" i="1"/>
  <c r="G87" i="1" l="1"/>
  <c r="J86" i="1"/>
  <c r="I86" i="1"/>
  <c r="F95" i="1"/>
  <c r="F96" i="1" l="1"/>
  <c r="G88" i="1"/>
  <c r="J87" i="1"/>
  <c r="I87" i="1"/>
  <c r="G89" i="1" l="1"/>
  <c r="J88" i="1"/>
  <c r="I88" i="1"/>
  <c r="F97" i="1"/>
  <c r="F98" i="1" l="1"/>
  <c r="G90" i="1"/>
  <c r="J89" i="1"/>
  <c r="I89" i="1"/>
  <c r="G91" i="1" l="1"/>
  <c r="J90" i="1"/>
  <c r="I90" i="1"/>
  <c r="F99" i="1"/>
  <c r="F100" i="1" l="1"/>
  <c r="G92" i="1"/>
  <c r="J91" i="1"/>
  <c r="I91" i="1"/>
  <c r="G93" i="1" l="1"/>
  <c r="J92" i="1"/>
  <c r="I92" i="1"/>
  <c r="F101" i="1"/>
  <c r="F102" i="1" l="1"/>
  <c r="G94" i="1"/>
  <c r="J93" i="1"/>
  <c r="I93" i="1"/>
  <c r="F103" i="1" l="1"/>
  <c r="G95" i="1"/>
  <c r="J94" i="1"/>
  <c r="I94" i="1"/>
  <c r="F104" i="1" l="1"/>
  <c r="G96" i="1"/>
  <c r="J95" i="1"/>
  <c r="I95" i="1"/>
  <c r="G97" i="1" l="1"/>
  <c r="J96" i="1"/>
  <c r="I96" i="1"/>
  <c r="F105" i="1"/>
  <c r="F106" i="1" l="1"/>
  <c r="G98" i="1"/>
  <c r="J97" i="1"/>
  <c r="I97" i="1"/>
  <c r="G99" i="1" l="1"/>
  <c r="J98" i="1"/>
  <c r="I98" i="1"/>
  <c r="F107" i="1"/>
  <c r="F108" i="1" l="1"/>
  <c r="G100" i="1"/>
  <c r="J99" i="1"/>
  <c r="I99" i="1"/>
  <c r="G101" i="1" l="1"/>
  <c r="J100" i="1"/>
  <c r="I100" i="1"/>
  <c r="F109" i="1"/>
  <c r="G102" i="1" l="1"/>
  <c r="J101" i="1"/>
  <c r="I101" i="1"/>
  <c r="F110" i="1"/>
  <c r="G103" i="1" l="1"/>
  <c r="J102" i="1"/>
  <c r="I102" i="1"/>
  <c r="F111" i="1"/>
  <c r="F112" i="1" l="1"/>
  <c r="G104" i="1"/>
  <c r="J103" i="1"/>
  <c r="I103" i="1"/>
  <c r="G105" i="1" l="1"/>
  <c r="J104" i="1"/>
  <c r="I104" i="1"/>
  <c r="F113" i="1"/>
  <c r="F114" i="1" l="1"/>
  <c r="G106" i="1"/>
  <c r="J105" i="1"/>
  <c r="I105" i="1"/>
  <c r="G107" i="1" l="1"/>
  <c r="J106" i="1"/>
  <c r="I106" i="1"/>
  <c r="F115" i="1"/>
  <c r="F116" i="1" l="1"/>
  <c r="G108" i="1"/>
  <c r="J107" i="1"/>
  <c r="I107" i="1"/>
  <c r="G109" i="1" l="1"/>
  <c r="J108" i="1"/>
  <c r="I108" i="1"/>
  <c r="F117" i="1"/>
  <c r="G110" i="1" l="1"/>
  <c r="J109" i="1"/>
  <c r="I109" i="1"/>
  <c r="F118" i="1"/>
  <c r="F119" i="1" l="1"/>
  <c r="G111" i="1"/>
  <c r="J110" i="1"/>
  <c r="I110" i="1"/>
  <c r="G112" i="1" l="1"/>
  <c r="J111" i="1"/>
  <c r="I111" i="1"/>
  <c r="F120" i="1"/>
  <c r="F121" i="1" l="1"/>
  <c r="G113" i="1"/>
  <c r="J112" i="1"/>
  <c r="I112" i="1"/>
  <c r="G114" i="1" l="1"/>
  <c r="J113" i="1"/>
  <c r="I113" i="1"/>
  <c r="F122" i="1"/>
  <c r="F123" i="1" l="1"/>
  <c r="G115" i="1"/>
  <c r="J114" i="1"/>
  <c r="I114" i="1"/>
  <c r="G116" i="1" l="1"/>
  <c r="J115" i="1"/>
  <c r="I115" i="1"/>
  <c r="F124" i="1"/>
  <c r="F125" i="1" l="1"/>
  <c r="G117" i="1"/>
  <c r="J116" i="1"/>
  <c r="I116" i="1"/>
  <c r="G118" i="1" l="1"/>
  <c r="J117" i="1"/>
  <c r="I117" i="1"/>
  <c r="F126" i="1"/>
  <c r="F127" i="1" l="1"/>
  <c r="G119" i="1"/>
  <c r="J118" i="1"/>
  <c r="I118" i="1"/>
  <c r="G120" i="1" l="1"/>
  <c r="J119" i="1"/>
  <c r="I119" i="1"/>
  <c r="F128" i="1"/>
  <c r="F129" i="1" l="1"/>
  <c r="G121" i="1"/>
  <c r="J120" i="1"/>
  <c r="I120" i="1"/>
  <c r="G122" i="1" l="1"/>
  <c r="J121" i="1"/>
  <c r="I121" i="1"/>
  <c r="F130" i="1"/>
  <c r="F131" i="1" l="1"/>
  <c r="G123" i="1"/>
  <c r="J122" i="1"/>
  <c r="I122" i="1"/>
  <c r="G124" i="1" l="1"/>
  <c r="J123" i="1"/>
  <c r="I123" i="1"/>
  <c r="F132" i="1"/>
  <c r="F133" i="1" l="1"/>
  <c r="G125" i="1"/>
  <c r="J124" i="1"/>
  <c r="I124" i="1"/>
  <c r="G126" i="1" l="1"/>
  <c r="J125" i="1"/>
  <c r="I125" i="1"/>
  <c r="F134" i="1"/>
  <c r="F135" i="1" l="1"/>
  <c r="G127" i="1"/>
  <c r="J126" i="1"/>
  <c r="I126" i="1"/>
  <c r="G128" i="1" l="1"/>
  <c r="J127" i="1"/>
  <c r="I127" i="1"/>
  <c r="F136" i="1"/>
  <c r="F137" i="1" l="1"/>
  <c r="G129" i="1"/>
  <c r="J128" i="1"/>
  <c r="I128" i="1"/>
  <c r="G130" i="1" l="1"/>
  <c r="J129" i="1"/>
  <c r="I129" i="1"/>
  <c r="F138" i="1"/>
  <c r="F139" i="1" l="1"/>
  <c r="G131" i="1"/>
  <c r="J130" i="1"/>
  <c r="I130" i="1"/>
  <c r="G132" i="1" l="1"/>
  <c r="J131" i="1"/>
  <c r="I131" i="1"/>
  <c r="F140" i="1"/>
  <c r="G133" i="1" l="1"/>
  <c r="J132" i="1"/>
  <c r="I132" i="1"/>
  <c r="F141" i="1"/>
  <c r="F142" i="1" l="1"/>
  <c r="G134" i="1"/>
  <c r="J133" i="1"/>
  <c r="I133" i="1"/>
  <c r="G135" i="1" l="1"/>
  <c r="J134" i="1"/>
  <c r="I134" i="1"/>
  <c r="F143" i="1"/>
  <c r="F144" i="1" l="1"/>
  <c r="G136" i="1"/>
  <c r="J135" i="1"/>
  <c r="I135" i="1"/>
  <c r="F145" i="1" l="1"/>
  <c r="G137" i="1"/>
  <c r="J136" i="1"/>
  <c r="I136" i="1"/>
  <c r="F146" i="1" l="1"/>
  <c r="G138" i="1"/>
  <c r="J137" i="1"/>
  <c r="I137" i="1"/>
  <c r="F147" i="1" l="1"/>
  <c r="G139" i="1"/>
  <c r="J138" i="1"/>
  <c r="I138" i="1"/>
  <c r="G140" i="1" l="1"/>
  <c r="J139" i="1"/>
  <c r="I139" i="1"/>
  <c r="F148" i="1"/>
  <c r="F149" i="1" l="1"/>
  <c r="G141" i="1"/>
  <c r="J140" i="1"/>
  <c r="I140" i="1"/>
  <c r="G142" i="1" l="1"/>
  <c r="J141" i="1"/>
  <c r="I141" i="1"/>
  <c r="F150" i="1"/>
  <c r="F151" i="1" l="1"/>
  <c r="G143" i="1"/>
  <c r="J142" i="1"/>
  <c r="I142" i="1"/>
  <c r="G144" i="1" l="1"/>
  <c r="J143" i="1"/>
  <c r="I143" i="1"/>
  <c r="F152" i="1"/>
  <c r="F153" i="1" l="1"/>
  <c r="G145" i="1"/>
  <c r="J144" i="1"/>
  <c r="I144" i="1"/>
  <c r="G146" i="1" l="1"/>
  <c r="J145" i="1"/>
  <c r="I145" i="1"/>
  <c r="F154" i="1"/>
  <c r="G147" i="1" l="1"/>
  <c r="J146" i="1"/>
  <c r="I146" i="1"/>
  <c r="F155" i="1"/>
  <c r="F156" i="1" l="1"/>
  <c r="G148" i="1"/>
  <c r="J147" i="1"/>
  <c r="I147" i="1"/>
  <c r="G149" i="1" l="1"/>
  <c r="J148" i="1"/>
  <c r="I148" i="1"/>
  <c r="F157" i="1"/>
  <c r="F158" i="1" l="1"/>
  <c r="G150" i="1"/>
  <c r="J149" i="1"/>
  <c r="I149" i="1"/>
  <c r="F159" i="1" l="1"/>
  <c r="G151" i="1"/>
  <c r="J150" i="1"/>
  <c r="I150" i="1"/>
  <c r="F160" i="1" l="1"/>
  <c r="G152" i="1"/>
  <c r="J151" i="1"/>
  <c r="I151" i="1"/>
  <c r="G153" i="1" l="1"/>
  <c r="J152" i="1"/>
  <c r="I152" i="1"/>
  <c r="F161" i="1"/>
  <c r="F162" i="1" l="1"/>
  <c r="G154" i="1"/>
  <c r="J153" i="1"/>
  <c r="I153" i="1"/>
  <c r="G155" i="1" l="1"/>
  <c r="J154" i="1"/>
  <c r="I154" i="1"/>
  <c r="F163" i="1"/>
  <c r="F164" i="1" l="1"/>
  <c r="G156" i="1"/>
  <c r="J155" i="1"/>
  <c r="I155" i="1"/>
  <c r="G157" i="1" l="1"/>
  <c r="J156" i="1"/>
  <c r="I156" i="1"/>
  <c r="F165" i="1"/>
  <c r="F166" i="1" l="1"/>
  <c r="G158" i="1"/>
  <c r="J157" i="1"/>
  <c r="I157" i="1"/>
  <c r="G159" i="1" l="1"/>
  <c r="J158" i="1"/>
  <c r="I158" i="1"/>
  <c r="F167" i="1"/>
  <c r="F168" i="1" l="1"/>
  <c r="G160" i="1"/>
  <c r="J159" i="1"/>
  <c r="I159" i="1"/>
  <c r="G161" i="1" l="1"/>
  <c r="J160" i="1"/>
  <c r="I160" i="1"/>
  <c r="F169" i="1"/>
  <c r="F170" i="1" l="1"/>
  <c r="G162" i="1"/>
  <c r="J161" i="1"/>
  <c r="I161" i="1"/>
  <c r="G163" i="1" l="1"/>
  <c r="J162" i="1"/>
  <c r="I162" i="1"/>
  <c r="F171" i="1"/>
  <c r="F172" i="1" l="1"/>
  <c r="G164" i="1"/>
  <c r="J163" i="1"/>
  <c r="I163" i="1"/>
  <c r="F173" i="1" l="1"/>
  <c r="G165" i="1"/>
  <c r="J164" i="1"/>
  <c r="I164" i="1"/>
  <c r="G166" i="1" l="1"/>
  <c r="J165" i="1"/>
  <c r="I165" i="1"/>
  <c r="F174" i="1"/>
  <c r="F175" i="1" l="1"/>
  <c r="G167" i="1"/>
  <c r="J166" i="1"/>
  <c r="I166" i="1"/>
  <c r="G168" i="1" l="1"/>
  <c r="J167" i="1"/>
  <c r="I167" i="1"/>
  <c r="F176" i="1"/>
  <c r="F177" i="1" l="1"/>
  <c r="G169" i="1"/>
  <c r="J168" i="1"/>
  <c r="I168" i="1"/>
  <c r="G170" i="1" l="1"/>
  <c r="J169" i="1"/>
  <c r="I169" i="1"/>
  <c r="F178" i="1"/>
  <c r="F179" i="1" l="1"/>
  <c r="G171" i="1"/>
  <c r="J170" i="1"/>
  <c r="I170" i="1"/>
  <c r="G172" i="1" l="1"/>
  <c r="J171" i="1"/>
  <c r="I171" i="1"/>
  <c r="F180" i="1"/>
  <c r="F181" i="1" l="1"/>
  <c r="G173" i="1"/>
  <c r="J172" i="1"/>
  <c r="I172" i="1"/>
  <c r="G174" i="1" l="1"/>
  <c r="J173" i="1"/>
  <c r="I173" i="1"/>
  <c r="F182" i="1"/>
  <c r="F183" i="1" l="1"/>
  <c r="G175" i="1"/>
  <c r="J174" i="1"/>
  <c r="I174" i="1"/>
  <c r="G176" i="1" l="1"/>
  <c r="J175" i="1"/>
  <c r="I175" i="1"/>
  <c r="F184" i="1"/>
  <c r="F185" i="1" l="1"/>
  <c r="G177" i="1"/>
  <c r="J176" i="1"/>
  <c r="I176" i="1"/>
  <c r="G178" i="1" l="1"/>
  <c r="J177" i="1"/>
  <c r="I177" i="1"/>
  <c r="F186" i="1"/>
  <c r="F187" i="1" l="1"/>
  <c r="G179" i="1"/>
  <c r="J178" i="1"/>
  <c r="I178" i="1"/>
  <c r="G180" i="1" l="1"/>
  <c r="J179" i="1"/>
  <c r="I179" i="1"/>
  <c r="F188" i="1"/>
  <c r="F189" i="1" l="1"/>
  <c r="G181" i="1"/>
  <c r="J180" i="1"/>
  <c r="I180" i="1"/>
  <c r="G182" i="1" l="1"/>
  <c r="J181" i="1"/>
  <c r="I181" i="1"/>
  <c r="F190" i="1"/>
  <c r="F191" i="1" l="1"/>
  <c r="G183" i="1"/>
  <c r="J182" i="1"/>
  <c r="I182" i="1"/>
  <c r="G184" i="1" l="1"/>
  <c r="J183" i="1"/>
  <c r="I183" i="1"/>
  <c r="F192" i="1"/>
  <c r="F193" i="1" l="1"/>
  <c r="G185" i="1"/>
  <c r="J184" i="1"/>
  <c r="I184" i="1"/>
  <c r="G186" i="1" l="1"/>
  <c r="J185" i="1"/>
  <c r="I185" i="1"/>
  <c r="F194" i="1"/>
  <c r="F195" i="1" l="1"/>
  <c r="G187" i="1"/>
  <c r="J186" i="1"/>
  <c r="I186" i="1"/>
  <c r="G188" i="1" l="1"/>
  <c r="J187" i="1"/>
  <c r="I187" i="1"/>
  <c r="F196" i="1"/>
  <c r="F197" i="1" l="1"/>
  <c r="G189" i="1"/>
  <c r="J188" i="1"/>
  <c r="I188" i="1"/>
  <c r="G190" i="1" l="1"/>
  <c r="J189" i="1"/>
  <c r="I189" i="1"/>
  <c r="F198" i="1"/>
  <c r="F199" i="1" l="1"/>
  <c r="G191" i="1"/>
  <c r="J190" i="1"/>
  <c r="I190" i="1"/>
  <c r="G192" i="1" l="1"/>
  <c r="J191" i="1"/>
  <c r="I191" i="1"/>
  <c r="F200" i="1"/>
  <c r="F201" i="1" l="1"/>
  <c r="G193" i="1"/>
  <c r="J192" i="1"/>
  <c r="I192" i="1"/>
  <c r="G194" i="1" l="1"/>
  <c r="J193" i="1"/>
  <c r="I193" i="1"/>
  <c r="F202" i="1"/>
  <c r="F203" i="1" l="1"/>
  <c r="G195" i="1"/>
  <c r="J194" i="1"/>
  <c r="I194" i="1"/>
  <c r="G196" i="1" l="1"/>
  <c r="J195" i="1"/>
  <c r="I195" i="1"/>
  <c r="F204" i="1"/>
  <c r="F205" i="1" l="1"/>
  <c r="G197" i="1"/>
  <c r="J196" i="1"/>
  <c r="I196" i="1"/>
  <c r="G198" i="1" l="1"/>
  <c r="J197" i="1"/>
  <c r="I197" i="1"/>
  <c r="F206" i="1"/>
  <c r="F207" i="1" l="1"/>
  <c r="G199" i="1"/>
  <c r="J198" i="1"/>
  <c r="I198" i="1"/>
  <c r="G200" i="1" l="1"/>
  <c r="J199" i="1"/>
  <c r="I199" i="1"/>
  <c r="F208" i="1"/>
  <c r="F209" i="1" l="1"/>
  <c r="G201" i="1"/>
  <c r="J200" i="1"/>
  <c r="I200" i="1"/>
  <c r="G202" i="1" l="1"/>
  <c r="J201" i="1"/>
  <c r="I201" i="1"/>
  <c r="F210" i="1"/>
  <c r="F211" i="1" l="1"/>
  <c r="G203" i="1"/>
  <c r="J202" i="1"/>
  <c r="I202" i="1"/>
  <c r="G204" i="1" l="1"/>
  <c r="J203" i="1"/>
  <c r="I203" i="1"/>
  <c r="F212" i="1"/>
  <c r="F213" i="1" l="1"/>
  <c r="G205" i="1"/>
  <c r="J204" i="1"/>
  <c r="I204" i="1"/>
  <c r="G206" i="1" l="1"/>
  <c r="J205" i="1"/>
  <c r="I205" i="1"/>
  <c r="F214" i="1"/>
  <c r="F215" i="1" l="1"/>
  <c r="G207" i="1"/>
  <c r="J206" i="1"/>
  <c r="I206" i="1"/>
  <c r="G208" i="1" l="1"/>
  <c r="J207" i="1"/>
  <c r="I207" i="1"/>
  <c r="F216" i="1"/>
  <c r="F217" i="1" l="1"/>
  <c r="G209" i="1"/>
  <c r="J208" i="1"/>
  <c r="I208" i="1"/>
  <c r="G210" i="1" l="1"/>
  <c r="J209" i="1"/>
  <c r="I209" i="1"/>
  <c r="F218" i="1"/>
  <c r="F219" i="1" l="1"/>
  <c r="G211" i="1"/>
  <c r="J210" i="1"/>
  <c r="I210" i="1"/>
  <c r="G212" i="1" l="1"/>
  <c r="J211" i="1"/>
  <c r="I211" i="1"/>
  <c r="F220" i="1"/>
  <c r="F221" i="1" l="1"/>
  <c r="G213" i="1"/>
  <c r="J212" i="1"/>
  <c r="I212" i="1"/>
  <c r="G214" i="1" l="1"/>
  <c r="J213" i="1"/>
  <c r="I213" i="1"/>
  <c r="F222" i="1"/>
  <c r="F223" i="1" l="1"/>
  <c r="G215" i="1"/>
  <c r="J214" i="1"/>
  <c r="I214" i="1"/>
  <c r="G216" i="1" l="1"/>
  <c r="J215" i="1"/>
  <c r="I215" i="1"/>
  <c r="F224" i="1"/>
  <c r="F225" i="1" l="1"/>
  <c r="G217" i="1"/>
  <c r="J216" i="1"/>
  <c r="I216" i="1"/>
  <c r="G218" i="1" l="1"/>
  <c r="J217" i="1"/>
  <c r="I217" i="1"/>
  <c r="F226" i="1"/>
  <c r="F227" i="1" l="1"/>
  <c r="G219" i="1"/>
  <c r="J218" i="1"/>
  <c r="I218" i="1"/>
  <c r="G220" i="1" l="1"/>
  <c r="J219" i="1"/>
  <c r="I219" i="1"/>
  <c r="F228" i="1"/>
  <c r="F229" i="1" l="1"/>
  <c r="G221" i="1"/>
  <c r="J220" i="1"/>
  <c r="I220" i="1"/>
  <c r="G222" i="1" l="1"/>
  <c r="J221" i="1"/>
  <c r="I221" i="1"/>
  <c r="F230" i="1"/>
  <c r="F231" i="1" l="1"/>
  <c r="G223" i="1"/>
  <c r="J222" i="1"/>
  <c r="I222" i="1"/>
  <c r="G224" i="1" l="1"/>
  <c r="J223" i="1"/>
  <c r="I223" i="1"/>
  <c r="F232" i="1"/>
  <c r="F233" i="1" l="1"/>
  <c r="G225" i="1"/>
  <c r="J224" i="1"/>
  <c r="I224" i="1"/>
  <c r="G226" i="1" l="1"/>
  <c r="J225" i="1"/>
  <c r="I225" i="1"/>
  <c r="F234" i="1"/>
  <c r="F235" i="1" l="1"/>
  <c r="G227" i="1"/>
  <c r="J226" i="1"/>
  <c r="I226" i="1"/>
  <c r="G228" i="1" l="1"/>
  <c r="J227" i="1"/>
  <c r="I227" i="1"/>
  <c r="F236" i="1"/>
  <c r="F237" i="1" l="1"/>
  <c r="G229" i="1"/>
  <c r="J228" i="1"/>
  <c r="I228" i="1"/>
  <c r="G230" i="1" l="1"/>
  <c r="J229" i="1"/>
  <c r="I229" i="1"/>
  <c r="F238" i="1"/>
  <c r="F239" i="1" l="1"/>
  <c r="G231" i="1"/>
  <c r="J230" i="1"/>
  <c r="I230" i="1"/>
  <c r="G232" i="1" l="1"/>
  <c r="J231" i="1"/>
  <c r="I231" i="1"/>
  <c r="F240" i="1"/>
  <c r="F241" i="1" l="1"/>
  <c r="G233" i="1"/>
  <c r="J232" i="1"/>
  <c r="I232" i="1"/>
  <c r="G234" i="1" l="1"/>
  <c r="J233" i="1"/>
  <c r="I233" i="1"/>
  <c r="F242" i="1"/>
  <c r="F243" i="1" l="1"/>
  <c r="G235" i="1"/>
  <c r="J234" i="1"/>
  <c r="I234" i="1"/>
  <c r="G236" i="1" l="1"/>
  <c r="J235" i="1"/>
  <c r="I235" i="1"/>
  <c r="F244" i="1"/>
  <c r="F245" i="1" l="1"/>
  <c r="G237" i="1"/>
  <c r="J236" i="1"/>
  <c r="I236" i="1"/>
  <c r="G238" i="1" l="1"/>
  <c r="J237" i="1"/>
  <c r="I237" i="1"/>
  <c r="F246" i="1"/>
  <c r="F247" i="1" l="1"/>
  <c r="G239" i="1"/>
  <c r="J238" i="1"/>
  <c r="I238" i="1"/>
  <c r="G240" i="1" l="1"/>
  <c r="J239" i="1"/>
  <c r="I239" i="1"/>
  <c r="F248" i="1"/>
  <c r="F249" i="1" l="1"/>
  <c r="G241" i="1"/>
  <c r="J240" i="1"/>
  <c r="I240" i="1"/>
  <c r="G242" i="1" l="1"/>
  <c r="J241" i="1"/>
  <c r="I241" i="1"/>
  <c r="F250" i="1"/>
  <c r="F251" i="1" l="1"/>
  <c r="G243" i="1"/>
  <c r="J242" i="1"/>
  <c r="I242" i="1"/>
  <c r="G244" i="1" l="1"/>
  <c r="J243" i="1"/>
  <c r="I243" i="1"/>
  <c r="F252" i="1"/>
  <c r="F253" i="1" l="1"/>
  <c r="G245" i="1"/>
  <c r="J244" i="1"/>
  <c r="I244" i="1"/>
  <c r="G246" i="1" l="1"/>
  <c r="J245" i="1"/>
  <c r="I245" i="1"/>
  <c r="F254" i="1"/>
  <c r="F255" i="1" l="1"/>
  <c r="G247" i="1"/>
  <c r="J246" i="1"/>
  <c r="I246" i="1"/>
  <c r="G248" i="1" l="1"/>
  <c r="J247" i="1"/>
  <c r="I247" i="1"/>
  <c r="F256" i="1"/>
  <c r="F257" i="1" l="1"/>
  <c r="G249" i="1"/>
  <c r="J248" i="1"/>
  <c r="I248" i="1"/>
  <c r="G250" i="1" l="1"/>
  <c r="J249" i="1"/>
  <c r="I249" i="1"/>
  <c r="F258" i="1"/>
  <c r="F259" i="1" l="1"/>
  <c r="G251" i="1"/>
  <c r="J250" i="1"/>
  <c r="I250" i="1"/>
  <c r="G252" i="1" l="1"/>
  <c r="J251" i="1"/>
  <c r="I251" i="1"/>
  <c r="F260" i="1"/>
  <c r="F261" i="1" l="1"/>
  <c r="G253" i="1"/>
  <c r="J252" i="1"/>
  <c r="I252" i="1"/>
  <c r="G254" i="1" l="1"/>
  <c r="J253" i="1"/>
  <c r="I253" i="1"/>
  <c r="F262" i="1"/>
  <c r="F263" i="1" l="1"/>
  <c r="G255" i="1"/>
  <c r="J254" i="1"/>
  <c r="I254" i="1"/>
  <c r="G256" i="1" l="1"/>
  <c r="J255" i="1"/>
  <c r="I255" i="1"/>
  <c r="F264" i="1"/>
  <c r="F265" i="1" l="1"/>
  <c r="G257" i="1"/>
  <c r="J256" i="1"/>
  <c r="I256" i="1"/>
  <c r="G258" i="1" l="1"/>
  <c r="J257" i="1"/>
  <c r="I257" i="1"/>
  <c r="F266" i="1"/>
  <c r="F267" i="1" l="1"/>
  <c r="G259" i="1"/>
  <c r="J258" i="1"/>
  <c r="I258" i="1"/>
  <c r="G260" i="1" l="1"/>
  <c r="J259" i="1"/>
  <c r="I259" i="1"/>
  <c r="F268" i="1"/>
  <c r="F269" i="1" l="1"/>
  <c r="G261" i="1"/>
  <c r="J260" i="1"/>
  <c r="I260" i="1"/>
  <c r="G262" i="1" l="1"/>
  <c r="J261" i="1"/>
  <c r="I261" i="1"/>
  <c r="F270" i="1"/>
  <c r="F271" i="1" l="1"/>
  <c r="G263" i="1"/>
  <c r="J262" i="1"/>
  <c r="I262" i="1"/>
  <c r="G264" i="1" l="1"/>
  <c r="J263" i="1"/>
  <c r="I263" i="1"/>
  <c r="F272" i="1"/>
  <c r="F273" i="1" l="1"/>
  <c r="G265" i="1"/>
  <c r="J264" i="1"/>
  <c r="I264" i="1"/>
  <c r="G266" i="1" l="1"/>
  <c r="J265" i="1"/>
  <c r="I265" i="1"/>
  <c r="F274" i="1"/>
  <c r="F275" i="1" l="1"/>
  <c r="G267" i="1"/>
  <c r="J266" i="1"/>
  <c r="I266" i="1"/>
  <c r="G268" i="1" l="1"/>
  <c r="J267" i="1"/>
  <c r="I267" i="1"/>
  <c r="F276" i="1"/>
  <c r="F277" i="1" l="1"/>
  <c r="G269" i="1"/>
  <c r="J268" i="1"/>
  <c r="I268" i="1"/>
  <c r="G270" i="1" l="1"/>
  <c r="J269" i="1"/>
  <c r="I269" i="1"/>
  <c r="F278" i="1"/>
  <c r="F279" i="1" l="1"/>
  <c r="G271" i="1"/>
  <c r="J270" i="1"/>
  <c r="I270" i="1"/>
  <c r="G272" i="1" l="1"/>
  <c r="J271" i="1"/>
  <c r="I271" i="1"/>
  <c r="F280" i="1"/>
  <c r="F281" i="1" l="1"/>
  <c r="G273" i="1"/>
  <c r="J272" i="1"/>
  <c r="I272" i="1"/>
  <c r="G274" i="1" l="1"/>
  <c r="J273" i="1"/>
  <c r="I273" i="1"/>
  <c r="F282" i="1"/>
  <c r="F283" i="1" l="1"/>
  <c r="G275" i="1"/>
  <c r="J274" i="1"/>
  <c r="I274" i="1"/>
  <c r="G276" i="1" l="1"/>
  <c r="J275" i="1"/>
  <c r="I275" i="1"/>
  <c r="F284" i="1"/>
  <c r="F285" i="1" l="1"/>
  <c r="G277" i="1"/>
  <c r="J276" i="1"/>
  <c r="I276" i="1"/>
  <c r="G278" i="1" l="1"/>
  <c r="J277" i="1"/>
  <c r="I277" i="1"/>
  <c r="F286" i="1"/>
  <c r="F287" i="1" l="1"/>
  <c r="G279" i="1"/>
  <c r="J278" i="1"/>
  <c r="I278" i="1"/>
  <c r="G280" i="1" l="1"/>
  <c r="J279" i="1"/>
  <c r="I279" i="1"/>
  <c r="F288" i="1"/>
  <c r="F289" i="1" l="1"/>
  <c r="G281" i="1"/>
  <c r="J280" i="1"/>
  <c r="I280" i="1"/>
  <c r="G282" i="1" l="1"/>
  <c r="J281" i="1"/>
  <c r="I281" i="1"/>
  <c r="F290" i="1"/>
  <c r="F291" i="1" l="1"/>
  <c r="G283" i="1"/>
  <c r="J282" i="1"/>
  <c r="I282" i="1"/>
  <c r="G284" i="1" l="1"/>
  <c r="J283" i="1"/>
  <c r="I283" i="1"/>
  <c r="F292" i="1"/>
  <c r="F293" i="1" l="1"/>
  <c r="G285" i="1"/>
  <c r="J284" i="1"/>
  <c r="I284" i="1"/>
  <c r="G286" i="1" l="1"/>
  <c r="J285" i="1"/>
  <c r="I285" i="1"/>
  <c r="F294" i="1"/>
  <c r="F295" i="1" l="1"/>
  <c r="G287" i="1"/>
  <c r="J286" i="1"/>
  <c r="I286" i="1"/>
  <c r="G288" i="1" l="1"/>
  <c r="J287" i="1"/>
  <c r="I287" i="1"/>
  <c r="F296" i="1"/>
  <c r="F297" i="1" l="1"/>
  <c r="G289" i="1"/>
  <c r="J288" i="1"/>
  <c r="I288" i="1"/>
  <c r="G290" i="1" l="1"/>
  <c r="J289" i="1"/>
  <c r="I289" i="1"/>
  <c r="F298" i="1"/>
  <c r="F299" i="1" l="1"/>
  <c r="G291" i="1"/>
  <c r="J290" i="1"/>
  <c r="I290" i="1"/>
  <c r="G292" i="1" l="1"/>
  <c r="J291" i="1"/>
  <c r="I291" i="1"/>
  <c r="F300" i="1"/>
  <c r="F301" i="1" l="1"/>
  <c r="G293" i="1"/>
  <c r="J292" i="1"/>
  <c r="I292" i="1"/>
  <c r="G294" i="1" l="1"/>
  <c r="J293" i="1"/>
  <c r="I293" i="1"/>
  <c r="F302" i="1"/>
  <c r="F303" i="1" l="1"/>
  <c r="G295" i="1"/>
  <c r="J294" i="1"/>
  <c r="I294" i="1"/>
  <c r="G296" i="1" l="1"/>
  <c r="J295" i="1"/>
  <c r="I295" i="1"/>
  <c r="F304" i="1"/>
  <c r="F305" i="1" l="1"/>
  <c r="G297" i="1"/>
  <c r="J296" i="1"/>
  <c r="I296" i="1"/>
  <c r="G298" i="1" l="1"/>
  <c r="J297" i="1"/>
  <c r="I297" i="1"/>
  <c r="F306" i="1"/>
  <c r="F307" i="1" l="1"/>
  <c r="G299" i="1"/>
  <c r="J298" i="1"/>
  <c r="I298" i="1"/>
  <c r="G300" i="1" l="1"/>
  <c r="J299" i="1"/>
  <c r="I299" i="1"/>
  <c r="F308" i="1"/>
  <c r="F309" i="1" l="1"/>
  <c r="G301" i="1"/>
  <c r="J300" i="1"/>
  <c r="I300" i="1"/>
  <c r="G302" i="1" l="1"/>
  <c r="J301" i="1"/>
  <c r="I301" i="1"/>
  <c r="F310" i="1"/>
  <c r="F311" i="1" l="1"/>
  <c r="G303" i="1"/>
  <c r="J302" i="1"/>
  <c r="I302" i="1"/>
  <c r="G304" i="1" l="1"/>
  <c r="J303" i="1"/>
  <c r="I303" i="1"/>
  <c r="F312" i="1"/>
  <c r="F313" i="1" l="1"/>
  <c r="G305" i="1"/>
  <c r="J304" i="1"/>
  <c r="I304" i="1"/>
  <c r="G306" i="1" l="1"/>
  <c r="J305" i="1"/>
  <c r="I305" i="1"/>
  <c r="F314" i="1"/>
  <c r="F315" i="1" l="1"/>
  <c r="G307" i="1"/>
  <c r="J306" i="1"/>
  <c r="I306" i="1"/>
  <c r="G308" i="1" l="1"/>
  <c r="J307" i="1"/>
  <c r="I307" i="1"/>
  <c r="F316" i="1"/>
  <c r="F317" i="1" l="1"/>
  <c r="G309" i="1"/>
  <c r="J308" i="1"/>
  <c r="I308" i="1"/>
  <c r="G310" i="1" l="1"/>
  <c r="J309" i="1"/>
  <c r="I309" i="1"/>
  <c r="F318" i="1"/>
  <c r="F319" i="1" l="1"/>
  <c r="G311" i="1"/>
  <c r="J310" i="1"/>
  <c r="I310" i="1"/>
  <c r="G312" i="1" l="1"/>
  <c r="J311" i="1"/>
  <c r="I311" i="1"/>
  <c r="F320" i="1"/>
  <c r="F321" i="1" l="1"/>
  <c r="G313" i="1"/>
  <c r="J312" i="1"/>
  <c r="I312" i="1"/>
  <c r="F322" i="1" l="1"/>
  <c r="G314" i="1"/>
  <c r="J313" i="1"/>
  <c r="I313" i="1"/>
  <c r="G315" i="1" l="1"/>
  <c r="J314" i="1"/>
  <c r="I314" i="1"/>
  <c r="F323" i="1"/>
  <c r="F324" i="1" l="1"/>
  <c r="G316" i="1"/>
  <c r="J315" i="1"/>
  <c r="I315" i="1"/>
  <c r="G317" i="1" l="1"/>
  <c r="J316" i="1"/>
  <c r="I316" i="1"/>
  <c r="F325" i="1"/>
  <c r="F326" i="1" l="1"/>
  <c r="G318" i="1"/>
  <c r="J317" i="1"/>
  <c r="I317" i="1"/>
  <c r="G319" i="1" l="1"/>
  <c r="J318" i="1"/>
  <c r="I318" i="1"/>
  <c r="F327" i="1"/>
  <c r="F328" i="1" l="1"/>
  <c r="G320" i="1"/>
  <c r="J319" i="1"/>
  <c r="I319" i="1"/>
  <c r="G321" i="1" l="1"/>
  <c r="J320" i="1"/>
  <c r="I320" i="1"/>
  <c r="F329" i="1"/>
  <c r="F330" i="1" l="1"/>
  <c r="G322" i="1"/>
  <c r="J321" i="1"/>
  <c r="I321" i="1"/>
  <c r="G323" i="1" l="1"/>
  <c r="J322" i="1"/>
  <c r="I322" i="1"/>
  <c r="F331" i="1"/>
  <c r="F332" i="1" l="1"/>
  <c r="G324" i="1"/>
  <c r="J323" i="1"/>
  <c r="I323" i="1"/>
  <c r="G325" i="1" l="1"/>
  <c r="J324" i="1"/>
  <c r="I324" i="1"/>
  <c r="F333" i="1"/>
  <c r="F334" i="1" l="1"/>
  <c r="G326" i="1"/>
  <c r="J325" i="1"/>
  <c r="I325" i="1"/>
  <c r="G327" i="1" l="1"/>
  <c r="J326" i="1"/>
  <c r="I326" i="1"/>
  <c r="F335" i="1"/>
  <c r="F336" i="1" l="1"/>
  <c r="G328" i="1"/>
  <c r="J327" i="1"/>
  <c r="I327" i="1"/>
  <c r="G329" i="1" l="1"/>
  <c r="J328" i="1"/>
  <c r="I328" i="1"/>
  <c r="F337" i="1"/>
  <c r="F338" i="1" l="1"/>
  <c r="G330" i="1"/>
  <c r="J329" i="1"/>
  <c r="I329" i="1"/>
  <c r="G331" i="1" l="1"/>
  <c r="J330" i="1"/>
  <c r="I330" i="1"/>
  <c r="F339" i="1"/>
  <c r="F340" i="1" l="1"/>
  <c r="G332" i="1"/>
  <c r="J331" i="1"/>
  <c r="I331" i="1"/>
  <c r="G333" i="1" l="1"/>
  <c r="J332" i="1"/>
  <c r="I332" i="1"/>
  <c r="F341" i="1"/>
  <c r="F342" i="1" l="1"/>
  <c r="G334" i="1"/>
  <c r="J333" i="1"/>
  <c r="I333" i="1"/>
  <c r="G335" i="1" l="1"/>
  <c r="J334" i="1"/>
  <c r="I334" i="1"/>
  <c r="F343" i="1"/>
  <c r="F344" i="1" l="1"/>
  <c r="G336" i="1"/>
  <c r="J335" i="1"/>
  <c r="I335" i="1"/>
  <c r="G337" i="1" l="1"/>
  <c r="J336" i="1"/>
  <c r="I336" i="1"/>
  <c r="F345" i="1"/>
  <c r="F346" i="1" l="1"/>
  <c r="G338" i="1"/>
  <c r="J337" i="1"/>
  <c r="I337" i="1"/>
  <c r="G339" i="1" l="1"/>
  <c r="J338" i="1"/>
  <c r="I338" i="1"/>
  <c r="F347" i="1"/>
  <c r="F348" i="1" l="1"/>
  <c r="G340" i="1"/>
  <c r="J339" i="1"/>
  <c r="I339" i="1"/>
  <c r="G341" i="1" l="1"/>
  <c r="J340" i="1"/>
  <c r="I340" i="1"/>
  <c r="F349" i="1"/>
  <c r="F350" i="1" l="1"/>
  <c r="G342" i="1"/>
  <c r="J341" i="1"/>
  <c r="I341" i="1"/>
  <c r="G343" i="1" l="1"/>
  <c r="J342" i="1"/>
  <c r="I342" i="1"/>
  <c r="F351" i="1"/>
  <c r="F352" i="1" l="1"/>
  <c r="G344" i="1"/>
  <c r="J343" i="1"/>
  <c r="I343" i="1"/>
  <c r="F353" i="1" l="1"/>
  <c r="G345" i="1"/>
  <c r="J344" i="1"/>
  <c r="I344" i="1"/>
  <c r="G346" i="1" l="1"/>
  <c r="J345" i="1"/>
  <c r="I345" i="1"/>
  <c r="F354" i="1"/>
  <c r="F355" i="1" l="1"/>
  <c r="G347" i="1"/>
  <c r="J346" i="1"/>
  <c r="I346" i="1"/>
  <c r="G348" i="1" l="1"/>
  <c r="J347" i="1"/>
  <c r="I347" i="1"/>
  <c r="F356" i="1"/>
  <c r="F357" i="1" l="1"/>
  <c r="G349" i="1"/>
  <c r="J348" i="1"/>
  <c r="I348" i="1"/>
  <c r="G350" i="1" l="1"/>
  <c r="J349" i="1"/>
  <c r="I349" i="1"/>
  <c r="F358" i="1"/>
  <c r="F359" i="1" l="1"/>
  <c r="G351" i="1"/>
  <c r="J350" i="1"/>
  <c r="I350" i="1"/>
  <c r="G352" i="1" l="1"/>
  <c r="J351" i="1"/>
  <c r="I351" i="1"/>
  <c r="F360" i="1"/>
  <c r="F361" i="1" l="1"/>
  <c r="G353" i="1"/>
  <c r="J352" i="1"/>
  <c r="I352" i="1"/>
  <c r="G354" i="1" l="1"/>
  <c r="J353" i="1"/>
  <c r="I353" i="1"/>
  <c r="F362" i="1"/>
  <c r="F363" i="1" l="1"/>
  <c r="G355" i="1"/>
  <c r="J354" i="1"/>
  <c r="I354" i="1"/>
  <c r="G356" i="1" l="1"/>
  <c r="J355" i="1"/>
  <c r="I355" i="1"/>
  <c r="F364" i="1"/>
  <c r="F365" i="1" l="1"/>
  <c r="G357" i="1"/>
  <c r="J356" i="1"/>
  <c r="I356" i="1"/>
  <c r="G358" i="1" l="1"/>
  <c r="J357" i="1"/>
  <c r="I357" i="1"/>
  <c r="F366" i="1"/>
  <c r="F367" i="1" l="1"/>
  <c r="G359" i="1"/>
  <c r="J358" i="1"/>
  <c r="I358" i="1"/>
  <c r="G360" i="1" l="1"/>
  <c r="J359" i="1"/>
  <c r="I359" i="1"/>
  <c r="F368" i="1"/>
  <c r="F369" i="1" l="1"/>
  <c r="G361" i="1"/>
  <c r="J360" i="1"/>
  <c r="I360" i="1"/>
  <c r="G362" i="1" l="1"/>
  <c r="J361" i="1"/>
  <c r="I361" i="1"/>
  <c r="F370" i="1"/>
  <c r="F371" i="1" l="1"/>
  <c r="G363" i="1"/>
  <c r="J362" i="1"/>
  <c r="I362" i="1"/>
  <c r="G364" i="1" l="1"/>
  <c r="J363" i="1"/>
  <c r="I363" i="1"/>
  <c r="F372" i="1"/>
  <c r="F373" i="1" l="1"/>
  <c r="G365" i="1"/>
  <c r="J364" i="1"/>
  <c r="I364" i="1"/>
  <c r="G366" i="1" l="1"/>
  <c r="J365" i="1"/>
  <c r="I365" i="1"/>
  <c r="F374" i="1"/>
  <c r="F375" i="1" l="1"/>
  <c r="G367" i="1"/>
  <c r="J366" i="1"/>
  <c r="I366" i="1"/>
  <c r="G368" i="1" l="1"/>
  <c r="J367" i="1"/>
  <c r="I367" i="1"/>
  <c r="F376" i="1"/>
  <c r="F377" i="1" l="1"/>
  <c r="G369" i="1"/>
  <c r="J368" i="1"/>
  <c r="I368" i="1"/>
  <c r="G370" i="1" l="1"/>
  <c r="J369" i="1"/>
  <c r="I369" i="1"/>
  <c r="F378" i="1"/>
  <c r="F379" i="1" l="1"/>
  <c r="G371" i="1"/>
  <c r="J370" i="1"/>
  <c r="I370" i="1"/>
  <c r="G372" i="1" l="1"/>
  <c r="J371" i="1"/>
  <c r="I371" i="1"/>
  <c r="F380" i="1"/>
  <c r="F381" i="1" l="1"/>
  <c r="G373" i="1"/>
  <c r="J372" i="1"/>
  <c r="I372" i="1"/>
  <c r="G374" i="1" l="1"/>
  <c r="J373" i="1"/>
  <c r="I373" i="1"/>
  <c r="F382" i="1"/>
  <c r="F383" i="1" l="1"/>
  <c r="G375" i="1"/>
  <c r="J374" i="1"/>
  <c r="I374" i="1"/>
  <c r="G376" i="1" l="1"/>
  <c r="J375" i="1"/>
  <c r="I375" i="1"/>
  <c r="F384" i="1"/>
  <c r="F385" i="1" l="1"/>
  <c r="G377" i="1"/>
  <c r="J376" i="1"/>
  <c r="I376" i="1"/>
  <c r="G378" i="1" l="1"/>
  <c r="J377" i="1"/>
  <c r="I377" i="1"/>
  <c r="F386" i="1"/>
  <c r="F387" i="1" l="1"/>
  <c r="G379" i="1"/>
  <c r="J378" i="1"/>
  <c r="I378" i="1"/>
  <c r="G380" i="1" l="1"/>
  <c r="J379" i="1"/>
  <c r="I379" i="1"/>
  <c r="F388" i="1"/>
  <c r="F389" i="1" l="1"/>
  <c r="G381" i="1"/>
  <c r="J380" i="1"/>
  <c r="I380" i="1"/>
  <c r="G382" i="1" l="1"/>
  <c r="J381" i="1"/>
  <c r="I381" i="1"/>
  <c r="F390" i="1"/>
  <c r="F391" i="1" l="1"/>
  <c r="G383" i="1"/>
  <c r="J382" i="1"/>
  <c r="I382" i="1"/>
  <c r="G384" i="1" l="1"/>
  <c r="J383" i="1"/>
  <c r="I383" i="1"/>
  <c r="F392" i="1"/>
  <c r="F393" i="1" l="1"/>
  <c r="G385" i="1"/>
  <c r="J384" i="1"/>
  <c r="I384" i="1"/>
  <c r="G386" i="1" l="1"/>
  <c r="J385" i="1"/>
  <c r="I385" i="1"/>
  <c r="F394" i="1"/>
  <c r="F395" i="1" l="1"/>
  <c r="G387" i="1"/>
  <c r="J386" i="1"/>
  <c r="I386" i="1"/>
  <c r="G388" i="1" l="1"/>
  <c r="J387" i="1"/>
  <c r="I387" i="1"/>
  <c r="F396" i="1"/>
  <c r="G389" i="1" l="1"/>
  <c r="J388" i="1"/>
  <c r="I388" i="1"/>
  <c r="F397" i="1"/>
  <c r="F398" i="1" l="1"/>
  <c r="G390" i="1"/>
  <c r="J389" i="1"/>
  <c r="I389" i="1"/>
  <c r="G391" i="1" l="1"/>
  <c r="J390" i="1"/>
  <c r="I390" i="1"/>
  <c r="F399" i="1"/>
  <c r="F400" i="1" l="1"/>
  <c r="G392" i="1"/>
  <c r="J391" i="1"/>
  <c r="I391" i="1"/>
  <c r="G393" i="1" l="1"/>
  <c r="J392" i="1"/>
  <c r="I392" i="1"/>
  <c r="F401" i="1"/>
  <c r="F402" i="1" l="1"/>
  <c r="G394" i="1"/>
  <c r="J393" i="1"/>
  <c r="I393" i="1"/>
  <c r="G395" i="1" l="1"/>
  <c r="J394" i="1"/>
  <c r="I394" i="1"/>
  <c r="F403" i="1"/>
  <c r="F404" i="1" l="1"/>
  <c r="G396" i="1"/>
  <c r="J395" i="1"/>
  <c r="I395" i="1"/>
  <c r="G397" i="1" l="1"/>
  <c r="J396" i="1"/>
  <c r="I396" i="1"/>
  <c r="F405" i="1"/>
  <c r="F406" i="1" l="1"/>
  <c r="G398" i="1"/>
  <c r="J397" i="1"/>
  <c r="I397" i="1"/>
  <c r="G399" i="1" l="1"/>
  <c r="J398" i="1"/>
  <c r="I398" i="1"/>
  <c r="F407" i="1"/>
  <c r="F408" i="1" l="1"/>
  <c r="G400" i="1"/>
  <c r="J399" i="1"/>
  <c r="I399" i="1"/>
  <c r="G401" i="1" l="1"/>
  <c r="J400" i="1"/>
  <c r="I400" i="1"/>
  <c r="F409" i="1"/>
  <c r="F410" i="1" l="1"/>
  <c r="G402" i="1"/>
  <c r="J401" i="1"/>
  <c r="I401" i="1"/>
  <c r="G403" i="1" l="1"/>
  <c r="J402" i="1"/>
  <c r="I402" i="1"/>
  <c r="F411" i="1"/>
  <c r="F412" i="1" l="1"/>
  <c r="G404" i="1"/>
  <c r="J403" i="1"/>
  <c r="I403" i="1"/>
  <c r="G405" i="1" l="1"/>
  <c r="J404" i="1"/>
  <c r="I404" i="1"/>
  <c r="F413" i="1"/>
  <c r="F414" i="1" l="1"/>
  <c r="G406" i="1"/>
  <c r="J405" i="1"/>
  <c r="I405" i="1"/>
  <c r="G407" i="1" l="1"/>
  <c r="J406" i="1"/>
  <c r="I406" i="1"/>
  <c r="F415" i="1"/>
  <c r="F416" i="1" l="1"/>
  <c r="G408" i="1"/>
  <c r="J407" i="1"/>
  <c r="I407" i="1"/>
  <c r="G409" i="1" l="1"/>
  <c r="J408" i="1"/>
  <c r="I408" i="1"/>
  <c r="F417" i="1"/>
  <c r="F418" i="1" l="1"/>
  <c r="G410" i="1"/>
  <c r="J409" i="1"/>
  <c r="I409" i="1"/>
  <c r="G411" i="1" l="1"/>
  <c r="J410" i="1"/>
  <c r="I410" i="1"/>
  <c r="F419" i="1"/>
  <c r="F420" i="1" l="1"/>
  <c r="G412" i="1"/>
  <c r="J411" i="1"/>
  <c r="I411" i="1"/>
  <c r="G413" i="1" l="1"/>
  <c r="J412" i="1"/>
  <c r="I412" i="1"/>
  <c r="F421" i="1"/>
  <c r="F422" i="1" l="1"/>
  <c r="G414" i="1"/>
  <c r="J413" i="1"/>
  <c r="I413" i="1"/>
  <c r="G415" i="1" l="1"/>
  <c r="J414" i="1"/>
  <c r="I414" i="1"/>
  <c r="F423" i="1"/>
  <c r="F424" i="1" l="1"/>
  <c r="G416" i="1"/>
  <c r="J415" i="1"/>
  <c r="I415" i="1"/>
  <c r="G417" i="1" l="1"/>
  <c r="J416" i="1"/>
  <c r="I416" i="1"/>
  <c r="F425" i="1"/>
  <c r="F426" i="1" l="1"/>
  <c r="G418" i="1"/>
  <c r="J417" i="1"/>
  <c r="I417" i="1"/>
  <c r="G419" i="1" l="1"/>
  <c r="J418" i="1"/>
  <c r="I418" i="1"/>
  <c r="F427" i="1"/>
  <c r="F428" i="1" l="1"/>
  <c r="G420" i="1"/>
  <c r="J419" i="1"/>
  <c r="I419" i="1"/>
  <c r="G421" i="1" l="1"/>
  <c r="J420" i="1"/>
  <c r="I420" i="1"/>
  <c r="F429" i="1"/>
  <c r="F430" i="1" l="1"/>
  <c r="G422" i="1"/>
  <c r="J421" i="1"/>
  <c r="I421" i="1"/>
  <c r="G423" i="1" l="1"/>
  <c r="J422" i="1"/>
  <c r="I422" i="1"/>
  <c r="F431" i="1"/>
  <c r="F432" i="1" l="1"/>
  <c r="G424" i="1"/>
  <c r="J423" i="1"/>
  <c r="I423" i="1"/>
  <c r="G425" i="1" l="1"/>
  <c r="J424" i="1"/>
  <c r="I424" i="1"/>
  <c r="F433" i="1"/>
  <c r="F434" i="1" l="1"/>
  <c r="G426" i="1"/>
  <c r="J425" i="1"/>
  <c r="I425" i="1"/>
  <c r="G427" i="1" l="1"/>
  <c r="J426" i="1"/>
  <c r="I426" i="1"/>
  <c r="F435" i="1"/>
  <c r="F436" i="1" l="1"/>
  <c r="G428" i="1"/>
  <c r="J427" i="1"/>
  <c r="I427" i="1"/>
  <c r="G429" i="1" l="1"/>
  <c r="J428" i="1"/>
  <c r="I428" i="1"/>
  <c r="F437" i="1"/>
  <c r="F438" i="1" l="1"/>
  <c r="G430" i="1"/>
  <c r="J429" i="1"/>
  <c r="I429" i="1"/>
  <c r="G431" i="1" l="1"/>
  <c r="J430" i="1"/>
  <c r="I430" i="1"/>
  <c r="F439" i="1"/>
  <c r="F440" i="1" l="1"/>
  <c r="G432" i="1"/>
  <c r="J431" i="1"/>
  <c r="I431" i="1"/>
  <c r="G433" i="1" l="1"/>
  <c r="J432" i="1"/>
  <c r="I432" i="1"/>
  <c r="F441" i="1"/>
  <c r="G434" i="1" l="1"/>
  <c r="J433" i="1"/>
  <c r="I433" i="1"/>
  <c r="F442" i="1"/>
  <c r="F443" i="1" l="1"/>
  <c r="G435" i="1"/>
  <c r="J434" i="1"/>
  <c r="I434" i="1"/>
  <c r="G436" i="1" l="1"/>
  <c r="J435" i="1"/>
  <c r="I435" i="1"/>
  <c r="F444" i="1"/>
  <c r="F445" i="1" l="1"/>
  <c r="G437" i="1"/>
  <c r="J436" i="1"/>
  <c r="I436" i="1"/>
  <c r="G438" i="1" l="1"/>
  <c r="J437" i="1"/>
  <c r="I437" i="1"/>
  <c r="F446" i="1"/>
  <c r="F447" i="1" l="1"/>
  <c r="G439" i="1"/>
  <c r="J438" i="1"/>
  <c r="I438" i="1"/>
  <c r="G440" i="1" l="1"/>
  <c r="J439" i="1"/>
  <c r="I439" i="1"/>
  <c r="F448" i="1"/>
  <c r="F449" i="1" l="1"/>
  <c r="G441" i="1"/>
  <c r="J440" i="1"/>
  <c r="I440" i="1"/>
  <c r="G442" i="1" l="1"/>
  <c r="J441" i="1"/>
  <c r="I441" i="1"/>
  <c r="F450" i="1"/>
  <c r="F451" i="1" l="1"/>
  <c r="G443" i="1"/>
  <c r="J442" i="1"/>
  <c r="I442" i="1"/>
  <c r="G444" i="1" l="1"/>
  <c r="J443" i="1"/>
  <c r="I443" i="1"/>
  <c r="F452" i="1"/>
  <c r="F453" i="1" l="1"/>
  <c r="G445" i="1"/>
  <c r="J444" i="1"/>
  <c r="I444" i="1"/>
  <c r="G446" i="1" l="1"/>
  <c r="J445" i="1"/>
  <c r="I445" i="1"/>
  <c r="F454" i="1"/>
  <c r="F455" i="1" l="1"/>
  <c r="G447" i="1"/>
  <c r="J446" i="1"/>
  <c r="I446" i="1"/>
  <c r="G448" i="1" l="1"/>
  <c r="J447" i="1"/>
  <c r="I447" i="1"/>
  <c r="F456" i="1"/>
  <c r="F457" i="1" l="1"/>
  <c r="G449" i="1"/>
  <c r="J448" i="1"/>
  <c r="I448" i="1"/>
  <c r="G450" i="1" l="1"/>
  <c r="J449" i="1"/>
  <c r="I449" i="1"/>
  <c r="F458" i="1"/>
  <c r="F459" i="1" l="1"/>
  <c r="G451" i="1"/>
  <c r="J450" i="1"/>
  <c r="I450" i="1"/>
  <c r="G452" i="1" l="1"/>
  <c r="J451" i="1"/>
  <c r="I451" i="1"/>
  <c r="F460" i="1"/>
  <c r="F461" i="1" l="1"/>
  <c r="G453" i="1"/>
  <c r="J452" i="1"/>
  <c r="I452" i="1"/>
  <c r="F462" i="1" l="1"/>
  <c r="G454" i="1"/>
  <c r="J453" i="1"/>
  <c r="I453" i="1"/>
  <c r="G455" i="1" l="1"/>
  <c r="J454" i="1"/>
  <c r="I454" i="1"/>
  <c r="F463" i="1"/>
  <c r="F464" i="1" l="1"/>
  <c r="G456" i="1"/>
  <c r="J455" i="1"/>
  <c r="I455" i="1"/>
  <c r="G457" i="1" l="1"/>
  <c r="J456" i="1"/>
  <c r="I456" i="1"/>
  <c r="F465" i="1"/>
  <c r="F466" i="1" l="1"/>
  <c r="G458" i="1"/>
  <c r="J457" i="1"/>
  <c r="I457" i="1"/>
  <c r="G459" i="1" l="1"/>
  <c r="J458" i="1"/>
  <c r="I458" i="1"/>
  <c r="F467" i="1"/>
  <c r="F468" i="1" l="1"/>
  <c r="G460" i="1"/>
  <c r="J459" i="1"/>
  <c r="I459" i="1"/>
  <c r="G461" i="1" l="1"/>
  <c r="J460" i="1"/>
  <c r="I460" i="1"/>
  <c r="F469" i="1"/>
  <c r="F470" i="1" l="1"/>
  <c r="G462" i="1"/>
  <c r="J461" i="1"/>
  <c r="I461" i="1"/>
  <c r="G463" i="1" l="1"/>
  <c r="J462" i="1"/>
  <c r="I462" i="1"/>
  <c r="F471" i="1"/>
  <c r="F472" i="1" l="1"/>
  <c r="G464" i="1"/>
  <c r="J463" i="1"/>
  <c r="I463" i="1"/>
  <c r="G465" i="1" l="1"/>
  <c r="J464" i="1"/>
  <c r="I464" i="1"/>
  <c r="F473" i="1"/>
  <c r="F474" i="1" l="1"/>
  <c r="G466" i="1"/>
  <c r="J465" i="1"/>
  <c r="I465" i="1"/>
  <c r="G467" i="1" l="1"/>
  <c r="J466" i="1"/>
  <c r="I466" i="1"/>
  <c r="F475" i="1"/>
  <c r="F476" i="1" l="1"/>
  <c r="G468" i="1"/>
  <c r="J467" i="1"/>
  <c r="I467" i="1"/>
  <c r="G469" i="1" l="1"/>
  <c r="J468" i="1"/>
  <c r="I468" i="1"/>
  <c r="F477" i="1"/>
  <c r="F478" i="1" l="1"/>
  <c r="G470" i="1"/>
  <c r="J469" i="1"/>
  <c r="I469" i="1"/>
  <c r="G471" i="1" l="1"/>
  <c r="J470" i="1"/>
  <c r="I470" i="1"/>
  <c r="F479" i="1"/>
  <c r="F480" i="1" l="1"/>
  <c r="G472" i="1"/>
  <c r="J471" i="1"/>
  <c r="I471" i="1"/>
  <c r="G473" i="1" l="1"/>
  <c r="J472" i="1"/>
  <c r="I472" i="1"/>
  <c r="F481" i="1"/>
  <c r="F482" i="1" l="1"/>
  <c r="G474" i="1"/>
  <c r="J473" i="1"/>
  <c r="I473" i="1"/>
  <c r="G475" i="1" l="1"/>
  <c r="J474" i="1"/>
  <c r="I474" i="1"/>
  <c r="F483" i="1"/>
  <c r="F484" i="1" l="1"/>
  <c r="G476" i="1"/>
  <c r="J475" i="1"/>
  <c r="I475" i="1"/>
  <c r="G477" i="1" l="1"/>
  <c r="J476" i="1"/>
  <c r="I476" i="1"/>
  <c r="F485" i="1"/>
  <c r="F486" i="1" l="1"/>
  <c r="G478" i="1"/>
  <c r="J477" i="1"/>
  <c r="I477" i="1"/>
  <c r="G479" i="1" l="1"/>
  <c r="J478" i="1"/>
  <c r="I478" i="1"/>
  <c r="F487" i="1"/>
  <c r="F488" i="1" l="1"/>
  <c r="G480" i="1"/>
  <c r="J479" i="1"/>
  <c r="I479" i="1"/>
  <c r="G481" i="1" l="1"/>
  <c r="J480" i="1"/>
  <c r="I480" i="1"/>
  <c r="F489" i="1"/>
  <c r="F490" i="1" l="1"/>
  <c r="G482" i="1"/>
  <c r="J481" i="1"/>
  <c r="I481" i="1"/>
  <c r="G483" i="1" l="1"/>
  <c r="J482" i="1"/>
  <c r="I482" i="1"/>
  <c r="F491" i="1"/>
  <c r="F492" i="1" l="1"/>
  <c r="G484" i="1"/>
  <c r="J483" i="1"/>
  <c r="I483" i="1"/>
  <c r="G485" i="1" l="1"/>
  <c r="J484" i="1"/>
  <c r="I484" i="1"/>
  <c r="F493" i="1"/>
  <c r="F494" i="1" l="1"/>
  <c r="G486" i="1"/>
  <c r="J485" i="1"/>
  <c r="I485" i="1"/>
  <c r="G487" i="1" l="1"/>
  <c r="J486" i="1"/>
  <c r="I486" i="1"/>
  <c r="F495" i="1"/>
  <c r="F496" i="1" l="1"/>
  <c r="G488" i="1"/>
  <c r="J487" i="1"/>
  <c r="I487" i="1"/>
  <c r="G489" i="1" l="1"/>
  <c r="J488" i="1"/>
  <c r="I488" i="1"/>
  <c r="F497" i="1"/>
  <c r="F498" i="1" l="1"/>
  <c r="G490" i="1"/>
  <c r="J489" i="1"/>
  <c r="I489" i="1"/>
  <c r="G491" i="1" l="1"/>
  <c r="J490" i="1"/>
  <c r="I490" i="1"/>
  <c r="F499" i="1"/>
  <c r="G492" i="1" l="1"/>
  <c r="J491" i="1"/>
  <c r="I491" i="1"/>
  <c r="F500" i="1"/>
  <c r="F501" i="1" l="1"/>
  <c r="G493" i="1"/>
  <c r="J492" i="1"/>
  <c r="I492" i="1"/>
  <c r="G494" i="1" l="1"/>
  <c r="J493" i="1"/>
  <c r="I493" i="1"/>
  <c r="F502" i="1"/>
  <c r="F503" i="1" l="1"/>
  <c r="G495" i="1"/>
  <c r="J494" i="1"/>
  <c r="I494" i="1"/>
  <c r="G496" i="1" l="1"/>
  <c r="J495" i="1"/>
  <c r="I495" i="1"/>
  <c r="G497" i="1" l="1"/>
  <c r="J496" i="1"/>
  <c r="I496" i="1"/>
  <c r="G498" i="1" l="1"/>
  <c r="J497" i="1"/>
  <c r="I497" i="1"/>
  <c r="G499" i="1" l="1"/>
  <c r="J498" i="1"/>
  <c r="I498" i="1"/>
  <c r="G500" i="1" l="1"/>
  <c r="J499" i="1"/>
  <c r="I499" i="1"/>
  <c r="G501" i="1" l="1"/>
  <c r="J500" i="1"/>
  <c r="I500" i="1"/>
  <c r="G502" i="1" l="1"/>
  <c r="J501" i="1"/>
  <c r="I501" i="1"/>
  <c r="G503" i="1" l="1"/>
  <c r="J502" i="1"/>
  <c r="I502" i="1"/>
  <c r="J503" i="1" l="1"/>
  <c r="I503" i="1"/>
</calcChain>
</file>

<file path=xl/sharedStrings.xml><?xml version="1.0" encoding="utf-8"?>
<sst xmlns="http://schemas.openxmlformats.org/spreadsheetml/2006/main" count="17" uniqueCount="12">
  <si>
    <t>date</t>
  </si>
  <si>
    <t>index</t>
  </si>
  <si>
    <t>high</t>
  </si>
  <si>
    <t>low</t>
  </si>
  <si>
    <t>median</t>
  </si>
  <si>
    <t>Upper</t>
  </si>
  <si>
    <t>Lower</t>
  </si>
  <si>
    <t>UpExp</t>
  </si>
  <si>
    <t>LwExp</t>
  </si>
  <si>
    <t>Jaw (13,8)</t>
  </si>
  <si>
    <t>Teeth (8,5)</t>
  </si>
  <si>
    <t>Lips (5,3)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</si>
</sst>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8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43" applyNumberFormat="1" applyFont="1" applyAlignment="1">
      <alignment horizontal="center"/>
    </xf>
    <xf numFmtId="168" fontId="0" fillId="0" borderId="0" xfId="43" applyNumberFormat="1" applyFont="1" applyAlignment="1">
      <alignment horizontal="right"/>
    </xf>
    <xf numFmtId="168" fontId="0" fillId="0" borderId="0" xfId="43" applyNumberFormat="1" applyFont="1" applyFill="1" applyAlignment="1">
      <alignment horizontal="right"/>
    </xf>
    <xf numFmtId="168" fontId="0" fillId="32" borderId="0" xfId="43" applyNumberFormat="1" applyFont="1" applyFill="1" applyAlignment="1">
      <alignment horizontal="right"/>
    </xf>
    <xf numFmtId="168" fontId="0" fillId="0" borderId="0" xfId="43" applyNumberFormat="1" applyFont="1"/>
    <xf numFmtId="44" fontId="0" fillId="0" borderId="0" xfId="1" applyFont="1" applyFill="1" applyAlignment="1">
      <alignment horizontal="center"/>
    </xf>
    <xf numFmtId="44" fontId="0" fillId="32" borderId="0" xfId="1" applyFont="1" applyFill="1" applyAlignment="1">
      <alignment horizontal="center"/>
    </xf>
    <xf numFmtId="0" fontId="0" fillId="0" borderId="0" xfId="0" applyAlignment="1">
      <alignment horizontal="center"/>
    </xf>
    <xf numFmtId="168" fontId="1" fillId="32" borderId="0" xfId="42" applyNumberFormat="1" applyAlignment="1">
      <alignment horizontal="right"/>
    </xf>
    <xf numFmtId="44" fontId="1" fillId="32" borderId="0" xfId="42" applyNumberFormat="1" applyAlignment="1">
      <alignment horizontal="center"/>
    </xf>
    <xf numFmtId="44" fontId="0" fillId="0" borderId="0" xfId="1" applyNumberFormat="1" applyFont="1" applyAlignment="1">
      <alignment horizontal="center"/>
    </xf>
    <xf numFmtId="44" fontId="0" fillId="0" borderId="0" xfId="1" applyNumberFormat="1" applyFont="1" applyAlignment="1">
      <alignment horizontal="right"/>
    </xf>
    <xf numFmtId="44" fontId="0" fillId="0" borderId="0" xfId="1" applyNumberFormat="1" applyFont="1" applyFill="1" applyAlignment="1">
      <alignment horizontal="right"/>
    </xf>
    <xf numFmtId="44" fontId="18" fillId="0" borderId="0" xfId="42" applyNumberFormat="1" applyFont="1" applyFill="1" applyAlignment="1">
      <alignment horizontal="right"/>
    </xf>
    <xf numFmtId="44" fontId="1" fillId="0" borderId="0" xfId="42" applyNumberFormat="1" applyFill="1" applyAlignment="1">
      <alignment horizontal="right"/>
    </xf>
    <xf numFmtId="44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8" dataDxfId="17" headerRowCellStyle="Currency" dataCellStyle="Currency">
  <sortState xmlns:xlrd2="http://schemas.microsoft.com/office/spreadsheetml/2017/richdata2" ref="B2:E503">
    <sortCondition ref="B2"/>
  </sortState>
  <tableColumns count="12">
    <tableColumn id="9" xr3:uid="{9F699A46-4958-42A4-A5C9-B52EB0EE585B}" name="index" dataDxfId="16" dataCellStyle="Currency"/>
    <tableColumn id="2" xr3:uid="{870234D4-B88D-4DBC-B1B5-A3A328FCAA43}" name="date" dataDxfId="15"/>
    <tableColumn id="8" xr3:uid="{17A710D7-7854-44A7-8518-D78D98C39A80}" name="high" dataDxfId="14" dataCellStyle="Currency"/>
    <tableColumn id="10" xr3:uid="{F0413E1D-8F64-4793-9A00-A7FC252CB31D}" name="low" dataDxfId="13" dataCellStyle="Currency"/>
    <tableColumn id="6" xr3:uid="{1625C5E8-2802-4281-81F5-7308EFB9EB0C}" name="median" dataDxfId="4" dataCellStyle="Currency">
      <calculatedColumnFormula>(testdata[[#This Row],[high]]+testdata[[#This Row],[low]])/2</calculatedColumnFormula>
    </tableColumn>
    <tableColumn id="13" xr3:uid="{862B3E79-B139-4365-B9DA-4E414568E541}" name="Jaw (13,8)" dataDxfId="3" dataCellStyle="Currency">
      <calculatedColumnFormula>(#REF!+#REF!)/2</calculatedColumnFormula>
    </tableColumn>
    <tableColumn id="1" xr3:uid="{BB38D8DA-FBA9-415F-B86F-A49FC3C0FADE}" name="Teeth (8,5)" dataDxfId="2" dataCellStyle="Currency"/>
    <tableColumn id="3" xr3:uid="{EF01FD91-39EA-4C40-9D0E-3E158866E3F7}" name="Lips (5,3)" dataDxfId="0" dataCellStyle="Currency"/>
    <tableColumn id="12" xr3:uid="{AC019370-DA01-4D80-A08B-1E691B6C922A}" name="Upper" dataDxfId="1" dataCellStyle="Comma">
      <calculatedColumnFormula>ABS(testdata[[#This Row],[Jaw (13,8)]]-testdata[[#This Row],[Teeth (8,5)]])</calculatedColumnFormula>
    </tableColumn>
    <tableColumn id="14" xr3:uid="{BDB02296-2498-4566-9751-619EDBEED93D}" name="Lower" dataDxfId="12" dataCellStyle="Comma">
      <calculatedColumnFormula>-ABS(testdata[[#This Row],[Teeth (8,5)]]-testdata[[#This Row],[Lips (5,3)]])</calculatedColumnFormula>
    </tableColumn>
    <tableColumn id="15" xr3:uid="{A84AFCE9-3735-40B4-8C5A-F0750EACEE68}" name="UpExp" dataDxfId="11" dataCellStyle="Currency">
      <calculatedColumnFormula>IF(testdata[[#This Row],[Upper]]&gt;I1,"Y","N")</calculatedColumnFormula>
    </tableColumn>
    <tableColumn id="16" xr3:uid="{018B5B50-71A9-4E08-8592-53013634208A}" name="LwExp" dataDxfId="10" dataCellStyle="Currency">
      <calculatedColumnFormula>IF(testdata[[#This Row],[Lower]]&lt;J1,"Y","N")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0F526-BF9E-43D4-9EF9-D290F50E2C3C}" name="Table2" displayName="Table2" ref="N1:R504" totalsRowShown="0">
  <tableColumns count="5">
    <tableColumn id="1" xr3:uid="{BC84ABC9-F812-4CFF-8071-C2F466B6D180}" name="date" dataDxfId="9"/>
    <tableColumn id="2" xr3:uid="{F1C45D8F-2898-4DE4-8965-B1887636B81E}" name="Upper" dataDxfId="8" dataCellStyle="Comma"/>
    <tableColumn id="3" xr3:uid="{F33E7187-90DE-4B16-9228-65F156E4DA4D}" name="Lower" dataDxfId="7" dataCellStyle="Comma"/>
    <tableColumn id="4" xr3:uid="{EC739F3E-9F3F-447B-B988-D0DAA681F879}" name="UpExp" dataDxfId="6" dataCellStyle="Currency"/>
    <tableColumn id="5" xr3:uid="{F7160179-811F-45F8-8820-4C3B5C529FC3}" name="LwExp" dataDxfId="5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zoomScaleNormal="100" workbookViewId="0">
      <selection activeCell="M1" sqref="M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4" width="9" style="1" bestFit="1" customWidth="1"/>
    <col min="5" max="5" width="9.140625" style="1" bestFit="1" customWidth="1"/>
    <col min="6" max="6" width="12.7109375" style="17" customWidth="1"/>
    <col min="7" max="8" width="12.7109375" style="21" customWidth="1"/>
    <col min="9" max="9" width="8" style="10" bestFit="1" customWidth="1"/>
    <col min="10" max="10" width="8.7109375" style="10" bestFit="1" customWidth="1"/>
    <col min="11" max="11" width="8.140625" style="13" bestFit="1" customWidth="1"/>
    <col min="12" max="12" width="8" style="13" bestFit="1" customWidth="1"/>
    <col min="13" max="13" width="3.7109375" customWidth="1"/>
    <col min="14" max="14" width="8.7109375" style="2" bestFit="1" customWidth="1"/>
    <col min="15" max="15" width="8" style="10" bestFit="1" customWidth="1"/>
    <col min="16" max="16" width="8.7109375" style="10" bestFit="1" customWidth="1"/>
    <col min="17" max="17" width="8.140625" style="13" bestFit="1" customWidth="1"/>
    <col min="18" max="18" width="8" style="13" bestFit="1" customWidth="1"/>
  </cols>
  <sheetData>
    <row r="1" spans="1:18" x14ac:dyDescent="0.25">
      <c r="A1" s="4" t="s">
        <v>1</v>
      </c>
      <c r="B1" s="2" t="s">
        <v>0</v>
      </c>
      <c r="C1" s="3" t="s">
        <v>2</v>
      </c>
      <c r="D1" s="3" t="s">
        <v>3</v>
      </c>
      <c r="E1" s="3" t="s">
        <v>4</v>
      </c>
      <c r="F1" s="16" t="s">
        <v>9</v>
      </c>
      <c r="G1" s="16" t="s">
        <v>10</v>
      </c>
      <c r="H1" s="16" t="s">
        <v>11</v>
      </c>
      <c r="I1" s="6" t="s">
        <v>5</v>
      </c>
      <c r="J1" s="6" t="s">
        <v>6</v>
      </c>
      <c r="K1" s="3" t="s">
        <v>7</v>
      </c>
      <c r="L1" s="3" t="s">
        <v>8</v>
      </c>
      <c r="N1" s="2" t="s">
        <v>0</v>
      </c>
      <c r="O1" s="6" t="s">
        <v>5</v>
      </c>
      <c r="P1" s="6" t="s">
        <v>6</v>
      </c>
      <c r="Q1" s="3" t="s">
        <v>7</v>
      </c>
      <c r="R1" s="3" t="s">
        <v>8</v>
      </c>
    </row>
    <row r="2" spans="1:18" x14ac:dyDescent="0.25">
      <c r="A2" s="4">
        <v>1</v>
      </c>
      <c r="B2" s="2">
        <v>42738</v>
      </c>
      <c r="C2" s="1">
        <v>213.35</v>
      </c>
      <c r="D2" s="1">
        <v>211.52</v>
      </c>
      <c r="E2" s="1">
        <f>(testdata[[#This Row],[high]]+testdata[[#This Row],[low]])/2</f>
        <v>212.435</v>
      </c>
      <c r="G2" s="17"/>
      <c r="H2" s="17"/>
      <c r="I2" s="7"/>
      <c r="J2" s="7"/>
      <c r="K2" s="3"/>
      <c r="L2" s="3"/>
      <c r="N2" s="2">
        <v>42738</v>
      </c>
      <c r="O2" s="7"/>
      <c r="P2" s="7"/>
      <c r="Q2" s="3"/>
      <c r="R2" s="3"/>
    </row>
    <row r="3" spans="1:18" x14ac:dyDescent="0.25">
      <c r="A3" s="4">
        <v>2</v>
      </c>
      <c r="B3" s="2">
        <v>42739</v>
      </c>
      <c r="C3" s="1">
        <v>214.22</v>
      </c>
      <c r="D3" s="1">
        <v>213.15</v>
      </c>
      <c r="E3" s="1">
        <f>(testdata[[#This Row],[high]]+testdata[[#This Row],[low]])/2</f>
        <v>213.685</v>
      </c>
      <c r="G3" s="17"/>
      <c r="H3" s="17"/>
      <c r="I3" s="7"/>
      <c r="J3" s="7"/>
      <c r="K3" s="3"/>
      <c r="L3" s="3"/>
      <c r="N3" s="2">
        <v>42739</v>
      </c>
      <c r="O3" s="7"/>
      <c r="P3" s="7"/>
      <c r="Q3" s="3"/>
      <c r="R3" s="3"/>
    </row>
    <row r="4" spans="1:18" x14ac:dyDescent="0.25">
      <c r="A4" s="4">
        <v>3</v>
      </c>
      <c r="B4" s="2">
        <v>42740</v>
      </c>
      <c r="C4" s="1">
        <v>214.06</v>
      </c>
      <c r="D4" s="1">
        <v>213.02</v>
      </c>
      <c r="E4" s="1">
        <f>(testdata[[#This Row],[high]]+testdata[[#This Row],[low]])/2</f>
        <v>213.54000000000002</v>
      </c>
      <c r="G4" s="17"/>
      <c r="H4" s="17"/>
      <c r="I4" s="7"/>
      <c r="J4" s="7"/>
      <c r="K4" s="3"/>
      <c r="L4" s="3"/>
      <c r="N4" s="2">
        <v>42740</v>
      </c>
      <c r="O4" s="7"/>
      <c r="P4" s="7"/>
      <c r="Q4" s="3"/>
      <c r="R4" s="3"/>
    </row>
    <row r="5" spans="1:18" x14ac:dyDescent="0.25">
      <c r="A5" s="4">
        <v>4</v>
      </c>
      <c r="B5" s="2">
        <v>42741</v>
      </c>
      <c r="C5" s="1">
        <v>215.17</v>
      </c>
      <c r="D5" s="1">
        <v>213.42</v>
      </c>
      <c r="E5" s="1">
        <f>(testdata[[#This Row],[high]]+testdata[[#This Row],[low]])/2</f>
        <v>214.29499999999999</v>
      </c>
      <c r="G5" s="17"/>
      <c r="H5" s="17"/>
      <c r="I5" s="7"/>
      <c r="J5" s="7"/>
      <c r="K5" s="3"/>
      <c r="L5" s="3"/>
      <c r="N5" s="2">
        <v>42741</v>
      </c>
      <c r="O5" s="7"/>
      <c r="P5" s="7"/>
      <c r="Q5" s="3"/>
      <c r="R5" s="3"/>
    </row>
    <row r="6" spans="1:18" x14ac:dyDescent="0.25">
      <c r="A6" s="4">
        <v>5</v>
      </c>
      <c r="B6" s="2">
        <v>42744</v>
      </c>
      <c r="C6" s="1">
        <v>214.53</v>
      </c>
      <c r="D6" s="1">
        <v>213.91</v>
      </c>
      <c r="E6" s="1">
        <f>(testdata[[#This Row],[high]]+testdata[[#This Row],[low]])/2</f>
        <v>214.22</v>
      </c>
      <c r="F6" s="18"/>
      <c r="G6" s="18"/>
      <c r="H6" s="18"/>
      <c r="I6" s="8"/>
      <c r="J6" s="8"/>
      <c r="K6" s="11"/>
      <c r="L6" s="11"/>
      <c r="N6" s="2">
        <v>42744</v>
      </c>
      <c r="O6" s="8"/>
      <c r="P6" s="8"/>
      <c r="Q6" s="11"/>
      <c r="R6" s="11"/>
    </row>
    <row r="7" spans="1:18" x14ac:dyDescent="0.25">
      <c r="A7" s="4">
        <v>6</v>
      </c>
      <c r="B7" s="2">
        <v>42745</v>
      </c>
      <c r="C7" s="1">
        <v>214.89</v>
      </c>
      <c r="D7" s="1">
        <v>213.52</v>
      </c>
      <c r="E7" s="1">
        <f>(testdata[[#This Row],[high]]+testdata[[#This Row],[low]])/2</f>
        <v>214.20499999999998</v>
      </c>
      <c r="F7" s="18"/>
      <c r="G7" s="18"/>
      <c r="H7" s="18"/>
      <c r="I7" s="8"/>
      <c r="J7" s="8"/>
      <c r="K7" s="11"/>
      <c r="L7" s="11"/>
      <c r="N7" s="2">
        <v>42745</v>
      </c>
      <c r="O7" s="8"/>
      <c r="P7" s="8"/>
      <c r="Q7" s="11"/>
      <c r="R7" s="11"/>
    </row>
    <row r="8" spans="1:18" x14ac:dyDescent="0.25">
      <c r="A8" s="4">
        <v>7</v>
      </c>
      <c r="B8" s="2">
        <v>42746</v>
      </c>
      <c r="C8" s="1">
        <v>214.55</v>
      </c>
      <c r="D8" s="1">
        <v>213.13</v>
      </c>
      <c r="E8" s="1">
        <f>(testdata[[#This Row],[high]]+testdata[[#This Row],[low]])/2</f>
        <v>213.84</v>
      </c>
      <c r="F8" s="18"/>
      <c r="G8" s="18"/>
      <c r="H8" s="18"/>
      <c r="I8" s="8"/>
      <c r="J8" s="8"/>
      <c r="K8" s="11"/>
      <c r="L8" s="11"/>
      <c r="N8" s="2">
        <v>42746</v>
      </c>
      <c r="O8" s="8"/>
      <c r="P8" s="8"/>
      <c r="Q8" s="11"/>
      <c r="R8" s="11"/>
    </row>
    <row r="9" spans="1:18" x14ac:dyDescent="0.25">
      <c r="A9" s="4">
        <v>8</v>
      </c>
      <c r="B9" s="2">
        <v>42747</v>
      </c>
      <c r="C9" s="1">
        <v>214.22</v>
      </c>
      <c r="D9" s="1">
        <v>212.53</v>
      </c>
      <c r="E9" s="1">
        <f>(testdata[[#This Row],[high]]+testdata[[#This Row],[low]])/2</f>
        <v>213.375</v>
      </c>
      <c r="F9" s="18"/>
      <c r="G9" s="19"/>
      <c r="H9" s="20">
        <f>AVERAGE(E2:E6)</f>
        <v>213.63499999999999</v>
      </c>
      <c r="I9" s="8"/>
      <c r="J9" s="8"/>
      <c r="K9" s="11"/>
      <c r="L9" s="11"/>
      <c r="N9" s="2">
        <v>42747</v>
      </c>
      <c r="O9" s="8"/>
      <c r="P9" s="8"/>
      <c r="Q9" s="11"/>
      <c r="R9" s="11"/>
    </row>
    <row r="10" spans="1:18" x14ac:dyDescent="0.25">
      <c r="A10" s="4">
        <v>9</v>
      </c>
      <c r="B10" s="2">
        <v>42748</v>
      </c>
      <c r="C10" s="1">
        <v>214.84</v>
      </c>
      <c r="D10" s="1">
        <v>214.17</v>
      </c>
      <c r="E10" s="1">
        <f>(testdata[[#This Row],[high]]+testdata[[#This Row],[low]])/2</f>
        <v>214.505</v>
      </c>
      <c r="F10" s="18"/>
      <c r="G10" s="18"/>
      <c r="H10" s="20">
        <f xml:space="preserve"> (H9 *(5-1) + E7) / 5</f>
        <v>213.74899999999997</v>
      </c>
      <c r="I10" s="8"/>
      <c r="J10" s="8"/>
      <c r="K10" s="11"/>
      <c r="L10" s="11"/>
      <c r="N10" s="2">
        <v>42748</v>
      </c>
      <c r="O10" s="8"/>
      <c r="P10" s="8"/>
      <c r="Q10" s="11"/>
      <c r="R10" s="11"/>
    </row>
    <row r="11" spans="1:18" x14ac:dyDescent="0.25">
      <c r="A11" s="4">
        <v>10</v>
      </c>
      <c r="B11" s="2">
        <v>42752</v>
      </c>
      <c r="C11" s="1">
        <v>214.25</v>
      </c>
      <c r="D11" s="1">
        <v>213.33</v>
      </c>
      <c r="E11" s="1">
        <f>(testdata[[#This Row],[high]]+testdata[[#This Row],[low]])/2</f>
        <v>213.79000000000002</v>
      </c>
      <c r="F11" s="18"/>
      <c r="G11" s="18"/>
      <c r="H11" s="18">
        <f xml:space="preserve"> (H10 *(5-1) + E8) / 5</f>
        <v>213.76719999999995</v>
      </c>
      <c r="I11" s="8"/>
      <c r="J11" s="8"/>
      <c r="K11" s="11"/>
      <c r="L11" s="11"/>
      <c r="N11" s="2">
        <v>42752</v>
      </c>
      <c r="O11" s="8"/>
      <c r="P11" s="8"/>
      <c r="Q11" s="11"/>
      <c r="R11" s="11"/>
    </row>
    <row r="12" spans="1:18" x14ac:dyDescent="0.25">
      <c r="A12" s="4">
        <v>11</v>
      </c>
      <c r="B12" s="2">
        <v>42753</v>
      </c>
      <c r="C12" s="1">
        <v>214.27</v>
      </c>
      <c r="D12" s="1">
        <v>213.42</v>
      </c>
      <c r="E12" s="1">
        <f>(testdata[[#This Row],[high]]+testdata[[#This Row],[low]])/2</f>
        <v>213.845</v>
      </c>
      <c r="F12" s="18"/>
      <c r="G12" s="18"/>
      <c r="H12" s="18">
        <f xml:space="preserve"> (H11 *(5-1) + E9) / 5</f>
        <v>213.68875999999995</v>
      </c>
      <c r="I12" s="8"/>
      <c r="J12" s="8"/>
      <c r="K12" s="11"/>
      <c r="L12" s="11"/>
      <c r="N12" s="2">
        <v>42753</v>
      </c>
      <c r="O12" s="8"/>
      <c r="P12" s="8"/>
      <c r="Q12" s="11"/>
      <c r="R12" s="11"/>
    </row>
    <row r="13" spans="1:18" x14ac:dyDescent="0.25">
      <c r="A13" s="4">
        <v>12</v>
      </c>
      <c r="B13" s="2">
        <v>42754</v>
      </c>
      <c r="C13" s="1">
        <v>214.46</v>
      </c>
      <c r="D13" s="1">
        <v>212.96</v>
      </c>
      <c r="E13" s="1">
        <f>(testdata[[#This Row],[high]]+testdata[[#This Row],[low]])/2</f>
        <v>213.71</v>
      </c>
      <c r="F13" s="18"/>
      <c r="G13" s="18"/>
      <c r="H13" s="18">
        <f xml:space="preserve"> (H12 *(5-1) + E10) / 5</f>
        <v>213.85200799999993</v>
      </c>
      <c r="I13" s="14"/>
      <c r="J13" s="14"/>
      <c r="K13" s="15"/>
      <c r="L13" s="15"/>
      <c r="N13" s="2">
        <v>42754</v>
      </c>
      <c r="O13" s="14"/>
      <c r="P13" s="14"/>
      <c r="Q13" s="15"/>
      <c r="R13" s="15"/>
    </row>
    <row r="14" spans="1:18" x14ac:dyDescent="0.25">
      <c r="A14" s="4">
        <v>13</v>
      </c>
      <c r="B14" s="2">
        <v>42755</v>
      </c>
      <c r="C14" s="1">
        <v>214.75</v>
      </c>
      <c r="D14" s="1">
        <v>213.49</v>
      </c>
      <c r="E14" s="1">
        <f>(testdata[[#This Row],[high]]+testdata[[#This Row],[low]])/2</f>
        <v>214.12</v>
      </c>
      <c r="F14" s="19"/>
      <c r="G14" s="20">
        <f>AVERAGE(E2:E9)</f>
        <v>213.69937499999997</v>
      </c>
      <c r="H14" s="18">
        <f xml:space="preserve"> (H13 *(5-1) + E11) / 5</f>
        <v>213.83960639999995</v>
      </c>
      <c r="I14" s="14"/>
      <c r="J14" s="14">
        <f>-ABS(testdata[[#This Row],[Teeth (8,5)]]-testdata[[#This Row],[Lips (5,3)]])</f>
        <v>-0.14023139999997625</v>
      </c>
      <c r="K14" s="15"/>
      <c r="L14" s="15"/>
      <c r="N14" s="2">
        <v>42755</v>
      </c>
      <c r="O14" s="14"/>
      <c r="P14" s="14">
        <v>-0.14019999999999999</v>
      </c>
      <c r="Q14" s="15"/>
      <c r="R14" s="15"/>
    </row>
    <row r="15" spans="1:18" x14ac:dyDescent="0.25">
      <c r="A15" s="4">
        <v>14</v>
      </c>
      <c r="B15" s="2">
        <v>42758</v>
      </c>
      <c r="C15" s="1">
        <v>214.28</v>
      </c>
      <c r="D15" s="1">
        <v>212.83</v>
      </c>
      <c r="E15" s="1">
        <f>(testdata[[#This Row],[high]]+testdata[[#This Row],[low]])/2</f>
        <v>213.55500000000001</v>
      </c>
      <c r="F15" s="19"/>
      <c r="G15" s="20">
        <f xml:space="preserve"> (G14 *(8-1) + E10) / 8</f>
        <v>213.80007812499997</v>
      </c>
      <c r="H15" s="18">
        <f xml:space="preserve"> (H14 *(5-1) + E12) / 5</f>
        <v>213.84068511999993</v>
      </c>
      <c r="I15" s="14"/>
      <c r="J15" s="14">
        <f>-ABS(testdata[[#This Row],[Teeth (8,5)]]-testdata[[#This Row],[Lips (5,3)]])</f>
        <v>-4.0606994999961898E-2</v>
      </c>
      <c r="K15" s="15"/>
      <c r="L15" s="15" t="b">
        <f>IF(testdata[[#This Row],[Lower]]&lt;J14,TRUE,FALSE)</f>
        <v>0</v>
      </c>
      <c r="N15" s="2">
        <v>42758</v>
      </c>
      <c r="O15" s="14"/>
      <c r="P15" s="14">
        <v>-4.0599999999999997E-2</v>
      </c>
      <c r="Q15" s="15"/>
      <c r="R15" s="15" t="b">
        <v>0</v>
      </c>
    </row>
    <row r="16" spans="1:18" x14ac:dyDescent="0.25">
      <c r="A16" s="4">
        <v>15</v>
      </c>
      <c r="B16" s="2">
        <v>42759</v>
      </c>
      <c r="C16" s="1">
        <v>215.48</v>
      </c>
      <c r="D16" s="1">
        <v>213.77</v>
      </c>
      <c r="E16" s="1">
        <f>(testdata[[#This Row],[high]]+testdata[[#This Row],[low]])/2</f>
        <v>214.625</v>
      </c>
      <c r="F16" s="19"/>
      <c r="G16" s="18">
        <f xml:space="preserve"> (G15 *(8-1) + E11) / 8</f>
        <v>213.79881835937496</v>
      </c>
      <c r="H16" s="18">
        <f xml:space="preserve"> (H15 *(5-1) + E13) / 5</f>
        <v>213.81454809599995</v>
      </c>
      <c r="I16" s="8"/>
      <c r="J16" s="8">
        <f>-ABS(testdata[[#This Row],[Teeth (8,5)]]-testdata[[#This Row],[Lips (5,3)]])</f>
        <v>-1.5729736624990664E-2</v>
      </c>
      <c r="K16" s="11"/>
      <c r="L16" s="11" t="b">
        <f>IF(testdata[[#This Row],[Lower]]&lt;J15,TRUE,FALSE)</f>
        <v>0</v>
      </c>
      <c r="N16" s="2">
        <v>42759</v>
      </c>
      <c r="O16" s="8"/>
      <c r="P16" s="8">
        <v>-1.5699999999999999E-2</v>
      </c>
      <c r="Q16" s="11"/>
      <c r="R16" s="11" t="b">
        <v>0</v>
      </c>
    </row>
    <row r="17" spans="1:18" x14ac:dyDescent="0.25">
      <c r="A17" s="4">
        <v>16</v>
      </c>
      <c r="B17" s="2">
        <v>42760</v>
      </c>
      <c r="C17" s="1">
        <v>216.89</v>
      </c>
      <c r="D17" s="1">
        <v>215.89</v>
      </c>
      <c r="E17" s="1">
        <f>(testdata[[#This Row],[high]]+testdata[[#This Row],[low]])/2</f>
        <v>216.39</v>
      </c>
      <c r="F17" s="19"/>
      <c r="G17" s="18">
        <f xml:space="preserve"> (G16 *(8-1) + E12) / 8</f>
        <v>213.80459106445309</v>
      </c>
      <c r="H17" s="18">
        <f xml:space="preserve"> (H16 *(5-1) + E14) / 5</f>
        <v>213.87563847679994</v>
      </c>
      <c r="I17" s="8"/>
      <c r="J17" s="8">
        <f>-ABS(testdata[[#This Row],[Teeth (8,5)]]-testdata[[#This Row],[Lips (5,3)]])</f>
        <v>-7.1047412346842975E-2</v>
      </c>
      <c r="K17" s="11"/>
      <c r="L17" s="11" t="b">
        <f>IF(testdata[[#This Row],[Lower]]&lt;J16,TRUE,FALSE)</f>
        <v>1</v>
      </c>
      <c r="N17" s="2">
        <v>42760</v>
      </c>
      <c r="O17" s="8"/>
      <c r="P17" s="8">
        <v>-7.0999999999999994E-2</v>
      </c>
      <c r="Q17" s="11"/>
      <c r="R17" s="11" t="b">
        <v>1</v>
      </c>
    </row>
    <row r="18" spans="1:18" x14ac:dyDescent="0.25">
      <c r="A18" s="4">
        <v>17</v>
      </c>
      <c r="B18" s="2">
        <v>42761</v>
      </c>
      <c r="C18" s="1">
        <v>217.02</v>
      </c>
      <c r="D18" s="1">
        <v>216.36</v>
      </c>
      <c r="E18" s="1">
        <f>(testdata[[#This Row],[high]]+testdata[[#This Row],[low]])/2</f>
        <v>216.69</v>
      </c>
      <c r="F18" s="19"/>
      <c r="G18" s="18">
        <f xml:space="preserve"> (G17 *(8-1) + E13) / 8</f>
        <v>213.79276718139647</v>
      </c>
      <c r="H18" s="18">
        <f xml:space="preserve"> (H17 *(5-1) + E15) / 5</f>
        <v>213.81151078143995</v>
      </c>
      <c r="I18" s="8"/>
      <c r="J18" s="8">
        <f>-ABS(testdata[[#This Row],[Teeth (8,5)]]-testdata[[#This Row],[Lips (5,3)]])</f>
        <v>-1.8743600043478637E-2</v>
      </c>
      <c r="K18" s="11"/>
      <c r="L18" s="11" t="b">
        <f>IF(testdata[[#This Row],[Lower]]&lt;J17,TRUE,FALSE)</f>
        <v>0</v>
      </c>
      <c r="N18" s="2">
        <v>42761</v>
      </c>
      <c r="O18" s="8"/>
      <c r="P18" s="8">
        <v>-1.8700000000000001E-2</v>
      </c>
      <c r="Q18" s="11"/>
      <c r="R18" s="11" t="b">
        <v>0</v>
      </c>
    </row>
    <row r="19" spans="1:18" x14ac:dyDescent="0.25">
      <c r="A19" s="4">
        <v>18</v>
      </c>
      <c r="B19" s="2">
        <v>42762</v>
      </c>
      <c r="C19" s="1">
        <v>216.91</v>
      </c>
      <c r="D19" s="1">
        <v>216.12</v>
      </c>
      <c r="E19" s="1">
        <f>(testdata[[#This Row],[high]]+testdata[[#This Row],[low]])/2</f>
        <v>216.51499999999999</v>
      </c>
      <c r="F19" s="19"/>
      <c r="G19" s="18">
        <f xml:space="preserve"> (G18 *(8-1) + E14) / 8</f>
        <v>213.83367128372191</v>
      </c>
      <c r="H19" s="18">
        <f xml:space="preserve"> (H18 *(5-1) + E16) / 5</f>
        <v>213.97420862515196</v>
      </c>
      <c r="I19" s="8"/>
      <c r="J19" s="8">
        <f>-ABS(testdata[[#This Row],[Teeth (8,5)]]-testdata[[#This Row],[Lips (5,3)]])</f>
        <v>-0.14053734143004704</v>
      </c>
      <c r="K19" s="11"/>
      <c r="L19" s="11" t="b">
        <f>IF(testdata[[#This Row],[Lower]]&lt;J18,TRUE,FALSE)</f>
        <v>1</v>
      </c>
      <c r="N19" s="2">
        <v>42762</v>
      </c>
      <c r="O19" s="8"/>
      <c r="P19" s="8">
        <v>-0.14050000000000001</v>
      </c>
      <c r="Q19" s="11"/>
      <c r="R19" s="11" t="b">
        <v>1</v>
      </c>
    </row>
    <row r="20" spans="1:18" x14ac:dyDescent="0.25">
      <c r="A20" s="4">
        <v>19</v>
      </c>
      <c r="B20" s="2">
        <v>42765</v>
      </c>
      <c r="C20" s="1">
        <v>215.59</v>
      </c>
      <c r="D20" s="1">
        <v>213.9</v>
      </c>
      <c r="E20" s="1">
        <f>(testdata[[#This Row],[high]]+testdata[[#This Row],[low]])/2</f>
        <v>214.745</v>
      </c>
      <c r="F20" s="19"/>
      <c r="G20" s="18">
        <f xml:space="preserve"> (G19 *(8-1) + E15) / 8</f>
        <v>213.79883737325667</v>
      </c>
      <c r="H20" s="18">
        <f xml:space="preserve"> (H19 *(5-1) + E17) / 5</f>
        <v>214.45736690012154</v>
      </c>
      <c r="I20" s="8"/>
      <c r="J20" s="8">
        <f>-ABS(testdata[[#This Row],[Teeth (8,5)]]-testdata[[#This Row],[Lips (5,3)]])</f>
        <v>-0.65852952686486788</v>
      </c>
      <c r="K20" s="11"/>
      <c r="L20" s="11" t="b">
        <f>IF(testdata[[#This Row],[Lower]]&lt;J19,TRUE,FALSE)</f>
        <v>1</v>
      </c>
      <c r="N20" s="2">
        <v>42765</v>
      </c>
      <c r="O20" s="8"/>
      <c r="P20" s="8">
        <v>-0.65849999999999997</v>
      </c>
      <c r="Q20" s="11"/>
      <c r="R20" s="11" t="b">
        <v>1</v>
      </c>
    </row>
    <row r="21" spans="1:18" x14ac:dyDescent="0.25">
      <c r="A21" s="4">
        <v>20</v>
      </c>
      <c r="B21" s="2">
        <v>42766</v>
      </c>
      <c r="C21" s="1">
        <v>215.03</v>
      </c>
      <c r="D21" s="1">
        <v>213.82</v>
      </c>
      <c r="E21" s="1">
        <f>(testdata[[#This Row],[high]]+testdata[[#This Row],[low]])/2</f>
        <v>214.42500000000001</v>
      </c>
      <c r="F21" s="19"/>
      <c r="G21" s="18">
        <f xml:space="preserve"> (G20 *(8-1) + E16) / 8</f>
        <v>213.90210770159959</v>
      </c>
      <c r="H21" s="18">
        <f xml:space="preserve"> (H20 *(5-1) + E18) / 5</f>
        <v>214.90389352009726</v>
      </c>
      <c r="I21" s="14"/>
      <c r="J21" s="14">
        <f>-ABS(testdata[[#This Row],[Teeth (8,5)]]-testdata[[#This Row],[Lips (5,3)]])</f>
        <v>-1.001785818497666</v>
      </c>
      <c r="K21" s="15"/>
      <c r="L21" s="15" t="b">
        <f>IF(testdata[[#This Row],[Lower]]&lt;J20,TRUE,FALSE)</f>
        <v>1</v>
      </c>
      <c r="N21" s="2">
        <v>42766</v>
      </c>
      <c r="O21" s="14"/>
      <c r="P21" s="14">
        <v>-1.0018</v>
      </c>
      <c r="Q21" s="15"/>
      <c r="R21" s="15" t="b">
        <v>1</v>
      </c>
    </row>
    <row r="22" spans="1:18" x14ac:dyDescent="0.25">
      <c r="A22" s="4">
        <v>21</v>
      </c>
      <c r="B22" s="2">
        <v>42767</v>
      </c>
      <c r="C22" s="1">
        <v>215.96</v>
      </c>
      <c r="D22" s="1">
        <v>214.4</v>
      </c>
      <c r="E22" s="1">
        <f>(testdata[[#This Row],[high]]+testdata[[#This Row],[low]])/2</f>
        <v>215.18</v>
      </c>
      <c r="F22" s="20">
        <f>AVERAGE(E2:E14)</f>
        <v>213.81269230769229</v>
      </c>
      <c r="G22" s="18">
        <f xml:space="preserve"> (G21 *(8-1) + E17) / 8</f>
        <v>214.21309423889966</v>
      </c>
      <c r="H22" s="18">
        <f xml:space="preserve"> (H21 *(5-1) + E19) / 5</f>
        <v>215.22611481607782</v>
      </c>
      <c r="I22" s="14">
        <f>ABS(testdata[[#This Row],[Jaw (13,8)]]-testdata[[#This Row],[Teeth (8,5)]])</f>
        <v>0.40040193120736944</v>
      </c>
      <c r="J22" s="14">
        <f>-ABS(testdata[[#This Row],[Teeth (8,5)]]-testdata[[#This Row],[Lips (5,3)]])</f>
        <v>-1.0130205771781675</v>
      </c>
      <c r="K22" s="15"/>
      <c r="L22" s="15" t="b">
        <f>IF(testdata[[#This Row],[Lower]]&lt;J21,TRUE,FALSE)</f>
        <v>1</v>
      </c>
      <c r="N22" s="2">
        <v>42767</v>
      </c>
      <c r="O22" s="14">
        <v>0.40039999999999998</v>
      </c>
      <c r="P22" s="14">
        <v>-1.0129999999999999</v>
      </c>
      <c r="Q22" s="15"/>
      <c r="R22" s="15" t="b">
        <v>1</v>
      </c>
    </row>
    <row r="23" spans="1:18" x14ac:dyDescent="0.25">
      <c r="A23" s="4">
        <v>22</v>
      </c>
      <c r="B23" s="2">
        <v>42768</v>
      </c>
      <c r="C23" s="1">
        <v>215.5</v>
      </c>
      <c r="D23" s="1">
        <v>214.29</v>
      </c>
      <c r="E23" s="1">
        <f>(testdata[[#This Row],[high]]+testdata[[#This Row],[low]])/2</f>
        <v>214.89499999999998</v>
      </c>
      <c r="F23" s="20">
        <f xml:space="preserve"> (F22 *(13 - 1) + E15) / 13</f>
        <v>213.79286982248519</v>
      </c>
      <c r="G23" s="18">
        <f xml:space="preserve"> (G22 *(8-1) + E18) / 8</f>
        <v>214.52270745903721</v>
      </c>
      <c r="H23" s="18">
        <f xml:space="preserve"> (H22 *(5-1) + E20) / 5</f>
        <v>215.12989185286224</v>
      </c>
      <c r="I23" s="14">
        <f>ABS(testdata[[#This Row],[Jaw (13,8)]]-testdata[[#This Row],[Teeth (8,5)]])</f>
        <v>0.72983763655201983</v>
      </c>
      <c r="J23" s="14">
        <f>-ABS(testdata[[#This Row],[Teeth (8,5)]]-testdata[[#This Row],[Lips (5,3)]])</f>
        <v>-0.60718439382503675</v>
      </c>
      <c r="K23" s="15" t="b">
        <f>IF(testdata[[#This Row],[Upper]]&gt;I22,TRUE,FALSE)</f>
        <v>1</v>
      </c>
      <c r="L23" s="15" t="b">
        <f>IF(testdata[[#This Row],[Lower]]&lt;J22,TRUE,FALSE)</f>
        <v>0</v>
      </c>
      <c r="N23" s="2">
        <v>42768</v>
      </c>
      <c r="O23" s="14">
        <v>0.7298</v>
      </c>
      <c r="P23" s="14">
        <v>-0.60719999999999996</v>
      </c>
      <c r="Q23" s="15" t="b">
        <v>1</v>
      </c>
      <c r="R23" s="15" t="b">
        <v>0</v>
      </c>
    </row>
    <row r="24" spans="1:18" x14ac:dyDescent="0.25">
      <c r="A24" s="4">
        <v>23</v>
      </c>
      <c r="B24" s="2">
        <v>42769</v>
      </c>
      <c r="C24" s="1">
        <v>216.87</v>
      </c>
      <c r="D24" s="1">
        <v>215.84</v>
      </c>
      <c r="E24" s="1">
        <f>(testdata[[#This Row],[high]]+testdata[[#This Row],[low]])/2</f>
        <v>216.35500000000002</v>
      </c>
      <c r="F24" s="19">
        <f xml:space="preserve"> (F23 *(13 - 1) + E16) / 13</f>
        <v>213.85687983614019</v>
      </c>
      <c r="G24" s="18">
        <f xml:space="preserve"> (G23 *(8-1) + E19) / 8</f>
        <v>214.77174402665753</v>
      </c>
      <c r="H24" s="18">
        <f xml:space="preserve"> (H23 *(5-1) + E21) / 5</f>
        <v>214.9889134822898</v>
      </c>
      <c r="I24" s="8">
        <f>ABS(testdata[[#This Row],[Jaw (13,8)]]-testdata[[#This Row],[Teeth (8,5)]])</f>
        <v>0.91486419051733492</v>
      </c>
      <c r="J24" s="8">
        <f>-ABS(testdata[[#This Row],[Teeth (8,5)]]-testdata[[#This Row],[Lips (5,3)]])</f>
        <v>-0.21716945563227341</v>
      </c>
      <c r="K24" s="11" t="b">
        <f>IF(testdata[[#This Row],[Upper]]&gt;I23,TRUE,FALSE)</f>
        <v>1</v>
      </c>
      <c r="L24" s="11" t="b">
        <f>IF(testdata[[#This Row],[Lower]]&lt;J23,TRUE,FALSE)</f>
        <v>0</v>
      </c>
      <c r="N24" s="2">
        <v>42769</v>
      </c>
      <c r="O24" s="8">
        <v>0.91490000000000005</v>
      </c>
      <c r="P24" s="8">
        <v>-0.2172</v>
      </c>
      <c r="Q24" s="11" t="b">
        <v>1</v>
      </c>
      <c r="R24" s="11" t="b">
        <v>0</v>
      </c>
    </row>
    <row r="25" spans="1:18" x14ac:dyDescent="0.25">
      <c r="A25" s="4">
        <v>24</v>
      </c>
      <c r="B25" s="2">
        <v>42772</v>
      </c>
      <c r="C25" s="1">
        <v>216.66</v>
      </c>
      <c r="D25" s="1">
        <v>215.92</v>
      </c>
      <c r="E25" s="1">
        <f>(testdata[[#This Row],[high]]+testdata[[#This Row],[low]])/2</f>
        <v>216.29</v>
      </c>
      <c r="F25" s="19">
        <f xml:space="preserve"> (F24 *(13 - 1) + E17) / 13</f>
        <v>214.05173523336015</v>
      </c>
      <c r="G25" s="18">
        <f xml:space="preserve"> (G24 *(8-1) + E20) / 8</f>
        <v>214.76840102332534</v>
      </c>
      <c r="H25" s="18">
        <f xml:space="preserve"> (H24 *(5-1) + E22) / 5</f>
        <v>215.02713078583184</v>
      </c>
      <c r="I25" s="8">
        <f>ABS(testdata[[#This Row],[Jaw (13,8)]]-testdata[[#This Row],[Teeth (8,5)]])</f>
        <v>0.71666578996519092</v>
      </c>
      <c r="J25" s="8">
        <f>-ABS(testdata[[#This Row],[Teeth (8,5)]]-testdata[[#This Row],[Lips (5,3)]])</f>
        <v>-0.25872976250650481</v>
      </c>
      <c r="K25" s="11" t="b">
        <f>IF(testdata[[#This Row],[Upper]]&gt;I24,TRUE,FALSE)</f>
        <v>0</v>
      </c>
      <c r="L25" s="11" t="b">
        <f>IF(testdata[[#This Row],[Lower]]&lt;J24,TRUE,FALSE)</f>
        <v>1</v>
      </c>
      <c r="N25" s="2">
        <v>42772</v>
      </c>
      <c r="O25" s="8">
        <v>0.7167</v>
      </c>
      <c r="P25" s="8">
        <v>-0.25869999999999999</v>
      </c>
      <c r="Q25" s="11" t="b">
        <v>0</v>
      </c>
      <c r="R25" s="11" t="b">
        <v>1</v>
      </c>
    </row>
    <row r="26" spans="1:18" x14ac:dyDescent="0.25">
      <c r="A26" s="4">
        <v>25</v>
      </c>
      <c r="B26" s="2">
        <v>42773</v>
      </c>
      <c r="C26" s="1">
        <v>216.97</v>
      </c>
      <c r="D26" s="1">
        <v>216.09</v>
      </c>
      <c r="E26" s="1">
        <f>(testdata[[#This Row],[high]]+testdata[[#This Row],[low]])/2</f>
        <v>216.53</v>
      </c>
      <c r="F26" s="19">
        <f xml:space="preserve"> (F25 *(13 - 1) + E18) / 13</f>
        <v>214.2546786769478</v>
      </c>
      <c r="G26" s="18">
        <f xml:space="preserve"> (G25 *(8-1) + E21) / 8</f>
        <v>214.72547589540966</v>
      </c>
      <c r="H26" s="18">
        <f xml:space="preserve"> (H25 *(5-1) + E23) / 5</f>
        <v>215.00070462866546</v>
      </c>
      <c r="I26" s="8">
        <f>ABS(testdata[[#This Row],[Jaw (13,8)]]-testdata[[#This Row],[Teeth (8,5)]])</f>
        <v>0.47079721846185407</v>
      </c>
      <c r="J26" s="8">
        <f>-ABS(testdata[[#This Row],[Teeth (8,5)]]-testdata[[#This Row],[Lips (5,3)]])</f>
        <v>-0.27522873325580122</v>
      </c>
      <c r="K26" s="11" t="b">
        <f>IF(testdata[[#This Row],[Upper]]&gt;I25,TRUE,FALSE)</f>
        <v>0</v>
      </c>
      <c r="L26" s="11" t="b">
        <f>IF(testdata[[#This Row],[Lower]]&lt;J25,TRUE,FALSE)</f>
        <v>1</v>
      </c>
      <c r="N26" s="2">
        <v>42773</v>
      </c>
      <c r="O26" s="8">
        <v>0.4708</v>
      </c>
      <c r="P26" s="8">
        <v>-0.2752</v>
      </c>
      <c r="Q26" s="11" t="b">
        <v>0</v>
      </c>
      <c r="R26" s="11" t="b">
        <v>1</v>
      </c>
    </row>
    <row r="27" spans="1:18" x14ac:dyDescent="0.25">
      <c r="A27" s="4">
        <v>26</v>
      </c>
      <c r="B27" s="2">
        <v>42774</v>
      </c>
      <c r="C27" s="1">
        <v>216.72</v>
      </c>
      <c r="D27" s="1">
        <v>215.7</v>
      </c>
      <c r="E27" s="1">
        <f>(testdata[[#This Row],[high]]+testdata[[#This Row],[low]])/2</f>
        <v>216.20999999999998</v>
      </c>
      <c r="F27" s="19">
        <f xml:space="preserve"> (F26 *(13 - 1) + E19) / 13</f>
        <v>214.4285495479518</v>
      </c>
      <c r="G27" s="18">
        <f xml:space="preserve"> (G26 *(8-1) + E22) / 8</f>
        <v>214.78229140848347</v>
      </c>
      <c r="H27" s="18">
        <f xml:space="preserve"> (H26 *(5-1) + E24) / 5</f>
        <v>215.27156370293238</v>
      </c>
      <c r="I27" s="8">
        <f>ABS(testdata[[#This Row],[Jaw (13,8)]]-testdata[[#This Row],[Teeth (8,5)]])</f>
        <v>0.35374186053167023</v>
      </c>
      <c r="J27" s="8">
        <f>-ABS(testdata[[#This Row],[Teeth (8,5)]]-testdata[[#This Row],[Lips (5,3)]])</f>
        <v>-0.48927229444890941</v>
      </c>
      <c r="K27" s="11" t="b">
        <f>IF(testdata[[#This Row],[Upper]]&gt;I26,TRUE,FALSE)</f>
        <v>0</v>
      </c>
      <c r="L27" s="11" t="b">
        <f>IF(testdata[[#This Row],[Lower]]&lt;J26,TRUE,FALSE)</f>
        <v>1</v>
      </c>
      <c r="N27" s="2">
        <v>42774</v>
      </c>
      <c r="O27" s="8">
        <v>0.35370000000000001</v>
      </c>
      <c r="P27" s="8">
        <v>-0.48930000000000001</v>
      </c>
      <c r="Q27" s="11" t="b">
        <v>0</v>
      </c>
      <c r="R27" s="11" t="b">
        <v>1</v>
      </c>
    </row>
    <row r="28" spans="1:18" x14ac:dyDescent="0.25">
      <c r="A28" s="4">
        <v>27</v>
      </c>
      <c r="B28" s="2">
        <v>42775</v>
      </c>
      <c r="C28" s="1">
        <v>218.19</v>
      </c>
      <c r="D28" s="1">
        <v>216.84</v>
      </c>
      <c r="E28" s="1">
        <f>(testdata[[#This Row],[high]]+testdata[[#This Row],[low]])/2</f>
        <v>217.51499999999999</v>
      </c>
      <c r="F28" s="19">
        <f xml:space="preserve"> (F27 *(13 - 1) + E20) / 13</f>
        <v>214.45289189041705</v>
      </c>
      <c r="G28" s="18">
        <f xml:space="preserve"> (G27 *(8-1) + E23) / 8</f>
        <v>214.79637998242305</v>
      </c>
      <c r="H28" s="18">
        <f xml:space="preserve"> (H27 *(5-1) + E25) / 5</f>
        <v>215.47525096234591</v>
      </c>
      <c r="I28" s="8">
        <f>ABS(testdata[[#This Row],[Jaw (13,8)]]-testdata[[#This Row],[Teeth (8,5)]])</f>
        <v>0.34348809200599817</v>
      </c>
      <c r="J28" s="8">
        <f>-ABS(testdata[[#This Row],[Teeth (8,5)]]-testdata[[#This Row],[Lips (5,3)]])</f>
        <v>-0.67887097992286272</v>
      </c>
      <c r="K28" s="11" t="b">
        <f>IF(testdata[[#This Row],[Upper]]&gt;I27,TRUE,FALSE)</f>
        <v>0</v>
      </c>
      <c r="L28" s="11" t="b">
        <f>IF(testdata[[#This Row],[Lower]]&lt;J27,TRUE,FALSE)</f>
        <v>1</v>
      </c>
      <c r="N28" s="2">
        <v>42775</v>
      </c>
      <c r="O28" s="8">
        <v>0.34350000000000003</v>
      </c>
      <c r="P28" s="8">
        <v>-0.67889999999999995</v>
      </c>
      <c r="Q28" s="11" t="b">
        <v>0</v>
      </c>
      <c r="R28" s="11" t="b">
        <v>1</v>
      </c>
    </row>
    <row r="29" spans="1:18" x14ac:dyDescent="0.25">
      <c r="A29" s="4">
        <v>28</v>
      </c>
      <c r="B29" s="2">
        <v>42776</v>
      </c>
      <c r="C29" s="1">
        <v>218.97</v>
      </c>
      <c r="D29" s="1">
        <v>217.88</v>
      </c>
      <c r="E29" s="1">
        <f>(testdata[[#This Row],[high]]+testdata[[#This Row],[low]])/2</f>
        <v>218.42500000000001</v>
      </c>
      <c r="F29" s="19">
        <f xml:space="preserve"> (F28 *(13 - 1) + E21) / 13</f>
        <v>214.45074636038498</v>
      </c>
      <c r="G29" s="18">
        <f xml:space="preserve"> (G28 *(8-1) + E24) / 8</f>
        <v>214.99120748462016</v>
      </c>
      <c r="H29" s="18">
        <f xml:space="preserve"> (H28 *(5-1) + E26) / 5</f>
        <v>215.68620076987673</v>
      </c>
      <c r="I29" s="8">
        <f>ABS(testdata[[#This Row],[Jaw (13,8)]]-testdata[[#This Row],[Teeth (8,5)]])</f>
        <v>0.54046112423517911</v>
      </c>
      <c r="J29" s="8">
        <f>-ABS(testdata[[#This Row],[Teeth (8,5)]]-testdata[[#This Row],[Lips (5,3)]])</f>
        <v>-0.69499328525657234</v>
      </c>
      <c r="K29" s="11" t="b">
        <f>IF(testdata[[#This Row],[Upper]]&gt;I28,TRUE,FALSE)</f>
        <v>1</v>
      </c>
      <c r="L29" s="11" t="b">
        <f>IF(testdata[[#This Row],[Lower]]&lt;J28,TRUE,FALSE)</f>
        <v>1</v>
      </c>
      <c r="N29" s="2">
        <v>42776</v>
      </c>
      <c r="O29" s="8">
        <v>0.54049999999999998</v>
      </c>
      <c r="P29" s="8">
        <v>-0.69499999999999995</v>
      </c>
      <c r="Q29" s="11" t="b">
        <v>1</v>
      </c>
      <c r="R29" s="11" t="b">
        <v>1</v>
      </c>
    </row>
    <row r="30" spans="1:18" x14ac:dyDescent="0.25">
      <c r="A30" s="4">
        <v>29</v>
      </c>
      <c r="B30" s="2">
        <v>42779</v>
      </c>
      <c r="C30" s="1">
        <v>220.19</v>
      </c>
      <c r="D30" s="1">
        <v>219.23</v>
      </c>
      <c r="E30" s="1">
        <f>(testdata[[#This Row],[high]]+testdata[[#This Row],[low]])/2</f>
        <v>219.70999999999998</v>
      </c>
      <c r="F30" s="19">
        <f xml:space="preserve"> (F29 *(13 - 1) + E22) / 13</f>
        <v>214.5068427942015</v>
      </c>
      <c r="G30" s="18">
        <f xml:space="preserve"> (G29 *(8-1) + E25) / 8</f>
        <v>215.15355654904263</v>
      </c>
      <c r="H30" s="18">
        <f xml:space="preserve"> (H29 *(5-1) + E27) / 5</f>
        <v>215.79096061590138</v>
      </c>
      <c r="I30" s="8">
        <f>ABS(testdata[[#This Row],[Jaw (13,8)]]-testdata[[#This Row],[Teeth (8,5)]])</f>
        <v>0.64671375484113014</v>
      </c>
      <c r="J30" s="8">
        <f>-ABS(testdata[[#This Row],[Teeth (8,5)]]-testdata[[#This Row],[Lips (5,3)]])</f>
        <v>-0.63740406685874973</v>
      </c>
      <c r="K30" s="11" t="b">
        <f>IF(testdata[[#This Row],[Upper]]&gt;I29,TRUE,FALSE)</f>
        <v>1</v>
      </c>
      <c r="L30" s="11" t="b">
        <f>IF(testdata[[#This Row],[Lower]]&lt;J29,TRUE,FALSE)</f>
        <v>0</v>
      </c>
      <c r="N30" s="2">
        <v>42779</v>
      </c>
      <c r="O30" s="8">
        <v>0.64670000000000005</v>
      </c>
      <c r="P30" s="8">
        <v>-0.63739999999999997</v>
      </c>
      <c r="Q30" s="11" t="b">
        <v>1</v>
      </c>
      <c r="R30" s="11" t="b">
        <v>0</v>
      </c>
    </row>
    <row r="31" spans="1:18" x14ac:dyDescent="0.25">
      <c r="A31" s="4">
        <v>30</v>
      </c>
      <c r="B31" s="2">
        <v>42780</v>
      </c>
      <c r="C31" s="1">
        <v>220.8</v>
      </c>
      <c r="D31" s="1">
        <v>219.33</v>
      </c>
      <c r="E31" s="1">
        <f>(testdata[[#This Row],[high]]+testdata[[#This Row],[low]])/2</f>
        <v>220.065</v>
      </c>
      <c r="F31" s="19">
        <f xml:space="preserve"> (F30 *(13 - 1) + E23) / 13</f>
        <v>214.5367010408014</v>
      </c>
      <c r="G31" s="18">
        <f xml:space="preserve"> (G30 *(8-1) + E26) / 8</f>
        <v>215.3256119804123</v>
      </c>
      <c r="H31" s="18">
        <f xml:space="preserve"> (H30 *(5-1) + E28) / 5</f>
        <v>216.13576849272113</v>
      </c>
      <c r="I31" s="8">
        <f>ABS(testdata[[#This Row],[Jaw (13,8)]]-testdata[[#This Row],[Teeth (8,5)]])</f>
        <v>0.78891093961090064</v>
      </c>
      <c r="J31" s="8">
        <f>-ABS(testdata[[#This Row],[Teeth (8,5)]]-testdata[[#This Row],[Lips (5,3)]])</f>
        <v>-0.81015651230882213</v>
      </c>
      <c r="K31" s="11" t="b">
        <f>IF(testdata[[#This Row],[Upper]]&gt;I30,TRUE,FALSE)</f>
        <v>1</v>
      </c>
      <c r="L31" s="11" t="b">
        <f>IF(testdata[[#This Row],[Lower]]&lt;J30,TRUE,FALSE)</f>
        <v>1</v>
      </c>
      <c r="N31" s="2">
        <v>42780</v>
      </c>
      <c r="O31" s="8">
        <v>0.78890000000000005</v>
      </c>
      <c r="P31" s="8">
        <v>-0.81020000000000003</v>
      </c>
      <c r="Q31" s="11" t="b">
        <v>1</v>
      </c>
      <c r="R31" s="11" t="b">
        <v>1</v>
      </c>
    </row>
    <row r="32" spans="1:18" x14ac:dyDescent="0.25">
      <c r="A32" s="4">
        <v>31</v>
      </c>
      <c r="B32" s="2">
        <v>42781</v>
      </c>
      <c r="C32" s="1">
        <v>222.15</v>
      </c>
      <c r="D32" s="1">
        <v>220.5</v>
      </c>
      <c r="E32" s="1">
        <f>(testdata[[#This Row],[high]]+testdata[[#This Row],[low]])/2</f>
        <v>221.32499999999999</v>
      </c>
      <c r="F32" s="19">
        <f xml:space="preserve"> (F31 *(13 - 1) + E24) / 13</f>
        <v>214.676570191509</v>
      </c>
      <c r="G32" s="18">
        <f xml:space="preserve"> (G31 *(8-1) + E27) / 8</f>
        <v>215.43616048286077</v>
      </c>
      <c r="H32" s="18">
        <f xml:space="preserve"> (H31 *(5-1) + E29) / 5</f>
        <v>216.59361479417689</v>
      </c>
      <c r="I32" s="8">
        <f>ABS(testdata[[#This Row],[Jaw (13,8)]]-testdata[[#This Row],[Teeth (8,5)]])</f>
        <v>0.75959029135177047</v>
      </c>
      <c r="J32" s="8">
        <f>-ABS(testdata[[#This Row],[Teeth (8,5)]]-testdata[[#This Row],[Lips (5,3)]])</f>
        <v>-1.1574543113161155</v>
      </c>
      <c r="K32" s="11" t="b">
        <f>IF(testdata[[#This Row],[Upper]]&gt;I31,TRUE,FALSE)</f>
        <v>0</v>
      </c>
      <c r="L32" s="11" t="b">
        <f>IF(testdata[[#This Row],[Lower]]&lt;J31,TRUE,FALSE)</f>
        <v>1</v>
      </c>
      <c r="N32" s="2">
        <v>42781</v>
      </c>
      <c r="O32" s="8">
        <v>0.75960000000000005</v>
      </c>
      <c r="P32" s="8">
        <v>-1.1575</v>
      </c>
      <c r="Q32" s="11" t="b">
        <v>0</v>
      </c>
      <c r="R32" s="11" t="b">
        <v>1</v>
      </c>
    </row>
    <row r="33" spans="1:18" x14ac:dyDescent="0.25">
      <c r="A33" s="4">
        <v>32</v>
      </c>
      <c r="B33" s="2">
        <v>42782</v>
      </c>
      <c r="C33" s="1">
        <v>222.16</v>
      </c>
      <c r="D33" s="1">
        <v>220.93</v>
      </c>
      <c r="E33" s="1">
        <f>(testdata[[#This Row],[high]]+testdata[[#This Row],[low]])/2</f>
        <v>221.54500000000002</v>
      </c>
      <c r="F33" s="19">
        <f xml:space="preserve"> (F32 *(13 - 1) + E25) / 13</f>
        <v>214.80068017677755</v>
      </c>
      <c r="G33" s="18">
        <f xml:space="preserve"> (G32 *(8-1) + E28) / 8</f>
        <v>215.69601542250319</v>
      </c>
      <c r="H33" s="18">
        <f xml:space="preserve"> (H32 *(5-1) + E30) / 5</f>
        <v>217.2168918353415</v>
      </c>
      <c r="I33" s="8">
        <f>ABS(testdata[[#This Row],[Jaw (13,8)]]-testdata[[#This Row],[Teeth (8,5)]])</f>
        <v>0.89533524572564716</v>
      </c>
      <c r="J33" s="8">
        <f>-ABS(testdata[[#This Row],[Teeth (8,5)]]-testdata[[#This Row],[Lips (5,3)]])</f>
        <v>-1.5208764128383052</v>
      </c>
      <c r="K33" s="11" t="b">
        <f>IF(testdata[[#This Row],[Upper]]&gt;I32,TRUE,FALSE)</f>
        <v>1</v>
      </c>
      <c r="L33" s="11" t="b">
        <f>IF(testdata[[#This Row],[Lower]]&lt;J32,TRUE,FALSE)</f>
        <v>1</v>
      </c>
      <c r="N33" s="2">
        <v>42782</v>
      </c>
      <c r="O33" s="8">
        <v>0.89529999999999998</v>
      </c>
      <c r="P33" s="8">
        <v>-1.5208999999999999</v>
      </c>
      <c r="Q33" s="11" t="b">
        <v>1</v>
      </c>
      <c r="R33" s="11" t="b">
        <v>1</v>
      </c>
    </row>
    <row r="34" spans="1:18" x14ac:dyDescent="0.25">
      <c r="A34" s="4">
        <v>33</v>
      </c>
      <c r="B34" s="2">
        <v>42783</v>
      </c>
      <c r="C34" s="1">
        <v>222.1</v>
      </c>
      <c r="D34" s="1">
        <v>221.01</v>
      </c>
      <c r="E34" s="1">
        <f>(testdata[[#This Row],[high]]+testdata[[#This Row],[low]])/2</f>
        <v>221.55500000000001</v>
      </c>
      <c r="F34" s="19">
        <f xml:space="preserve"> (F33 *(13 - 1) + E26) / 13</f>
        <v>214.93370477856391</v>
      </c>
      <c r="G34" s="18">
        <f xml:space="preserve"> (G33 *(8-1) + E29) / 8</f>
        <v>216.03713849469028</v>
      </c>
      <c r="H34" s="18">
        <f xml:space="preserve"> (H33 *(5-1) + E31) / 5</f>
        <v>217.7865134682732</v>
      </c>
      <c r="I34" s="8">
        <f>ABS(testdata[[#This Row],[Jaw (13,8)]]-testdata[[#This Row],[Teeth (8,5)]])</f>
        <v>1.103433716126375</v>
      </c>
      <c r="J34" s="8">
        <f>-ABS(testdata[[#This Row],[Teeth (8,5)]]-testdata[[#This Row],[Lips (5,3)]])</f>
        <v>-1.7493749735829169</v>
      </c>
      <c r="K34" s="11" t="b">
        <f>IF(testdata[[#This Row],[Upper]]&gt;I33,TRUE,FALSE)</f>
        <v>1</v>
      </c>
      <c r="L34" s="11" t="b">
        <f>IF(testdata[[#This Row],[Lower]]&lt;J33,TRUE,FALSE)</f>
        <v>1</v>
      </c>
      <c r="N34" s="2">
        <v>42783</v>
      </c>
      <c r="O34" s="8">
        <v>1.1033999999999999</v>
      </c>
      <c r="P34" s="8">
        <v>-1.7494000000000001</v>
      </c>
      <c r="Q34" s="11" t="b">
        <v>1</v>
      </c>
      <c r="R34" s="11" t="b">
        <v>1</v>
      </c>
    </row>
    <row r="35" spans="1:18" x14ac:dyDescent="0.25">
      <c r="A35" s="4">
        <v>34</v>
      </c>
      <c r="B35" s="2">
        <v>42787</v>
      </c>
      <c r="C35" s="1">
        <v>223.62</v>
      </c>
      <c r="D35" s="1">
        <v>222.5</v>
      </c>
      <c r="E35" s="1">
        <f>(testdata[[#This Row],[high]]+testdata[[#This Row],[low]])/2</f>
        <v>223.06</v>
      </c>
      <c r="F35" s="19">
        <f xml:space="preserve"> (F34 *(13 - 1) + E27) / 13</f>
        <v>215.03188133405899</v>
      </c>
      <c r="G35" s="18">
        <f xml:space="preserve"> (G34 *(8-1) + E30) / 8</f>
        <v>216.49624618285401</v>
      </c>
      <c r="H35" s="18">
        <f xml:space="preserve"> (H34 *(5-1) + E32) / 5</f>
        <v>218.49421077461858</v>
      </c>
      <c r="I35" s="8">
        <f>ABS(testdata[[#This Row],[Jaw (13,8)]]-testdata[[#This Row],[Teeth (8,5)]])</f>
        <v>1.4643648487950145</v>
      </c>
      <c r="J35" s="8">
        <f>-ABS(testdata[[#This Row],[Teeth (8,5)]]-testdata[[#This Row],[Lips (5,3)]])</f>
        <v>-1.9979645917645712</v>
      </c>
      <c r="K35" s="11" t="b">
        <f>IF(testdata[[#This Row],[Upper]]&gt;I34,TRUE,FALSE)</f>
        <v>1</v>
      </c>
      <c r="L35" s="11" t="b">
        <f>IF(testdata[[#This Row],[Lower]]&lt;J34,TRUE,FALSE)</f>
        <v>1</v>
      </c>
      <c r="N35" s="2">
        <v>42787</v>
      </c>
      <c r="O35" s="8">
        <v>1.4643999999999999</v>
      </c>
      <c r="P35" s="8">
        <v>-1.998</v>
      </c>
      <c r="Q35" s="11" t="b">
        <v>1</v>
      </c>
      <c r="R35" s="11" t="b">
        <v>1</v>
      </c>
    </row>
    <row r="36" spans="1:18" x14ac:dyDescent="0.25">
      <c r="A36" s="4">
        <v>35</v>
      </c>
      <c r="B36" s="2">
        <v>42788</v>
      </c>
      <c r="C36" s="1">
        <v>223.47</v>
      </c>
      <c r="D36" s="1">
        <v>222.8</v>
      </c>
      <c r="E36" s="1">
        <f>(testdata[[#This Row],[high]]+testdata[[#This Row],[low]])/2</f>
        <v>223.13499999999999</v>
      </c>
      <c r="F36" s="19">
        <f xml:space="preserve"> (F35 *(13 - 1) + E28) / 13</f>
        <v>215.22289046220828</v>
      </c>
      <c r="G36" s="18">
        <f xml:space="preserve"> (G35 *(8-1) + E31) / 8</f>
        <v>216.94234040999726</v>
      </c>
      <c r="H36" s="18">
        <f xml:space="preserve"> (H35 *(5-1) + E33) / 5</f>
        <v>219.10436861969487</v>
      </c>
      <c r="I36" s="8">
        <f>ABS(testdata[[#This Row],[Jaw (13,8)]]-testdata[[#This Row],[Teeth (8,5)]])</f>
        <v>1.7194499477889735</v>
      </c>
      <c r="J36" s="8">
        <f>-ABS(testdata[[#This Row],[Teeth (8,5)]]-testdata[[#This Row],[Lips (5,3)]])</f>
        <v>-2.1620282096976098</v>
      </c>
      <c r="K36" s="11" t="b">
        <f>IF(testdata[[#This Row],[Upper]]&gt;I35,TRUE,FALSE)</f>
        <v>1</v>
      </c>
      <c r="L36" s="11" t="b">
        <f>IF(testdata[[#This Row],[Lower]]&lt;J35,TRUE,FALSE)</f>
        <v>1</v>
      </c>
      <c r="N36" s="2">
        <v>42788</v>
      </c>
      <c r="O36" s="8">
        <v>1.7194</v>
      </c>
      <c r="P36" s="8">
        <v>-2.1619999999999999</v>
      </c>
      <c r="Q36" s="11" t="b">
        <v>1</v>
      </c>
      <c r="R36" s="11" t="b">
        <v>1</v>
      </c>
    </row>
    <row r="37" spans="1:18" x14ac:dyDescent="0.25">
      <c r="A37" s="4">
        <v>36</v>
      </c>
      <c r="B37" s="2">
        <v>42789</v>
      </c>
      <c r="C37" s="1">
        <v>223.81</v>
      </c>
      <c r="D37" s="1">
        <v>222.55</v>
      </c>
      <c r="E37" s="1">
        <f>(testdata[[#This Row],[high]]+testdata[[#This Row],[low]])/2</f>
        <v>223.18</v>
      </c>
      <c r="F37" s="19">
        <f xml:space="preserve"> (F36 *(13 - 1) + E29) / 13</f>
        <v>215.46920658049996</v>
      </c>
      <c r="G37" s="18">
        <f xml:space="preserve"> (G36 *(8-1) + E32) / 8</f>
        <v>217.4901728587476</v>
      </c>
      <c r="H37" s="18">
        <f xml:space="preserve"> (H36 *(5-1) + E34) / 5</f>
        <v>219.5944948957559</v>
      </c>
      <c r="I37" s="8">
        <f>ABS(testdata[[#This Row],[Jaw (13,8)]]-testdata[[#This Row],[Teeth (8,5)]])</f>
        <v>2.0209662782476414</v>
      </c>
      <c r="J37" s="8">
        <f>-ABS(testdata[[#This Row],[Teeth (8,5)]]-testdata[[#This Row],[Lips (5,3)]])</f>
        <v>-2.104322037008302</v>
      </c>
      <c r="K37" s="11" t="b">
        <f>IF(testdata[[#This Row],[Upper]]&gt;I36,TRUE,FALSE)</f>
        <v>1</v>
      </c>
      <c r="L37" s="11" t="b">
        <f>IF(testdata[[#This Row],[Lower]]&lt;J36,TRUE,FALSE)</f>
        <v>0</v>
      </c>
      <c r="N37" s="2">
        <v>42789</v>
      </c>
      <c r="O37" s="8">
        <v>2.0209999999999999</v>
      </c>
      <c r="P37" s="8">
        <v>-2.1042999999999998</v>
      </c>
      <c r="Q37" s="11" t="b">
        <v>1</v>
      </c>
      <c r="R37" s="11" t="b">
        <v>0</v>
      </c>
    </row>
    <row r="38" spans="1:18" x14ac:dyDescent="0.25">
      <c r="A38" s="4">
        <v>37</v>
      </c>
      <c r="B38" s="2">
        <v>42790</v>
      </c>
      <c r="C38" s="1">
        <v>223.71</v>
      </c>
      <c r="D38" s="1">
        <v>222.41</v>
      </c>
      <c r="E38" s="1">
        <f>(testdata[[#This Row],[high]]+testdata[[#This Row],[low]])/2</f>
        <v>223.06</v>
      </c>
      <c r="F38" s="19">
        <f xml:space="preserve"> (F37 *(13 - 1) + E30) / 13</f>
        <v>215.79542145892304</v>
      </c>
      <c r="G38" s="18">
        <f xml:space="preserve"> (G37 *(8-1) + E33) / 8</f>
        <v>217.99702625140415</v>
      </c>
      <c r="H38" s="18">
        <f xml:space="preserve"> (H37 *(5-1) + E35) / 5</f>
        <v>220.28759591660474</v>
      </c>
      <c r="I38" s="8">
        <f>ABS(testdata[[#This Row],[Jaw (13,8)]]-testdata[[#This Row],[Teeth (8,5)]])</f>
        <v>2.2016047924811062</v>
      </c>
      <c r="J38" s="8">
        <f>-ABS(testdata[[#This Row],[Teeth (8,5)]]-testdata[[#This Row],[Lips (5,3)]])</f>
        <v>-2.2905696652005929</v>
      </c>
      <c r="K38" s="11" t="b">
        <f>IF(testdata[[#This Row],[Upper]]&gt;I37,TRUE,FALSE)</f>
        <v>1</v>
      </c>
      <c r="L38" s="11" t="b">
        <f>IF(testdata[[#This Row],[Lower]]&lt;J37,TRUE,FALSE)</f>
        <v>1</v>
      </c>
      <c r="N38" s="2">
        <v>42790</v>
      </c>
      <c r="O38" s="8">
        <v>2.2016</v>
      </c>
      <c r="P38" s="8">
        <v>-2.2906</v>
      </c>
      <c r="Q38" s="11" t="b">
        <v>1</v>
      </c>
      <c r="R38" s="11" t="b">
        <v>1</v>
      </c>
    </row>
    <row r="39" spans="1:18" x14ac:dyDescent="0.25">
      <c r="A39" s="4">
        <v>38</v>
      </c>
      <c r="B39" s="2">
        <v>42793</v>
      </c>
      <c r="C39" s="1">
        <v>224.2</v>
      </c>
      <c r="D39" s="1">
        <v>223.29</v>
      </c>
      <c r="E39" s="1">
        <f>(testdata[[#This Row],[high]]+testdata[[#This Row],[low]])/2</f>
        <v>223.745</v>
      </c>
      <c r="F39" s="19">
        <f xml:space="preserve"> (F38 *(13 - 1) + E31) / 13</f>
        <v>216.12385057746741</v>
      </c>
      <c r="G39" s="18">
        <f xml:space="preserve"> (G38 *(8-1) + E34) / 8</f>
        <v>218.44177296997864</v>
      </c>
      <c r="H39" s="18">
        <f xml:space="preserve"> (H38 *(5-1) + E36) / 5</f>
        <v>220.8570767332838</v>
      </c>
      <c r="I39" s="8">
        <f>ABS(testdata[[#This Row],[Jaw (13,8)]]-testdata[[#This Row],[Teeth (8,5)]])</f>
        <v>2.3179223925112353</v>
      </c>
      <c r="J39" s="8">
        <f>-ABS(testdata[[#This Row],[Teeth (8,5)]]-testdata[[#This Row],[Lips (5,3)]])</f>
        <v>-2.4153037633051611</v>
      </c>
      <c r="K39" s="11" t="b">
        <f>IF(testdata[[#This Row],[Upper]]&gt;I38,TRUE,FALSE)</f>
        <v>1</v>
      </c>
      <c r="L39" s="11" t="b">
        <f>IF(testdata[[#This Row],[Lower]]&lt;J38,TRUE,FALSE)</f>
        <v>1</v>
      </c>
      <c r="N39" s="2">
        <v>42793</v>
      </c>
      <c r="O39" s="8">
        <v>2.3178999999999998</v>
      </c>
      <c r="P39" s="8">
        <v>-2.4152999999999998</v>
      </c>
      <c r="Q39" s="11" t="b">
        <v>1</v>
      </c>
      <c r="R39" s="11" t="b">
        <v>1</v>
      </c>
    </row>
    <row r="40" spans="1:18" x14ac:dyDescent="0.25">
      <c r="A40" s="4">
        <v>39</v>
      </c>
      <c r="B40" s="2">
        <v>42794</v>
      </c>
      <c r="C40" s="1">
        <v>223.86</v>
      </c>
      <c r="D40" s="1">
        <v>222.98</v>
      </c>
      <c r="E40" s="1">
        <f>(testdata[[#This Row],[high]]+testdata[[#This Row],[low]])/2</f>
        <v>223.42000000000002</v>
      </c>
      <c r="F40" s="19">
        <f xml:space="preserve"> (F39 *(13 - 1) + E32) / 13</f>
        <v>216.52393899458528</v>
      </c>
      <c r="G40" s="18">
        <f xml:space="preserve"> (G39 *(8-1) + E35) / 8</f>
        <v>219.0190513487313</v>
      </c>
      <c r="H40" s="18">
        <f xml:space="preserve"> (H39 *(5-1) + E37) / 5</f>
        <v>221.32166138662706</v>
      </c>
      <c r="I40" s="8">
        <f>ABS(testdata[[#This Row],[Jaw (13,8)]]-testdata[[#This Row],[Teeth (8,5)]])</f>
        <v>2.4951123541460163</v>
      </c>
      <c r="J40" s="8">
        <f>-ABS(testdata[[#This Row],[Teeth (8,5)]]-testdata[[#This Row],[Lips (5,3)]])</f>
        <v>-2.3026100378957608</v>
      </c>
      <c r="K40" s="11" t="b">
        <f>IF(testdata[[#This Row],[Upper]]&gt;I39,TRUE,FALSE)</f>
        <v>1</v>
      </c>
      <c r="L40" s="11" t="b">
        <f>IF(testdata[[#This Row],[Lower]]&lt;J39,TRUE,FALSE)</f>
        <v>0</v>
      </c>
      <c r="N40" s="2">
        <v>42794</v>
      </c>
      <c r="O40" s="8">
        <v>2.4950999999999999</v>
      </c>
      <c r="P40" s="8">
        <v>-2.3026</v>
      </c>
      <c r="Q40" s="11" t="b">
        <v>1</v>
      </c>
      <c r="R40" s="11" t="b">
        <v>0</v>
      </c>
    </row>
    <row r="41" spans="1:18" x14ac:dyDescent="0.25">
      <c r="A41" s="4">
        <v>40</v>
      </c>
      <c r="B41" s="2">
        <v>42795</v>
      </c>
      <c r="C41" s="1">
        <v>227.04</v>
      </c>
      <c r="D41" s="1">
        <v>225.2</v>
      </c>
      <c r="E41" s="1">
        <f>(testdata[[#This Row],[high]]+testdata[[#This Row],[low]])/2</f>
        <v>226.12</v>
      </c>
      <c r="F41" s="19">
        <f xml:space="preserve"> (F40 *(13 - 1) + E33) / 13</f>
        <v>216.91017445654026</v>
      </c>
      <c r="G41" s="18">
        <f xml:space="preserve"> (G40 *(8-1) + E36) / 8</f>
        <v>219.53354493013987</v>
      </c>
      <c r="H41" s="18">
        <f xml:space="preserve"> (H40 *(5-1) + E38) / 5</f>
        <v>221.66932910930163</v>
      </c>
      <c r="I41" s="8">
        <f>ABS(testdata[[#This Row],[Jaw (13,8)]]-testdata[[#This Row],[Teeth (8,5)]])</f>
        <v>2.6233704735996071</v>
      </c>
      <c r="J41" s="8">
        <f>-ABS(testdata[[#This Row],[Teeth (8,5)]]-testdata[[#This Row],[Lips (5,3)]])</f>
        <v>-2.1357841791617602</v>
      </c>
      <c r="K41" s="11" t="b">
        <f>IF(testdata[[#This Row],[Upper]]&gt;I40,TRUE,FALSE)</f>
        <v>1</v>
      </c>
      <c r="L41" s="11" t="b">
        <f>IF(testdata[[#This Row],[Lower]]&lt;J40,TRUE,FALSE)</f>
        <v>0</v>
      </c>
      <c r="N41" s="2">
        <v>42795</v>
      </c>
      <c r="O41" s="8">
        <v>2.6234000000000002</v>
      </c>
      <c r="P41" s="8">
        <v>-2.1358000000000001</v>
      </c>
      <c r="Q41" s="11" t="b">
        <v>1</v>
      </c>
      <c r="R41" s="11" t="b">
        <v>0</v>
      </c>
    </row>
    <row r="42" spans="1:18" x14ac:dyDescent="0.25">
      <c r="A42" s="4">
        <v>41</v>
      </c>
      <c r="B42" s="2">
        <v>42796</v>
      </c>
      <c r="C42" s="1">
        <v>226.34</v>
      </c>
      <c r="D42" s="1">
        <v>225.05</v>
      </c>
      <c r="E42" s="1">
        <f>(testdata[[#This Row],[high]]+testdata[[#This Row],[low]])/2</f>
        <v>225.69499999999999</v>
      </c>
      <c r="F42" s="19">
        <f xml:space="preserve"> (F41 *(13 - 1) + E34) / 13</f>
        <v>217.26746872911406</v>
      </c>
      <c r="G42" s="18">
        <f xml:space="preserve"> (G41 *(8-1) + E37) / 8</f>
        <v>219.98935181387239</v>
      </c>
      <c r="H42" s="18">
        <f xml:space="preserve"> (H41 *(5-1) + E39) / 5</f>
        <v>222.08446328744131</v>
      </c>
      <c r="I42" s="8">
        <f>ABS(testdata[[#This Row],[Jaw (13,8)]]-testdata[[#This Row],[Teeth (8,5)]])</f>
        <v>2.721883084758332</v>
      </c>
      <c r="J42" s="8">
        <f>-ABS(testdata[[#This Row],[Teeth (8,5)]]-testdata[[#This Row],[Lips (5,3)]])</f>
        <v>-2.0951114735689202</v>
      </c>
      <c r="K42" s="11" t="b">
        <f>IF(testdata[[#This Row],[Upper]]&gt;I41,TRUE,FALSE)</f>
        <v>1</v>
      </c>
      <c r="L42" s="11" t="b">
        <f>IF(testdata[[#This Row],[Lower]]&lt;J41,TRUE,FALSE)</f>
        <v>0</v>
      </c>
      <c r="N42" s="2">
        <v>42796</v>
      </c>
      <c r="O42" s="8">
        <v>2.7219000000000002</v>
      </c>
      <c r="P42" s="8">
        <v>-2.0951</v>
      </c>
      <c r="Q42" s="11" t="b">
        <v>1</v>
      </c>
      <c r="R42" s="11" t="b">
        <v>0</v>
      </c>
    </row>
    <row r="43" spans="1:18" x14ac:dyDescent="0.25">
      <c r="A43" s="4">
        <v>42</v>
      </c>
      <c r="B43" s="2">
        <v>42797</v>
      </c>
      <c r="C43" s="1">
        <v>225.43</v>
      </c>
      <c r="D43" s="1">
        <v>224.6</v>
      </c>
      <c r="E43" s="1">
        <f>(testdata[[#This Row],[high]]+testdata[[#This Row],[low]])/2</f>
        <v>225.01499999999999</v>
      </c>
      <c r="F43" s="19">
        <f xml:space="preserve"> (F42 *(13 - 1) + E35) / 13</f>
        <v>217.71304805764373</v>
      </c>
      <c r="G43" s="18">
        <f xml:space="preserve"> (G42 *(8-1) + E38) / 8</f>
        <v>220.37318283713833</v>
      </c>
      <c r="H43" s="18">
        <f xml:space="preserve"> (H42 *(5-1) + E40) / 5</f>
        <v>222.35157062995304</v>
      </c>
      <c r="I43" s="8">
        <f>ABS(testdata[[#This Row],[Jaw (13,8)]]-testdata[[#This Row],[Teeth (8,5)]])</f>
        <v>2.660134779494598</v>
      </c>
      <c r="J43" s="8">
        <f>-ABS(testdata[[#This Row],[Teeth (8,5)]]-testdata[[#This Row],[Lips (5,3)]])</f>
        <v>-1.9783877928147149</v>
      </c>
      <c r="K43" s="11" t="b">
        <f>IF(testdata[[#This Row],[Upper]]&gt;I42,TRUE,FALSE)</f>
        <v>0</v>
      </c>
      <c r="L43" s="11" t="b">
        <f>IF(testdata[[#This Row],[Lower]]&lt;J42,TRUE,FALSE)</f>
        <v>0</v>
      </c>
      <c r="N43" s="2">
        <v>42797</v>
      </c>
      <c r="O43" s="8">
        <v>2.6600999999999999</v>
      </c>
      <c r="P43" s="8">
        <v>-1.9783999999999999</v>
      </c>
      <c r="Q43" s="11" t="b">
        <v>0</v>
      </c>
      <c r="R43" s="11" t="b">
        <v>0</v>
      </c>
    </row>
    <row r="44" spans="1:18" x14ac:dyDescent="0.25">
      <c r="A44" s="4">
        <v>43</v>
      </c>
      <c r="B44" s="2">
        <v>42800</v>
      </c>
      <c r="C44" s="1">
        <v>224.97</v>
      </c>
      <c r="D44" s="1">
        <v>223.92</v>
      </c>
      <c r="E44" s="1">
        <f>(testdata[[#This Row],[high]]+testdata[[#This Row],[low]])/2</f>
        <v>224.44499999999999</v>
      </c>
      <c r="F44" s="19">
        <f xml:space="preserve"> (F43 *(13 - 1) + E36) / 13</f>
        <v>218.13012128397881</v>
      </c>
      <c r="G44" s="18">
        <f xml:space="preserve"> (G43 *(8-1) + E39) / 8</f>
        <v>220.79465998249606</v>
      </c>
      <c r="H44" s="18">
        <f xml:space="preserve"> (H43 *(5-1) + E41) / 5</f>
        <v>223.10525650396244</v>
      </c>
      <c r="I44" s="8">
        <f>ABS(testdata[[#This Row],[Jaw (13,8)]]-testdata[[#This Row],[Teeth (8,5)]])</f>
        <v>2.6645386985172479</v>
      </c>
      <c r="J44" s="8">
        <f>-ABS(testdata[[#This Row],[Teeth (8,5)]]-testdata[[#This Row],[Lips (5,3)]])</f>
        <v>-2.3105965214663797</v>
      </c>
      <c r="K44" s="11" t="b">
        <f>IF(testdata[[#This Row],[Upper]]&gt;I43,TRUE,FALSE)</f>
        <v>1</v>
      </c>
      <c r="L44" s="11" t="b">
        <f>IF(testdata[[#This Row],[Lower]]&lt;J43,TRUE,FALSE)</f>
        <v>1</v>
      </c>
      <c r="N44" s="2">
        <v>42800</v>
      </c>
      <c r="O44" s="8">
        <v>2.6644999999999999</v>
      </c>
      <c r="P44" s="8">
        <v>-2.3106</v>
      </c>
      <c r="Q44" s="11" t="b">
        <v>1</v>
      </c>
      <c r="R44" s="11" t="b">
        <v>1</v>
      </c>
    </row>
    <row r="45" spans="1:18" x14ac:dyDescent="0.25">
      <c r="A45" s="4">
        <v>44</v>
      </c>
      <c r="B45" s="2">
        <v>42801</v>
      </c>
      <c r="C45" s="1">
        <v>224.64</v>
      </c>
      <c r="D45" s="1">
        <v>223.68</v>
      </c>
      <c r="E45" s="1">
        <f>(testdata[[#This Row],[high]]+testdata[[#This Row],[low]])/2</f>
        <v>224.16</v>
      </c>
      <c r="F45" s="19">
        <f xml:space="preserve"> (F44 *(13 - 1) + E37) / 13</f>
        <v>218.5185734929035</v>
      </c>
      <c r="G45" s="18">
        <f xml:space="preserve"> (G44 *(8-1) + E40) / 8</f>
        <v>221.12282748468405</v>
      </c>
      <c r="H45" s="18">
        <f xml:space="preserve"> (H44 *(5-1) + E42) / 5</f>
        <v>223.62320520316993</v>
      </c>
      <c r="I45" s="8">
        <f>ABS(testdata[[#This Row],[Jaw (13,8)]]-testdata[[#This Row],[Teeth (8,5)]])</f>
        <v>2.6042539917805527</v>
      </c>
      <c r="J45" s="8">
        <f>-ABS(testdata[[#This Row],[Teeth (8,5)]]-testdata[[#This Row],[Lips (5,3)]])</f>
        <v>-2.5003777184858791</v>
      </c>
      <c r="K45" s="11" t="b">
        <f>IF(testdata[[#This Row],[Upper]]&gt;I44,TRUE,FALSE)</f>
        <v>0</v>
      </c>
      <c r="L45" s="11" t="b">
        <f>IF(testdata[[#This Row],[Lower]]&lt;J44,TRUE,FALSE)</f>
        <v>1</v>
      </c>
      <c r="N45" s="2">
        <v>42801</v>
      </c>
      <c r="O45" s="8">
        <v>2.6042999999999998</v>
      </c>
      <c r="P45" s="8">
        <v>-2.5004</v>
      </c>
      <c r="Q45" s="11" t="b">
        <v>0</v>
      </c>
      <c r="R45" s="11" t="b">
        <v>1</v>
      </c>
    </row>
    <row r="46" spans="1:18" x14ac:dyDescent="0.25">
      <c r="A46" s="4">
        <v>45</v>
      </c>
      <c r="B46" s="2">
        <v>42802</v>
      </c>
      <c r="C46" s="1">
        <v>224.51</v>
      </c>
      <c r="D46" s="1">
        <v>223.34</v>
      </c>
      <c r="E46" s="1">
        <f>(testdata[[#This Row],[high]]+testdata[[#This Row],[low]])/2</f>
        <v>223.92500000000001</v>
      </c>
      <c r="F46" s="19">
        <f xml:space="preserve"> (F45 *(13 - 1) + E38) / 13</f>
        <v>218.86791399344941</v>
      </c>
      <c r="G46" s="18">
        <f xml:space="preserve"> (G45 *(8-1) + E41) / 8</f>
        <v>221.74747404909857</v>
      </c>
      <c r="H46" s="18">
        <f xml:space="preserve"> (H45 *(5-1) + E43) / 5</f>
        <v>223.90156416253595</v>
      </c>
      <c r="I46" s="8">
        <f>ABS(testdata[[#This Row],[Jaw (13,8)]]-testdata[[#This Row],[Teeth (8,5)]])</f>
        <v>2.879560055649165</v>
      </c>
      <c r="J46" s="8">
        <f>-ABS(testdata[[#This Row],[Teeth (8,5)]]-testdata[[#This Row],[Lips (5,3)]])</f>
        <v>-2.1540901134373769</v>
      </c>
      <c r="K46" s="11" t="b">
        <f>IF(testdata[[#This Row],[Upper]]&gt;I45,TRUE,FALSE)</f>
        <v>1</v>
      </c>
      <c r="L46" s="11" t="b">
        <f>IF(testdata[[#This Row],[Lower]]&lt;J45,TRUE,FALSE)</f>
        <v>0</v>
      </c>
      <c r="N46" s="2">
        <v>42802</v>
      </c>
      <c r="O46" s="8">
        <v>2.8795999999999999</v>
      </c>
      <c r="P46" s="8">
        <v>-2.1541000000000001</v>
      </c>
      <c r="Q46" s="11" t="b">
        <v>1</v>
      </c>
      <c r="R46" s="11" t="b">
        <v>0</v>
      </c>
    </row>
    <row r="47" spans="1:18" x14ac:dyDescent="0.25">
      <c r="A47" s="4">
        <v>46</v>
      </c>
      <c r="B47" s="2">
        <v>42803</v>
      </c>
      <c r="C47" s="1">
        <v>224.13</v>
      </c>
      <c r="D47" s="1">
        <v>222.72</v>
      </c>
      <c r="E47" s="1">
        <f>(testdata[[#This Row],[high]]+testdata[[#This Row],[low]])/2</f>
        <v>223.42500000000001</v>
      </c>
      <c r="F47" s="19">
        <f xml:space="preserve"> (F46 *(13 - 1) + E39) / 13</f>
        <v>219.24307445549175</v>
      </c>
      <c r="G47" s="18">
        <f xml:space="preserve"> (G46 *(8-1) + E42) / 8</f>
        <v>222.24091479296123</v>
      </c>
      <c r="H47" s="18">
        <f xml:space="preserve"> (H46 *(5-1) + E44) / 5</f>
        <v>224.01025133002878</v>
      </c>
      <c r="I47" s="8">
        <f>ABS(testdata[[#This Row],[Jaw (13,8)]]-testdata[[#This Row],[Teeth (8,5)]])</f>
        <v>2.9978403374694835</v>
      </c>
      <c r="J47" s="8">
        <f>-ABS(testdata[[#This Row],[Teeth (8,5)]]-testdata[[#This Row],[Lips (5,3)]])</f>
        <v>-1.7693365370675451</v>
      </c>
      <c r="K47" s="11" t="b">
        <f>IF(testdata[[#This Row],[Upper]]&gt;I46,TRUE,FALSE)</f>
        <v>1</v>
      </c>
      <c r="L47" s="11" t="b">
        <f>IF(testdata[[#This Row],[Lower]]&lt;J46,TRUE,FALSE)</f>
        <v>0</v>
      </c>
      <c r="N47" s="2">
        <v>42803</v>
      </c>
      <c r="O47" s="8">
        <v>2.9977999999999998</v>
      </c>
      <c r="P47" s="8">
        <v>-1.7693000000000001</v>
      </c>
      <c r="Q47" s="11" t="b">
        <v>1</v>
      </c>
      <c r="R47" s="11" t="b">
        <v>0</v>
      </c>
    </row>
    <row r="48" spans="1:18" x14ac:dyDescent="0.25">
      <c r="A48" s="4">
        <v>47</v>
      </c>
      <c r="B48" s="2">
        <v>42804</v>
      </c>
      <c r="C48" s="1">
        <v>224.87</v>
      </c>
      <c r="D48" s="1">
        <v>223.52</v>
      </c>
      <c r="E48" s="1">
        <f>(testdata[[#This Row],[high]]+testdata[[#This Row],[low]])/2</f>
        <v>224.19499999999999</v>
      </c>
      <c r="F48" s="19">
        <f xml:space="preserve"> (F47 *(13 - 1) + E40) / 13</f>
        <v>219.56437642045393</v>
      </c>
      <c r="G48" s="18">
        <f xml:space="preserve"> (G47 *(8-1) + E43) / 8</f>
        <v>222.58767544384108</v>
      </c>
      <c r="H48" s="18">
        <f xml:space="preserve"> (H47 *(5-1) + E45) / 5</f>
        <v>224.04020106402305</v>
      </c>
      <c r="I48" s="8">
        <f>ABS(testdata[[#This Row],[Jaw (13,8)]]-testdata[[#This Row],[Teeth (8,5)]])</f>
        <v>3.0232990233871533</v>
      </c>
      <c r="J48" s="8">
        <f>-ABS(testdata[[#This Row],[Teeth (8,5)]]-testdata[[#This Row],[Lips (5,3)]])</f>
        <v>-1.452525620181973</v>
      </c>
      <c r="K48" s="11" t="b">
        <f>IF(testdata[[#This Row],[Upper]]&gt;I47,TRUE,FALSE)</f>
        <v>1</v>
      </c>
      <c r="L48" s="11" t="b">
        <f>IF(testdata[[#This Row],[Lower]]&lt;J47,TRUE,FALSE)</f>
        <v>0</v>
      </c>
      <c r="N48" s="2">
        <v>42804</v>
      </c>
      <c r="O48" s="8">
        <v>3.0232999999999999</v>
      </c>
      <c r="P48" s="8">
        <v>-1.4524999999999999</v>
      </c>
      <c r="Q48" s="11" t="b">
        <v>1</v>
      </c>
      <c r="R48" s="11" t="b">
        <v>0</v>
      </c>
    </row>
    <row r="49" spans="1:18" x14ac:dyDescent="0.25">
      <c r="A49" s="4">
        <v>48</v>
      </c>
      <c r="B49" s="2">
        <v>42807</v>
      </c>
      <c r="C49" s="1">
        <v>224.72</v>
      </c>
      <c r="D49" s="1">
        <v>224.13</v>
      </c>
      <c r="E49" s="1">
        <f>(testdata[[#This Row],[high]]+testdata[[#This Row],[low]])/2</f>
        <v>224.42500000000001</v>
      </c>
      <c r="F49" s="19">
        <f xml:space="preserve"> (F48 *(13 - 1) + E41) / 13</f>
        <v>220.06865515734205</v>
      </c>
      <c r="G49" s="18">
        <f xml:space="preserve"> (G48 *(8-1) + E44) / 8</f>
        <v>222.81984101336093</v>
      </c>
      <c r="H49" s="18">
        <f xml:space="preserve"> (H48 *(5-1) + E46) / 5</f>
        <v>224.01716085121842</v>
      </c>
      <c r="I49" s="8">
        <f>ABS(testdata[[#This Row],[Jaw (13,8)]]-testdata[[#This Row],[Teeth (8,5)]])</f>
        <v>2.7511858560188784</v>
      </c>
      <c r="J49" s="8">
        <f>-ABS(testdata[[#This Row],[Teeth (8,5)]]-testdata[[#This Row],[Lips (5,3)]])</f>
        <v>-1.1973198378574921</v>
      </c>
      <c r="K49" s="11" t="b">
        <f>IF(testdata[[#This Row],[Upper]]&gt;I48,TRUE,FALSE)</f>
        <v>0</v>
      </c>
      <c r="L49" s="11" t="b">
        <f>IF(testdata[[#This Row],[Lower]]&lt;J48,TRUE,FALSE)</f>
        <v>0</v>
      </c>
      <c r="N49" s="2">
        <v>42807</v>
      </c>
      <c r="O49" s="8">
        <v>2.7511999999999999</v>
      </c>
      <c r="P49" s="8">
        <v>-1.1973</v>
      </c>
      <c r="Q49" s="11" t="b">
        <v>0</v>
      </c>
      <c r="R49" s="11" t="b">
        <v>0</v>
      </c>
    </row>
    <row r="50" spans="1:18" x14ac:dyDescent="0.25">
      <c r="A50" s="4">
        <v>49</v>
      </c>
      <c r="B50" s="2">
        <v>42808</v>
      </c>
      <c r="C50" s="1">
        <v>224.13</v>
      </c>
      <c r="D50" s="1">
        <v>223.14</v>
      </c>
      <c r="E50" s="1">
        <f>(testdata[[#This Row],[high]]+testdata[[#This Row],[low]])/2</f>
        <v>223.63499999999999</v>
      </c>
      <c r="F50" s="19">
        <f xml:space="preserve"> (F49 *(13 - 1) + E42) / 13</f>
        <v>220.50145091446959</v>
      </c>
      <c r="G50" s="18">
        <f xml:space="preserve"> (G49 *(8-1) + E45) / 8</f>
        <v>222.98736088669082</v>
      </c>
      <c r="H50" s="18">
        <f xml:space="preserve"> (H49 *(5-1) + E47) / 5</f>
        <v>223.89872868097473</v>
      </c>
      <c r="I50" s="8">
        <f>ABS(testdata[[#This Row],[Jaw (13,8)]]-testdata[[#This Row],[Teeth (8,5)]])</f>
        <v>2.4859099722212363</v>
      </c>
      <c r="J50" s="8">
        <f>-ABS(testdata[[#This Row],[Teeth (8,5)]]-testdata[[#This Row],[Lips (5,3)]])</f>
        <v>-0.91136779428390469</v>
      </c>
      <c r="K50" s="11" t="b">
        <f>IF(testdata[[#This Row],[Upper]]&gt;I49,TRUE,FALSE)</f>
        <v>0</v>
      </c>
      <c r="L50" s="11" t="b">
        <f>IF(testdata[[#This Row],[Lower]]&lt;J49,TRUE,FALSE)</f>
        <v>0</v>
      </c>
      <c r="N50" s="2">
        <v>42808</v>
      </c>
      <c r="O50" s="8">
        <v>2.4859</v>
      </c>
      <c r="P50" s="8">
        <v>-0.91139999999999999</v>
      </c>
      <c r="Q50" s="11" t="b">
        <v>0</v>
      </c>
      <c r="R50" s="11" t="b">
        <v>0</v>
      </c>
    </row>
    <row r="51" spans="1:18" x14ac:dyDescent="0.25">
      <c r="A51" s="4">
        <v>50</v>
      </c>
      <c r="B51" s="2">
        <v>42809</v>
      </c>
      <c r="C51" s="1">
        <v>226.21</v>
      </c>
      <c r="D51" s="1">
        <v>224.18</v>
      </c>
      <c r="E51" s="1">
        <f>(testdata[[#This Row],[high]]+testdata[[#This Row],[low]])/2</f>
        <v>225.19499999999999</v>
      </c>
      <c r="F51" s="19">
        <f xml:space="preserve"> (F50 *(13 - 1) + E43) / 13</f>
        <v>220.84864699797191</v>
      </c>
      <c r="G51" s="18">
        <f xml:space="preserve"> (G50 *(8-1) + E46) / 8</f>
        <v>223.10456577585447</v>
      </c>
      <c r="H51" s="18">
        <f xml:space="preserve"> (H50 *(5-1) + E48) / 5</f>
        <v>223.95798294477976</v>
      </c>
      <c r="I51" s="8">
        <f>ABS(testdata[[#This Row],[Jaw (13,8)]]-testdata[[#This Row],[Teeth (8,5)]])</f>
        <v>2.255918777882556</v>
      </c>
      <c r="J51" s="8">
        <f>-ABS(testdata[[#This Row],[Teeth (8,5)]]-testdata[[#This Row],[Lips (5,3)]])</f>
        <v>-0.85341716892529007</v>
      </c>
      <c r="K51" s="11" t="b">
        <f>IF(testdata[[#This Row],[Upper]]&gt;I50,TRUE,FALSE)</f>
        <v>0</v>
      </c>
      <c r="L51" s="11" t="b">
        <f>IF(testdata[[#This Row],[Lower]]&lt;J50,TRUE,FALSE)</f>
        <v>0</v>
      </c>
      <c r="N51" s="2">
        <v>42809</v>
      </c>
      <c r="O51" s="8">
        <v>2.2559</v>
      </c>
      <c r="P51" s="8">
        <v>-0.85340000000000005</v>
      </c>
      <c r="Q51" s="11" t="b">
        <v>0</v>
      </c>
      <c r="R51" s="11" t="b">
        <v>0</v>
      </c>
    </row>
    <row r="52" spans="1:18" x14ac:dyDescent="0.25">
      <c r="A52" s="4">
        <v>51</v>
      </c>
      <c r="B52" s="2">
        <v>42810</v>
      </c>
      <c r="C52" s="1">
        <v>225.99</v>
      </c>
      <c r="D52" s="1">
        <v>224.95</v>
      </c>
      <c r="E52" s="1">
        <f>(testdata[[#This Row],[high]]+testdata[[#This Row],[low]])/2</f>
        <v>225.47</v>
      </c>
      <c r="F52" s="19">
        <f xml:space="preserve"> (F51 *(13 - 1) + E44) / 13</f>
        <v>221.12528953658949</v>
      </c>
      <c r="G52" s="18">
        <f xml:space="preserve"> (G51 *(8-1) + E47) / 8</f>
        <v>223.14462005387264</v>
      </c>
      <c r="H52" s="18">
        <f xml:space="preserve"> (H51 *(5-1) + E49) / 5</f>
        <v>224.05138635582381</v>
      </c>
      <c r="I52" s="8">
        <f>ABS(testdata[[#This Row],[Jaw (13,8)]]-testdata[[#This Row],[Teeth (8,5)]])</f>
        <v>2.0193305172831515</v>
      </c>
      <c r="J52" s="8">
        <f>-ABS(testdata[[#This Row],[Teeth (8,5)]]-testdata[[#This Row],[Lips (5,3)]])</f>
        <v>-0.90676630195116559</v>
      </c>
      <c r="K52" s="11" t="b">
        <f>IF(testdata[[#This Row],[Upper]]&gt;I51,TRUE,FALSE)</f>
        <v>0</v>
      </c>
      <c r="L52" s="11" t="b">
        <f>IF(testdata[[#This Row],[Lower]]&lt;J51,TRUE,FALSE)</f>
        <v>1</v>
      </c>
      <c r="N52" s="2">
        <v>42810</v>
      </c>
      <c r="O52" s="8">
        <v>2.0192999999999999</v>
      </c>
      <c r="P52" s="8">
        <v>-0.90680000000000005</v>
      </c>
      <c r="Q52" s="11" t="b">
        <v>0</v>
      </c>
      <c r="R52" s="11" t="b">
        <v>1</v>
      </c>
    </row>
    <row r="53" spans="1:18" x14ac:dyDescent="0.25">
      <c r="A53" s="4">
        <v>52</v>
      </c>
      <c r="B53" s="2">
        <v>42811</v>
      </c>
      <c r="C53" s="1">
        <v>225.8</v>
      </c>
      <c r="D53" s="1">
        <v>224.91</v>
      </c>
      <c r="E53" s="1">
        <f>(testdata[[#This Row],[high]]+testdata[[#This Row],[low]])/2</f>
        <v>225.35500000000002</v>
      </c>
      <c r="F53" s="19">
        <f xml:space="preserve"> (F52 *(13 - 1) + E45) / 13</f>
        <v>221.3587288030057</v>
      </c>
      <c r="G53" s="18">
        <f xml:space="preserve"> (G52 *(8-1) + E48) / 8</f>
        <v>223.27591754713856</v>
      </c>
      <c r="H53" s="18">
        <f xml:space="preserve"> (H52 *(5-1) + E50) / 5</f>
        <v>223.96810908465903</v>
      </c>
      <c r="I53" s="8">
        <f>ABS(testdata[[#This Row],[Jaw (13,8)]]-testdata[[#This Row],[Teeth (8,5)]])</f>
        <v>1.9171887441328579</v>
      </c>
      <c r="J53" s="8">
        <f>-ABS(testdata[[#This Row],[Teeth (8,5)]]-testdata[[#This Row],[Lips (5,3)]])</f>
        <v>-0.69219153752047191</v>
      </c>
      <c r="K53" s="11" t="b">
        <f>IF(testdata[[#This Row],[Upper]]&gt;I52,TRUE,FALSE)</f>
        <v>0</v>
      </c>
      <c r="L53" s="11" t="b">
        <f>IF(testdata[[#This Row],[Lower]]&lt;J52,TRUE,FALSE)</f>
        <v>0</v>
      </c>
      <c r="N53" s="2">
        <v>42811</v>
      </c>
      <c r="O53" s="8">
        <v>1.9172</v>
      </c>
      <c r="P53" s="8">
        <v>-0.69220000000000004</v>
      </c>
      <c r="Q53" s="11" t="b">
        <v>0</v>
      </c>
      <c r="R53" s="11" t="b">
        <v>0</v>
      </c>
    </row>
    <row r="54" spans="1:18" x14ac:dyDescent="0.25">
      <c r="A54" s="4">
        <v>53</v>
      </c>
      <c r="B54" s="2">
        <v>42814</v>
      </c>
      <c r="C54" s="1">
        <v>225.22</v>
      </c>
      <c r="D54" s="1">
        <v>224.24</v>
      </c>
      <c r="E54" s="1">
        <f>(testdata[[#This Row],[high]]+testdata[[#This Row],[low]])/2</f>
        <v>224.73000000000002</v>
      </c>
      <c r="F54" s="19">
        <f xml:space="preserve"> (F53 *(13 - 1) + E46) / 13</f>
        <v>221.55613427969757</v>
      </c>
      <c r="G54" s="18">
        <f xml:space="preserve"> (G53 *(8-1) + E49) / 8</f>
        <v>223.41955285374624</v>
      </c>
      <c r="H54" s="18">
        <f xml:space="preserve"> (H53 *(5-1) + E51) / 5</f>
        <v>224.2134872677272</v>
      </c>
      <c r="I54" s="8">
        <f>ABS(testdata[[#This Row],[Jaw (13,8)]]-testdata[[#This Row],[Teeth (8,5)]])</f>
        <v>1.8634185740486657</v>
      </c>
      <c r="J54" s="8">
        <f>-ABS(testdata[[#This Row],[Teeth (8,5)]]-testdata[[#This Row],[Lips (5,3)]])</f>
        <v>-0.79393441398096343</v>
      </c>
      <c r="K54" s="11" t="b">
        <f>IF(testdata[[#This Row],[Upper]]&gt;I53,TRUE,FALSE)</f>
        <v>0</v>
      </c>
      <c r="L54" s="11" t="b">
        <f>IF(testdata[[#This Row],[Lower]]&lt;J53,TRUE,FALSE)</f>
        <v>1</v>
      </c>
      <c r="N54" s="2">
        <v>42814</v>
      </c>
      <c r="O54" s="8">
        <v>1.8633999999999999</v>
      </c>
      <c r="P54" s="8">
        <v>-0.79390000000000005</v>
      </c>
      <c r="Q54" s="11" t="b">
        <v>0</v>
      </c>
      <c r="R54" s="11" t="b">
        <v>1</v>
      </c>
    </row>
    <row r="55" spans="1:18" x14ac:dyDescent="0.25">
      <c r="A55" s="4">
        <v>54</v>
      </c>
      <c r="B55" s="2">
        <v>42815</v>
      </c>
      <c r="C55" s="1">
        <v>225.46</v>
      </c>
      <c r="D55" s="1">
        <v>221.64</v>
      </c>
      <c r="E55" s="1">
        <f>(testdata[[#This Row],[high]]+testdata[[#This Row],[low]])/2</f>
        <v>223.55</v>
      </c>
      <c r="F55" s="19">
        <f xml:space="preserve"> (F54 *(13 - 1) + E47) / 13</f>
        <v>221.69989318125934</v>
      </c>
      <c r="G55" s="18">
        <f xml:space="preserve"> (G54 *(8-1) + E50) / 8</f>
        <v>223.44648374702797</v>
      </c>
      <c r="H55" s="18">
        <f xml:space="preserve"> (H54 *(5-1) + E52) / 5</f>
        <v>224.46478981418176</v>
      </c>
      <c r="I55" s="8">
        <f>ABS(testdata[[#This Row],[Jaw (13,8)]]-testdata[[#This Row],[Teeth (8,5)]])</f>
        <v>1.7465905657686278</v>
      </c>
      <c r="J55" s="8">
        <f>-ABS(testdata[[#This Row],[Teeth (8,5)]]-testdata[[#This Row],[Lips (5,3)]])</f>
        <v>-1.0183060671537874</v>
      </c>
      <c r="K55" s="11" t="b">
        <f>IF(testdata[[#This Row],[Upper]]&gt;I54,TRUE,FALSE)</f>
        <v>0</v>
      </c>
      <c r="L55" s="11" t="b">
        <f>IF(testdata[[#This Row],[Lower]]&lt;J54,TRUE,FALSE)</f>
        <v>1</v>
      </c>
      <c r="N55" s="2">
        <v>42815</v>
      </c>
      <c r="O55" s="8">
        <v>1.7465999999999999</v>
      </c>
      <c r="P55" s="8">
        <v>-1.0183</v>
      </c>
      <c r="Q55" s="11" t="b">
        <v>0</v>
      </c>
      <c r="R55" s="11" t="b">
        <v>1</v>
      </c>
    </row>
    <row r="56" spans="1:18" x14ac:dyDescent="0.25">
      <c r="A56" s="4">
        <v>55</v>
      </c>
      <c r="B56" s="2">
        <v>42816</v>
      </c>
      <c r="C56" s="1">
        <v>222.61</v>
      </c>
      <c r="D56" s="1">
        <v>221.13</v>
      </c>
      <c r="E56" s="1">
        <f>(testdata[[#This Row],[high]]+testdata[[#This Row],[low]])/2</f>
        <v>221.87</v>
      </c>
      <c r="F56" s="19">
        <f xml:space="preserve"> (F55 *(13 - 1) + E48) / 13</f>
        <v>221.89182447500863</v>
      </c>
      <c r="G56" s="18">
        <f xml:space="preserve"> (G55 *(8-1) + E51) / 8</f>
        <v>223.66504827864946</v>
      </c>
      <c r="H56" s="18">
        <f xml:space="preserve"> (H55 *(5-1) + E53) / 5</f>
        <v>224.64283185134542</v>
      </c>
      <c r="I56" s="8">
        <f>ABS(testdata[[#This Row],[Jaw (13,8)]]-testdata[[#This Row],[Teeth (8,5)]])</f>
        <v>1.7732238036408319</v>
      </c>
      <c r="J56" s="8">
        <f>-ABS(testdata[[#This Row],[Teeth (8,5)]]-testdata[[#This Row],[Lips (5,3)]])</f>
        <v>-0.97778357269595517</v>
      </c>
      <c r="K56" s="11" t="b">
        <f>IF(testdata[[#This Row],[Upper]]&gt;I55,TRUE,FALSE)</f>
        <v>1</v>
      </c>
      <c r="L56" s="11" t="b">
        <f>IF(testdata[[#This Row],[Lower]]&lt;J55,TRUE,FALSE)</f>
        <v>0</v>
      </c>
      <c r="N56" s="2">
        <v>42816</v>
      </c>
      <c r="O56" s="8">
        <v>1.7732000000000001</v>
      </c>
      <c r="P56" s="8">
        <v>-0.9778</v>
      </c>
      <c r="Q56" s="11" t="b">
        <v>1</v>
      </c>
      <c r="R56" s="11" t="b">
        <v>0</v>
      </c>
    </row>
    <row r="57" spans="1:18" x14ac:dyDescent="0.25">
      <c r="A57" s="4">
        <v>56</v>
      </c>
      <c r="B57" s="2">
        <v>42817</v>
      </c>
      <c r="C57" s="1">
        <v>223.31</v>
      </c>
      <c r="D57" s="1">
        <v>221.66</v>
      </c>
      <c r="E57" s="1">
        <f>(testdata[[#This Row],[high]]+testdata[[#This Row],[low]])/2</f>
        <v>222.48500000000001</v>
      </c>
      <c r="F57" s="19">
        <f xml:space="preserve"> (F56 *(13 - 1) + E49) / 13</f>
        <v>222.0866841307772</v>
      </c>
      <c r="G57" s="18">
        <f xml:space="preserve"> (G56 *(8-1) + E52) / 8</f>
        <v>223.89066724381829</v>
      </c>
      <c r="H57" s="18">
        <f xml:space="preserve"> (H56 *(5-1) + E54) / 5</f>
        <v>224.66026548107635</v>
      </c>
      <c r="I57" s="8">
        <f>ABS(testdata[[#This Row],[Jaw (13,8)]]-testdata[[#This Row],[Teeth (8,5)]])</f>
        <v>1.8039831130410846</v>
      </c>
      <c r="J57" s="8">
        <f>-ABS(testdata[[#This Row],[Teeth (8,5)]]-testdata[[#This Row],[Lips (5,3)]])</f>
        <v>-0.76959823725806586</v>
      </c>
      <c r="K57" s="11" t="b">
        <f>IF(testdata[[#This Row],[Upper]]&gt;I56,TRUE,FALSE)</f>
        <v>1</v>
      </c>
      <c r="L57" s="11" t="b">
        <f>IF(testdata[[#This Row],[Lower]]&lt;J56,TRUE,FALSE)</f>
        <v>0</v>
      </c>
      <c r="N57" s="2">
        <v>42817</v>
      </c>
      <c r="O57" s="8">
        <v>1.804</v>
      </c>
      <c r="P57" s="8">
        <v>-0.76959999999999995</v>
      </c>
      <c r="Q57" s="11" t="b">
        <v>1</v>
      </c>
      <c r="R57" s="11" t="b">
        <v>0</v>
      </c>
    </row>
    <row r="58" spans="1:18" x14ac:dyDescent="0.25">
      <c r="A58" s="4">
        <v>57</v>
      </c>
      <c r="B58" s="2">
        <v>42818</v>
      </c>
      <c r="C58" s="1">
        <v>223.02</v>
      </c>
      <c r="D58" s="1">
        <v>221.05</v>
      </c>
      <c r="E58" s="1">
        <f>(testdata[[#This Row],[high]]+testdata[[#This Row],[low]])/2</f>
        <v>222.03500000000003</v>
      </c>
      <c r="F58" s="19">
        <f xml:space="preserve"> (F57 *(13 - 1) + E50) / 13</f>
        <v>222.20578535148664</v>
      </c>
      <c r="G58" s="18">
        <f xml:space="preserve"> (G57 *(8-1) + E53) / 8</f>
        <v>224.07370883834099</v>
      </c>
      <c r="H58" s="18">
        <f xml:space="preserve"> (H57 *(5-1) + E55) / 5</f>
        <v>224.43821238486106</v>
      </c>
      <c r="I58" s="8">
        <f>ABS(testdata[[#This Row],[Jaw (13,8)]]-testdata[[#This Row],[Teeth (8,5)]])</f>
        <v>1.8679234868543517</v>
      </c>
      <c r="J58" s="8">
        <f>-ABS(testdata[[#This Row],[Teeth (8,5)]]-testdata[[#This Row],[Lips (5,3)]])</f>
        <v>-0.36450354652006922</v>
      </c>
      <c r="K58" s="11" t="b">
        <f>IF(testdata[[#This Row],[Upper]]&gt;I57,TRUE,FALSE)</f>
        <v>1</v>
      </c>
      <c r="L58" s="11" t="b">
        <f>IF(testdata[[#This Row],[Lower]]&lt;J57,TRUE,FALSE)</f>
        <v>0</v>
      </c>
      <c r="N58" s="2">
        <v>42818</v>
      </c>
      <c r="O58" s="8">
        <v>1.8678999999999999</v>
      </c>
      <c r="P58" s="8">
        <v>-0.36449999999999999</v>
      </c>
      <c r="Q58" s="11" t="b">
        <v>1</v>
      </c>
      <c r="R58" s="11" t="b">
        <v>0</v>
      </c>
    </row>
    <row r="59" spans="1:18" x14ac:dyDescent="0.25">
      <c r="A59" s="4">
        <v>58</v>
      </c>
      <c r="B59" s="2">
        <v>42821</v>
      </c>
      <c r="C59" s="1">
        <v>221.96</v>
      </c>
      <c r="D59" s="1">
        <v>219.77</v>
      </c>
      <c r="E59" s="1">
        <f>(testdata[[#This Row],[high]]+testdata[[#This Row],[low]])/2</f>
        <v>220.86500000000001</v>
      </c>
      <c r="F59" s="19">
        <f xml:space="preserve"> (F58 *(13 - 1) + E51) / 13</f>
        <v>222.43572493983385</v>
      </c>
      <c r="G59" s="18">
        <f xml:space="preserve"> (G58 *(8-1) + E54) / 8</f>
        <v>224.15574523354837</v>
      </c>
      <c r="H59" s="18">
        <f xml:space="preserve"> (H58 *(5-1) + E56) / 5</f>
        <v>223.92456990788887</v>
      </c>
      <c r="I59" s="8">
        <f>ABS(testdata[[#This Row],[Jaw (13,8)]]-testdata[[#This Row],[Teeth (8,5)]])</f>
        <v>1.7200202937145264</v>
      </c>
      <c r="J59" s="8">
        <f>-ABS(testdata[[#This Row],[Teeth (8,5)]]-testdata[[#This Row],[Lips (5,3)]])</f>
        <v>-0.23117532565950683</v>
      </c>
      <c r="K59" s="11" t="b">
        <f>IF(testdata[[#This Row],[Upper]]&gt;I58,TRUE,FALSE)</f>
        <v>0</v>
      </c>
      <c r="L59" s="11" t="b">
        <f>IF(testdata[[#This Row],[Lower]]&lt;J58,TRUE,FALSE)</f>
        <v>0</v>
      </c>
      <c r="N59" s="2">
        <v>42821</v>
      </c>
      <c r="O59" s="8">
        <v>1.72</v>
      </c>
      <c r="P59" s="8">
        <v>-0.23119999999999999</v>
      </c>
      <c r="Q59" s="11" t="b">
        <v>0</v>
      </c>
      <c r="R59" s="11" t="b">
        <v>0</v>
      </c>
    </row>
    <row r="60" spans="1:18" x14ac:dyDescent="0.25">
      <c r="A60" s="4">
        <v>59</v>
      </c>
      <c r="B60" s="2">
        <v>42822</v>
      </c>
      <c r="C60" s="1">
        <v>223.75</v>
      </c>
      <c r="D60" s="1">
        <v>221.22</v>
      </c>
      <c r="E60" s="1">
        <f>(testdata[[#This Row],[high]]+testdata[[#This Row],[low]])/2</f>
        <v>222.48500000000001</v>
      </c>
      <c r="F60" s="19">
        <f xml:space="preserve"> (F59 *(13 - 1) + E52) / 13</f>
        <v>222.66913071369279</v>
      </c>
      <c r="G60" s="18">
        <f xml:space="preserve"> (G59 *(8-1) + E55) / 8</f>
        <v>224.08002707935483</v>
      </c>
      <c r="H60" s="18">
        <f xml:space="preserve"> (H59 *(5-1) + E57) / 5</f>
        <v>223.63665592631111</v>
      </c>
      <c r="I60" s="8">
        <f>ABS(testdata[[#This Row],[Jaw (13,8)]]-testdata[[#This Row],[Teeth (8,5)]])</f>
        <v>1.4108963656620404</v>
      </c>
      <c r="J60" s="8">
        <f>-ABS(testdata[[#This Row],[Teeth (8,5)]]-testdata[[#This Row],[Lips (5,3)]])</f>
        <v>-0.44337115304372787</v>
      </c>
      <c r="K60" s="11" t="b">
        <f>IF(testdata[[#This Row],[Upper]]&gt;I59,TRUE,FALSE)</f>
        <v>0</v>
      </c>
      <c r="L60" s="11" t="b">
        <f>IF(testdata[[#This Row],[Lower]]&lt;J59,TRUE,FALSE)</f>
        <v>1</v>
      </c>
      <c r="N60" s="2">
        <v>42822</v>
      </c>
      <c r="O60" s="8">
        <v>1.4109</v>
      </c>
      <c r="P60" s="8">
        <v>-0.44340000000000002</v>
      </c>
      <c r="Q60" s="11" t="b">
        <v>0</v>
      </c>
      <c r="R60" s="11" t="b">
        <v>1</v>
      </c>
    </row>
    <row r="61" spans="1:18" x14ac:dyDescent="0.25">
      <c r="A61" s="4">
        <v>60</v>
      </c>
      <c r="B61" s="2">
        <v>42823</v>
      </c>
      <c r="C61" s="1">
        <v>223.75</v>
      </c>
      <c r="D61" s="1">
        <v>222.72</v>
      </c>
      <c r="E61" s="1">
        <f>(testdata[[#This Row],[high]]+testdata[[#This Row],[low]])/2</f>
        <v>223.23500000000001</v>
      </c>
      <c r="F61" s="19">
        <f xml:space="preserve"> (F60 *(13 - 1) + E53) / 13</f>
        <v>222.87573604340875</v>
      </c>
      <c r="G61" s="18">
        <f xml:space="preserve"> (G60 *(8-1) + E56) / 8</f>
        <v>223.80377369443551</v>
      </c>
      <c r="H61" s="18">
        <f xml:space="preserve"> (H60 *(5-1) + E58) / 5</f>
        <v>223.3163247410489</v>
      </c>
      <c r="I61" s="8">
        <f>ABS(testdata[[#This Row],[Jaw (13,8)]]-testdata[[#This Row],[Teeth (8,5)]])</f>
        <v>0.92803765102675584</v>
      </c>
      <c r="J61" s="8">
        <f>-ABS(testdata[[#This Row],[Teeth (8,5)]]-testdata[[#This Row],[Lips (5,3)]])</f>
        <v>-0.48744895338660399</v>
      </c>
      <c r="K61" s="11" t="b">
        <f>IF(testdata[[#This Row],[Upper]]&gt;I60,TRUE,FALSE)</f>
        <v>0</v>
      </c>
      <c r="L61" s="11" t="b">
        <f>IF(testdata[[#This Row],[Lower]]&lt;J60,TRUE,FALSE)</f>
        <v>1</v>
      </c>
      <c r="N61" s="2">
        <v>42823</v>
      </c>
      <c r="O61" s="8">
        <v>0.92800000000000005</v>
      </c>
      <c r="P61" s="8">
        <v>-0.4874</v>
      </c>
      <c r="Q61" s="11" t="b">
        <v>0</v>
      </c>
      <c r="R61" s="11" t="b">
        <v>1</v>
      </c>
    </row>
    <row r="62" spans="1:18" x14ac:dyDescent="0.25">
      <c r="A62" s="4">
        <v>61</v>
      </c>
      <c r="B62" s="2">
        <v>42824</v>
      </c>
      <c r="C62" s="1">
        <v>224.43</v>
      </c>
      <c r="D62" s="1">
        <v>223.24</v>
      </c>
      <c r="E62" s="1">
        <f>(testdata[[#This Row],[high]]+testdata[[#This Row],[low]])/2</f>
        <v>223.83500000000001</v>
      </c>
      <c r="F62" s="19">
        <f xml:space="preserve"> (F61 *(13 - 1) + E54) / 13</f>
        <v>223.01837173237729</v>
      </c>
      <c r="G62" s="18">
        <f xml:space="preserve"> (G61 *(8-1) + E57) / 8</f>
        <v>223.63892698263106</v>
      </c>
      <c r="H62" s="18">
        <f xml:space="preserve"> (H61 *(5-1) + E59) / 5</f>
        <v>222.82605979283912</v>
      </c>
      <c r="I62" s="8">
        <f>ABS(testdata[[#This Row],[Jaw (13,8)]]-testdata[[#This Row],[Teeth (8,5)]])</f>
        <v>0.62055525025377278</v>
      </c>
      <c r="J62" s="8">
        <f>-ABS(testdata[[#This Row],[Teeth (8,5)]]-testdata[[#This Row],[Lips (5,3)]])</f>
        <v>-0.81286718979194461</v>
      </c>
      <c r="K62" s="11" t="b">
        <f>IF(testdata[[#This Row],[Upper]]&gt;I61,TRUE,FALSE)</f>
        <v>0</v>
      </c>
      <c r="L62" s="11" t="b">
        <f>IF(testdata[[#This Row],[Lower]]&lt;J61,TRUE,FALSE)</f>
        <v>1</v>
      </c>
      <c r="N62" s="2">
        <v>42824</v>
      </c>
      <c r="O62" s="8">
        <v>0.62060000000000004</v>
      </c>
      <c r="P62" s="8">
        <v>-0.81289999999999996</v>
      </c>
      <c r="Q62" s="11" t="b">
        <v>0</v>
      </c>
      <c r="R62" s="11" t="b">
        <v>1</v>
      </c>
    </row>
    <row r="63" spans="1:18" x14ac:dyDescent="0.25">
      <c r="A63" s="4">
        <v>62</v>
      </c>
      <c r="B63" s="2">
        <v>42825</v>
      </c>
      <c r="C63" s="1">
        <v>224.42</v>
      </c>
      <c r="D63" s="1">
        <v>223.63</v>
      </c>
      <c r="E63" s="1">
        <f>(testdata[[#This Row],[high]]+testdata[[#This Row],[low]])/2</f>
        <v>224.02499999999998</v>
      </c>
      <c r="F63" s="19">
        <f xml:space="preserve"> (F62 *(13 - 1) + E55) / 13</f>
        <v>223.05926621450212</v>
      </c>
      <c r="G63" s="18">
        <f xml:space="preserve"> (G62 *(8-1) + E58) / 8</f>
        <v>223.43843610980218</v>
      </c>
      <c r="H63" s="18">
        <f xml:space="preserve"> (H62 *(5-1) + E60) / 5</f>
        <v>222.7578478342713</v>
      </c>
      <c r="I63" s="8">
        <f>ABS(testdata[[#This Row],[Jaw (13,8)]]-testdata[[#This Row],[Teeth (8,5)]])</f>
        <v>0.37916989530006617</v>
      </c>
      <c r="J63" s="8">
        <f>-ABS(testdata[[#This Row],[Teeth (8,5)]]-testdata[[#This Row],[Lips (5,3)]])</f>
        <v>-0.68058827553088008</v>
      </c>
      <c r="K63" s="11" t="b">
        <f>IF(testdata[[#This Row],[Upper]]&gt;I62,TRUE,FALSE)</f>
        <v>0</v>
      </c>
      <c r="L63" s="11" t="b">
        <f>IF(testdata[[#This Row],[Lower]]&lt;J62,TRUE,FALSE)</f>
        <v>0</v>
      </c>
      <c r="N63" s="2">
        <v>42825</v>
      </c>
      <c r="O63" s="8">
        <v>0.37919999999999998</v>
      </c>
      <c r="P63" s="8">
        <v>-0.68059999999999998</v>
      </c>
      <c r="Q63" s="11" t="b">
        <v>0</v>
      </c>
      <c r="R63" s="11" t="b">
        <v>0</v>
      </c>
    </row>
    <row r="64" spans="1:18" x14ac:dyDescent="0.25">
      <c r="A64" s="4">
        <v>63</v>
      </c>
      <c r="B64" s="2">
        <v>42828</v>
      </c>
      <c r="C64" s="1">
        <v>223.96</v>
      </c>
      <c r="D64" s="1">
        <v>221.95</v>
      </c>
      <c r="E64" s="1">
        <f>(testdata[[#This Row],[high]]+testdata[[#This Row],[low]])/2</f>
        <v>222.95499999999998</v>
      </c>
      <c r="F64" s="19">
        <f xml:space="preserve"> (F63 *(13 - 1) + E56) / 13</f>
        <v>222.96778419800194</v>
      </c>
      <c r="G64" s="18">
        <f xml:space="preserve"> (G63 *(8-1) + E59) / 8</f>
        <v>223.1167565960769</v>
      </c>
      <c r="H64" s="18">
        <f xml:space="preserve"> (H63 *(5-1) + E61) / 5</f>
        <v>222.85327826741704</v>
      </c>
      <c r="I64" s="8">
        <f>ABS(testdata[[#This Row],[Jaw (13,8)]]-testdata[[#This Row],[Teeth (8,5)]])</f>
        <v>0.14897239807496021</v>
      </c>
      <c r="J64" s="8">
        <f>-ABS(testdata[[#This Row],[Teeth (8,5)]]-testdata[[#This Row],[Lips (5,3)]])</f>
        <v>-0.26347832865985765</v>
      </c>
      <c r="K64" s="11" t="b">
        <f>IF(testdata[[#This Row],[Upper]]&gt;I63,TRUE,FALSE)</f>
        <v>0</v>
      </c>
      <c r="L64" s="11" t="b">
        <f>IF(testdata[[#This Row],[Lower]]&lt;J63,TRUE,FALSE)</f>
        <v>0</v>
      </c>
      <c r="N64" s="2">
        <v>42828</v>
      </c>
      <c r="O64" s="8">
        <v>0.14899999999999999</v>
      </c>
      <c r="P64" s="8">
        <v>-0.26350000000000001</v>
      </c>
      <c r="Q64" s="11" t="b">
        <v>0</v>
      </c>
      <c r="R64" s="11" t="b">
        <v>0</v>
      </c>
    </row>
    <row r="65" spans="1:18" x14ac:dyDescent="0.25">
      <c r="A65" s="4">
        <v>64</v>
      </c>
      <c r="B65" s="2">
        <v>42829</v>
      </c>
      <c r="C65" s="1">
        <v>223.53</v>
      </c>
      <c r="D65" s="1">
        <v>222.56</v>
      </c>
      <c r="E65" s="1">
        <f>(testdata[[#This Row],[high]]+testdata[[#This Row],[low]])/2</f>
        <v>223.04500000000002</v>
      </c>
      <c r="F65" s="19">
        <f xml:space="preserve"> (F64 *(13 - 1) + E57) / 13</f>
        <v>222.93064695200181</v>
      </c>
      <c r="G65" s="18">
        <f xml:space="preserve"> (G64 *(8-1) + E60) / 8</f>
        <v>223.03778702156728</v>
      </c>
      <c r="H65" s="18">
        <f xml:space="preserve"> (H64 *(5-1) + E62) / 5</f>
        <v>223.04962261393362</v>
      </c>
      <c r="I65" s="8">
        <f>ABS(testdata[[#This Row],[Jaw (13,8)]]-testdata[[#This Row],[Teeth (8,5)]])</f>
        <v>0.1071400695654745</v>
      </c>
      <c r="J65" s="8">
        <f>-ABS(testdata[[#This Row],[Teeth (8,5)]]-testdata[[#This Row],[Lips (5,3)]])</f>
        <v>-1.1835592366338687E-2</v>
      </c>
      <c r="K65" s="11" t="b">
        <f>IF(testdata[[#This Row],[Upper]]&gt;I64,TRUE,FALSE)</f>
        <v>0</v>
      </c>
      <c r="L65" s="11" t="b">
        <f>IF(testdata[[#This Row],[Lower]]&lt;J64,TRUE,FALSE)</f>
        <v>0</v>
      </c>
      <c r="N65" s="2">
        <v>42829</v>
      </c>
      <c r="O65" s="8">
        <v>0.1071</v>
      </c>
      <c r="P65" s="8">
        <v>-1.18E-2</v>
      </c>
      <c r="Q65" s="11" t="b">
        <v>0</v>
      </c>
      <c r="R65" s="11" t="b">
        <v>0</v>
      </c>
    </row>
    <row r="66" spans="1:18" x14ac:dyDescent="0.25">
      <c r="A66" s="4">
        <v>65</v>
      </c>
      <c r="B66" s="2">
        <v>42830</v>
      </c>
      <c r="C66" s="1">
        <v>225.25</v>
      </c>
      <c r="D66" s="1">
        <v>222.55</v>
      </c>
      <c r="E66" s="1">
        <f>(testdata[[#This Row],[high]]+testdata[[#This Row],[low]])/2</f>
        <v>223.9</v>
      </c>
      <c r="F66" s="19">
        <f xml:space="preserve"> (F65 *(13 - 1) + E58) / 13</f>
        <v>222.86175103261706</v>
      </c>
      <c r="G66" s="18">
        <f xml:space="preserve"> (G65 *(8-1) + E61) / 8</f>
        <v>223.06243864387136</v>
      </c>
      <c r="H66" s="18">
        <f xml:space="preserve"> (H65 *(5-1) + E63) / 5</f>
        <v>223.24469809114689</v>
      </c>
      <c r="I66" s="8">
        <f>ABS(testdata[[#This Row],[Jaw (13,8)]]-testdata[[#This Row],[Teeth (8,5)]])</f>
        <v>0.20068761125429546</v>
      </c>
      <c r="J66" s="8">
        <f>-ABS(testdata[[#This Row],[Teeth (8,5)]]-testdata[[#This Row],[Lips (5,3)]])</f>
        <v>-0.18225944727552701</v>
      </c>
      <c r="K66" s="11" t="b">
        <f>IF(testdata[[#This Row],[Upper]]&gt;I65,TRUE,FALSE)</f>
        <v>1</v>
      </c>
      <c r="L66" s="11" t="b">
        <f>IF(testdata[[#This Row],[Lower]]&lt;J65,TRUE,FALSE)</f>
        <v>1</v>
      </c>
      <c r="N66" s="2">
        <v>42830</v>
      </c>
      <c r="O66" s="8">
        <v>0.20069999999999999</v>
      </c>
      <c r="P66" s="8">
        <v>-0.18229999999999999</v>
      </c>
      <c r="Q66" s="11" t="b">
        <v>1</v>
      </c>
      <c r="R66" s="11" t="b">
        <v>1</v>
      </c>
    </row>
    <row r="67" spans="1:18" x14ac:dyDescent="0.25">
      <c r="A67" s="4">
        <v>66</v>
      </c>
      <c r="B67" s="2">
        <v>42831</v>
      </c>
      <c r="C67" s="1">
        <v>223.97</v>
      </c>
      <c r="D67" s="1">
        <v>222.44</v>
      </c>
      <c r="E67" s="1">
        <f>(testdata[[#This Row],[high]]+testdata[[#This Row],[low]])/2</f>
        <v>223.20499999999998</v>
      </c>
      <c r="F67" s="19">
        <f xml:space="preserve"> (F66 *(13 - 1) + E59) / 13</f>
        <v>222.70815479933879</v>
      </c>
      <c r="G67" s="18">
        <f xml:space="preserve"> (G66 *(8-1) + E62) / 8</f>
        <v>223.15900881338746</v>
      </c>
      <c r="H67" s="18">
        <f xml:space="preserve"> (H66 *(5-1) + E64) / 5</f>
        <v>223.18675847291752</v>
      </c>
      <c r="I67" s="8">
        <f>ABS(testdata[[#This Row],[Jaw (13,8)]]-testdata[[#This Row],[Teeth (8,5)]])</f>
        <v>0.45085401404867298</v>
      </c>
      <c r="J67" s="8">
        <f>-ABS(testdata[[#This Row],[Teeth (8,5)]]-testdata[[#This Row],[Lips (5,3)]])</f>
        <v>-2.7749659530059034E-2</v>
      </c>
      <c r="K67" s="11" t="b">
        <f>IF(testdata[[#This Row],[Upper]]&gt;I66,TRUE,FALSE)</f>
        <v>1</v>
      </c>
      <c r="L67" s="11" t="b">
        <f>IF(testdata[[#This Row],[Lower]]&lt;J66,TRUE,FALSE)</f>
        <v>0</v>
      </c>
      <c r="N67" s="2">
        <v>42831</v>
      </c>
      <c r="O67" s="8">
        <v>0.45090000000000002</v>
      </c>
      <c r="P67" s="8">
        <v>-2.7699999999999999E-2</v>
      </c>
      <c r="Q67" s="11" t="b">
        <v>1</v>
      </c>
      <c r="R67" s="11" t="b">
        <v>0</v>
      </c>
    </row>
    <row r="68" spans="1:18" x14ac:dyDescent="0.25">
      <c r="A68" s="4">
        <v>67</v>
      </c>
      <c r="B68" s="2">
        <v>42832</v>
      </c>
      <c r="C68" s="1">
        <v>223.93</v>
      </c>
      <c r="D68" s="1">
        <v>222.64</v>
      </c>
      <c r="E68" s="1">
        <f>(testdata[[#This Row],[high]]+testdata[[#This Row],[low]])/2</f>
        <v>223.285</v>
      </c>
      <c r="F68" s="19">
        <f xml:space="preserve"> (F67 *(13 - 1) + E60) / 13</f>
        <v>222.69098904554352</v>
      </c>
      <c r="G68" s="18">
        <f xml:space="preserve"> (G67 *(8-1) + E63) / 8</f>
        <v>223.26725771171402</v>
      </c>
      <c r="H68" s="18">
        <f xml:space="preserve"> (H67 *(5-1) + E65) / 5</f>
        <v>223.15840677833404</v>
      </c>
      <c r="I68" s="8">
        <f>ABS(testdata[[#This Row],[Jaw (13,8)]]-testdata[[#This Row],[Teeth (8,5)]])</f>
        <v>0.57626866617050609</v>
      </c>
      <c r="J68" s="8">
        <f>-ABS(testdata[[#This Row],[Teeth (8,5)]]-testdata[[#This Row],[Lips (5,3)]])</f>
        <v>-0.10885093337998342</v>
      </c>
      <c r="K68" s="11" t="b">
        <f>IF(testdata[[#This Row],[Upper]]&gt;I67,TRUE,FALSE)</f>
        <v>1</v>
      </c>
      <c r="L68" s="11" t="b">
        <f>IF(testdata[[#This Row],[Lower]]&lt;J67,TRUE,FALSE)</f>
        <v>1</v>
      </c>
      <c r="N68" s="2">
        <v>42832</v>
      </c>
      <c r="O68" s="8">
        <v>0.57630000000000003</v>
      </c>
      <c r="P68" s="8">
        <v>-0.1089</v>
      </c>
      <c r="Q68" s="11" t="b">
        <v>1</v>
      </c>
      <c r="R68" s="11" t="b">
        <v>1</v>
      </c>
    </row>
    <row r="69" spans="1:18" x14ac:dyDescent="0.25">
      <c r="A69" s="4">
        <v>68</v>
      </c>
      <c r="B69" s="2">
        <v>42835</v>
      </c>
      <c r="C69" s="1">
        <v>224.18</v>
      </c>
      <c r="D69" s="1">
        <v>222.73</v>
      </c>
      <c r="E69" s="1">
        <f>(testdata[[#This Row],[high]]+testdata[[#This Row],[low]])/2</f>
        <v>223.45499999999998</v>
      </c>
      <c r="F69" s="19">
        <f xml:space="preserve"> (F68 *(13 - 1) + E61) / 13</f>
        <v>222.73283604204016</v>
      </c>
      <c r="G69" s="18">
        <f xml:space="preserve"> (G68 *(8-1) + E64) / 8</f>
        <v>223.22822549774975</v>
      </c>
      <c r="H69" s="18">
        <f xml:space="preserve"> (H68 *(5-1) + E66) / 5</f>
        <v>223.30672542266726</v>
      </c>
      <c r="I69" s="8">
        <f>ABS(testdata[[#This Row],[Jaw (13,8)]]-testdata[[#This Row],[Teeth (8,5)]])</f>
        <v>0.49538945570958504</v>
      </c>
      <c r="J69" s="8">
        <f>-ABS(testdata[[#This Row],[Teeth (8,5)]]-testdata[[#This Row],[Lips (5,3)]])</f>
        <v>-7.8499924917508679E-2</v>
      </c>
      <c r="K69" s="11" t="b">
        <f>IF(testdata[[#This Row],[Upper]]&gt;I68,TRUE,FALSE)</f>
        <v>0</v>
      </c>
      <c r="L69" s="11" t="b">
        <f>IF(testdata[[#This Row],[Lower]]&lt;J68,TRUE,FALSE)</f>
        <v>0</v>
      </c>
      <c r="N69" s="2">
        <v>42835</v>
      </c>
      <c r="O69" s="8">
        <v>0.49540000000000001</v>
      </c>
      <c r="P69" s="8">
        <v>-7.85E-2</v>
      </c>
      <c r="Q69" s="11" t="b">
        <v>0</v>
      </c>
      <c r="R69" s="11" t="b">
        <v>0</v>
      </c>
    </row>
    <row r="70" spans="1:18" x14ac:dyDescent="0.25">
      <c r="A70" s="4">
        <v>69</v>
      </c>
      <c r="B70" s="2">
        <v>42836</v>
      </c>
      <c r="C70" s="1">
        <v>223.15</v>
      </c>
      <c r="D70" s="1">
        <v>221.41</v>
      </c>
      <c r="E70" s="1">
        <f>(testdata[[#This Row],[high]]+testdata[[#This Row],[low]])/2</f>
        <v>222.28</v>
      </c>
      <c r="F70" s="19">
        <f xml:space="preserve"> (F69 *(13 - 1) + E62) / 13</f>
        <v>222.81761788496016</v>
      </c>
      <c r="G70" s="18">
        <f xml:space="preserve"> (G69 *(8-1) + E65) / 8</f>
        <v>223.20532231053105</v>
      </c>
      <c r="H70" s="18">
        <f xml:space="preserve"> (H69 *(5-1) + E67) / 5</f>
        <v>223.28638033813382</v>
      </c>
      <c r="I70" s="8">
        <f>ABS(testdata[[#This Row],[Jaw (13,8)]]-testdata[[#This Row],[Teeth (8,5)]])</f>
        <v>0.38770442557088813</v>
      </c>
      <c r="J70" s="8">
        <f>-ABS(testdata[[#This Row],[Teeth (8,5)]]-testdata[[#This Row],[Lips (5,3)]])</f>
        <v>-8.1058027602779248E-2</v>
      </c>
      <c r="K70" s="11" t="b">
        <f>IF(testdata[[#This Row],[Upper]]&gt;I69,TRUE,FALSE)</f>
        <v>0</v>
      </c>
      <c r="L70" s="11" t="b">
        <f>IF(testdata[[#This Row],[Lower]]&lt;J69,TRUE,FALSE)</f>
        <v>1</v>
      </c>
      <c r="N70" s="2">
        <v>42836</v>
      </c>
      <c r="O70" s="8">
        <v>0.38769999999999999</v>
      </c>
      <c r="P70" s="8">
        <v>-8.1100000000000005E-2</v>
      </c>
      <c r="Q70" s="11" t="b">
        <v>0</v>
      </c>
      <c r="R70" s="11" t="b">
        <v>1</v>
      </c>
    </row>
    <row r="71" spans="1:18" x14ac:dyDescent="0.25">
      <c r="A71" s="4">
        <v>70</v>
      </c>
      <c r="B71" s="2">
        <v>42837</v>
      </c>
      <c r="C71" s="1">
        <v>222.95</v>
      </c>
      <c r="D71" s="1">
        <v>221.82</v>
      </c>
      <c r="E71" s="1">
        <f>(testdata[[#This Row],[high]]+testdata[[#This Row],[low]])/2</f>
        <v>222.38499999999999</v>
      </c>
      <c r="F71" s="19">
        <f xml:space="preserve"> (F70 *(13 - 1) + E63) / 13</f>
        <v>222.91049343227093</v>
      </c>
      <c r="G71" s="18">
        <f xml:space="preserve"> (G70 *(8-1) + E66) / 8</f>
        <v>223.29215702171467</v>
      </c>
      <c r="H71" s="18">
        <f xml:space="preserve"> (H70 *(5-1) + E68) / 5</f>
        <v>223.28610427050708</v>
      </c>
      <c r="I71" s="8">
        <f>ABS(testdata[[#This Row],[Jaw (13,8)]]-testdata[[#This Row],[Teeth (8,5)]])</f>
        <v>0.38166358944374679</v>
      </c>
      <c r="J71" s="8">
        <f>-ABS(testdata[[#This Row],[Teeth (8,5)]]-testdata[[#This Row],[Lips (5,3)]])</f>
        <v>-6.0527512075907453E-3</v>
      </c>
      <c r="K71" s="11" t="b">
        <f>IF(testdata[[#This Row],[Upper]]&gt;I70,TRUE,FALSE)</f>
        <v>0</v>
      </c>
      <c r="L71" s="11" t="b">
        <f>IF(testdata[[#This Row],[Lower]]&lt;J70,TRUE,FALSE)</f>
        <v>0</v>
      </c>
      <c r="N71" s="2">
        <v>42837</v>
      </c>
      <c r="O71" s="8">
        <v>0.38169999999999998</v>
      </c>
      <c r="P71" s="8">
        <v>-6.1000000000000004E-3</v>
      </c>
      <c r="Q71" s="11" t="b">
        <v>0</v>
      </c>
      <c r="R71" s="11" t="b">
        <v>0</v>
      </c>
    </row>
    <row r="72" spans="1:18" x14ac:dyDescent="0.25">
      <c r="A72" s="4">
        <v>71</v>
      </c>
      <c r="B72" s="2">
        <v>42838</v>
      </c>
      <c r="C72" s="1">
        <v>222.5</v>
      </c>
      <c r="D72" s="1">
        <v>220.62</v>
      </c>
      <c r="E72" s="1">
        <f>(testdata[[#This Row],[high]]+testdata[[#This Row],[low]])/2</f>
        <v>221.56</v>
      </c>
      <c r="F72" s="19">
        <f xml:space="preserve"> (F71 *(13 - 1) + E64) / 13</f>
        <v>222.91391701440395</v>
      </c>
      <c r="G72" s="18">
        <f xml:space="preserve"> (G71 *(8-1) + E67) / 8</f>
        <v>223.28126239400032</v>
      </c>
      <c r="H72" s="18">
        <f xml:space="preserve"> (H71 *(5-1) + E69) / 5</f>
        <v>223.31988341640567</v>
      </c>
      <c r="I72" s="8">
        <f>ABS(testdata[[#This Row],[Jaw (13,8)]]-testdata[[#This Row],[Teeth (8,5)]])</f>
        <v>0.36734537959637237</v>
      </c>
      <c r="J72" s="8">
        <f>-ABS(testdata[[#This Row],[Teeth (8,5)]]-testdata[[#This Row],[Lips (5,3)]])</f>
        <v>-3.8621022405351368E-2</v>
      </c>
      <c r="K72" s="11" t="b">
        <f>IF(testdata[[#This Row],[Upper]]&gt;I71,TRUE,FALSE)</f>
        <v>0</v>
      </c>
      <c r="L72" s="11" t="b">
        <f>IF(testdata[[#This Row],[Lower]]&lt;J71,TRUE,FALSE)</f>
        <v>1</v>
      </c>
      <c r="N72" s="2">
        <v>42838</v>
      </c>
      <c r="O72" s="8">
        <v>0.36730000000000002</v>
      </c>
      <c r="P72" s="8">
        <v>-3.8600000000000002E-2</v>
      </c>
      <c r="Q72" s="11" t="b">
        <v>0</v>
      </c>
      <c r="R72" s="11" t="b">
        <v>1</v>
      </c>
    </row>
    <row r="73" spans="1:18" x14ac:dyDescent="0.25">
      <c r="A73" s="4">
        <v>72</v>
      </c>
      <c r="B73" s="2">
        <v>42842</v>
      </c>
      <c r="C73" s="1">
        <v>222.58</v>
      </c>
      <c r="D73" s="1">
        <v>220.97</v>
      </c>
      <c r="E73" s="1">
        <f>(testdata[[#This Row],[high]]+testdata[[#This Row],[low]])/2</f>
        <v>221.77500000000001</v>
      </c>
      <c r="F73" s="19">
        <f xml:space="preserve"> (F72 *(13 - 1) + E65) / 13</f>
        <v>222.92400032098826</v>
      </c>
      <c r="G73" s="18">
        <f xml:space="preserve"> (G72 *(8-1) + E68) / 8</f>
        <v>223.28172959475029</v>
      </c>
      <c r="H73" s="18">
        <f xml:space="preserve"> (H72 *(5-1) + E70) / 5</f>
        <v>223.11190673312453</v>
      </c>
      <c r="I73" s="8">
        <f>ABS(testdata[[#This Row],[Jaw (13,8)]]-testdata[[#This Row],[Teeth (8,5)]])</f>
        <v>0.35772927376203256</v>
      </c>
      <c r="J73" s="8">
        <f>-ABS(testdata[[#This Row],[Teeth (8,5)]]-testdata[[#This Row],[Lips (5,3)]])</f>
        <v>-0.16982286162576088</v>
      </c>
      <c r="K73" s="11" t="b">
        <f>IF(testdata[[#This Row],[Upper]]&gt;I72,TRUE,FALSE)</f>
        <v>0</v>
      </c>
      <c r="L73" s="11" t="b">
        <f>IF(testdata[[#This Row],[Lower]]&lt;J72,TRUE,FALSE)</f>
        <v>1</v>
      </c>
      <c r="N73" s="2">
        <v>42842</v>
      </c>
      <c r="O73" s="8">
        <v>0.35770000000000002</v>
      </c>
      <c r="P73" s="8">
        <v>-0.16980000000000001</v>
      </c>
      <c r="Q73" s="11" t="b">
        <v>0</v>
      </c>
      <c r="R73" s="11" t="b">
        <v>1</v>
      </c>
    </row>
    <row r="74" spans="1:18" x14ac:dyDescent="0.25">
      <c r="A74" s="4">
        <v>73</v>
      </c>
      <c r="B74" s="2">
        <v>42843</v>
      </c>
      <c r="C74" s="1">
        <v>222.5</v>
      </c>
      <c r="D74" s="1">
        <v>221.16</v>
      </c>
      <c r="E74" s="1">
        <f>(testdata[[#This Row],[high]]+testdata[[#This Row],[low]])/2</f>
        <v>221.82999999999998</v>
      </c>
      <c r="F74" s="19">
        <f xml:space="preserve"> (F73 *(13 - 1) + E66) / 13</f>
        <v>222.99907721937376</v>
      </c>
      <c r="G74" s="18">
        <f xml:space="preserve"> (G73 *(8-1) + E69) / 8</f>
        <v>223.3033883954065</v>
      </c>
      <c r="H74" s="18">
        <f xml:space="preserve"> (H73 *(5-1) + E71) / 5</f>
        <v>222.9665253864996</v>
      </c>
      <c r="I74" s="8">
        <f>ABS(testdata[[#This Row],[Jaw (13,8)]]-testdata[[#This Row],[Teeth (8,5)]])</f>
        <v>0.3043111760327406</v>
      </c>
      <c r="J74" s="8">
        <f>-ABS(testdata[[#This Row],[Teeth (8,5)]]-testdata[[#This Row],[Lips (5,3)]])</f>
        <v>-0.33686300890690291</v>
      </c>
      <c r="K74" s="11" t="b">
        <f>IF(testdata[[#This Row],[Upper]]&gt;I73,TRUE,FALSE)</f>
        <v>0</v>
      </c>
      <c r="L74" s="11" t="b">
        <f>IF(testdata[[#This Row],[Lower]]&lt;J73,TRUE,FALSE)</f>
        <v>1</v>
      </c>
      <c r="N74" s="2">
        <v>42843</v>
      </c>
      <c r="O74" s="8">
        <v>0.30430000000000001</v>
      </c>
      <c r="P74" s="8">
        <v>-0.33689999999999998</v>
      </c>
      <c r="Q74" s="11" t="b">
        <v>0</v>
      </c>
      <c r="R74" s="11" t="b">
        <v>1</v>
      </c>
    </row>
    <row r="75" spans="1:18" x14ac:dyDescent="0.25">
      <c r="A75" s="4">
        <v>74</v>
      </c>
      <c r="B75" s="2">
        <v>42844</v>
      </c>
      <c r="C75" s="1">
        <v>222.94</v>
      </c>
      <c r="D75" s="1">
        <v>221.26</v>
      </c>
      <c r="E75" s="1">
        <f>(testdata[[#This Row],[high]]+testdata[[#This Row],[low]])/2</f>
        <v>222.1</v>
      </c>
      <c r="F75" s="19">
        <f xml:space="preserve"> (F74 *(13 - 1) + E67) / 13</f>
        <v>223.0149174332681</v>
      </c>
      <c r="G75" s="18">
        <f xml:space="preserve"> (G74 *(8-1) + E70) / 8</f>
        <v>223.17546484598068</v>
      </c>
      <c r="H75" s="18">
        <f xml:space="preserve"> (H74 *(5-1) + E72) / 5</f>
        <v>222.68522030919968</v>
      </c>
      <c r="I75" s="8">
        <f>ABS(testdata[[#This Row],[Jaw (13,8)]]-testdata[[#This Row],[Teeth (8,5)]])</f>
        <v>0.16054741271258877</v>
      </c>
      <c r="J75" s="8">
        <f>-ABS(testdata[[#This Row],[Teeth (8,5)]]-testdata[[#This Row],[Lips (5,3)]])</f>
        <v>-0.49024453678100599</v>
      </c>
      <c r="K75" s="11" t="b">
        <f>IF(testdata[[#This Row],[Upper]]&gt;I74,TRUE,FALSE)</f>
        <v>0</v>
      </c>
      <c r="L75" s="11" t="b">
        <f>IF(testdata[[#This Row],[Lower]]&lt;J74,TRUE,FALSE)</f>
        <v>1</v>
      </c>
      <c r="N75" s="2">
        <v>42844</v>
      </c>
      <c r="O75" s="8">
        <v>0.1605</v>
      </c>
      <c r="P75" s="8">
        <v>-0.49020000000000002</v>
      </c>
      <c r="Q75" s="11" t="b">
        <v>0</v>
      </c>
      <c r="R75" s="11" t="b">
        <v>1</v>
      </c>
    </row>
    <row r="76" spans="1:18" x14ac:dyDescent="0.25">
      <c r="A76" s="4">
        <v>75</v>
      </c>
      <c r="B76" s="2">
        <v>42845</v>
      </c>
      <c r="C76" s="1">
        <v>223.79</v>
      </c>
      <c r="D76" s="1">
        <v>221.83</v>
      </c>
      <c r="E76" s="1">
        <f>(testdata[[#This Row],[high]]+testdata[[#This Row],[low]])/2</f>
        <v>222.81</v>
      </c>
      <c r="F76" s="19">
        <f xml:space="preserve"> (F75 *(13 - 1) + E68) / 13</f>
        <v>223.03569301532437</v>
      </c>
      <c r="G76" s="18">
        <f xml:space="preserve"> (G75 *(8-1) + E71) / 8</f>
        <v>223.07665674023309</v>
      </c>
      <c r="H76" s="18">
        <f xml:space="preserve"> (H75 *(5-1) + E73) / 5</f>
        <v>222.50317624735976</v>
      </c>
      <c r="I76" s="8">
        <f>ABS(testdata[[#This Row],[Jaw (13,8)]]-testdata[[#This Row],[Teeth (8,5)]])</f>
        <v>4.0963724908721133E-2</v>
      </c>
      <c r="J76" s="8">
        <f>-ABS(testdata[[#This Row],[Teeth (8,5)]]-testdata[[#This Row],[Lips (5,3)]])</f>
        <v>-0.57348049287332969</v>
      </c>
      <c r="K76" s="11" t="b">
        <f>IF(testdata[[#This Row],[Upper]]&gt;I75,TRUE,FALSE)</f>
        <v>0</v>
      </c>
      <c r="L76" s="11" t="b">
        <f>IF(testdata[[#This Row],[Lower]]&lt;J75,TRUE,FALSE)</f>
        <v>1</v>
      </c>
      <c r="N76" s="2">
        <v>42845</v>
      </c>
      <c r="O76" s="8">
        <v>4.1000000000000002E-2</v>
      </c>
      <c r="P76" s="8">
        <v>-0.57350000000000001</v>
      </c>
      <c r="Q76" s="11" t="b">
        <v>0</v>
      </c>
      <c r="R76" s="11" t="b">
        <v>1</v>
      </c>
    </row>
    <row r="77" spans="1:18" x14ac:dyDescent="0.25">
      <c r="A77" s="4">
        <v>76</v>
      </c>
      <c r="B77" s="2">
        <v>42846</v>
      </c>
      <c r="C77" s="1">
        <v>223.28</v>
      </c>
      <c r="D77" s="1">
        <v>222.16</v>
      </c>
      <c r="E77" s="1">
        <f>(testdata[[#This Row],[high]]+testdata[[#This Row],[low]])/2</f>
        <v>222.72</v>
      </c>
      <c r="F77" s="19">
        <f xml:space="preserve"> (F76 *(13 - 1) + E69) / 13</f>
        <v>223.06794739876096</v>
      </c>
      <c r="G77" s="18">
        <f xml:space="preserve"> (G76 *(8-1) + E72) / 8</f>
        <v>222.88707464770394</v>
      </c>
      <c r="H77" s="18">
        <f xml:space="preserve"> (H76 *(5-1) + E74) / 5</f>
        <v>222.36854099788781</v>
      </c>
      <c r="I77" s="8">
        <f>ABS(testdata[[#This Row],[Jaw (13,8)]]-testdata[[#This Row],[Teeth (8,5)]])</f>
        <v>0.18087275105702361</v>
      </c>
      <c r="J77" s="8">
        <f>-ABS(testdata[[#This Row],[Teeth (8,5)]]-testdata[[#This Row],[Lips (5,3)]])</f>
        <v>-0.51853364981613481</v>
      </c>
      <c r="K77" s="11" t="b">
        <f>IF(testdata[[#This Row],[Upper]]&gt;I76,TRUE,FALSE)</f>
        <v>1</v>
      </c>
      <c r="L77" s="11" t="b">
        <f>IF(testdata[[#This Row],[Lower]]&lt;J76,TRUE,FALSE)</f>
        <v>0</v>
      </c>
      <c r="N77" s="2">
        <v>42846</v>
      </c>
      <c r="O77" s="8">
        <v>0.18090000000000001</v>
      </c>
      <c r="P77" s="8">
        <v>-0.51849999999999996</v>
      </c>
      <c r="Q77" s="11" t="b">
        <v>1</v>
      </c>
      <c r="R77" s="11" t="b">
        <v>0</v>
      </c>
    </row>
    <row r="78" spans="1:18" x14ac:dyDescent="0.25">
      <c r="A78" s="4">
        <v>77</v>
      </c>
      <c r="B78" s="2">
        <v>42849</v>
      </c>
      <c r="C78" s="1">
        <v>225.27</v>
      </c>
      <c r="D78" s="1">
        <v>222.57</v>
      </c>
      <c r="E78" s="1">
        <f>(testdata[[#This Row],[high]]+testdata[[#This Row],[low]])/2</f>
        <v>223.92000000000002</v>
      </c>
      <c r="F78" s="19">
        <f xml:space="preserve"> (F77 *(13 - 1) + E70) / 13</f>
        <v>223.00733606039478</v>
      </c>
      <c r="G78" s="18">
        <f xml:space="preserve"> (G77 *(8-1) + E73) / 8</f>
        <v>222.74806531674096</v>
      </c>
      <c r="H78" s="18">
        <f xml:space="preserve"> (H77 *(5-1) + E75) / 5</f>
        <v>222.31483279831022</v>
      </c>
      <c r="I78" s="8">
        <f>ABS(testdata[[#This Row],[Jaw (13,8)]]-testdata[[#This Row],[Teeth (8,5)]])</f>
        <v>0.25927074365381486</v>
      </c>
      <c r="J78" s="8">
        <f>-ABS(testdata[[#This Row],[Teeth (8,5)]]-testdata[[#This Row],[Lips (5,3)]])</f>
        <v>-0.43323251843074218</v>
      </c>
      <c r="K78" s="11" t="b">
        <f>IF(testdata[[#This Row],[Upper]]&gt;I77,TRUE,FALSE)</f>
        <v>1</v>
      </c>
      <c r="L78" s="11" t="b">
        <f>IF(testdata[[#This Row],[Lower]]&lt;J77,TRUE,FALSE)</f>
        <v>0</v>
      </c>
      <c r="N78" s="2">
        <v>42849</v>
      </c>
      <c r="O78" s="8">
        <v>0.25929999999999997</v>
      </c>
      <c r="P78" s="8">
        <v>-0.43319999999999997</v>
      </c>
      <c r="Q78" s="11" t="b">
        <v>1</v>
      </c>
      <c r="R78" s="11" t="b">
        <v>0</v>
      </c>
    </row>
    <row r="79" spans="1:18" x14ac:dyDescent="0.25">
      <c r="A79" s="4">
        <v>78</v>
      </c>
      <c r="B79" s="2">
        <v>42850</v>
      </c>
      <c r="C79" s="1">
        <v>226.73</v>
      </c>
      <c r="D79" s="1">
        <v>225.65</v>
      </c>
      <c r="E79" s="1">
        <f>(testdata[[#This Row],[high]]+testdata[[#This Row],[low]])/2</f>
        <v>226.19</v>
      </c>
      <c r="F79" s="19">
        <f xml:space="preserve"> (F78 *(13 - 1) + E71) / 13</f>
        <v>222.95946405574901</v>
      </c>
      <c r="G79" s="18">
        <f xml:space="preserve"> (G78 *(8-1) + E74) / 8</f>
        <v>222.63330715214835</v>
      </c>
      <c r="H79" s="18">
        <f xml:space="preserve"> (H78 *(5-1) + E76) / 5</f>
        <v>222.41386623864818</v>
      </c>
      <c r="I79" s="8">
        <f>ABS(testdata[[#This Row],[Jaw (13,8)]]-testdata[[#This Row],[Teeth (8,5)]])</f>
        <v>0.32615690360066196</v>
      </c>
      <c r="J79" s="8">
        <f>-ABS(testdata[[#This Row],[Teeth (8,5)]]-testdata[[#This Row],[Lips (5,3)]])</f>
        <v>-0.21944091350016492</v>
      </c>
      <c r="K79" s="11" t="b">
        <f>IF(testdata[[#This Row],[Upper]]&gt;I78,TRUE,FALSE)</f>
        <v>1</v>
      </c>
      <c r="L79" s="11" t="b">
        <f>IF(testdata[[#This Row],[Lower]]&lt;J78,TRUE,FALSE)</f>
        <v>0</v>
      </c>
      <c r="N79" s="2">
        <v>42850</v>
      </c>
      <c r="O79" s="8">
        <v>0.32619999999999999</v>
      </c>
      <c r="P79" s="8">
        <v>-0.21940000000000001</v>
      </c>
      <c r="Q79" s="11" t="b">
        <v>1</v>
      </c>
      <c r="R79" s="11" t="b">
        <v>0</v>
      </c>
    </row>
    <row r="80" spans="1:18" x14ac:dyDescent="0.25">
      <c r="A80" s="4">
        <v>79</v>
      </c>
      <c r="B80" s="2">
        <v>42851</v>
      </c>
      <c r="C80" s="1">
        <v>227.28</v>
      </c>
      <c r="D80" s="1">
        <v>226.16</v>
      </c>
      <c r="E80" s="1">
        <f>(testdata[[#This Row],[high]]+testdata[[#This Row],[low]])/2</f>
        <v>226.72</v>
      </c>
      <c r="F80" s="19">
        <f xml:space="preserve"> (F79 *(13 - 1) + E72) / 13</f>
        <v>222.85181297453755</v>
      </c>
      <c r="G80" s="18">
        <f xml:space="preserve"> (G79 *(8-1) + E75) / 8</f>
        <v>222.5666437581298</v>
      </c>
      <c r="H80" s="18">
        <f xml:space="preserve"> (H79 *(5-1) + E77) / 5</f>
        <v>222.47509299091854</v>
      </c>
      <c r="I80" s="8">
        <f>ABS(testdata[[#This Row],[Jaw (13,8)]]-testdata[[#This Row],[Teeth (8,5)]])</f>
        <v>0.28516921640775195</v>
      </c>
      <c r="J80" s="8">
        <f>-ABS(testdata[[#This Row],[Teeth (8,5)]]-testdata[[#This Row],[Lips (5,3)]])</f>
        <v>-9.1550767211259654E-2</v>
      </c>
      <c r="K80" s="11" t="b">
        <f>IF(testdata[[#This Row],[Upper]]&gt;I79,TRUE,FALSE)</f>
        <v>0</v>
      </c>
      <c r="L80" s="11" t="b">
        <f>IF(testdata[[#This Row],[Lower]]&lt;J79,TRUE,FALSE)</f>
        <v>0</v>
      </c>
      <c r="N80" s="2">
        <v>42851</v>
      </c>
      <c r="O80" s="8">
        <v>0.28520000000000001</v>
      </c>
      <c r="P80" s="8">
        <v>-9.1600000000000001E-2</v>
      </c>
      <c r="Q80" s="11" t="b">
        <v>0</v>
      </c>
      <c r="R80" s="11" t="b">
        <v>0</v>
      </c>
    </row>
    <row r="81" spans="1:18" x14ac:dyDescent="0.25">
      <c r="A81" s="4">
        <v>80</v>
      </c>
      <c r="B81" s="2">
        <v>42852</v>
      </c>
      <c r="C81" s="1">
        <v>226.73</v>
      </c>
      <c r="D81" s="1">
        <v>225.81</v>
      </c>
      <c r="E81" s="1">
        <f>(testdata[[#This Row],[high]]+testdata[[#This Row],[low]])/2</f>
        <v>226.26999999999998</v>
      </c>
      <c r="F81" s="19">
        <f xml:space="preserve"> (F80 *(13 - 1) + E73) / 13</f>
        <v>222.76898120726543</v>
      </c>
      <c r="G81" s="18">
        <f xml:space="preserve"> (G80 *(8-1) + E76) / 8</f>
        <v>222.59706328836356</v>
      </c>
      <c r="H81" s="18">
        <f xml:space="preserve"> (H80 *(5-1) + E78) / 5</f>
        <v>222.76407439273484</v>
      </c>
      <c r="I81" s="8">
        <f>ABS(testdata[[#This Row],[Jaw (13,8)]]-testdata[[#This Row],[Teeth (8,5)]])</f>
        <v>0.17191791890186892</v>
      </c>
      <c r="J81" s="8">
        <f>-ABS(testdata[[#This Row],[Teeth (8,5)]]-testdata[[#This Row],[Lips (5,3)]])</f>
        <v>-0.16701110437128364</v>
      </c>
      <c r="K81" s="11" t="b">
        <f>IF(testdata[[#This Row],[Upper]]&gt;I80,TRUE,FALSE)</f>
        <v>0</v>
      </c>
      <c r="L81" s="11" t="b">
        <f>IF(testdata[[#This Row],[Lower]]&lt;J80,TRUE,FALSE)</f>
        <v>1</v>
      </c>
      <c r="N81" s="2">
        <v>42852</v>
      </c>
      <c r="O81" s="8">
        <v>0.1719</v>
      </c>
      <c r="P81" s="8">
        <v>-0.16700000000000001</v>
      </c>
      <c r="Q81" s="11" t="b">
        <v>0</v>
      </c>
      <c r="R81" s="11" t="b">
        <v>1</v>
      </c>
    </row>
    <row r="82" spans="1:18" x14ac:dyDescent="0.25">
      <c r="A82" s="4">
        <v>81</v>
      </c>
      <c r="B82" s="2">
        <v>42853</v>
      </c>
      <c r="C82" s="1">
        <v>226.71</v>
      </c>
      <c r="D82" s="1">
        <v>225.76</v>
      </c>
      <c r="E82" s="1">
        <f>(testdata[[#This Row],[high]]+testdata[[#This Row],[low]])/2</f>
        <v>226.23500000000001</v>
      </c>
      <c r="F82" s="19">
        <f xml:space="preserve"> (F81 *(13 - 1) + E74) / 13</f>
        <v>222.69675188362964</v>
      </c>
      <c r="G82" s="18">
        <f xml:space="preserve"> (G81 *(8-1) + E77) / 8</f>
        <v>222.61243037731811</v>
      </c>
      <c r="H82" s="18">
        <f xml:space="preserve"> (H81 *(5-1) + E79) / 5</f>
        <v>223.44925951418787</v>
      </c>
      <c r="I82" s="8">
        <f>ABS(testdata[[#This Row],[Jaw (13,8)]]-testdata[[#This Row],[Teeth (8,5)]])</f>
        <v>8.4321506311539451E-2</v>
      </c>
      <c r="J82" s="8">
        <f>-ABS(testdata[[#This Row],[Teeth (8,5)]]-testdata[[#This Row],[Lips (5,3)]])</f>
        <v>-0.8368291368697669</v>
      </c>
      <c r="K82" s="11" t="b">
        <f>IF(testdata[[#This Row],[Upper]]&gt;I81,TRUE,FALSE)</f>
        <v>0</v>
      </c>
      <c r="L82" s="11" t="b">
        <f>IF(testdata[[#This Row],[Lower]]&lt;J81,TRUE,FALSE)</f>
        <v>1</v>
      </c>
      <c r="N82" s="2">
        <v>42853</v>
      </c>
      <c r="O82" s="8">
        <v>8.43E-2</v>
      </c>
      <c r="P82" s="8">
        <v>-0.83679999999999999</v>
      </c>
      <c r="Q82" s="11" t="b">
        <v>0</v>
      </c>
      <c r="R82" s="11" t="b">
        <v>1</v>
      </c>
    </row>
    <row r="83" spans="1:18" x14ac:dyDescent="0.25">
      <c r="A83" s="4">
        <v>82</v>
      </c>
      <c r="B83" s="2">
        <v>42856</v>
      </c>
      <c r="C83" s="1">
        <v>226.94</v>
      </c>
      <c r="D83" s="1">
        <v>226.02</v>
      </c>
      <c r="E83" s="1">
        <f>(testdata[[#This Row],[high]]+testdata[[#This Row],[low]])/2</f>
        <v>226.48000000000002</v>
      </c>
      <c r="F83" s="19">
        <f xml:space="preserve"> (F82 *(13 - 1) + E75) / 13</f>
        <v>222.6508478925812</v>
      </c>
      <c r="G83" s="18">
        <f xml:space="preserve"> (G82 *(8-1) + E78) / 8</f>
        <v>222.77587658015335</v>
      </c>
      <c r="H83" s="18">
        <f xml:space="preserve"> (H82 *(5-1) + E80) / 5</f>
        <v>224.10340761135029</v>
      </c>
      <c r="I83" s="8">
        <f>ABS(testdata[[#This Row],[Jaw (13,8)]]-testdata[[#This Row],[Teeth (8,5)]])</f>
        <v>0.12502868757215424</v>
      </c>
      <c r="J83" s="8">
        <f>-ABS(testdata[[#This Row],[Teeth (8,5)]]-testdata[[#This Row],[Lips (5,3)]])</f>
        <v>-1.3275310311969406</v>
      </c>
      <c r="K83" s="11" t="b">
        <f>IF(testdata[[#This Row],[Upper]]&gt;I82,TRUE,FALSE)</f>
        <v>1</v>
      </c>
      <c r="L83" s="11" t="b">
        <f>IF(testdata[[#This Row],[Lower]]&lt;J82,TRUE,FALSE)</f>
        <v>1</v>
      </c>
      <c r="N83" s="2">
        <v>42856</v>
      </c>
      <c r="O83" s="8">
        <v>0.125</v>
      </c>
      <c r="P83" s="8">
        <v>-1.3274999999999999</v>
      </c>
      <c r="Q83" s="11" t="b">
        <v>1</v>
      </c>
      <c r="R83" s="11" t="b">
        <v>1</v>
      </c>
    </row>
    <row r="84" spans="1:18" x14ac:dyDescent="0.25">
      <c r="A84" s="4">
        <v>83</v>
      </c>
      <c r="B84" s="2">
        <v>42857</v>
      </c>
      <c r="C84" s="1">
        <v>226.76</v>
      </c>
      <c r="D84" s="1">
        <v>226.12</v>
      </c>
      <c r="E84" s="1">
        <f>(testdata[[#This Row],[high]]+testdata[[#This Row],[low]])/2</f>
        <v>226.44</v>
      </c>
      <c r="F84" s="19">
        <f xml:space="preserve"> (F83 *(13 - 1) + E76) / 13</f>
        <v>222.66309036238266</v>
      </c>
      <c r="G84" s="18">
        <f xml:space="preserve"> (G83 *(8-1) + E79) / 8</f>
        <v>223.20264200763418</v>
      </c>
      <c r="H84" s="18">
        <f xml:space="preserve"> (H83 *(5-1) + E81) / 5</f>
        <v>224.53672608908022</v>
      </c>
      <c r="I84" s="8">
        <f>ABS(testdata[[#This Row],[Jaw (13,8)]]-testdata[[#This Row],[Teeth (8,5)]])</f>
        <v>0.53955164525152099</v>
      </c>
      <c r="J84" s="8">
        <f>-ABS(testdata[[#This Row],[Teeth (8,5)]]-testdata[[#This Row],[Lips (5,3)]])</f>
        <v>-1.3340840814460364</v>
      </c>
      <c r="K84" s="11" t="b">
        <f>IF(testdata[[#This Row],[Upper]]&gt;I83,TRUE,FALSE)</f>
        <v>1</v>
      </c>
      <c r="L84" s="11" t="b">
        <f>IF(testdata[[#This Row],[Lower]]&lt;J83,TRUE,FALSE)</f>
        <v>1</v>
      </c>
      <c r="N84" s="2">
        <v>42857</v>
      </c>
      <c r="O84" s="8">
        <v>0.53959999999999997</v>
      </c>
      <c r="P84" s="8">
        <v>-1.3341000000000001</v>
      </c>
      <c r="Q84" s="11" t="b">
        <v>1</v>
      </c>
      <c r="R84" s="11" t="b">
        <v>1</v>
      </c>
    </row>
    <row r="85" spans="1:18" x14ac:dyDescent="0.25">
      <c r="A85" s="4">
        <v>84</v>
      </c>
      <c r="B85" s="2">
        <v>42858</v>
      </c>
      <c r="C85" s="1">
        <v>226.66</v>
      </c>
      <c r="D85" s="1">
        <v>225.55</v>
      </c>
      <c r="E85" s="1">
        <f>(testdata[[#This Row],[high]]+testdata[[#This Row],[low]])/2</f>
        <v>226.10500000000002</v>
      </c>
      <c r="F85" s="19">
        <f xml:space="preserve"> (F84 *(13 - 1) + E77) / 13</f>
        <v>222.66746802681473</v>
      </c>
      <c r="G85" s="18">
        <f xml:space="preserve"> (G84 *(8-1) + E80) / 8</f>
        <v>223.6423117566799</v>
      </c>
      <c r="H85" s="18">
        <f xml:space="preserve"> (H84 *(5-1) + E82) / 5</f>
        <v>224.87638087126416</v>
      </c>
      <c r="I85" s="8">
        <f>ABS(testdata[[#This Row],[Jaw (13,8)]]-testdata[[#This Row],[Teeth (8,5)]])</f>
        <v>0.97484372986517087</v>
      </c>
      <c r="J85" s="8">
        <f>-ABS(testdata[[#This Row],[Teeth (8,5)]]-testdata[[#This Row],[Lips (5,3)]])</f>
        <v>-1.2340691145842584</v>
      </c>
      <c r="K85" s="11" t="b">
        <f>IF(testdata[[#This Row],[Upper]]&gt;I84,TRUE,FALSE)</f>
        <v>1</v>
      </c>
      <c r="L85" s="11" t="b">
        <f>IF(testdata[[#This Row],[Lower]]&lt;J84,TRUE,FALSE)</f>
        <v>0</v>
      </c>
      <c r="N85" s="2">
        <v>42858</v>
      </c>
      <c r="O85" s="8">
        <v>0.9748</v>
      </c>
      <c r="P85" s="8">
        <v>-1.2341</v>
      </c>
      <c r="Q85" s="11" t="b">
        <v>1</v>
      </c>
      <c r="R85" s="11" t="b">
        <v>0</v>
      </c>
    </row>
    <row r="86" spans="1:18" x14ac:dyDescent="0.25">
      <c r="A86" s="4">
        <v>85</v>
      </c>
      <c r="B86" s="2">
        <v>42859</v>
      </c>
      <c r="C86" s="1">
        <v>226.71</v>
      </c>
      <c r="D86" s="1">
        <v>225.62</v>
      </c>
      <c r="E86" s="1">
        <f>(testdata[[#This Row],[high]]+testdata[[#This Row],[low]])/2</f>
        <v>226.16500000000002</v>
      </c>
      <c r="F86" s="19">
        <f xml:space="preserve"> (F85 *(13 - 1) + E78) / 13</f>
        <v>222.76381664013667</v>
      </c>
      <c r="G86" s="18">
        <f xml:space="preserve"> (G85 *(8-1) + E81) / 8</f>
        <v>223.97077278709492</v>
      </c>
      <c r="H86" s="18">
        <f xml:space="preserve"> (H85 *(5-1) + E83) / 5</f>
        <v>225.1971046970113</v>
      </c>
      <c r="I86" s="8">
        <f>ABS(testdata[[#This Row],[Jaw (13,8)]]-testdata[[#This Row],[Teeth (8,5)]])</f>
        <v>1.2069561469582482</v>
      </c>
      <c r="J86" s="8">
        <f>-ABS(testdata[[#This Row],[Teeth (8,5)]]-testdata[[#This Row],[Lips (5,3)]])</f>
        <v>-1.2263319099163823</v>
      </c>
      <c r="K86" s="11" t="b">
        <f>IF(testdata[[#This Row],[Upper]]&gt;I85,TRUE,FALSE)</f>
        <v>1</v>
      </c>
      <c r="L86" s="11" t="b">
        <f>IF(testdata[[#This Row],[Lower]]&lt;J85,TRUE,FALSE)</f>
        <v>0</v>
      </c>
      <c r="N86" s="2">
        <v>42859</v>
      </c>
      <c r="O86" s="8">
        <v>1.2070000000000001</v>
      </c>
      <c r="P86" s="8">
        <v>-1.2262999999999999</v>
      </c>
      <c r="Q86" s="11" t="b">
        <v>1</v>
      </c>
      <c r="R86" s="11" t="b">
        <v>0</v>
      </c>
    </row>
    <row r="87" spans="1:18" x14ac:dyDescent="0.25">
      <c r="A87" s="4">
        <v>86</v>
      </c>
      <c r="B87" s="2">
        <v>42860</v>
      </c>
      <c r="C87" s="1">
        <v>227.46</v>
      </c>
      <c r="D87" s="1">
        <v>226.48</v>
      </c>
      <c r="E87" s="1">
        <f>(testdata[[#This Row],[high]]+testdata[[#This Row],[low]])/2</f>
        <v>226.97</v>
      </c>
      <c r="F87" s="19">
        <f xml:space="preserve"> (F86 *(13 - 1) + E79) / 13</f>
        <v>223.02736920628001</v>
      </c>
      <c r="G87" s="18">
        <f xml:space="preserve"> (G86 *(8-1) + E82) / 8</f>
        <v>224.25380118870805</v>
      </c>
      <c r="H87" s="18">
        <f xml:space="preserve"> (H86 *(5-1) + E84) / 5</f>
        <v>225.44568375760906</v>
      </c>
      <c r="I87" s="8">
        <f>ABS(testdata[[#This Row],[Jaw (13,8)]]-testdata[[#This Row],[Teeth (8,5)]])</f>
        <v>1.2264319824280392</v>
      </c>
      <c r="J87" s="8">
        <f>-ABS(testdata[[#This Row],[Teeth (8,5)]]-testdata[[#This Row],[Lips (5,3)]])</f>
        <v>-1.1918825689010077</v>
      </c>
      <c r="K87" s="11" t="b">
        <f>IF(testdata[[#This Row],[Upper]]&gt;I86,TRUE,FALSE)</f>
        <v>1</v>
      </c>
      <c r="L87" s="11" t="b">
        <f>IF(testdata[[#This Row],[Lower]]&lt;J86,TRUE,FALSE)</f>
        <v>0</v>
      </c>
      <c r="N87" s="2">
        <v>42860</v>
      </c>
      <c r="O87" s="8">
        <v>1.2263999999999999</v>
      </c>
      <c r="P87" s="8">
        <v>-1.1919</v>
      </c>
      <c r="Q87" s="11" t="b">
        <v>1</v>
      </c>
      <c r="R87" s="11" t="b">
        <v>0</v>
      </c>
    </row>
    <row r="88" spans="1:18" x14ac:dyDescent="0.25">
      <c r="A88" s="4">
        <v>87</v>
      </c>
      <c r="B88" s="2">
        <v>42863</v>
      </c>
      <c r="C88" s="1">
        <v>227.65</v>
      </c>
      <c r="D88" s="1">
        <v>226.94</v>
      </c>
      <c r="E88" s="1">
        <f>(testdata[[#This Row],[high]]+testdata[[#This Row],[low]])/2</f>
        <v>227.29500000000002</v>
      </c>
      <c r="F88" s="19">
        <f xml:space="preserve"> (F87 *(13 - 1) + E80) / 13</f>
        <v>223.31141772887383</v>
      </c>
      <c r="G88" s="18">
        <f xml:space="preserve"> (G87 *(8-1) + E83) / 8</f>
        <v>224.53207604011953</v>
      </c>
      <c r="H88" s="18">
        <f xml:space="preserve"> (H87 *(5-1) + E85) / 5</f>
        <v>225.57754700608726</v>
      </c>
      <c r="I88" s="8">
        <f>ABS(testdata[[#This Row],[Jaw (13,8)]]-testdata[[#This Row],[Teeth (8,5)]])</f>
        <v>1.2206583112456997</v>
      </c>
      <c r="J88" s="8">
        <f>-ABS(testdata[[#This Row],[Teeth (8,5)]]-testdata[[#This Row],[Lips (5,3)]])</f>
        <v>-1.0454709659677235</v>
      </c>
      <c r="K88" s="11" t="b">
        <f>IF(testdata[[#This Row],[Upper]]&gt;I87,TRUE,FALSE)</f>
        <v>0</v>
      </c>
      <c r="L88" s="11" t="b">
        <f>IF(testdata[[#This Row],[Lower]]&lt;J87,TRUE,FALSE)</f>
        <v>0</v>
      </c>
      <c r="N88" s="2">
        <v>42863</v>
      </c>
      <c r="O88" s="8">
        <v>1.2206999999999999</v>
      </c>
      <c r="P88" s="8">
        <v>-1.0455000000000001</v>
      </c>
      <c r="Q88" s="11" t="b">
        <v>0</v>
      </c>
      <c r="R88" s="11" t="b">
        <v>0</v>
      </c>
    </row>
    <row r="89" spans="1:18" x14ac:dyDescent="0.25">
      <c r="A89" s="4">
        <v>88</v>
      </c>
      <c r="B89" s="2">
        <v>42864</v>
      </c>
      <c r="C89" s="1">
        <v>227.91</v>
      </c>
      <c r="D89" s="1">
        <v>226.82</v>
      </c>
      <c r="E89" s="1">
        <f>(testdata[[#This Row],[high]]+testdata[[#This Row],[low]])/2</f>
        <v>227.36500000000001</v>
      </c>
      <c r="F89" s="19">
        <f xml:space="preserve"> (F88 *(13 - 1) + E81) / 13</f>
        <v>223.53900098049891</v>
      </c>
      <c r="G89" s="18">
        <f xml:space="preserve"> (G88 *(8-1) + E84) / 8</f>
        <v>224.77056653510459</v>
      </c>
      <c r="H89" s="18">
        <f xml:space="preserve"> (H88 *(5-1) + E86) / 5</f>
        <v>225.69503760486981</v>
      </c>
      <c r="I89" s="8">
        <f>ABS(testdata[[#This Row],[Jaw (13,8)]]-testdata[[#This Row],[Teeth (8,5)]])</f>
        <v>1.2315655546056803</v>
      </c>
      <c r="J89" s="8">
        <f>-ABS(testdata[[#This Row],[Teeth (8,5)]]-testdata[[#This Row],[Lips (5,3)]])</f>
        <v>-0.92447106976521809</v>
      </c>
      <c r="K89" s="11" t="b">
        <f>IF(testdata[[#This Row],[Upper]]&gt;I88,TRUE,FALSE)</f>
        <v>1</v>
      </c>
      <c r="L89" s="11" t="b">
        <f>IF(testdata[[#This Row],[Lower]]&lt;J88,TRUE,FALSE)</f>
        <v>0</v>
      </c>
      <c r="N89" s="2">
        <v>42864</v>
      </c>
      <c r="O89" s="8">
        <v>1.2316</v>
      </c>
      <c r="P89" s="8">
        <v>-0.92449999999999999</v>
      </c>
      <c r="Q89" s="11" t="b">
        <v>1</v>
      </c>
      <c r="R89" s="11" t="b">
        <v>0</v>
      </c>
    </row>
    <row r="90" spans="1:18" x14ac:dyDescent="0.25">
      <c r="A90" s="4">
        <v>89</v>
      </c>
      <c r="B90" s="2">
        <v>42865</v>
      </c>
      <c r="C90" s="1">
        <v>227.61</v>
      </c>
      <c r="D90" s="1">
        <v>226.92</v>
      </c>
      <c r="E90" s="1">
        <f>(testdata[[#This Row],[high]]+testdata[[#This Row],[low]])/2</f>
        <v>227.26499999999999</v>
      </c>
      <c r="F90" s="19">
        <f xml:space="preserve"> (F89 *(13 - 1) + E82) / 13</f>
        <v>223.74638552046054</v>
      </c>
      <c r="G90" s="18">
        <f xml:space="preserve"> (G89 *(8-1) + E85) / 8</f>
        <v>224.93737071821653</v>
      </c>
      <c r="H90" s="18">
        <f xml:space="preserve"> (H89 *(5-1) + E87) / 5</f>
        <v>225.95003008389585</v>
      </c>
      <c r="I90" s="8">
        <f>ABS(testdata[[#This Row],[Jaw (13,8)]]-testdata[[#This Row],[Teeth (8,5)]])</f>
        <v>1.1909851977559924</v>
      </c>
      <c r="J90" s="8">
        <f>-ABS(testdata[[#This Row],[Teeth (8,5)]]-testdata[[#This Row],[Lips (5,3)]])</f>
        <v>-1.0126593656793261</v>
      </c>
      <c r="K90" s="11" t="b">
        <f>IF(testdata[[#This Row],[Upper]]&gt;I89,TRUE,FALSE)</f>
        <v>0</v>
      </c>
      <c r="L90" s="11" t="b">
        <f>IF(testdata[[#This Row],[Lower]]&lt;J89,TRUE,FALSE)</f>
        <v>1</v>
      </c>
      <c r="N90" s="2">
        <v>42865</v>
      </c>
      <c r="O90" s="8">
        <v>1.1910000000000001</v>
      </c>
      <c r="P90" s="8">
        <v>-1.0126999999999999</v>
      </c>
      <c r="Q90" s="11" t="b">
        <v>0</v>
      </c>
      <c r="R90" s="11" t="b">
        <v>1</v>
      </c>
    </row>
    <row r="91" spans="1:18" x14ac:dyDescent="0.25">
      <c r="A91" s="4">
        <v>90</v>
      </c>
      <c r="B91" s="2">
        <v>42866</v>
      </c>
      <c r="C91" s="1">
        <v>227.32</v>
      </c>
      <c r="D91" s="1">
        <v>225.95</v>
      </c>
      <c r="E91" s="1">
        <f>(testdata[[#This Row],[high]]+testdata[[#This Row],[low]])/2</f>
        <v>226.63499999999999</v>
      </c>
      <c r="F91" s="19">
        <f xml:space="preserve"> (F90 *(13 - 1) + E83) / 13</f>
        <v>223.95666355734818</v>
      </c>
      <c r="G91" s="18">
        <f xml:space="preserve"> (G90 *(8-1) + E86) / 8</f>
        <v>225.09082437843946</v>
      </c>
      <c r="H91" s="18">
        <f xml:space="preserve"> (H90 *(5-1) + E88) / 5</f>
        <v>226.21902406711669</v>
      </c>
      <c r="I91" s="8">
        <f>ABS(testdata[[#This Row],[Jaw (13,8)]]-testdata[[#This Row],[Teeth (8,5)]])</f>
        <v>1.1341608210912852</v>
      </c>
      <c r="J91" s="8">
        <f>-ABS(testdata[[#This Row],[Teeth (8,5)]]-testdata[[#This Row],[Lips (5,3)]])</f>
        <v>-1.1281996886772276</v>
      </c>
      <c r="K91" s="11" t="b">
        <f>IF(testdata[[#This Row],[Upper]]&gt;I90,TRUE,FALSE)</f>
        <v>0</v>
      </c>
      <c r="L91" s="11" t="b">
        <f>IF(testdata[[#This Row],[Lower]]&lt;J90,TRUE,FALSE)</f>
        <v>1</v>
      </c>
      <c r="N91" s="2">
        <v>42866</v>
      </c>
      <c r="O91" s="8">
        <v>1.1342000000000001</v>
      </c>
      <c r="P91" s="8">
        <v>-1.1282000000000001</v>
      </c>
      <c r="Q91" s="11" t="b">
        <v>0</v>
      </c>
      <c r="R91" s="11" t="b">
        <v>1</v>
      </c>
    </row>
    <row r="92" spans="1:18" x14ac:dyDescent="0.25">
      <c r="A92" s="4">
        <v>91</v>
      </c>
      <c r="B92" s="2">
        <v>42867</v>
      </c>
      <c r="C92" s="1">
        <v>227.19</v>
      </c>
      <c r="D92" s="1">
        <v>226.47</v>
      </c>
      <c r="E92" s="1">
        <f>(testdata[[#This Row],[high]]+testdata[[#This Row],[low]])/2</f>
        <v>226.82999999999998</v>
      </c>
      <c r="F92" s="19">
        <f xml:space="preserve"> (F91 *(13 - 1) + E84) / 13</f>
        <v>224.14768943755217</v>
      </c>
      <c r="G92" s="18">
        <f xml:space="preserve"> (G91 *(8-1) + E87) / 8</f>
        <v>225.32572133113453</v>
      </c>
      <c r="H92" s="18">
        <f xml:space="preserve"> (H91 *(5-1) + E89) / 5</f>
        <v>226.44821925369334</v>
      </c>
      <c r="I92" s="8">
        <f>ABS(testdata[[#This Row],[Jaw (13,8)]]-testdata[[#This Row],[Teeth (8,5)]])</f>
        <v>1.1780318935823573</v>
      </c>
      <c r="J92" s="8">
        <f>-ABS(testdata[[#This Row],[Teeth (8,5)]]-testdata[[#This Row],[Lips (5,3)]])</f>
        <v>-1.1224979225588072</v>
      </c>
      <c r="K92" s="11" t="b">
        <f>IF(testdata[[#This Row],[Upper]]&gt;I91,TRUE,FALSE)</f>
        <v>1</v>
      </c>
      <c r="L92" s="11" t="b">
        <f>IF(testdata[[#This Row],[Lower]]&lt;J91,TRUE,FALSE)</f>
        <v>0</v>
      </c>
      <c r="N92" s="2">
        <v>42867</v>
      </c>
      <c r="O92" s="8">
        <v>1.1779999999999999</v>
      </c>
      <c r="P92" s="8">
        <v>-1.1225000000000001</v>
      </c>
      <c r="Q92" s="11" t="b">
        <v>1</v>
      </c>
      <c r="R92" s="11" t="b">
        <v>0</v>
      </c>
    </row>
    <row r="93" spans="1:18" x14ac:dyDescent="0.25">
      <c r="A93" s="4">
        <v>92</v>
      </c>
      <c r="B93" s="2">
        <v>42870</v>
      </c>
      <c r="C93" s="1">
        <v>228.15</v>
      </c>
      <c r="D93" s="1">
        <v>227.21</v>
      </c>
      <c r="E93" s="1">
        <f>(testdata[[#This Row],[high]]+testdata[[#This Row],[low]])/2</f>
        <v>227.68</v>
      </c>
      <c r="F93" s="19">
        <f xml:space="preserve"> (F92 *(13 - 1) + E85) / 13</f>
        <v>224.29825178850973</v>
      </c>
      <c r="G93" s="18">
        <f xml:space="preserve"> (G92 *(8-1) + E88) / 8</f>
        <v>225.57188116474273</v>
      </c>
      <c r="H93" s="18">
        <f xml:space="preserve"> (H92 *(5-1) + E90) / 5</f>
        <v>226.61157540295466</v>
      </c>
      <c r="I93" s="8">
        <f>ABS(testdata[[#This Row],[Jaw (13,8)]]-testdata[[#This Row],[Teeth (8,5)]])</f>
        <v>1.2736293762330035</v>
      </c>
      <c r="J93" s="8">
        <f>-ABS(testdata[[#This Row],[Teeth (8,5)]]-testdata[[#This Row],[Lips (5,3)]])</f>
        <v>-1.0396942382119221</v>
      </c>
      <c r="K93" s="11" t="b">
        <f>IF(testdata[[#This Row],[Upper]]&gt;I92,TRUE,FALSE)</f>
        <v>1</v>
      </c>
      <c r="L93" s="11" t="b">
        <f>IF(testdata[[#This Row],[Lower]]&lt;J92,TRUE,FALSE)</f>
        <v>0</v>
      </c>
      <c r="N93" s="2">
        <v>42870</v>
      </c>
      <c r="O93" s="8">
        <v>1.2736000000000001</v>
      </c>
      <c r="P93" s="8">
        <v>-1.0397000000000001</v>
      </c>
      <c r="Q93" s="11" t="b">
        <v>1</v>
      </c>
      <c r="R93" s="11" t="b">
        <v>0</v>
      </c>
    </row>
    <row r="94" spans="1:18" x14ac:dyDescent="0.25">
      <c r="A94" s="4">
        <v>93</v>
      </c>
      <c r="B94" s="2">
        <v>42871</v>
      </c>
      <c r="C94" s="1">
        <v>228.36</v>
      </c>
      <c r="D94" s="1">
        <v>227.38</v>
      </c>
      <c r="E94" s="1">
        <f>(testdata[[#This Row],[high]]+testdata[[#This Row],[low]])/2</f>
        <v>227.87</v>
      </c>
      <c r="F94" s="19">
        <f xml:space="preserve"> (F93 *(13 - 1) + E86) / 13</f>
        <v>224.44184780477821</v>
      </c>
      <c r="G94" s="18">
        <f xml:space="preserve"> (G93 *(8-1) + E89) / 8</f>
        <v>225.79602101914989</v>
      </c>
      <c r="H94" s="18">
        <f xml:space="preserve"> (H93 *(5-1) + E91) / 5</f>
        <v>226.61626032236373</v>
      </c>
      <c r="I94" s="8">
        <f>ABS(testdata[[#This Row],[Jaw (13,8)]]-testdata[[#This Row],[Teeth (8,5)]])</f>
        <v>1.3541732143716843</v>
      </c>
      <c r="J94" s="8">
        <f>-ABS(testdata[[#This Row],[Teeth (8,5)]]-testdata[[#This Row],[Lips (5,3)]])</f>
        <v>-0.82023930321383887</v>
      </c>
      <c r="K94" s="11" t="b">
        <f>IF(testdata[[#This Row],[Upper]]&gt;I93,TRUE,FALSE)</f>
        <v>1</v>
      </c>
      <c r="L94" s="11" t="b">
        <f>IF(testdata[[#This Row],[Lower]]&lt;J93,TRUE,FALSE)</f>
        <v>0</v>
      </c>
      <c r="N94" s="2">
        <v>42871</v>
      </c>
      <c r="O94" s="8">
        <v>1.3542000000000001</v>
      </c>
      <c r="P94" s="8">
        <v>-0.82020000000000004</v>
      </c>
      <c r="Q94" s="11" t="b">
        <v>1</v>
      </c>
      <c r="R94" s="11" t="b">
        <v>0</v>
      </c>
    </row>
    <row r="95" spans="1:18" x14ac:dyDescent="0.25">
      <c r="A95" s="4">
        <v>94</v>
      </c>
      <c r="B95" s="2">
        <v>42872</v>
      </c>
      <c r="C95" s="1">
        <v>226.44</v>
      </c>
      <c r="D95" s="1">
        <v>223.7</v>
      </c>
      <c r="E95" s="1">
        <f>(testdata[[#This Row],[high]]+testdata[[#This Row],[low]])/2</f>
        <v>225.07</v>
      </c>
      <c r="F95" s="19">
        <f xml:space="preserve"> (F94 *(13 - 1) + E87) / 13</f>
        <v>224.63632105056448</v>
      </c>
      <c r="G95" s="18">
        <f xml:space="preserve"> (G94 *(8-1) + E90) / 8</f>
        <v>225.97964339175616</v>
      </c>
      <c r="H95" s="18">
        <f xml:space="preserve"> (H94 *(5-1) + E92) / 5</f>
        <v>226.659008257891</v>
      </c>
      <c r="I95" s="8">
        <f>ABS(testdata[[#This Row],[Jaw (13,8)]]-testdata[[#This Row],[Teeth (8,5)]])</f>
        <v>1.3433223411916799</v>
      </c>
      <c r="J95" s="8">
        <f>-ABS(testdata[[#This Row],[Teeth (8,5)]]-testdata[[#This Row],[Lips (5,3)]])</f>
        <v>-0.67936486613484703</v>
      </c>
      <c r="K95" s="11" t="b">
        <f>IF(testdata[[#This Row],[Upper]]&gt;I94,TRUE,FALSE)</f>
        <v>0</v>
      </c>
      <c r="L95" s="11" t="b">
        <f>IF(testdata[[#This Row],[Lower]]&lt;J94,TRUE,FALSE)</f>
        <v>0</v>
      </c>
      <c r="N95" s="2">
        <v>42872</v>
      </c>
      <c r="O95" s="8">
        <v>1.3432999999999999</v>
      </c>
      <c r="P95" s="8">
        <v>-0.6794</v>
      </c>
      <c r="Q95" s="11" t="b">
        <v>0</v>
      </c>
      <c r="R95" s="11" t="b">
        <v>0</v>
      </c>
    </row>
    <row r="96" spans="1:18" x14ac:dyDescent="0.25">
      <c r="A96" s="4">
        <v>95</v>
      </c>
      <c r="B96" s="2">
        <v>42873</v>
      </c>
      <c r="C96" s="1">
        <v>225.59</v>
      </c>
      <c r="D96" s="1">
        <v>223.39</v>
      </c>
      <c r="E96" s="1">
        <f>(testdata[[#This Row],[high]]+testdata[[#This Row],[low]])/2</f>
        <v>224.49</v>
      </c>
      <c r="F96" s="19">
        <f xml:space="preserve"> (F95 *(13 - 1) + E88) / 13</f>
        <v>224.84083481590568</v>
      </c>
      <c r="G96" s="18">
        <f xml:space="preserve"> (G95 *(8-1) + E91) / 8</f>
        <v>226.06156296778664</v>
      </c>
      <c r="H96" s="18">
        <f xml:space="preserve"> (H95 *(5-1) + E93) / 5</f>
        <v>226.86320660631281</v>
      </c>
      <c r="I96" s="8">
        <f>ABS(testdata[[#This Row],[Jaw (13,8)]]-testdata[[#This Row],[Teeth (8,5)]])</f>
        <v>1.2207281518809623</v>
      </c>
      <c r="J96" s="8">
        <f>-ABS(testdata[[#This Row],[Teeth (8,5)]]-testdata[[#This Row],[Lips (5,3)]])</f>
        <v>-0.80164363852617271</v>
      </c>
      <c r="K96" s="11" t="b">
        <f>IF(testdata[[#This Row],[Upper]]&gt;I95,TRUE,FALSE)</f>
        <v>0</v>
      </c>
      <c r="L96" s="11" t="b">
        <f>IF(testdata[[#This Row],[Lower]]&lt;J95,TRUE,FALSE)</f>
        <v>1</v>
      </c>
      <c r="N96" s="2">
        <v>42873</v>
      </c>
      <c r="O96" s="8">
        <v>1.2206999999999999</v>
      </c>
      <c r="P96" s="8">
        <v>-0.80159999999999998</v>
      </c>
      <c r="Q96" s="11" t="b">
        <v>0</v>
      </c>
      <c r="R96" s="11" t="b">
        <v>1</v>
      </c>
    </row>
    <row r="97" spans="1:18" x14ac:dyDescent="0.25">
      <c r="A97" s="4">
        <v>96</v>
      </c>
      <c r="B97" s="2">
        <v>42874</v>
      </c>
      <c r="C97" s="1">
        <v>226.86</v>
      </c>
      <c r="D97" s="1">
        <v>225.14</v>
      </c>
      <c r="E97" s="1">
        <f>(testdata[[#This Row],[high]]+testdata[[#This Row],[low]])/2</f>
        <v>226</v>
      </c>
      <c r="F97" s="19">
        <f xml:space="preserve"> (F96 *(13 - 1) + E89) / 13</f>
        <v>225.0350013685283</v>
      </c>
      <c r="G97" s="18">
        <f xml:space="preserve"> (G96 *(8-1) + E92) / 8</f>
        <v>226.15761759681331</v>
      </c>
      <c r="H97" s="18">
        <f xml:space="preserve"> (H96 *(5-1) + E94) / 5</f>
        <v>227.06456528505024</v>
      </c>
      <c r="I97" s="8">
        <f>ABS(testdata[[#This Row],[Jaw (13,8)]]-testdata[[#This Row],[Teeth (8,5)]])</f>
        <v>1.1226162282850112</v>
      </c>
      <c r="J97" s="8">
        <f>-ABS(testdata[[#This Row],[Teeth (8,5)]]-testdata[[#This Row],[Lips (5,3)]])</f>
        <v>-0.90694768823692584</v>
      </c>
      <c r="K97" s="11" t="b">
        <f>IF(testdata[[#This Row],[Upper]]&gt;I96,TRUE,FALSE)</f>
        <v>0</v>
      </c>
      <c r="L97" s="11" t="b">
        <f>IF(testdata[[#This Row],[Lower]]&lt;J96,TRUE,FALSE)</f>
        <v>1</v>
      </c>
      <c r="N97" s="2">
        <v>42874</v>
      </c>
      <c r="O97" s="8">
        <v>1.1226</v>
      </c>
      <c r="P97" s="8">
        <v>-0.90690000000000004</v>
      </c>
      <c r="Q97" s="11" t="b">
        <v>0</v>
      </c>
      <c r="R97" s="11" t="b">
        <v>1</v>
      </c>
    </row>
    <row r="98" spans="1:18" x14ac:dyDescent="0.25">
      <c r="A98" s="4">
        <v>97</v>
      </c>
      <c r="B98" s="2">
        <v>42877</v>
      </c>
      <c r="C98" s="1">
        <v>227.45</v>
      </c>
      <c r="D98" s="1">
        <v>226.61</v>
      </c>
      <c r="E98" s="1">
        <f>(testdata[[#This Row],[high]]+testdata[[#This Row],[low]])/2</f>
        <v>227.03</v>
      </c>
      <c r="F98" s="19">
        <f xml:space="preserve"> (F97 *(13 - 1) + E90) / 13</f>
        <v>225.20653972479533</v>
      </c>
      <c r="G98" s="18">
        <f xml:space="preserve"> (G97 *(8-1) + E93) / 8</f>
        <v>226.34791539721166</v>
      </c>
      <c r="H98" s="18">
        <f xml:space="preserve"> (H97 *(5-1) + E95) / 5</f>
        <v>226.66565222804019</v>
      </c>
      <c r="I98" s="8">
        <f>ABS(testdata[[#This Row],[Jaw (13,8)]]-testdata[[#This Row],[Teeth (8,5)]])</f>
        <v>1.1413756724163306</v>
      </c>
      <c r="J98" s="8">
        <f>-ABS(testdata[[#This Row],[Teeth (8,5)]]-testdata[[#This Row],[Lips (5,3)]])</f>
        <v>-0.31773683082852244</v>
      </c>
      <c r="K98" s="11" t="b">
        <f>IF(testdata[[#This Row],[Upper]]&gt;I97,TRUE,FALSE)</f>
        <v>1</v>
      </c>
      <c r="L98" s="11" t="b">
        <f>IF(testdata[[#This Row],[Lower]]&lt;J97,TRUE,FALSE)</f>
        <v>0</v>
      </c>
      <c r="N98" s="2">
        <v>42877</v>
      </c>
      <c r="O98" s="8">
        <v>1.1414</v>
      </c>
      <c r="P98" s="8">
        <v>-0.31769999999999998</v>
      </c>
      <c r="Q98" s="11" t="b">
        <v>1</v>
      </c>
      <c r="R98" s="11" t="b">
        <v>0</v>
      </c>
    </row>
    <row r="99" spans="1:18" x14ac:dyDescent="0.25">
      <c r="A99" s="4">
        <v>98</v>
      </c>
      <c r="B99" s="2">
        <v>42878</v>
      </c>
      <c r="C99" s="1">
        <v>227.96</v>
      </c>
      <c r="D99" s="1">
        <v>227.26</v>
      </c>
      <c r="E99" s="1">
        <f>(testdata[[#This Row],[high]]+testdata[[#This Row],[low]])/2</f>
        <v>227.61</v>
      </c>
      <c r="F99" s="19">
        <f xml:space="preserve"> (F98 *(13 - 1) + E91) / 13</f>
        <v>225.31642128442644</v>
      </c>
      <c r="G99" s="18">
        <f xml:space="preserve"> (G98 *(8-1) + E94) / 8</f>
        <v>226.53817597256023</v>
      </c>
      <c r="H99" s="18">
        <f xml:space="preserve"> (H98 *(5-1) + E96) / 5</f>
        <v>226.23052178243216</v>
      </c>
      <c r="I99" s="8">
        <f>ABS(testdata[[#This Row],[Jaw (13,8)]]-testdata[[#This Row],[Teeth (8,5)]])</f>
        <v>1.2217546881337853</v>
      </c>
      <c r="J99" s="8">
        <f>-ABS(testdata[[#This Row],[Teeth (8,5)]]-testdata[[#This Row],[Lips (5,3)]])</f>
        <v>-0.30765419012806206</v>
      </c>
      <c r="K99" s="11" t="b">
        <f>IF(testdata[[#This Row],[Upper]]&gt;I98,TRUE,FALSE)</f>
        <v>1</v>
      </c>
      <c r="L99" s="11" t="b">
        <f>IF(testdata[[#This Row],[Lower]]&lt;J98,TRUE,FALSE)</f>
        <v>0</v>
      </c>
      <c r="N99" s="2">
        <v>42878</v>
      </c>
      <c r="O99" s="8">
        <v>1.2218</v>
      </c>
      <c r="P99" s="8">
        <v>-0.30769999999999997</v>
      </c>
      <c r="Q99" s="11" t="b">
        <v>1</v>
      </c>
      <c r="R99" s="11" t="b">
        <v>0</v>
      </c>
    </row>
    <row r="100" spans="1:18" x14ac:dyDescent="0.25">
      <c r="A100" s="4">
        <v>99</v>
      </c>
      <c r="B100" s="2">
        <v>42879</v>
      </c>
      <c r="C100" s="1">
        <v>228.42</v>
      </c>
      <c r="D100" s="1">
        <v>227.66</v>
      </c>
      <c r="E100" s="1">
        <f>(testdata[[#This Row],[high]]+testdata[[#This Row],[low]])/2</f>
        <v>228.04</v>
      </c>
      <c r="F100" s="19">
        <f xml:space="preserve"> (F99 *(13 - 1) + E92) / 13</f>
        <v>225.43285041639362</v>
      </c>
      <c r="G100" s="18">
        <f xml:space="preserve"> (G99 *(8-1) + E95) / 8</f>
        <v>226.3546539759902</v>
      </c>
      <c r="H100" s="18">
        <f xml:space="preserve"> (H99 *(5-1) + E97) / 5</f>
        <v>226.18441742594572</v>
      </c>
      <c r="I100" s="8">
        <f>ABS(testdata[[#This Row],[Jaw (13,8)]]-testdata[[#This Row],[Teeth (8,5)]])</f>
        <v>0.921803559596583</v>
      </c>
      <c r="J100" s="8">
        <f>-ABS(testdata[[#This Row],[Teeth (8,5)]]-testdata[[#This Row],[Lips (5,3)]])</f>
        <v>-0.17023655004447846</v>
      </c>
      <c r="K100" s="11" t="b">
        <f>IF(testdata[[#This Row],[Upper]]&gt;I99,TRUE,FALSE)</f>
        <v>0</v>
      </c>
      <c r="L100" s="11" t="b">
        <f>IF(testdata[[#This Row],[Lower]]&lt;J99,TRUE,FALSE)</f>
        <v>0</v>
      </c>
      <c r="N100" s="2">
        <v>42879</v>
      </c>
      <c r="O100" s="8">
        <v>0.92179999999999995</v>
      </c>
      <c r="P100" s="8">
        <v>-0.17019999999999999</v>
      </c>
      <c r="Q100" s="11" t="b">
        <v>0</v>
      </c>
      <c r="R100" s="11" t="b">
        <v>0</v>
      </c>
    </row>
    <row r="101" spans="1:18" x14ac:dyDescent="0.25">
      <c r="A101" s="4">
        <v>100</v>
      </c>
      <c r="B101" s="2">
        <v>42880</v>
      </c>
      <c r="C101" s="1">
        <v>229.7</v>
      </c>
      <c r="D101" s="1">
        <v>228.64</v>
      </c>
      <c r="E101" s="1">
        <f>(testdata[[#This Row],[high]]+testdata[[#This Row],[low]])/2</f>
        <v>229.17</v>
      </c>
      <c r="F101" s="20">
        <f xml:space="preserve"> (F100 *(13 - 1) + E93) / 13</f>
        <v>225.60570807667102</v>
      </c>
      <c r="G101" s="20">
        <f xml:space="preserve"> (G100 *(8-1) + E96) / 8</f>
        <v>226.12157222899143</v>
      </c>
      <c r="H101" s="20">
        <f xml:space="preserve"> (H100 *(5-1) + E98) / 5</f>
        <v>226.35353394075659</v>
      </c>
      <c r="I101" s="9">
        <f>ABS(testdata[[#This Row],[Jaw (13,8)]]-testdata[[#This Row],[Teeth (8,5)]])</f>
        <v>0.51586415232040395</v>
      </c>
      <c r="J101" s="9">
        <f>-ABS(testdata[[#This Row],[Teeth (8,5)]]-testdata[[#This Row],[Lips (5,3)]])</f>
        <v>-0.231961711765166</v>
      </c>
      <c r="K101" s="12" t="b">
        <f>IF(testdata[[#This Row],[Upper]]&gt;I100,TRUE,FALSE)</f>
        <v>0</v>
      </c>
      <c r="L101" s="12" t="b">
        <f>IF(testdata[[#This Row],[Lower]]&lt;J100,TRUE,FALSE)</f>
        <v>1</v>
      </c>
      <c r="N101" s="2">
        <v>42880</v>
      </c>
      <c r="O101" s="9">
        <v>0.51590000000000003</v>
      </c>
      <c r="P101" s="9">
        <v>-0.23200000000000001</v>
      </c>
      <c r="Q101" s="12" t="b">
        <v>0</v>
      </c>
      <c r="R101" s="12" t="b">
        <v>1</v>
      </c>
    </row>
    <row r="102" spans="1:18" x14ac:dyDescent="0.25">
      <c r="A102" s="4">
        <v>101</v>
      </c>
      <c r="B102" s="2">
        <v>42881</v>
      </c>
      <c r="C102" s="1">
        <v>229.53</v>
      </c>
      <c r="D102" s="1">
        <v>229.1</v>
      </c>
      <c r="E102" s="1">
        <f>(testdata[[#This Row],[high]]+testdata[[#This Row],[low]])/2</f>
        <v>229.315</v>
      </c>
      <c r="F102" s="19">
        <f xml:space="preserve"> (F101 *(13 - 1) + E94) / 13</f>
        <v>225.77988437846554</v>
      </c>
      <c r="G102" s="18">
        <f xml:space="preserve"> (G101 *(8-1) + E97) / 8</f>
        <v>226.10637570036749</v>
      </c>
      <c r="H102" s="18">
        <f xml:space="preserve"> (H101 *(5-1) + E99) / 5</f>
        <v>226.60482715260528</v>
      </c>
      <c r="I102" s="8">
        <f>ABS(testdata[[#This Row],[Jaw (13,8)]]-testdata[[#This Row],[Teeth (8,5)]])</f>
        <v>0.32649132190195473</v>
      </c>
      <c r="J102" s="8">
        <f>-ABS(testdata[[#This Row],[Teeth (8,5)]]-testdata[[#This Row],[Lips (5,3)]])</f>
        <v>-0.49845145223778786</v>
      </c>
      <c r="K102" s="11" t="b">
        <f>IF(testdata[[#This Row],[Upper]]&gt;I101,TRUE,FALSE)</f>
        <v>0</v>
      </c>
      <c r="L102" s="11" t="b">
        <f>IF(testdata[[#This Row],[Lower]]&lt;J101,TRUE,FALSE)</f>
        <v>1</v>
      </c>
      <c r="N102" s="2">
        <v>42881</v>
      </c>
      <c r="O102" s="8">
        <v>0.32650000000000001</v>
      </c>
      <c r="P102" s="8">
        <v>-0.4985</v>
      </c>
      <c r="Q102" s="11" t="b">
        <v>0</v>
      </c>
      <c r="R102" s="11" t="b">
        <v>1</v>
      </c>
    </row>
    <row r="103" spans="1:18" x14ac:dyDescent="0.25">
      <c r="A103" s="4">
        <v>102</v>
      </c>
      <c r="B103" s="2">
        <v>42885</v>
      </c>
      <c r="C103" s="1">
        <v>229.43</v>
      </c>
      <c r="D103" s="1">
        <v>228.83</v>
      </c>
      <c r="E103" s="1">
        <f>(testdata[[#This Row],[high]]+testdata[[#This Row],[low]])/2</f>
        <v>229.13</v>
      </c>
      <c r="F103" s="19">
        <f xml:space="preserve"> (F102 *(13 - 1) + E95) / 13</f>
        <v>225.72527788781434</v>
      </c>
      <c r="G103" s="18">
        <f xml:space="preserve"> (G102 *(8-1) + E98) / 8</f>
        <v>226.22182873782154</v>
      </c>
      <c r="H103" s="18">
        <f xml:space="preserve"> (H102 *(5-1) + E100) / 5</f>
        <v>226.89186172208423</v>
      </c>
      <c r="I103" s="8">
        <f>ABS(testdata[[#This Row],[Jaw (13,8)]]-testdata[[#This Row],[Teeth (8,5)]])</f>
        <v>0.49655085000719623</v>
      </c>
      <c r="J103" s="8">
        <f>-ABS(testdata[[#This Row],[Teeth (8,5)]]-testdata[[#This Row],[Lips (5,3)]])</f>
        <v>-0.67003298426268998</v>
      </c>
      <c r="K103" s="11" t="b">
        <f>IF(testdata[[#This Row],[Upper]]&gt;I102,TRUE,FALSE)</f>
        <v>1</v>
      </c>
      <c r="L103" s="11" t="b">
        <f>IF(testdata[[#This Row],[Lower]]&lt;J102,TRUE,FALSE)</f>
        <v>1</v>
      </c>
      <c r="N103" s="2">
        <v>42885</v>
      </c>
      <c r="O103" s="8">
        <v>0.49659999999999999</v>
      </c>
      <c r="P103" s="8">
        <v>-0.67</v>
      </c>
      <c r="Q103" s="11" t="b">
        <v>1</v>
      </c>
      <c r="R103" s="11" t="b">
        <v>1</v>
      </c>
    </row>
    <row r="104" spans="1:18" x14ac:dyDescent="0.25">
      <c r="A104" s="4">
        <v>103</v>
      </c>
      <c r="B104" s="2">
        <v>42886</v>
      </c>
      <c r="C104" s="1">
        <v>229.51</v>
      </c>
      <c r="D104" s="1">
        <v>228.34</v>
      </c>
      <c r="E104" s="1">
        <f>(testdata[[#This Row],[high]]+testdata[[#This Row],[low]])/2</f>
        <v>228.92500000000001</v>
      </c>
      <c r="F104" s="19">
        <f xml:space="preserve"> (F103 *(13 - 1) + E96) / 13</f>
        <v>225.63025651182858</v>
      </c>
      <c r="G104" s="18">
        <f xml:space="preserve"> (G103 *(8-1) + E99) / 8</f>
        <v>226.39535014559385</v>
      </c>
      <c r="H104" s="18">
        <f xml:space="preserve"> (H103 *(5-1) + E101) / 5</f>
        <v>227.34748937766739</v>
      </c>
      <c r="I104" s="8">
        <f>ABS(testdata[[#This Row],[Jaw (13,8)]]-testdata[[#This Row],[Teeth (8,5)]])</f>
        <v>0.76509363376527517</v>
      </c>
      <c r="J104" s="8">
        <f>-ABS(testdata[[#This Row],[Teeth (8,5)]]-testdata[[#This Row],[Lips (5,3)]])</f>
        <v>-0.95213923207353446</v>
      </c>
      <c r="K104" s="11" t="b">
        <f>IF(testdata[[#This Row],[Upper]]&gt;I103,TRUE,FALSE)</f>
        <v>1</v>
      </c>
      <c r="L104" s="11" t="b">
        <f>IF(testdata[[#This Row],[Lower]]&lt;J103,TRUE,FALSE)</f>
        <v>1</v>
      </c>
      <c r="N104" s="2">
        <v>42886</v>
      </c>
      <c r="O104" s="8">
        <v>0.7651</v>
      </c>
      <c r="P104" s="8">
        <v>-0.95209999999999995</v>
      </c>
      <c r="Q104" s="11" t="b">
        <v>1</v>
      </c>
      <c r="R104" s="11" t="b">
        <v>1</v>
      </c>
    </row>
    <row r="105" spans="1:18" x14ac:dyDescent="0.25">
      <c r="A105" s="4">
        <v>104</v>
      </c>
      <c r="B105" s="2">
        <v>42887</v>
      </c>
      <c r="C105" s="1">
        <v>230.94</v>
      </c>
      <c r="D105" s="1">
        <v>229.28</v>
      </c>
      <c r="E105" s="1">
        <f>(testdata[[#This Row],[high]]+testdata[[#This Row],[low]])/2</f>
        <v>230.11</v>
      </c>
      <c r="F105" s="19">
        <f xml:space="preserve"> (F104 *(13 - 1) + E97) / 13</f>
        <v>225.65869831861102</v>
      </c>
      <c r="G105" s="18">
        <f xml:space="preserve"> (G104 *(8-1) + E100) / 8</f>
        <v>226.6009313773946</v>
      </c>
      <c r="H105" s="18">
        <f xml:space="preserve"> (H104 *(5-1) + E102) / 5</f>
        <v>227.74099150213391</v>
      </c>
      <c r="I105" s="8">
        <f>ABS(testdata[[#This Row],[Jaw (13,8)]]-testdata[[#This Row],[Teeth (8,5)]])</f>
        <v>0.94223305878358588</v>
      </c>
      <c r="J105" s="8">
        <f>-ABS(testdata[[#This Row],[Teeth (8,5)]]-testdata[[#This Row],[Lips (5,3)]])</f>
        <v>-1.140060124739307</v>
      </c>
      <c r="K105" s="11" t="b">
        <f>IF(testdata[[#This Row],[Upper]]&gt;I104,TRUE,FALSE)</f>
        <v>1</v>
      </c>
      <c r="L105" s="11" t="b">
        <f>IF(testdata[[#This Row],[Lower]]&lt;J104,TRUE,FALSE)</f>
        <v>1</v>
      </c>
      <c r="N105" s="2">
        <v>42887</v>
      </c>
      <c r="O105" s="8">
        <v>0.94220000000000004</v>
      </c>
      <c r="P105" s="8">
        <v>-1.1400999999999999</v>
      </c>
      <c r="Q105" s="11" t="b">
        <v>1</v>
      </c>
      <c r="R105" s="11" t="b">
        <v>1</v>
      </c>
    </row>
    <row r="106" spans="1:18" x14ac:dyDescent="0.25">
      <c r="A106" s="4">
        <v>105</v>
      </c>
      <c r="B106" s="2">
        <v>42888</v>
      </c>
      <c r="C106" s="1">
        <v>231.86</v>
      </c>
      <c r="D106" s="1">
        <v>230.65</v>
      </c>
      <c r="E106" s="1">
        <f>(testdata[[#This Row],[high]]+testdata[[#This Row],[low]])/2</f>
        <v>231.255</v>
      </c>
      <c r="F106" s="19">
        <f xml:space="preserve"> (F105 *(13 - 1) + E98) / 13</f>
        <v>225.76418306333329</v>
      </c>
      <c r="G106" s="18">
        <f xml:space="preserve"> (G105 *(8-1) + E101) / 8</f>
        <v>226.92206495522029</v>
      </c>
      <c r="H106" s="18">
        <f xml:space="preserve"> (H105 *(5-1) + E103) / 5</f>
        <v>228.0187932017071</v>
      </c>
      <c r="I106" s="8">
        <f>ABS(testdata[[#This Row],[Jaw (13,8)]]-testdata[[#This Row],[Teeth (8,5)]])</f>
        <v>1.1578818918870013</v>
      </c>
      <c r="J106" s="8">
        <f>-ABS(testdata[[#This Row],[Teeth (8,5)]]-testdata[[#This Row],[Lips (5,3)]])</f>
        <v>-1.0967282464868049</v>
      </c>
      <c r="K106" s="11" t="b">
        <f>IF(testdata[[#This Row],[Upper]]&gt;I105,TRUE,FALSE)</f>
        <v>1</v>
      </c>
      <c r="L106" s="11" t="b">
        <f>IF(testdata[[#This Row],[Lower]]&lt;J105,TRUE,FALSE)</f>
        <v>0</v>
      </c>
      <c r="N106" s="2">
        <v>42888</v>
      </c>
      <c r="O106" s="8">
        <v>1.1578999999999999</v>
      </c>
      <c r="P106" s="8">
        <v>-1.0967</v>
      </c>
      <c r="Q106" s="11" t="b">
        <v>1</v>
      </c>
      <c r="R106" s="11" t="b">
        <v>0</v>
      </c>
    </row>
    <row r="107" spans="1:18" x14ac:dyDescent="0.25">
      <c r="A107" s="4">
        <v>106</v>
      </c>
      <c r="B107" s="2">
        <v>42891</v>
      </c>
      <c r="C107" s="1">
        <v>231.81</v>
      </c>
      <c r="D107" s="1">
        <v>231.3</v>
      </c>
      <c r="E107" s="1">
        <f>(testdata[[#This Row],[high]]+testdata[[#This Row],[low]])/2</f>
        <v>231.55500000000001</v>
      </c>
      <c r="F107" s="19">
        <f xml:space="preserve"> (F106 *(13 - 1) + E99) / 13</f>
        <v>225.90616898153843</v>
      </c>
      <c r="G107" s="18">
        <f xml:space="preserve"> (G106 *(8-1) + E102) / 8</f>
        <v>227.22118183581776</v>
      </c>
      <c r="H107" s="18">
        <f xml:space="preserve"> (H106 *(5-1) + E104) / 5</f>
        <v>228.2000345613657</v>
      </c>
      <c r="I107" s="8">
        <f>ABS(testdata[[#This Row],[Jaw (13,8)]]-testdata[[#This Row],[Teeth (8,5)]])</f>
        <v>1.3150128542793311</v>
      </c>
      <c r="J107" s="8">
        <f>-ABS(testdata[[#This Row],[Teeth (8,5)]]-testdata[[#This Row],[Lips (5,3)]])</f>
        <v>-0.97885272554793801</v>
      </c>
      <c r="K107" s="11" t="b">
        <f>IF(testdata[[#This Row],[Upper]]&gt;I106,TRUE,FALSE)</f>
        <v>1</v>
      </c>
      <c r="L107" s="11" t="b">
        <f>IF(testdata[[#This Row],[Lower]]&lt;J106,TRUE,FALSE)</f>
        <v>0</v>
      </c>
      <c r="N107" s="2">
        <v>42891</v>
      </c>
      <c r="O107" s="8">
        <v>1.3149999999999999</v>
      </c>
      <c r="P107" s="8">
        <v>-0.97889999999999999</v>
      </c>
      <c r="Q107" s="11" t="b">
        <v>1</v>
      </c>
      <c r="R107" s="11" t="b">
        <v>0</v>
      </c>
    </row>
    <row r="108" spans="1:18" x14ac:dyDescent="0.25">
      <c r="A108" s="4">
        <v>107</v>
      </c>
      <c r="B108" s="2">
        <v>42892</v>
      </c>
      <c r="C108" s="1">
        <v>231.51</v>
      </c>
      <c r="D108" s="1">
        <v>230.69</v>
      </c>
      <c r="E108" s="1">
        <f>(testdata[[#This Row],[high]]+testdata[[#This Row],[low]])/2</f>
        <v>231.1</v>
      </c>
      <c r="F108" s="19">
        <f xml:space="preserve"> (F107 *(13 - 1) + E100) / 13</f>
        <v>226.07030982911238</v>
      </c>
      <c r="G108" s="18">
        <f xml:space="preserve"> (G107 *(8-1) + E103) / 8</f>
        <v>227.45978410634052</v>
      </c>
      <c r="H108" s="18">
        <f xml:space="preserve"> (H107 *(5-1) + E105) / 5</f>
        <v>228.58202764909257</v>
      </c>
      <c r="I108" s="8">
        <f>ABS(testdata[[#This Row],[Jaw (13,8)]]-testdata[[#This Row],[Teeth (8,5)]])</f>
        <v>1.3894742772281461</v>
      </c>
      <c r="J108" s="8">
        <f>-ABS(testdata[[#This Row],[Teeth (8,5)]]-testdata[[#This Row],[Lips (5,3)]])</f>
        <v>-1.1222435427520452</v>
      </c>
      <c r="K108" s="11" t="b">
        <f>IF(testdata[[#This Row],[Upper]]&gt;I107,TRUE,FALSE)</f>
        <v>1</v>
      </c>
      <c r="L108" s="11" t="b">
        <f>IF(testdata[[#This Row],[Lower]]&lt;J107,TRUE,FALSE)</f>
        <v>1</v>
      </c>
      <c r="N108" s="2">
        <v>42892</v>
      </c>
      <c r="O108" s="8">
        <v>1.3895</v>
      </c>
      <c r="P108" s="8">
        <v>-1.1222000000000001</v>
      </c>
      <c r="Q108" s="11" t="b">
        <v>1</v>
      </c>
      <c r="R108" s="11" t="b">
        <v>1</v>
      </c>
    </row>
    <row r="109" spans="1:18" x14ac:dyDescent="0.25">
      <c r="A109" s="4">
        <v>108</v>
      </c>
      <c r="B109" s="2">
        <v>42893</v>
      </c>
      <c r="C109" s="1">
        <v>231.45</v>
      </c>
      <c r="D109" s="1">
        <v>230.41</v>
      </c>
      <c r="E109" s="1">
        <f>(testdata[[#This Row],[high]]+testdata[[#This Row],[low]])/2</f>
        <v>230.93</v>
      </c>
      <c r="F109" s="19">
        <f xml:space="preserve"> (F108 *(13 - 1) + E101) / 13</f>
        <v>226.30874753456527</v>
      </c>
      <c r="G109" s="18">
        <f xml:space="preserve"> (G108 *(8-1) + E104) / 8</f>
        <v>227.64293609304795</v>
      </c>
      <c r="H109" s="18">
        <f xml:space="preserve"> (H108 *(5-1) + E106) / 5</f>
        <v>229.11662211927404</v>
      </c>
      <c r="I109" s="8">
        <f>ABS(testdata[[#This Row],[Jaw (13,8)]]-testdata[[#This Row],[Teeth (8,5)]])</f>
        <v>1.3341885584826798</v>
      </c>
      <c r="J109" s="8">
        <f>-ABS(testdata[[#This Row],[Teeth (8,5)]]-testdata[[#This Row],[Lips (5,3)]])</f>
        <v>-1.4736860262260905</v>
      </c>
      <c r="K109" s="11" t="b">
        <f>IF(testdata[[#This Row],[Upper]]&gt;I108,TRUE,FALSE)</f>
        <v>0</v>
      </c>
      <c r="L109" s="11" t="b">
        <f>IF(testdata[[#This Row],[Lower]]&lt;J108,TRUE,FALSE)</f>
        <v>1</v>
      </c>
      <c r="N109" s="2">
        <v>42893</v>
      </c>
      <c r="O109" s="8">
        <v>1.3342000000000001</v>
      </c>
      <c r="P109" s="8">
        <v>-1.4737</v>
      </c>
      <c r="Q109" s="11" t="b">
        <v>0</v>
      </c>
      <c r="R109" s="11" t="b">
        <v>1</v>
      </c>
    </row>
    <row r="110" spans="1:18" x14ac:dyDescent="0.25">
      <c r="A110" s="4">
        <v>109</v>
      </c>
      <c r="B110" s="2">
        <v>42894</v>
      </c>
      <c r="C110" s="1">
        <v>231.84</v>
      </c>
      <c r="D110" s="1">
        <v>230.74</v>
      </c>
      <c r="E110" s="1">
        <f>(testdata[[#This Row],[high]]+testdata[[#This Row],[low]])/2</f>
        <v>231.29000000000002</v>
      </c>
      <c r="F110" s="19">
        <f xml:space="preserve"> (F109 *(13 - 1) + E102) / 13</f>
        <v>226.53999772421409</v>
      </c>
      <c r="G110" s="18">
        <f xml:space="preserve"> (G109 *(8-1) + E105) / 8</f>
        <v>227.95131908141695</v>
      </c>
      <c r="H110" s="18">
        <f xml:space="preserve"> (H109 *(5-1) + E107) / 5</f>
        <v>229.60429769541923</v>
      </c>
      <c r="I110" s="8">
        <f>ABS(testdata[[#This Row],[Jaw (13,8)]]-testdata[[#This Row],[Teeth (8,5)]])</f>
        <v>1.4113213572028656</v>
      </c>
      <c r="J110" s="8">
        <f>-ABS(testdata[[#This Row],[Teeth (8,5)]]-testdata[[#This Row],[Lips (5,3)]])</f>
        <v>-1.6529786140022793</v>
      </c>
      <c r="K110" s="11" t="b">
        <f>IF(testdata[[#This Row],[Upper]]&gt;I109,TRUE,FALSE)</f>
        <v>1</v>
      </c>
      <c r="L110" s="11" t="b">
        <f>IF(testdata[[#This Row],[Lower]]&lt;J109,TRUE,FALSE)</f>
        <v>1</v>
      </c>
      <c r="N110" s="2">
        <v>42894</v>
      </c>
      <c r="O110" s="8">
        <v>1.4113</v>
      </c>
      <c r="P110" s="8">
        <v>-1.653</v>
      </c>
      <c r="Q110" s="11" t="b">
        <v>1</v>
      </c>
      <c r="R110" s="11" t="b">
        <v>1</v>
      </c>
    </row>
    <row r="111" spans="1:18" x14ac:dyDescent="0.25">
      <c r="A111" s="4">
        <v>110</v>
      </c>
      <c r="B111" s="2">
        <v>42895</v>
      </c>
      <c r="C111" s="1">
        <v>232.48</v>
      </c>
      <c r="D111" s="1">
        <v>229.58</v>
      </c>
      <c r="E111" s="1">
        <f>(testdata[[#This Row],[high]]+testdata[[#This Row],[low]])/2</f>
        <v>231.03</v>
      </c>
      <c r="F111" s="19">
        <f xml:space="preserve"> (F110 *(13 - 1) + E103) / 13</f>
        <v>226.73922866850532</v>
      </c>
      <c r="G111" s="18">
        <f xml:space="preserve"> (G110 *(8-1) + E106) / 8</f>
        <v>228.36427919623986</v>
      </c>
      <c r="H111" s="18">
        <f xml:space="preserve"> (H110 *(5-1) + E108) / 5</f>
        <v>229.90343815633537</v>
      </c>
      <c r="I111" s="8">
        <f>ABS(testdata[[#This Row],[Jaw (13,8)]]-testdata[[#This Row],[Teeth (8,5)]])</f>
        <v>1.6250505277345439</v>
      </c>
      <c r="J111" s="8">
        <f>-ABS(testdata[[#This Row],[Teeth (8,5)]]-testdata[[#This Row],[Lips (5,3)]])</f>
        <v>-1.5391589600955058</v>
      </c>
      <c r="K111" s="11" t="b">
        <f>IF(testdata[[#This Row],[Upper]]&gt;I110,TRUE,FALSE)</f>
        <v>1</v>
      </c>
      <c r="L111" s="11" t="b">
        <f>IF(testdata[[#This Row],[Lower]]&lt;J110,TRUE,FALSE)</f>
        <v>0</v>
      </c>
      <c r="N111" s="2">
        <v>42895</v>
      </c>
      <c r="O111" s="8">
        <v>1.6251</v>
      </c>
      <c r="P111" s="8">
        <v>-1.5391999999999999</v>
      </c>
      <c r="Q111" s="11" t="b">
        <v>1</v>
      </c>
      <c r="R111" s="11" t="b">
        <v>0</v>
      </c>
    </row>
    <row r="112" spans="1:18" x14ac:dyDescent="0.25">
      <c r="A112" s="4">
        <v>111</v>
      </c>
      <c r="B112" s="2">
        <v>42898</v>
      </c>
      <c r="C112" s="1">
        <v>230.97</v>
      </c>
      <c r="D112" s="1">
        <v>229.99</v>
      </c>
      <c r="E112" s="1">
        <f>(testdata[[#This Row],[high]]+testdata[[#This Row],[low]])/2</f>
        <v>230.48000000000002</v>
      </c>
      <c r="F112" s="19">
        <f xml:space="preserve"> (F111 *(13 - 1) + E104) / 13</f>
        <v>226.90736492477416</v>
      </c>
      <c r="G112" s="18">
        <f xml:space="preserve"> (G111 *(8-1) + E107) / 8</f>
        <v>228.7631192967099</v>
      </c>
      <c r="H112" s="18">
        <f xml:space="preserve"> (H111 *(5-1) + E109) / 5</f>
        <v>230.1087505250683</v>
      </c>
      <c r="I112" s="8">
        <f>ABS(testdata[[#This Row],[Jaw (13,8)]]-testdata[[#This Row],[Teeth (8,5)]])</f>
        <v>1.8557543719357454</v>
      </c>
      <c r="J112" s="8">
        <f>-ABS(testdata[[#This Row],[Teeth (8,5)]]-testdata[[#This Row],[Lips (5,3)]])</f>
        <v>-1.3456312283583998</v>
      </c>
      <c r="K112" s="11" t="b">
        <f>IF(testdata[[#This Row],[Upper]]&gt;I111,TRUE,FALSE)</f>
        <v>1</v>
      </c>
      <c r="L112" s="11" t="b">
        <f>IF(testdata[[#This Row],[Lower]]&lt;J111,TRUE,FALSE)</f>
        <v>0</v>
      </c>
      <c r="N112" s="2">
        <v>42898</v>
      </c>
      <c r="O112" s="8">
        <v>1.8557999999999999</v>
      </c>
      <c r="P112" s="8">
        <v>-1.3455999999999999</v>
      </c>
      <c r="Q112" s="11" t="b">
        <v>1</v>
      </c>
      <c r="R112" s="11" t="b">
        <v>0</v>
      </c>
    </row>
    <row r="113" spans="1:18" x14ac:dyDescent="0.25">
      <c r="A113" s="4">
        <v>112</v>
      </c>
      <c r="B113" s="2">
        <v>42899</v>
      </c>
      <c r="C113" s="1">
        <v>232.1</v>
      </c>
      <c r="D113" s="1">
        <v>231.13</v>
      </c>
      <c r="E113" s="1">
        <f>(testdata[[#This Row],[high]]+testdata[[#This Row],[low]])/2</f>
        <v>231.61500000000001</v>
      </c>
      <c r="F113" s="19">
        <f xml:space="preserve"> (F112 *(13 - 1) + E105) / 13</f>
        <v>227.15372146902232</v>
      </c>
      <c r="G113" s="18">
        <f xml:space="preserve"> (G112 *(8-1) + E108) / 8</f>
        <v>229.05522938462116</v>
      </c>
      <c r="H113" s="18">
        <f xml:space="preserve"> (H112 *(5-1) + E110) / 5</f>
        <v>230.34500042005465</v>
      </c>
      <c r="I113" s="8">
        <f>ABS(testdata[[#This Row],[Jaw (13,8)]]-testdata[[#This Row],[Teeth (8,5)]])</f>
        <v>1.9015079155988417</v>
      </c>
      <c r="J113" s="8">
        <f>-ABS(testdata[[#This Row],[Teeth (8,5)]]-testdata[[#This Row],[Lips (5,3)]])</f>
        <v>-1.289771035433489</v>
      </c>
      <c r="K113" s="11" t="b">
        <f>IF(testdata[[#This Row],[Upper]]&gt;I112,TRUE,FALSE)</f>
        <v>1</v>
      </c>
      <c r="L113" s="11" t="b">
        <f>IF(testdata[[#This Row],[Lower]]&lt;J112,TRUE,FALSE)</f>
        <v>0</v>
      </c>
      <c r="N113" s="2">
        <v>42899</v>
      </c>
      <c r="O113" s="8">
        <v>1.9015</v>
      </c>
      <c r="P113" s="8">
        <v>-1.2898000000000001</v>
      </c>
      <c r="Q113" s="11" t="b">
        <v>1</v>
      </c>
      <c r="R113" s="11" t="b">
        <v>0</v>
      </c>
    </row>
    <row r="114" spans="1:18" x14ac:dyDescent="0.25">
      <c r="A114" s="4">
        <v>113</v>
      </c>
      <c r="B114" s="2">
        <v>42900</v>
      </c>
      <c r="C114" s="1">
        <v>232.35</v>
      </c>
      <c r="D114" s="1">
        <v>230.85</v>
      </c>
      <c r="E114" s="1">
        <f>(testdata[[#This Row],[high]]+testdata[[#This Row],[low]])/2</f>
        <v>231.6</v>
      </c>
      <c r="F114" s="19">
        <f xml:space="preserve"> (F113 *(13 - 1) + E106) / 13</f>
        <v>227.46920443294368</v>
      </c>
      <c r="G114" s="18">
        <f xml:space="preserve"> (G113 *(8-1) + E109) / 8</f>
        <v>229.28957571154351</v>
      </c>
      <c r="H114" s="18">
        <f xml:space="preserve"> (H113 *(5-1) + E111) / 5</f>
        <v>230.48200033604371</v>
      </c>
      <c r="I114" s="8">
        <f>ABS(testdata[[#This Row],[Jaw (13,8)]]-testdata[[#This Row],[Teeth (8,5)]])</f>
        <v>1.8203712785998221</v>
      </c>
      <c r="J114" s="8">
        <f>-ABS(testdata[[#This Row],[Teeth (8,5)]]-testdata[[#This Row],[Lips (5,3)]])</f>
        <v>-1.1924246245002053</v>
      </c>
      <c r="K114" s="11" t="b">
        <f>IF(testdata[[#This Row],[Upper]]&gt;I113,TRUE,FALSE)</f>
        <v>0</v>
      </c>
      <c r="L114" s="11" t="b">
        <f>IF(testdata[[#This Row],[Lower]]&lt;J113,TRUE,FALSE)</f>
        <v>0</v>
      </c>
      <c r="N114" s="2">
        <v>42900</v>
      </c>
      <c r="O114" s="8">
        <v>1.8204</v>
      </c>
      <c r="P114" s="8">
        <v>-1.1923999999999999</v>
      </c>
      <c r="Q114" s="11" t="b">
        <v>0</v>
      </c>
      <c r="R114" s="11" t="b">
        <v>0</v>
      </c>
    </row>
    <row r="115" spans="1:18" x14ac:dyDescent="0.25">
      <c r="A115" s="4">
        <v>114</v>
      </c>
      <c r="B115" s="2">
        <v>42901</v>
      </c>
      <c r="C115" s="1">
        <v>231.44</v>
      </c>
      <c r="D115" s="1">
        <v>229.97</v>
      </c>
      <c r="E115" s="1">
        <f>(testdata[[#This Row],[high]]+testdata[[#This Row],[low]])/2</f>
        <v>230.70499999999998</v>
      </c>
      <c r="F115" s="19">
        <f xml:space="preserve"> (F114 *(13 - 1) + E107) / 13</f>
        <v>227.78349639964031</v>
      </c>
      <c r="G115" s="18">
        <f xml:space="preserve"> (G114 *(8-1) + E110) / 8</f>
        <v>229.53962874760057</v>
      </c>
      <c r="H115" s="18">
        <f xml:space="preserve"> (H114 *(5-1) + E112) / 5</f>
        <v>230.48160026883497</v>
      </c>
      <c r="I115" s="8">
        <f>ABS(testdata[[#This Row],[Jaw (13,8)]]-testdata[[#This Row],[Teeth (8,5)]])</f>
        <v>1.7561323479602606</v>
      </c>
      <c r="J115" s="8">
        <f>-ABS(testdata[[#This Row],[Teeth (8,5)]]-testdata[[#This Row],[Lips (5,3)]])</f>
        <v>-0.94197152123439309</v>
      </c>
      <c r="K115" s="11" t="b">
        <f>IF(testdata[[#This Row],[Upper]]&gt;I114,TRUE,FALSE)</f>
        <v>0</v>
      </c>
      <c r="L115" s="11" t="b">
        <f>IF(testdata[[#This Row],[Lower]]&lt;J114,TRUE,FALSE)</f>
        <v>0</v>
      </c>
      <c r="N115" s="2">
        <v>42901</v>
      </c>
      <c r="O115" s="8">
        <v>1.7561</v>
      </c>
      <c r="P115" s="8">
        <v>-0.94199999999999995</v>
      </c>
      <c r="Q115" s="11" t="b">
        <v>0</v>
      </c>
      <c r="R115" s="11" t="b">
        <v>0</v>
      </c>
    </row>
    <row r="116" spans="1:18" x14ac:dyDescent="0.25">
      <c r="A116" s="4">
        <v>115</v>
      </c>
      <c r="B116" s="2">
        <v>42902</v>
      </c>
      <c r="C116" s="1">
        <v>231.54</v>
      </c>
      <c r="D116" s="1">
        <v>230.4</v>
      </c>
      <c r="E116" s="1">
        <f>(testdata[[#This Row],[high]]+testdata[[#This Row],[low]])/2</f>
        <v>230.97</v>
      </c>
      <c r="F116" s="19">
        <f xml:space="preserve"> (F115 *(13 - 1) + E108) / 13</f>
        <v>228.03861206120644</v>
      </c>
      <c r="G116" s="18">
        <f xml:space="preserve"> (G115 *(8-1) + E111) / 8</f>
        <v>229.7259251541505</v>
      </c>
      <c r="H116" s="18">
        <f xml:space="preserve"> (H115 *(5-1) + E113) / 5</f>
        <v>230.70828021506796</v>
      </c>
      <c r="I116" s="8">
        <f>ABS(testdata[[#This Row],[Jaw (13,8)]]-testdata[[#This Row],[Teeth (8,5)]])</f>
        <v>1.6873130929440663</v>
      </c>
      <c r="J116" s="8">
        <f>-ABS(testdata[[#This Row],[Teeth (8,5)]]-testdata[[#This Row],[Lips (5,3)]])</f>
        <v>-0.98235506091745606</v>
      </c>
      <c r="K116" s="11" t="b">
        <f>IF(testdata[[#This Row],[Upper]]&gt;I115,TRUE,FALSE)</f>
        <v>0</v>
      </c>
      <c r="L116" s="11" t="b">
        <f>IF(testdata[[#This Row],[Lower]]&lt;J115,TRUE,FALSE)</f>
        <v>1</v>
      </c>
      <c r="N116" s="2">
        <v>42902</v>
      </c>
      <c r="O116" s="8">
        <v>1.6873</v>
      </c>
      <c r="P116" s="8">
        <v>-0.98240000000000005</v>
      </c>
      <c r="Q116" s="11" t="b">
        <v>0</v>
      </c>
      <c r="R116" s="11" t="b">
        <v>1</v>
      </c>
    </row>
    <row r="117" spans="1:18" x14ac:dyDescent="0.25">
      <c r="A117" s="4">
        <v>116</v>
      </c>
      <c r="B117" s="2">
        <v>42905</v>
      </c>
      <c r="C117" s="1">
        <v>233.35</v>
      </c>
      <c r="D117" s="1">
        <v>232.16</v>
      </c>
      <c r="E117" s="1">
        <f>(testdata[[#This Row],[high]]+testdata[[#This Row],[low]])/2</f>
        <v>232.755</v>
      </c>
      <c r="F117" s="19">
        <f xml:space="preserve"> (F116 *(13 - 1) + E109) / 13</f>
        <v>228.26102651803669</v>
      </c>
      <c r="G117" s="18">
        <f xml:space="preserve"> (G116 *(8-1) + E112) / 8</f>
        <v>229.8201845098817</v>
      </c>
      <c r="H117" s="18">
        <f xml:space="preserve"> (H116 *(5-1) + E114) / 5</f>
        <v>230.88662417205438</v>
      </c>
      <c r="I117" s="8">
        <f>ABS(testdata[[#This Row],[Jaw (13,8)]]-testdata[[#This Row],[Teeth (8,5)]])</f>
        <v>1.5591579918450122</v>
      </c>
      <c r="J117" s="8">
        <f>-ABS(testdata[[#This Row],[Teeth (8,5)]]-testdata[[#This Row],[Lips (5,3)]])</f>
        <v>-1.0664396621726837</v>
      </c>
      <c r="K117" s="11" t="b">
        <f>IF(testdata[[#This Row],[Upper]]&gt;I116,TRUE,FALSE)</f>
        <v>0</v>
      </c>
      <c r="L117" s="11" t="b">
        <f>IF(testdata[[#This Row],[Lower]]&lt;J116,TRUE,FALSE)</f>
        <v>1</v>
      </c>
      <c r="N117" s="2">
        <v>42905</v>
      </c>
      <c r="O117" s="8">
        <v>1.5591999999999999</v>
      </c>
      <c r="P117" s="8">
        <v>-1.0664</v>
      </c>
      <c r="Q117" s="11" t="b">
        <v>0</v>
      </c>
      <c r="R117" s="11" t="b">
        <v>1</v>
      </c>
    </row>
    <row r="118" spans="1:18" x14ac:dyDescent="0.25">
      <c r="A118" s="4">
        <v>117</v>
      </c>
      <c r="B118" s="2">
        <v>42906</v>
      </c>
      <c r="C118" s="1">
        <v>232.9</v>
      </c>
      <c r="D118" s="1">
        <v>231.69</v>
      </c>
      <c r="E118" s="1">
        <f>(testdata[[#This Row],[high]]+testdata[[#This Row],[low]])/2</f>
        <v>232.29500000000002</v>
      </c>
      <c r="F118" s="19">
        <f xml:space="preserve"> (F117 *(13 - 1) + E110) / 13</f>
        <v>228.4940244781877</v>
      </c>
      <c r="G118" s="18">
        <f xml:space="preserve"> (G117 *(8-1) + E113) / 8</f>
        <v>230.04453644614648</v>
      </c>
      <c r="H118" s="18">
        <f xml:space="preserve"> (H117 *(5-1) + E115) / 5</f>
        <v>230.85029933764349</v>
      </c>
      <c r="I118" s="8">
        <f>ABS(testdata[[#This Row],[Jaw (13,8)]]-testdata[[#This Row],[Teeth (8,5)]])</f>
        <v>1.5505119679587835</v>
      </c>
      <c r="J118" s="8">
        <f>-ABS(testdata[[#This Row],[Teeth (8,5)]]-testdata[[#This Row],[Lips (5,3)]])</f>
        <v>-0.80576289149701097</v>
      </c>
      <c r="K118" s="11" t="b">
        <f>IF(testdata[[#This Row],[Upper]]&gt;I117,TRUE,FALSE)</f>
        <v>0</v>
      </c>
      <c r="L118" s="11" t="b">
        <f>IF(testdata[[#This Row],[Lower]]&lt;J117,TRUE,FALSE)</f>
        <v>0</v>
      </c>
      <c r="N118" s="2">
        <v>42906</v>
      </c>
      <c r="O118" s="8">
        <v>1.5505</v>
      </c>
      <c r="P118" s="8">
        <v>-0.80579999999999996</v>
      </c>
      <c r="Q118" s="11" t="b">
        <v>0</v>
      </c>
      <c r="R118" s="11" t="b">
        <v>0</v>
      </c>
    </row>
    <row r="119" spans="1:18" x14ac:dyDescent="0.25">
      <c r="A119" s="4">
        <v>118</v>
      </c>
      <c r="B119" s="2">
        <v>42907</v>
      </c>
      <c r="C119" s="1">
        <v>232.26</v>
      </c>
      <c r="D119" s="1">
        <v>231.14</v>
      </c>
      <c r="E119" s="1">
        <f>(testdata[[#This Row],[high]]+testdata[[#This Row],[low]])/2</f>
        <v>231.7</v>
      </c>
      <c r="F119" s="19">
        <f xml:space="preserve"> (F118 *(13 - 1) + E111) / 13</f>
        <v>228.68909951832711</v>
      </c>
      <c r="G119" s="18">
        <f xml:space="preserve"> (G118 *(8-1) + E114) / 8</f>
        <v>230.23896939037814</v>
      </c>
      <c r="H119" s="18">
        <f xml:space="preserve"> (H118 *(5-1) + E116) / 5</f>
        <v>230.87423947011479</v>
      </c>
      <c r="I119" s="8">
        <f>ABS(testdata[[#This Row],[Jaw (13,8)]]-testdata[[#This Row],[Teeth (8,5)]])</f>
        <v>1.5498698720510333</v>
      </c>
      <c r="J119" s="8">
        <f>-ABS(testdata[[#This Row],[Teeth (8,5)]]-testdata[[#This Row],[Lips (5,3)]])</f>
        <v>-0.6352700797366424</v>
      </c>
      <c r="K119" s="11" t="b">
        <f>IF(testdata[[#This Row],[Upper]]&gt;I118,TRUE,FALSE)</f>
        <v>0</v>
      </c>
      <c r="L119" s="11" t="b">
        <f>IF(testdata[[#This Row],[Lower]]&lt;J118,TRUE,FALSE)</f>
        <v>0</v>
      </c>
      <c r="N119" s="2">
        <v>42907</v>
      </c>
      <c r="O119" s="8">
        <v>1.5499000000000001</v>
      </c>
      <c r="P119" s="8">
        <v>-0.63529999999999998</v>
      </c>
      <c r="Q119" s="11" t="b">
        <v>0</v>
      </c>
      <c r="R119" s="11" t="b">
        <v>0</v>
      </c>
    </row>
    <row r="120" spans="1:18" x14ac:dyDescent="0.25">
      <c r="A120" s="4">
        <v>119</v>
      </c>
      <c r="B120" s="2">
        <v>42908</v>
      </c>
      <c r="C120" s="1">
        <v>232.21</v>
      </c>
      <c r="D120" s="1">
        <v>231.36</v>
      </c>
      <c r="E120" s="1">
        <f>(testdata[[#This Row],[high]]+testdata[[#This Row],[low]])/2</f>
        <v>231.78500000000003</v>
      </c>
      <c r="F120" s="19">
        <f xml:space="preserve"> (F119 *(13 - 1) + E112) / 13</f>
        <v>228.82686109384042</v>
      </c>
      <c r="G120" s="18">
        <f xml:space="preserve"> (G119 *(8-1) + E115) / 8</f>
        <v>230.29722321658087</v>
      </c>
      <c r="H120" s="18">
        <f xml:space="preserve"> (H119 *(5-1) + E117) / 5</f>
        <v>231.2503915760918</v>
      </c>
      <c r="I120" s="8">
        <f>ABS(testdata[[#This Row],[Jaw (13,8)]]-testdata[[#This Row],[Teeth (8,5)]])</f>
        <v>1.470362122740454</v>
      </c>
      <c r="J120" s="8">
        <f>-ABS(testdata[[#This Row],[Teeth (8,5)]]-testdata[[#This Row],[Lips (5,3)]])</f>
        <v>-0.95316835951092571</v>
      </c>
      <c r="K120" s="11" t="b">
        <f>IF(testdata[[#This Row],[Upper]]&gt;I119,TRUE,FALSE)</f>
        <v>0</v>
      </c>
      <c r="L120" s="11" t="b">
        <f>IF(testdata[[#This Row],[Lower]]&lt;J119,TRUE,FALSE)</f>
        <v>1</v>
      </c>
      <c r="N120" s="2">
        <v>42908</v>
      </c>
      <c r="O120" s="8">
        <v>1.4703999999999999</v>
      </c>
      <c r="P120" s="8">
        <v>-0.95320000000000005</v>
      </c>
      <c r="Q120" s="11" t="b">
        <v>0</v>
      </c>
      <c r="R120" s="11" t="b">
        <v>1</v>
      </c>
    </row>
    <row r="121" spans="1:18" x14ac:dyDescent="0.25">
      <c r="A121" s="4">
        <v>120</v>
      </c>
      <c r="B121" s="2">
        <v>42909</v>
      </c>
      <c r="C121" s="1">
        <v>232.19</v>
      </c>
      <c r="D121" s="1">
        <v>231.19</v>
      </c>
      <c r="E121" s="1">
        <f>(testdata[[#This Row],[high]]+testdata[[#This Row],[low]])/2</f>
        <v>231.69</v>
      </c>
      <c r="F121" s="19">
        <f xml:space="preserve"> (F120 *(13 - 1) + E113) / 13</f>
        <v>229.04133331739118</v>
      </c>
      <c r="G121" s="18">
        <f xml:space="preserve"> (G120 *(8-1) + E116) / 8</f>
        <v>230.38132031450826</v>
      </c>
      <c r="H121" s="18">
        <f xml:space="preserve"> (H120 *(5-1) + E118) / 5</f>
        <v>231.45931326087344</v>
      </c>
      <c r="I121" s="8">
        <f>ABS(testdata[[#This Row],[Jaw (13,8)]]-testdata[[#This Row],[Teeth (8,5)]])</f>
        <v>1.3399869971170801</v>
      </c>
      <c r="J121" s="8">
        <f>-ABS(testdata[[#This Row],[Teeth (8,5)]]-testdata[[#This Row],[Lips (5,3)]])</f>
        <v>-1.0779929463651854</v>
      </c>
      <c r="K121" s="11" t="b">
        <f>IF(testdata[[#This Row],[Upper]]&gt;I120,TRUE,FALSE)</f>
        <v>0</v>
      </c>
      <c r="L121" s="11" t="b">
        <f>IF(testdata[[#This Row],[Lower]]&lt;J120,TRUE,FALSE)</f>
        <v>1</v>
      </c>
      <c r="N121" s="2">
        <v>42909</v>
      </c>
      <c r="O121" s="8">
        <v>1.34</v>
      </c>
      <c r="P121" s="8">
        <v>-1.0780000000000001</v>
      </c>
      <c r="Q121" s="11" t="b">
        <v>0</v>
      </c>
      <c r="R121" s="11" t="b">
        <v>1</v>
      </c>
    </row>
    <row r="122" spans="1:18" x14ac:dyDescent="0.25">
      <c r="A122" s="4">
        <v>121</v>
      </c>
      <c r="B122" s="2">
        <v>42912</v>
      </c>
      <c r="C122" s="1">
        <v>233.02</v>
      </c>
      <c r="D122" s="1">
        <v>231.74</v>
      </c>
      <c r="E122" s="1">
        <f>(testdata[[#This Row],[high]]+testdata[[#This Row],[low]])/2</f>
        <v>232.38</v>
      </c>
      <c r="F122" s="19">
        <f xml:space="preserve"> (F121 *(13 - 1) + E114) / 13</f>
        <v>229.23815383143801</v>
      </c>
      <c r="G122" s="18">
        <f xml:space="preserve"> (G121 *(8-1) + E117) / 8</f>
        <v>230.67803027519471</v>
      </c>
      <c r="H122" s="18">
        <f xml:space="preserve"> (H121 *(5-1) + E119) / 5</f>
        <v>231.50745060869878</v>
      </c>
      <c r="I122" s="8">
        <f>ABS(testdata[[#This Row],[Jaw (13,8)]]-testdata[[#This Row],[Teeth (8,5)]])</f>
        <v>1.4398764437567024</v>
      </c>
      <c r="J122" s="8">
        <f>-ABS(testdata[[#This Row],[Teeth (8,5)]]-testdata[[#This Row],[Lips (5,3)]])</f>
        <v>-0.82942033350406064</v>
      </c>
      <c r="K122" s="11" t="b">
        <f>IF(testdata[[#This Row],[Upper]]&gt;I121,TRUE,FALSE)</f>
        <v>1</v>
      </c>
      <c r="L122" s="11" t="b">
        <f>IF(testdata[[#This Row],[Lower]]&lt;J121,TRUE,FALSE)</f>
        <v>0</v>
      </c>
      <c r="N122" s="2">
        <v>42912</v>
      </c>
      <c r="O122" s="8">
        <v>1.4399</v>
      </c>
      <c r="P122" s="8">
        <v>-0.82940000000000003</v>
      </c>
      <c r="Q122" s="11" t="b">
        <v>1</v>
      </c>
      <c r="R122" s="11" t="b">
        <v>0</v>
      </c>
    </row>
    <row r="123" spans="1:18" x14ac:dyDescent="0.25">
      <c r="A123" s="4">
        <v>122</v>
      </c>
      <c r="B123" s="2">
        <v>42913</v>
      </c>
      <c r="C123" s="1">
        <v>232.06</v>
      </c>
      <c r="D123" s="1">
        <v>230.09</v>
      </c>
      <c r="E123" s="1">
        <f>(testdata[[#This Row],[high]]+testdata[[#This Row],[low]])/2</f>
        <v>231.07499999999999</v>
      </c>
      <c r="F123" s="19">
        <f xml:space="preserve"> (F122 *(13 - 1) + E115) / 13</f>
        <v>229.35098815209662</v>
      </c>
      <c r="G123" s="18">
        <f xml:space="preserve"> (G122 *(8-1) + E118) / 8</f>
        <v>230.88015149079538</v>
      </c>
      <c r="H123" s="18">
        <f xml:space="preserve"> (H122 *(5-1) + E120) / 5</f>
        <v>231.56296048695904</v>
      </c>
      <c r="I123" s="8">
        <f>ABS(testdata[[#This Row],[Jaw (13,8)]]-testdata[[#This Row],[Teeth (8,5)]])</f>
        <v>1.5291633386987655</v>
      </c>
      <c r="J123" s="8">
        <f>-ABS(testdata[[#This Row],[Teeth (8,5)]]-testdata[[#This Row],[Lips (5,3)]])</f>
        <v>-0.68280899616365787</v>
      </c>
      <c r="K123" s="11" t="b">
        <f>IF(testdata[[#This Row],[Upper]]&gt;I122,TRUE,FALSE)</f>
        <v>1</v>
      </c>
      <c r="L123" s="11" t="b">
        <f>IF(testdata[[#This Row],[Lower]]&lt;J122,TRUE,FALSE)</f>
        <v>0</v>
      </c>
      <c r="N123" s="2">
        <v>42913</v>
      </c>
      <c r="O123" s="8">
        <v>1.5291999999999999</v>
      </c>
      <c r="P123" s="8">
        <v>-0.68279999999999996</v>
      </c>
      <c r="Q123" s="11" t="b">
        <v>1</v>
      </c>
      <c r="R123" s="11" t="b">
        <v>0</v>
      </c>
    </row>
    <row r="124" spans="1:18" x14ac:dyDescent="0.25">
      <c r="A124" s="4">
        <v>123</v>
      </c>
      <c r="B124" s="2">
        <v>42914</v>
      </c>
      <c r="C124" s="1">
        <v>232.38</v>
      </c>
      <c r="D124" s="1">
        <v>230.97</v>
      </c>
      <c r="E124" s="1">
        <f>(testdata[[#This Row],[high]]+testdata[[#This Row],[low]])/2</f>
        <v>231.67500000000001</v>
      </c>
      <c r="F124" s="19">
        <f xml:space="preserve"> (F123 *(13 - 1) + E116) / 13</f>
        <v>229.47552752501224</v>
      </c>
      <c r="G124" s="18">
        <f xml:space="preserve"> (G123 *(8-1) + E119) / 8</f>
        <v>230.98263255444596</v>
      </c>
      <c r="H124" s="18">
        <f xml:space="preserve"> (H123 *(5-1) + E121) / 5</f>
        <v>231.58836838956722</v>
      </c>
      <c r="I124" s="8">
        <f>ABS(testdata[[#This Row],[Jaw (13,8)]]-testdata[[#This Row],[Teeth (8,5)]])</f>
        <v>1.5071050294337169</v>
      </c>
      <c r="J124" s="8">
        <f>-ABS(testdata[[#This Row],[Teeth (8,5)]]-testdata[[#This Row],[Lips (5,3)]])</f>
        <v>-0.60573583512126561</v>
      </c>
      <c r="K124" s="11" t="b">
        <f>IF(testdata[[#This Row],[Upper]]&gt;I123,TRUE,FALSE)</f>
        <v>0</v>
      </c>
      <c r="L124" s="11" t="b">
        <f>IF(testdata[[#This Row],[Lower]]&lt;J123,TRUE,FALSE)</f>
        <v>0</v>
      </c>
      <c r="N124" s="2">
        <v>42914</v>
      </c>
      <c r="O124" s="8">
        <v>1.5071000000000001</v>
      </c>
      <c r="P124" s="8">
        <v>-0.60570000000000002</v>
      </c>
      <c r="Q124" s="11" t="b">
        <v>0</v>
      </c>
      <c r="R124" s="11" t="b">
        <v>0</v>
      </c>
    </row>
    <row r="125" spans="1:18" x14ac:dyDescent="0.25">
      <c r="A125" s="4">
        <v>124</v>
      </c>
      <c r="B125" s="2">
        <v>42915</v>
      </c>
      <c r="C125" s="1">
        <v>232.39</v>
      </c>
      <c r="D125" s="1">
        <v>228.8</v>
      </c>
      <c r="E125" s="1">
        <f>(testdata[[#This Row],[high]]+testdata[[#This Row],[low]])/2</f>
        <v>230.595</v>
      </c>
      <c r="F125" s="19">
        <f xml:space="preserve"> (F124 *(13 - 1) + E117) / 13</f>
        <v>229.72779463847286</v>
      </c>
      <c r="G125" s="18">
        <f xml:space="preserve"> (G124 *(8-1) + E120) / 8</f>
        <v>231.08292848514023</v>
      </c>
      <c r="H125" s="18">
        <f xml:space="preserve"> (H124 *(5-1) + E122) / 5</f>
        <v>231.74669471165379</v>
      </c>
      <c r="I125" s="8">
        <f>ABS(testdata[[#This Row],[Jaw (13,8)]]-testdata[[#This Row],[Teeth (8,5)]])</f>
        <v>1.3551338466673712</v>
      </c>
      <c r="J125" s="8">
        <f>-ABS(testdata[[#This Row],[Teeth (8,5)]]-testdata[[#This Row],[Lips (5,3)]])</f>
        <v>-0.66376622651355888</v>
      </c>
      <c r="K125" s="11" t="b">
        <f>IF(testdata[[#This Row],[Upper]]&gt;I124,TRUE,FALSE)</f>
        <v>0</v>
      </c>
      <c r="L125" s="11" t="b">
        <f>IF(testdata[[#This Row],[Lower]]&lt;J124,TRUE,FALSE)</f>
        <v>1</v>
      </c>
      <c r="N125" s="2">
        <v>42915</v>
      </c>
      <c r="O125" s="8">
        <v>1.3551</v>
      </c>
      <c r="P125" s="8">
        <v>-0.66379999999999995</v>
      </c>
      <c r="Q125" s="11" t="b">
        <v>0</v>
      </c>
      <c r="R125" s="11" t="b">
        <v>1</v>
      </c>
    </row>
    <row r="126" spans="1:18" x14ac:dyDescent="0.25">
      <c r="A126" s="4">
        <v>125</v>
      </c>
      <c r="B126" s="2">
        <v>42916</v>
      </c>
      <c r="C126" s="1">
        <v>231.42</v>
      </c>
      <c r="D126" s="1">
        <v>230.34</v>
      </c>
      <c r="E126" s="1">
        <f>(testdata[[#This Row],[high]]+testdata[[#This Row],[low]])/2</f>
        <v>230.88</v>
      </c>
      <c r="F126" s="19">
        <f xml:space="preserve"> (F125 *(13 - 1) + E118) / 13</f>
        <v>229.92527197397493</v>
      </c>
      <c r="G126" s="18">
        <f xml:space="preserve"> (G125 *(8-1) + E121) / 8</f>
        <v>231.15881242449771</v>
      </c>
      <c r="H126" s="18">
        <f xml:space="preserve"> (H125 *(5-1) + E123) / 5</f>
        <v>231.61235576932305</v>
      </c>
      <c r="I126" s="8">
        <f>ABS(testdata[[#This Row],[Jaw (13,8)]]-testdata[[#This Row],[Teeth (8,5)]])</f>
        <v>1.2335404505227814</v>
      </c>
      <c r="J126" s="8">
        <f>-ABS(testdata[[#This Row],[Teeth (8,5)]]-testdata[[#This Row],[Lips (5,3)]])</f>
        <v>-0.45354334482533432</v>
      </c>
      <c r="K126" s="11" t="b">
        <f>IF(testdata[[#This Row],[Upper]]&gt;I125,TRUE,FALSE)</f>
        <v>0</v>
      </c>
      <c r="L126" s="11" t="b">
        <f>IF(testdata[[#This Row],[Lower]]&lt;J125,TRUE,FALSE)</f>
        <v>0</v>
      </c>
      <c r="N126" s="2">
        <v>42916</v>
      </c>
      <c r="O126" s="8">
        <v>1.2335</v>
      </c>
      <c r="P126" s="8">
        <v>-0.45350000000000001</v>
      </c>
      <c r="Q126" s="11" t="b">
        <v>0</v>
      </c>
      <c r="R126" s="11" t="b">
        <v>0</v>
      </c>
    </row>
    <row r="127" spans="1:18" x14ac:dyDescent="0.25">
      <c r="A127" s="4">
        <v>126</v>
      </c>
      <c r="B127" s="2">
        <v>42919</v>
      </c>
      <c r="C127" s="1">
        <v>232.06</v>
      </c>
      <c r="D127" s="1">
        <v>230.95</v>
      </c>
      <c r="E127" s="1">
        <f>(testdata[[#This Row],[high]]+testdata[[#This Row],[low]])/2</f>
        <v>231.505</v>
      </c>
      <c r="F127" s="19">
        <f xml:space="preserve"> (F126 *(13 - 1) + E119) / 13</f>
        <v>230.06178951443837</v>
      </c>
      <c r="G127" s="18">
        <f xml:space="preserve"> (G126 *(8-1) + E122) / 8</f>
        <v>231.31146087143549</v>
      </c>
      <c r="H127" s="18">
        <f xml:space="preserve"> (H126 *(5-1) + E124) / 5</f>
        <v>231.62488461545846</v>
      </c>
      <c r="I127" s="8">
        <f>ABS(testdata[[#This Row],[Jaw (13,8)]]-testdata[[#This Row],[Teeth (8,5)]])</f>
        <v>1.2496713569971121</v>
      </c>
      <c r="J127" s="8">
        <f>-ABS(testdata[[#This Row],[Teeth (8,5)]]-testdata[[#This Row],[Lips (5,3)]])</f>
        <v>-0.31342374402296969</v>
      </c>
      <c r="K127" s="11" t="b">
        <f>IF(testdata[[#This Row],[Upper]]&gt;I126,TRUE,FALSE)</f>
        <v>1</v>
      </c>
      <c r="L127" s="11" t="b">
        <f>IF(testdata[[#This Row],[Lower]]&lt;J126,TRUE,FALSE)</f>
        <v>0</v>
      </c>
      <c r="N127" s="2">
        <v>42919</v>
      </c>
      <c r="O127" s="8">
        <v>1.2497</v>
      </c>
      <c r="P127" s="8">
        <v>-0.31340000000000001</v>
      </c>
      <c r="Q127" s="11" t="b">
        <v>1</v>
      </c>
      <c r="R127" s="11" t="b">
        <v>0</v>
      </c>
    </row>
    <row r="128" spans="1:18" x14ac:dyDescent="0.25">
      <c r="A128" s="4">
        <v>127</v>
      </c>
      <c r="B128" s="2">
        <v>42921</v>
      </c>
      <c r="C128" s="1">
        <v>231.71</v>
      </c>
      <c r="D128" s="1">
        <v>230.46</v>
      </c>
      <c r="E128" s="1">
        <f>(testdata[[#This Row],[high]]+testdata[[#This Row],[low]])/2</f>
        <v>231.08500000000001</v>
      </c>
      <c r="F128" s="19">
        <f xml:space="preserve"> (F127 *(13 - 1) + E120) / 13</f>
        <v>230.19434416717388</v>
      </c>
      <c r="G128" s="18">
        <f xml:space="preserve"> (G127 *(8-1) + E123) / 8</f>
        <v>231.28190326250606</v>
      </c>
      <c r="H128" s="18">
        <f xml:space="preserve"> (H127 *(5-1) + E125) / 5</f>
        <v>231.41890769236676</v>
      </c>
      <c r="I128" s="8">
        <f>ABS(testdata[[#This Row],[Jaw (13,8)]]-testdata[[#This Row],[Teeth (8,5)]])</f>
        <v>1.0875590953321819</v>
      </c>
      <c r="J128" s="8">
        <f>-ABS(testdata[[#This Row],[Teeth (8,5)]]-testdata[[#This Row],[Lips (5,3)]])</f>
        <v>-0.13700442986069561</v>
      </c>
      <c r="K128" s="11" t="b">
        <f>IF(testdata[[#This Row],[Upper]]&gt;I127,TRUE,FALSE)</f>
        <v>0</v>
      </c>
      <c r="L128" s="11" t="b">
        <f>IF(testdata[[#This Row],[Lower]]&lt;J127,TRUE,FALSE)</f>
        <v>0</v>
      </c>
      <c r="N128" s="2">
        <v>42921</v>
      </c>
      <c r="O128" s="8">
        <v>1.0875999999999999</v>
      </c>
      <c r="P128" s="8">
        <v>-0.13700000000000001</v>
      </c>
      <c r="Q128" s="11" t="b">
        <v>0</v>
      </c>
      <c r="R128" s="11" t="b">
        <v>0</v>
      </c>
    </row>
    <row r="129" spans="1:18" x14ac:dyDescent="0.25">
      <c r="A129" s="4">
        <v>128</v>
      </c>
      <c r="B129" s="2">
        <v>42922</v>
      </c>
      <c r="C129" s="1">
        <v>230.77</v>
      </c>
      <c r="D129" s="1">
        <v>229.16</v>
      </c>
      <c r="E129" s="1">
        <f>(testdata[[#This Row],[high]]+testdata[[#This Row],[low]])/2</f>
        <v>229.965</v>
      </c>
      <c r="F129" s="19">
        <f xml:space="preserve"> (F128 *(13 - 1) + E121) / 13</f>
        <v>230.30939461585282</v>
      </c>
      <c r="G129" s="18">
        <f xml:space="preserve"> (G128 *(8-1) + E124) / 8</f>
        <v>231.33104035469279</v>
      </c>
      <c r="H129" s="18">
        <f xml:space="preserve"> (H128 *(5-1) + E126) / 5</f>
        <v>231.31112615389338</v>
      </c>
      <c r="I129" s="8">
        <f>ABS(testdata[[#This Row],[Jaw (13,8)]]-testdata[[#This Row],[Teeth (8,5)]])</f>
        <v>1.0216457388399647</v>
      </c>
      <c r="J129" s="8">
        <f>-ABS(testdata[[#This Row],[Teeth (8,5)]]-testdata[[#This Row],[Lips (5,3)]])</f>
        <v>-1.9914200799405535E-2</v>
      </c>
      <c r="K129" s="11" t="b">
        <f>IF(testdata[[#This Row],[Upper]]&gt;I128,TRUE,FALSE)</f>
        <v>0</v>
      </c>
      <c r="L129" s="11" t="b">
        <f>IF(testdata[[#This Row],[Lower]]&lt;J128,TRUE,FALSE)</f>
        <v>0</v>
      </c>
      <c r="N129" s="2">
        <v>42922</v>
      </c>
      <c r="O129" s="8">
        <v>1.0216000000000001</v>
      </c>
      <c r="P129" s="8">
        <v>-1.9900000000000001E-2</v>
      </c>
      <c r="Q129" s="11" t="b">
        <v>0</v>
      </c>
      <c r="R129" s="11" t="b">
        <v>0</v>
      </c>
    </row>
    <row r="130" spans="1:18" x14ac:dyDescent="0.25">
      <c r="A130" s="4">
        <v>129</v>
      </c>
      <c r="B130" s="2">
        <v>42923</v>
      </c>
      <c r="C130" s="1">
        <v>231.01</v>
      </c>
      <c r="D130" s="1">
        <v>229.38</v>
      </c>
      <c r="E130" s="1">
        <f>(testdata[[#This Row],[high]]+testdata[[#This Row],[low]])/2</f>
        <v>230.19499999999999</v>
      </c>
      <c r="F130" s="19">
        <f xml:space="preserve"> (F129 *(13 - 1) + E122) / 13</f>
        <v>230.46867195309491</v>
      </c>
      <c r="G130" s="18">
        <f xml:space="preserve"> (G129 *(8-1) + E125) / 8</f>
        <v>231.2390353103562</v>
      </c>
      <c r="H130" s="18">
        <f xml:space="preserve"> (H129 *(5-1) + E127) / 5</f>
        <v>231.34990092311472</v>
      </c>
      <c r="I130" s="8">
        <f>ABS(testdata[[#This Row],[Jaw (13,8)]]-testdata[[#This Row],[Teeth (8,5)]])</f>
        <v>0.77036335726128868</v>
      </c>
      <c r="J130" s="8">
        <f>-ABS(testdata[[#This Row],[Teeth (8,5)]]-testdata[[#This Row],[Lips (5,3)]])</f>
        <v>-0.11086561275851636</v>
      </c>
      <c r="K130" s="11" t="b">
        <f>IF(testdata[[#This Row],[Upper]]&gt;I129,TRUE,FALSE)</f>
        <v>0</v>
      </c>
      <c r="L130" s="11" t="b">
        <f>IF(testdata[[#This Row],[Lower]]&lt;J129,TRUE,FALSE)</f>
        <v>1</v>
      </c>
      <c r="N130" s="2">
        <v>42923</v>
      </c>
      <c r="O130" s="8">
        <v>0.77039999999999997</v>
      </c>
      <c r="P130" s="8">
        <v>-0.1109</v>
      </c>
      <c r="Q130" s="11" t="b">
        <v>0</v>
      </c>
      <c r="R130" s="11" t="b">
        <v>1</v>
      </c>
    </row>
    <row r="131" spans="1:18" x14ac:dyDescent="0.25">
      <c r="A131" s="4">
        <v>130</v>
      </c>
      <c r="B131" s="2">
        <v>42926</v>
      </c>
      <c r="C131" s="1">
        <v>231.51</v>
      </c>
      <c r="D131" s="1">
        <v>230.52</v>
      </c>
      <c r="E131" s="1">
        <f>(testdata[[#This Row],[high]]+testdata[[#This Row],[low]])/2</f>
        <v>231.01499999999999</v>
      </c>
      <c r="F131" s="19">
        <f xml:space="preserve"> (F130 *(13 - 1) + E123) / 13</f>
        <v>230.51531257208759</v>
      </c>
      <c r="G131" s="18">
        <f xml:space="preserve"> (G130 *(8-1) + E126) / 8</f>
        <v>231.19415589656165</v>
      </c>
      <c r="H131" s="18">
        <f xml:space="preserve"> (H130 *(5-1) + E128) / 5</f>
        <v>231.29692073849179</v>
      </c>
      <c r="I131" s="8">
        <f>ABS(testdata[[#This Row],[Jaw (13,8)]]-testdata[[#This Row],[Teeth (8,5)]])</f>
        <v>0.67884332447405882</v>
      </c>
      <c r="J131" s="8">
        <f>-ABS(testdata[[#This Row],[Teeth (8,5)]]-testdata[[#This Row],[Lips (5,3)]])</f>
        <v>-0.10276484193013857</v>
      </c>
      <c r="K131" s="11" t="b">
        <f>IF(testdata[[#This Row],[Upper]]&gt;I130,TRUE,FALSE)</f>
        <v>0</v>
      </c>
      <c r="L131" s="11" t="b">
        <f>IF(testdata[[#This Row],[Lower]]&lt;J130,TRUE,FALSE)</f>
        <v>0</v>
      </c>
      <c r="N131" s="2">
        <v>42926</v>
      </c>
      <c r="O131" s="8">
        <v>0.67879999999999996</v>
      </c>
      <c r="P131" s="8">
        <v>-0.1028</v>
      </c>
      <c r="Q131" s="11" t="b">
        <v>0</v>
      </c>
      <c r="R131" s="11" t="b">
        <v>0</v>
      </c>
    </row>
    <row r="132" spans="1:18" x14ac:dyDescent="0.25">
      <c r="A132" s="4">
        <v>131</v>
      </c>
      <c r="B132" s="2">
        <v>42927</v>
      </c>
      <c r="C132" s="1">
        <v>231.27</v>
      </c>
      <c r="D132" s="1">
        <v>229.65</v>
      </c>
      <c r="E132" s="1">
        <f>(testdata[[#This Row],[high]]+testdata[[#This Row],[low]])/2</f>
        <v>230.46</v>
      </c>
      <c r="F132" s="19">
        <f xml:space="preserve"> (F131 *(13 - 1) + E124) / 13</f>
        <v>230.60451929731164</v>
      </c>
      <c r="G132" s="18">
        <f xml:space="preserve"> (G131 *(8-1) + E127) / 8</f>
        <v>231.23301140949144</v>
      </c>
      <c r="H132" s="18">
        <f xml:space="preserve"> (H131 *(5-1) + E129) / 5</f>
        <v>231.03053659079342</v>
      </c>
      <c r="I132" s="8">
        <f>ABS(testdata[[#This Row],[Jaw (13,8)]]-testdata[[#This Row],[Teeth (8,5)]])</f>
        <v>0.62849211217979928</v>
      </c>
      <c r="J132" s="8">
        <f>-ABS(testdata[[#This Row],[Teeth (8,5)]]-testdata[[#This Row],[Lips (5,3)]])</f>
        <v>-0.20247481869802186</v>
      </c>
      <c r="K132" s="11" t="b">
        <f>IF(testdata[[#This Row],[Upper]]&gt;I131,TRUE,FALSE)</f>
        <v>0</v>
      </c>
      <c r="L132" s="11" t="b">
        <f>IF(testdata[[#This Row],[Lower]]&lt;J131,TRUE,FALSE)</f>
        <v>1</v>
      </c>
      <c r="N132" s="2">
        <v>42927</v>
      </c>
      <c r="O132" s="8">
        <v>0.62849999999999995</v>
      </c>
      <c r="P132" s="8">
        <v>-0.20250000000000001</v>
      </c>
      <c r="Q132" s="11" t="b">
        <v>0</v>
      </c>
      <c r="R132" s="11" t="b">
        <v>1</v>
      </c>
    </row>
    <row r="133" spans="1:18" x14ac:dyDescent="0.25">
      <c r="A133" s="4">
        <v>132</v>
      </c>
      <c r="B133" s="2">
        <v>42928</v>
      </c>
      <c r="C133" s="1">
        <v>232.84</v>
      </c>
      <c r="D133" s="1">
        <v>231.99</v>
      </c>
      <c r="E133" s="1">
        <f>(testdata[[#This Row],[high]]+testdata[[#This Row],[low]])/2</f>
        <v>232.41500000000002</v>
      </c>
      <c r="F133" s="19">
        <f xml:space="preserve"> (F132 *(13 - 1) + E125) / 13</f>
        <v>230.60378704367227</v>
      </c>
      <c r="G133" s="18">
        <f xml:space="preserve"> (G132 *(8-1) + E128) / 8</f>
        <v>231.21450998330502</v>
      </c>
      <c r="H133" s="18">
        <f xml:space="preserve"> (H132 *(5-1) + E130) / 5</f>
        <v>230.86342927263473</v>
      </c>
      <c r="I133" s="8">
        <f>ABS(testdata[[#This Row],[Jaw (13,8)]]-testdata[[#This Row],[Teeth (8,5)]])</f>
        <v>0.61072293963275115</v>
      </c>
      <c r="J133" s="8">
        <f>-ABS(testdata[[#This Row],[Teeth (8,5)]]-testdata[[#This Row],[Lips (5,3)]])</f>
        <v>-0.35108071067028845</v>
      </c>
      <c r="K133" s="11" t="b">
        <f>IF(testdata[[#This Row],[Upper]]&gt;I132,TRUE,FALSE)</f>
        <v>0</v>
      </c>
      <c r="L133" s="11" t="b">
        <f>IF(testdata[[#This Row],[Lower]]&lt;J132,TRUE,FALSE)</f>
        <v>1</v>
      </c>
      <c r="N133" s="2">
        <v>42928</v>
      </c>
      <c r="O133" s="8">
        <v>0.61070000000000002</v>
      </c>
      <c r="P133" s="8">
        <v>-0.35110000000000002</v>
      </c>
      <c r="Q133" s="11" t="b">
        <v>0</v>
      </c>
      <c r="R133" s="11" t="b">
        <v>1</v>
      </c>
    </row>
    <row r="134" spans="1:18" x14ac:dyDescent="0.25">
      <c r="A134" s="4">
        <v>133</v>
      </c>
      <c r="B134" s="2">
        <v>42929</v>
      </c>
      <c r="C134" s="1">
        <v>233.18</v>
      </c>
      <c r="D134" s="1">
        <v>232.42</v>
      </c>
      <c r="E134" s="1">
        <f>(testdata[[#This Row],[high]]+testdata[[#This Row],[low]])/2</f>
        <v>232.8</v>
      </c>
      <c r="F134" s="19">
        <f xml:space="preserve"> (F133 *(13 - 1) + E126) / 13</f>
        <v>230.62503419415904</v>
      </c>
      <c r="G134" s="18">
        <f xml:space="preserve"> (G133 *(8-1) + E129) / 8</f>
        <v>231.05832123539187</v>
      </c>
      <c r="H134" s="18">
        <f xml:space="preserve"> (H133 *(5-1) + E131) / 5</f>
        <v>230.89374341810782</v>
      </c>
      <c r="I134" s="8">
        <f>ABS(testdata[[#This Row],[Jaw (13,8)]]-testdata[[#This Row],[Teeth (8,5)]])</f>
        <v>0.43328704123283046</v>
      </c>
      <c r="J134" s="8">
        <f>-ABS(testdata[[#This Row],[Teeth (8,5)]]-testdata[[#This Row],[Lips (5,3)]])</f>
        <v>-0.16457781728405507</v>
      </c>
      <c r="K134" s="11" t="b">
        <f>IF(testdata[[#This Row],[Upper]]&gt;I133,TRUE,FALSE)</f>
        <v>0</v>
      </c>
      <c r="L134" s="11" t="b">
        <f>IF(testdata[[#This Row],[Lower]]&lt;J133,TRUE,FALSE)</f>
        <v>0</v>
      </c>
      <c r="N134" s="2">
        <v>42929</v>
      </c>
      <c r="O134" s="8">
        <v>0.43330000000000002</v>
      </c>
      <c r="P134" s="8">
        <v>-0.1646</v>
      </c>
      <c r="Q134" s="11" t="b">
        <v>0</v>
      </c>
      <c r="R134" s="11" t="b">
        <v>0</v>
      </c>
    </row>
    <row r="135" spans="1:18" x14ac:dyDescent="0.25">
      <c r="A135" s="4">
        <v>134</v>
      </c>
      <c r="B135" s="2">
        <v>42930</v>
      </c>
      <c r="C135" s="1">
        <v>234.53</v>
      </c>
      <c r="D135" s="1">
        <v>232.95</v>
      </c>
      <c r="E135" s="1">
        <f>(testdata[[#This Row],[high]]+testdata[[#This Row],[low]])/2</f>
        <v>233.74</v>
      </c>
      <c r="F135" s="19">
        <f xml:space="preserve"> (F134 *(13 - 1) + E127) / 13</f>
        <v>230.69272387153143</v>
      </c>
      <c r="G135" s="18">
        <f xml:space="preserve"> (G134 *(8-1) + E130) / 8</f>
        <v>230.95040608096789</v>
      </c>
      <c r="H135" s="18">
        <f xml:space="preserve"> (H134 *(5-1) + E132) / 5</f>
        <v>230.80699473448627</v>
      </c>
      <c r="I135" s="8">
        <f>ABS(testdata[[#This Row],[Jaw (13,8)]]-testdata[[#This Row],[Teeth (8,5)]])</f>
        <v>0.25768220943646725</v>
      </c>
      <c r="J135" s="8">
        <f>-ABS(testdata[[#This Row],[Teeth (8,5)]]-testdata[[#This Row],[Lips (5,3)]])</f>
        <v>-0.14341134648162779</v>
      </c>
      <c r="K135" s="11" t="b">
        <f>IF(testdata[[#This Row],[Upper]]&gt;I134,TRUE,FALSE)</f>
        <v>0</v>
      </c>
      <c r="L135" s="11" t="b">
        <f>IF(testdata[[#This Row],[Lower]]&lt;J134,TRUE,FALSE)</f>
        <v>0</v>
      </c>
      <c r="N135" s="2">
        <v>42930</v>
      </c>
      <c r="O135" s="8">
        <v>0.25769999999999998</v>
      </c>
      <c r="P135" s="8">
        <v>-0.1434</v>
      </c>
      <c r="Q135" s="11" t="b">
        <v>0</v>
      </c>
      <c r="R135" s="11" t="b">
        <v>0</v>
      </c>
    </row>
    <row r="136" spans="1:18" x14ac:dyDescent="0.25">
      <c r="A136" s="4">
        <v>135</v>
      </c>
      <c r="B136" s="2">
        <v>42933</v>
      </c>
      <c r="C136" s="1">
        <v>234.47</v>
      </c>
      <c r="D136" s="1">
        <v>233.92</v>
      </c>
      <c r="E136" s="1">
        <f>(testdata[[#This Row],[high]]+testdata[[#This Row],[low]])/2</f>
        <v>234.19499999999999</v>
      </c>
      <c r="F136" s="19">
        <f xml:space="preserve"> (F135 *(13 - 1) + E128) / 13</f>
        <v>230.72289895833671</v>
      </c>
      <c r="G136" s="18">
        <f xml:space="preserve"> (G135 *(8-1) + E131) / 8</f>
        <v>230.95848032084689</v>
      </c>
      <c r="H136" s="18">
        <f xml:space="preserve"> (H135 *(5-1) + E133) / 5</f>
        <v>231.12859578758903</v>
      </c>
      <c r="I136" s="8">
        <f>ABS(testdata[[#This Row],[Jaw (13,8)]]-testdata[[#This Row],[Teeth (8,5)]])</f>
        <v>0.23558136251017459</v>
      </c>
      <c r="J136" s="8">
        <f>-ABS(testdata[[#This Row],[Teeth (8,5)]]-testdata[[#This Row],[Lips (5,3)]])</f>
        <v>-0.17011546674214628</v>
      </c>
      <c r="K136" s="11" t="b">
        <f>IF(testdata[[#This Row],[Upper]]&gt;I135,TRUE,FALSE)</f>
        <v>0</v>
      </c>
      <c r="L136" s="11" t="b">
        <f>IF(testdata[[#This Row],[Lower]]&lt;J135,TRUE,FALSE)</f>
        <v>1</v>
      </c>
      <c r="N136" s="2">
        <v>42933</v>
      </c>
      <c r="O136" s="8">
        <v>0.2356</v>
      </c>
      <c r="P136" s="8">
        <v>-0.1701</v>
      </c>
      <c r="Q136" s="11" t="b">
        <v>0</v>
      </c>
      <c r="R136" s="11" t="b">
        <v>1</v>
      </c>
    </row>
    <row r="137" spans="1:18" x14ac:dyDescent="0.25">
      <c r="A137" s="4">
        <v>136</v>
      </c>
      <c r="B137" s="2">
        <v>42934</v>
      </c>
      <c r="C137" s="1">
        <v>234.29</v>
      </c>
      <c r="D137" s="1">
        <v>233.29</v>
      </c>
      <c r="E137" s="1">
        <f>(testdata[[#This Row],[high]]+testdata[[#This Row],[low]])/2</f>
        <v>233.79</v>
      </c>
      <c r="F137" s="19">
        <f xml:space="preserve"> (F136 *(13 - 1) + E129) / 13</f>
        <v>230.66459903846467</v>
      </c>
      <c r="G137" s="18">
        <f xml:space="preserve"> (G136 *(8-1) + E132) / 8</f>
        <v>230.89617028074105</v>
      </c>
      <c r="H137" s="18">
        <f xml:space="preserve"> (H136 *(5-1) + E134) / 5</f>
        <v>231.46287663007124</v>
      </c>
      <c r="I137" s="8">
        <f>ABS(testdata[[#This Row],[Jaw (13,8)]]-testdata[[#This Row],[Teeth (8,5)]])</f>
        <v>0.23157124227637382</v>
      </c>
      <c r="J137" s="8">
        <f>-ABS(testdata[[#This Row],[Teeth (8,5)]]-testdata[[#This Row],[Lips (5,3)]])</f>
        <v>-0.5667063493301896</v>
      </c>
      <c r="K137" s="11" t="b">
        <f>IF(testdata[[#This Row],[Upper]]&gt;I136,TRUE,FALSE)</f>
        <v>0</v>
      </c>
      <c r="L137" s="11" t="b">
        <f>IF(testdata[[#This Row],[Lower]]&lt;J136,TRUE,FALSE)</f>
        <v>1</v>
      </c>
      <c r="N137" s="2">
        <v>42934</v>
      </c>
      <c r="O137" s="8">
        <v>0.2316</v>
      </c>
      <c r="P137" s="8">
        <v>-0.56669999999999998</v>
      </c>
      <c r="Q137" s="11" t="b">
        <v>0</v>
      </c>
      <c r="R137" s="11" t="b">
        <v>1</v>
      </c>
    </row>
    <row r="138" spans="1:18" x14ac:dyDescent="0.25">
      <c r="A138" s="4">
        <v>137</v>
      </c>
      <c r="B138" s="2">
        <v>42935</v>
      </c>
      <c r="C138" s="1">
        <v>235.51</v>
      </c>
      <c r="D138" s="1">
        <v>234.57</v>
      </c>
      <c r="E138" s="1">
        <f>(testdata[[#This Row],[high]]+testdata[[#This Row],[low]])/2</f>
        <v>235.04</v>
      </c>
      <c r="F138" s="19">
        <f xml:space="preserve"> (F137 *(13 - 1) + E130) / 13</f>
        <v>230.62847603550588</v>
      </c>
      <c r="G138" s="18">
        <f xml:space="preserve"> (G137 *(8-1) + E133) / 8</f>
        <v>231.08602399564842</v>
      </c>
      <c r="H138" s="18">
        <f xml:space="preserve"> (H137 *(5-1) + E135) / 5</f>
        <v>231.91830130405697</v>
      </c>
      <c r="I138" s="8">
        <f>ABS(testdata[[#This Row],[Jaw (13,8)]]-testdata[[#This Row],[Teeth (8,5)]])</f>
        <v>0.45754796014253429</v>
      </c>
      <c r="J138" s="8">
        <f>-ABS(testdata[[#This Row],[Teeth (8,5)]]-testdata[[#This Row],[Lips (5,3)]])</f>
        <v>-0.83227730840854974</v>
      </c>
      <c r="K138" s="11" t="b">
        <f>IF(testdata[[#This Row],[Upper]]&gt;I137,TRUE,FALSE)</f>
        <v>1</v>
      </c>
      <c r="L138" s="11" t="b">
        <f>IF(testdata[[#This Row],[Lower]]&lt;J137,TRUE,FALSE)</f>
        <v>1</v>
      </c>
      <c r="N138" s="2">
        <v>42935</v>
      </c>
      <c r="O138" s="8">
        <v>0.45750000000000002</v>
      </c>
      <c r="P138" s="8">
        <v>-0.83230000000000004</v>
      </c>
      <c r="Q138" s="11" t="b">
        <v>1</v>
      </c>
      <c r="R138" s="11" t="b">
        <v>1</v>
      </c>
    </row>
    <row r="139" spans="1:18" x14ac:dyDescent="0.25">
      <c r="A139" s="4">
        <v>138</v>
      </c>
      <c r="B139" s="2">
        <v>42936</v>
      </c>
      <c r="C139" s="1">
        <v>235.91</v>
      </c>
      <c r="D139" s="1">
        <v>235.01</v>
      </c>
      <c r="E139" s="1">
        <f>(testdata[[#This Row],[high]]+testdata[[#This Row],[low]])/2</f>
        <v>235.45999999999998</v>
      </c>
      <c r="F139" s="19">
        <f xml:space="preserve"> (F138 *(13 - 1) + E131) / 13</f>
        <v>230.65820864815927</v>
      </c>
      <c r="G139" s="18">
        <f xml:space="preserve"> (G138 *(8-1) + E134) / 8</f>
        <v>231.30027099619235</v>
      </c>
      <c r="H139" s="18">
        <f xml:space="preserve"> (H138 *(5-1) + E136) / 5</f>
        <v>232.37364104324556</v>
      </c>
      <c r="I139" s="8">
        <f>ABS(testdata[[#This Row],[Jaw (13,8)]]-testdata[[#This Row],[Teeth (8,5)]])</f>
        <v>0.64206234803307893</v>
      </c>
      <c r="J139" s="8">
        <f>-ABS(testdata[[#This Row],[Teeth (8,5)]]-testdata[[#This Row],[Lips (5,3)]])</f>
        <v>-1.0733700470532028</v>
      </c>
      <c r="K139" s="11" t="b">
        <f>IF(testdata[[#This Row],[Upper]]&gt;I138,TRUE,FALSE)</f>
        <v>1</v>
      </c>
      <c r="L139" s="11" t="b">
        <f>IF(testdata[[#This Row],[Lower]]&lt;J138,TRUE,FALSE)</f>
        <v>1</v>
      </c>
      <c r="N139" s="2">
        <v>42936</v>
      </c>
      <c r="O139" s="8">
        <v>0.6421</v>
      </c>
      <c r="P139" s="8">
        <v>-1.0733999999999999</v>
      </c>
      <c r="Q139" s="11" t="b">
        <v>1</v>
      </c>
      <c r="R139" s="11" t="b">
        <v>1</v>
      </c>
    </row>
    <row r="140" spans="1:18" x14ac:dyDescent="0.25">
      <c r="A140" s="4">
        <v>139</v>
      </c>
      <c r="B140" s="2">
        <v>42937</v>
      </c>
      <c r="C140" s="1">
        <v>235.43</v>
      </c>
      <c r="D140" s="1">
        <v>234.73</v>
      </c>
      <c r="E140" s="1">
        <f>(testdata[[#This Row],[high]]+testdata[[#This Row],[low]])/2</f>
        <v>235.07999999999998</v>
      </c>
      <c r="F140" s="19">
        <f xml:space="preserve"> (F139 *(13 - 1) + E132) / 13</f>
        <v>230.64296182907009</v>
      </c>
      <c r="G140" s="18">
        <f xml:space="preserve"> (G139 *(8-1) + E135) / 8</f>
        <v>231.6052371216683</v>
      </c>
      <c r="H140" s="18">
        <f xml:space="preserve"> (H139 *(5-1) + E137) / 5</f>
        <v>232.65691283459645</v>
      </c>
      <c r="I140" s="8">
        <f>ABS(testdata[[#This Row],[Jaw (13,8)]]-testdata[[#This Row],[Teeth (8,5)]])</f>
        <v>0.96227529259820699</v>
      </c>
      <c r="J140" s="8">
        <f>-ABS(testdata[[#This Row],[Teeth (8,5)]]-testdata[[#This Row],[Lips (5,3)]])</f>
        <v>-1.0516757129281586</v>
      </c>
      <c r="K140" s="11" t="b">
        <f>IF(testdata[[#This Row],[Upper]]&gt;I139,TRUE,FALSE)</f>
        <v>1</v>
      </c>
      <c r="L140" s="11" t="b">
        <f>IF(testdata[[#This Row],[Lower]]&lt;J139,TRUE,FALSE)</f>
        <v>0</v>
      </c>
      <c r="N140" s="2">
        <v>42937</v>
      </c>
      <c r="O140" s="8">
        <v>0.96230000000000004</v>
      </c>
      <c r="P140" s="8">
        <v>-1.0517000000000001</v>
      </c>
      <c r="Q140" s="11" t="b">
        <v>1</v>
      </c>
      <c r="R140" s="11" t="b">
        <v>0</v>
      </c>
    </row>
    <row r="141" spans="1:18" x14ac:dyDescent="0.25">
      <c r="A141" s="4">
        <v>140</v>
      </c>
      <c r="B141" s="2">
        <v>42940</v>
      </c>
      <c r="C141" s="1">
        <v>235.49</v>
      </c>
      <c r="D141" s="1">
        <v>234.83</v>
      </c>
      <c r="E141" s="1">
        <f>(testdata[[#This Row],[high]]+testdata[[#This Row],[low]])/2</f>
        <v>235.16000000000003</v>
      </c>
      <c r="F141" s="19">
        <f xml:space="preserve"> (F140 *(13 - 1) + E133) / 13</f>
        <v>230.77927245760313</v>
      </c>
      <c r="G141" s="18">
        <f xml:space="preserve"> (G140 *(8-1) + E136) / 8</f>
        <v>231.92895748145975</v>
      </c>
      <c r="H141" s="18">
        <f xml:space="preserve"> (H140 *(5-1) + E138) / 5</f>
        <v>233.13353026767717</v>
      </c>
      <c r="I141" s="8">
        <f>ABS(testdata[[#This Row],[Jaw (13,8)]]-testdata[[#This Row],[Teeth (8,5)]])</f>
        <v>1.1496850238566196</v>
      </c>
      <c r="J141" s="8">
        <f>-ABS(testdata[[#This Row],[Teeth (8,5)]]-testdata[[#This Row],[Lips (5,3)]])</f>
        <v>-1.204572786217426</v>
      </c>
      <c r="K141" s="11" t="b">
        <f>IF(testdata[[#This Row],[Upper]]&gt;I140,TRUE,FALSE)</f>
        <v>1</v>
      </c>
      <c r="L141" s="11" t="b">
        <f>IF(testdata[[#This Row],[Lower]]&lt;J140,TRUE,FALSE)</f>
        <v>1</v>
      </c>
      <c r="N141" s="2">
        <v>42940</v>
      </c>
      <c r="O141" s="8">
        <v>1.1496999999999999</v>
      </c>
      <c r="P141" s="8">
        <v>-1.2045999999999999</v>
      </c>
      <c r="Q141" s="11" t="b">
        <v>1</v>
      </c>
      <c r="R141" s="11" t="b">
        <v>1</v>
      </c>
    </row>
    <row r="142" spans="1:18" x14ac:dyDescent="0.25">
      <c r="A142" s="4">
        <v>141</v>
      </c>
      <c r="B142" s="2">
        <v>42941</v>
      </c>
      <c r="C142" s="1">
        <v>236.28</v>
      </c>
      <c r="D142" s="1">
        <v>235.67</v>
      </c>
      <c r="E142" s="1">
        <f>(testdata[[#This Row],[high]]+testdata[[#This Row],[low]])/2</f>
        <v>235.97499999999999</v>
      </c>
      <c r="F142" s="19">
        <f xml:space="preserve"> (F141 *(13 - 1) + E134) / 13</f>
        <v>230.9347130377875</v>
      </c>
      <c r="G142" s="18">
        <f xml:space="preserve"> (G141 *(8-1) + E137) / 8</f>
        <v>232.16158779627727</v>
      </c>
      <c r="H142" s="18">
        <f xml:space="preserve"> (H141 *(5-1) + E139) / 5</f>
        <v>233.59882421414173</v>
      </c>
      <c r="I142" s="8">
        <f>ABS(testdata[[#This Row],[Jaw (13,8)]]-testdata[[#This Row],[Teeth (8,5)]])</f>
        <v>1.226874758489771</v>
      </c>
      <c r="J142" s="8">
        <f>-ABS(testdata[[#This Row],[Teeth (8,5)]]-testdata[[#This Row],[Lips (5,3)]])</f>
        <v>-1.4372364178644546</v>
      </c>
      <c r="K142" s="11" t="b">
        <f>IF(testdata[[#This Row],[Upper]]&gt;I141,TRUE,FALSE)</f>
        <v>1</v>
      </c>
      <c r="L142" s="11" t="b">
        <f>IF(testdata[[#This Row],[Lower]]&lt;J141,TRUE,FALSE)</f>
        <v>1</v>
      </c>
      <c r="N142" s="2">
        <v>42941</v>
      </c>
      <c r="O142" s="8">
        <v>1.2269000000000001</v>
      </c>
      <c r="P142" s="8">
        <v>-1.4372</v>
      </c>
      <c r="Q142" s="11" t="b">
        <v>1</v>
      </c>
      <c r="R142" s="11" t="b">
        <v>1</v>
      </c>
    </row>
    <row r="143" spans="1:18" x14ac:dyDescent="0.25">
      <c r="A143" s="4">
        <v>142</v>
      </c>
      <c r="B143" s="2">
        <v>42942</v>
      </c>
      <c r="C143" s="1">
        <v>236.27</v>
      </c>
      <c r="D143" s="1">
        <v>235.64</v>
      </c>
      <c r="E143" s="1">
        <f>(testdata[[#This Row],[high]]+testdata[[#This Row],[low]])/2</f>
        <v>235.95499999999998</v>
      </c>
      <c r="F143" s="19">
        <f xml:space="preserve"> (F142 *(13 - 1) + E135) / 13</f>
        <v>231.15050434257304</v>
      </c>
      <c r="G143" s="18">
        <f xml:space="preserve"> (G142 *(8-1) + E138) / 8</f>
        <v>232.52138932174262</v>
      </c>
      <c r="H143" s="18">
        <f xml:space="preserve"> (H142 *(5-1) + E140) / 5</f>
        <v>233.89505937131338</v>
      </c>
      <c r="I143" s="8">
        <f>ABS(testdata[[#This Row],[Jaw (13,8)]]-testdata[[#This Row],[Teeth (8,5)]])</f>
        <v>1.3708849791695741</v>
      </c>
      <c r="J143" s="8">
        <f>-ABS(testdata[[#This Row],[Teeth (8,5)]]-testdata[[#This Row],[Lips (5,3)]])</f>
        <v>-1.3736700495707623</v>
      </c>
      <c r="K143" s="11" t="b">
        <f>IF(testdata[[#This Row],[Upper]]&gt;I142,TRUE,FALSE)</f>
        <v>1</v>
      </c>
      <c r="L143" s="11" t="b">
        <f>IF(testdata[[#This Row],[Lower]]&lt;J142,TRUE,FALSE)</f>
        <v>0</v>
      </c>
      <c r="N143" s="2">
        <v>42942</v>
      </c>
      <c r="O143" s="8">
        <v>1.3709</v>
      </c>
      <c r="P143" s="8">
        <v>-1.3736999999999999</v>
      </c>
      <c r="Q143" s="11" t="b">
        <v>1</v>
      </c>
      <c r="R143" s="11" t="b">
        <v>0</v>
      </c>
    </row>
    <row r="144" spans="1:18" x14ac:dyDescent="0.25">
      <c r="A144" s="4">
        <v>143</v>
      </c>
      <c r="B144" s="2">
        <v>42943</v>
      </c>
      <c r="C144" s="1">
        <v>236.47</v>
      </c>
      <c r="D144" s="1">
        <v>234.26</v>
      </c>
      <c r="E144" s="1">
        <f>(testdata[[#This Row],[high]]+testdata[[#This Row],[low]])/2</f>
        <v>235.36500000000001</v>
      </c>
      <c r="F144" s="19">
        <f xml:space="preserve"> (F143 *(13 - 1) + E136) / 13</f>
        <v>231.38469631622127</v>
      </c>
      <c r="G144" s="18">
        <f xml:space="preserve"> (G143 *(8-1) + E139) / 8</f>
        <v>232.88871565652479</v>
      </c>
      <c r="H144" s="18">
        <f xml:space="preserve"> (H143 *(5-1) + E141) / 5</f>
        <v>234.14804749705073</v>
      </c>
      <c r="I144" s="8">
        <f>ABS(testdata[[#This Row],[Jaw (13,8)]]-testdata[[#This Row],[Teeth (8,5)]])</f>
        <v>1.5040193403035289</v>
      </c>
      <c r="J144" s="8">
        <f>-ABS(testdata[[#This Row],[Teeth (8,5)]]-testdata[[#This Row],[Lips (5,3)]])</f>
        <v>-1.2593318405259311</v>
      </c>
      <c r="K144" s="11" t="b">
        <f>IF(testdata[[#This Row],[Upper]]&gt;I143,TRUE,FALSE)</f>
        <v>1</v>
      </c>
      <c r="L144" s="11" t="b">
        <f>IF(testdata[[#This Row],[Lower]]&lt;J143,TRUE,FALSE)</f>
        <v>0</v>
      </c>
      <c r="N144" s="2">
        <v>42943</v>
      </c>
      <c r="O144" s="8">
        <v>1.504</v>
      </c>
      <c r="P144" s="8">
        <v>-1.2593000000000001</v>
      </c>
      <c r="Q144" s="11" t="b">
        <v>1</v>
      </c>
      <c r="R144" s="11" t="b">
        <v>0</v>
      </c>
    </row>
    <row r="145" spans="1:18" x14ac:dyDescent="0.25">
      <c r="A145" s="4">
        <v>144</v>
      </c>
      <c r="B145" s="2">
        <v>42944</v>
      </c>
      <c r="C145" s="1">
        <v>235.57</v>
      </c>
      <c r="D145" s="1">
        <v>234.68</v>
      </c>
      <c r="E145" s="1">
        <f>(testdata[[#This Row],[high]]+testdata[[#This Row],[low]])/2</f>
        <v>235.125</v>
      </c>
      <c r="F145" s="19">
        <f xml:space="preserve"> (F144 *(13 - 1) + E137) / 13</f>
        <v>231.56971967651194</v>
      </c>
      <c r="G145" s="18">
        <f xml:space="preserve"> (G144 *(8-1) + E140) / 8</f>
        <v>233.1626261994592</v>
      </c>
      <c r="H145" s="18">
        <f xml:space="preserve"> (H144 *(5-1) + E142) / 5</f>
        <v>234.51343799764058</v>
      </c>
      <c r="I145" s="8">
        <f>ABS(testdata[[#This Row],[Jaw (13,8)]]-testdata[[#This Row],[Teeth (8,5)]])</f>
        <v>1.5929065229472599</v>
      </c>
      <c r="J145" s="8">
        <f>-ABS(testdata[[#This Row],[Teeth (8,5)]]-testdata[[#This Row],[Lips (5,3)]])</f>
        <v>-1.3508117981813825</v>
      </c>
      <c r="K145" s="11" t="b">
        <f>IF(testdata[[#This Row],[Upper]]&gt;I144,TRUE,FALSE)</f>
        <v>1</v>
      </c>
      <c r="L145" s="11" t="b">
        <f>IF(testdata[[#This Row],[Lower]]&lt;J144,TRUE,FALSE)</f>
        <v>1</v>
      </c>
      <c r="N145" s="2">
        <v>42944</v>
      </c>
      <c r="O145" s="8">
        <v>1.5929</v>
      </c>
      <c r="P145" s="8">
        <v>-1.3508</v>
      </c>
      <c r="Q145" s="11" t="b">
        <v>1</v>
      </c>
      <c r="R145" s="11" t="b">
        <v>1</v>
      </c>
    </row>
    <row r="146" spans="1:18" x14ac:dyDescent="0.25">
      <c r="A146" s="4">
        <v>145</v>
      </c>
      <c r="B146" s="2">
        <v>42947</v>
      </c>
      <c r="C146" s="1">
        <v>235.97</v>
      </c>
      <c r="D146" s="1">
        <v>235.07</v>
      </c>
      <c r="E146" s="1">
        <f>(testdata[[#This Row],[high]]+testdata[[#This Row],[low]])/2</f>
        <v>235.51999999999998</v>
      </c>
      <c r="F146" s="19">
        <f xml:space="preserve"> (F145 *(13 - 1) + E138) / 13</f>
        <v>231.83666431678026</v>
      </c>
      <c r="G146" s="18">
        <f xml:space="preserve"> (G145 *(8-1) + E141) / 8</f>
        <v>233.4122979245268</v>
      </c>
      <c r="H146" s="18">
        <f xml:space="preserve"> (H145 *(5-1) + E143) / 5</f>
        <v>234.80175039811246</v>
      </c>
      <c r="I146" s="8">
        <f>ABS(testdata[[#This Row],[Jaw (13,8)]]-testdata[[#This Row],[Teeth (8,5)]])</f>
        <v>1.5756336077465392</v>
      </c>
      <c r="J146" s="8">
        <f>-ABS(testdata[[#This Row],[Teeth (8,5)]]-testdata[[#This Row],[Lips (5,3)]])</f>
        <v>-1.3894524735856635</v>
      </c>
      <c r="K146" s="11" t="b">
        <f>IF(testdata[[#This Row],[Upper]]&gt;I145,TRUE,FALSE)</f>
        <v>0</v>
      </c>
      <c r="L146" s="11" t="b">
        <f>IF(testdata[[#This Row],[Lower]]&lt;J145,TRUE,FALSE)</f>
        <v>1</v>
      </c>
      <c r="N146" s="2">
        <v>42947</v>
      </c>
      <c r="O146" s="8">
        <v>1.5755999999999999</v>
      </c>
      <c r="P146" s="8">
        <v>-1.3895</v>
      </c>
      <c r="Q146" s="11" t="b">
        <v>0</v>
      </c>
      <c r="R146" s="11" t="b">
        <v>1</v>
      </c>
    </row>
    <row r="147" spans="1:18" x14ac:dyDescent="0.25">
      <c r="A147" s="4">
        <v>146</v>
      </c>
      <c r="B147" s="2">
        <v>42948</v>
      </c>
      <c r="C147" s="1">
        <v>235.99</v>
      </c>
      <c r="D147" s="1">
        <v>235.24</v>
      </c>
      <c r="E147" s="1">
        <f>(testdata[[#This Row],[high]]+testdata[[#This Row],[low]])/2</f>
        <v>235.61500000000001</v>
      </c>
      <c r="F147" s="19">
        <f xml:space="preserve"> (F146 *(13 - 1) + E139) / 13</f>
        <v>232.11538244625871</v>
      </c>
      <c r="G147" s="18">
        <f xml:space="preserve"> (G146 *(8-1) + E142) / 8</f>
        <v>233.73263568396095</v>
      </c>
      <c r="H147" s="18">
        <f xml:space="preserve"> (H146 *(5-1) + E144) / 5</f>
        <v>234.91440031848998</v>
      </c>
      <c r="I147" s="8">
        <f>ABS(testdata[[#This Row],[Jaw (13,8)]]-testdata[[#This Row],[Teeth (8,5)]])</f>
        <v>1.6172532377022435</v>
      </c>
      <c r="J147" s="8">
        <f>-ABS(testdata[[#This Row],[Teeth (8,5)]]-testdata[[#This Row],[Lips (5,3)]])</f>
        <v>-1.1817646345290314</v>
      </c>
      <c r="K147" s="11" t="b">
        <f>IF(testdata[[#This Row],[Upper]]&gt;I146,TRUE,FALSE)</f>
        <v>1</v>
      </c>
      <c r="L147" s="11" t="b">
        <f>IF(testdata[[#This Row],[Lower]]&lt;J146,TRUE,FALSE)</f>
        <v>0</v>
      </c>
      <c r="N147" s="2">
        <v>42948</v>
      </c>
      <c r="O147" s="8">
        <v>1.6173</v>
      </c>
      <c r="P147" s="8">
        <v>-1.1818</v>
      </c>
      <c r="Q147" s="11" t="b">
        <v>1</v>
      </c>
      <c r="R147" s="11" t="b">
        <v>0</v>
      </c>
    </row>
    <row r="148" spans="1:18" x14ac:dyDescent="0.25">
      <c r="A148" s="4">
        <v>147</v>
      </c>
      <c r="B148" s="2">
        <v>42949</v>
      </c>
      <c r="C148" s="1">
        <v>236.09</v>
      </c>
      <c r="D148" s="1">
        <v>234.91</v>
      </c>
      <c r="E148" s="1">
        <f>(testdata[[#This Row],[high]]+testdata[[#This Row],[low]])/2</f>
        <v>235.5</v>
      </c>
      <c r="F148" s="19">
        <f xml:space="preserve"> (F147 *(13 - 1) + E140) / 13</f>
        <v>232.34342995039262</v>
      </c>
      <c r="G148" s="18">
        <f xml:space="preserve"> (G147 *(8-1) + E143) / 8</f>
        <v>234.01043122346582</v>
      </c>
      <c r="H148" s="18">
        <f xml:space="preserve"> (H147 *(5-1) + E145) / 5</f>
        <v>234.956520254792</v>
      </c>
      <c r="I148" s="8">
        <f>ABS(testdata[[#This Row],[Jaw (13,8)]]-testdata[[#This Row],[Teeth (8,5)]])</f>
        <v>1.6670012730731969</v>
      </c>
      <c r="J148" s="8">
        <f>-ABS(testdata[[#This Row],[Teeth (8,5)]]-testdata[[#This Row],[Lips (5,3)]])</f>
        <v>-0.94608903132618138</v>
      </c>
      <c r="K148" s="11" t="b">
        <f>IF(testdata[[#This Row],[Upper]]&gt;I147,TRUE,FALSE)</f>
        <v>1</v>
      </c>
      <c r="L148" s="11" t="b">
        <f>IF(testdata[[#This Row],[Lower]]&lt;J147,TRUE,FALSE)</f>
        <v>0</v>
      </c>
      <c r="N148" s="2">
        <v>42949</v>
      </c>
      <c r="O148" s="8">
        <v>1.667</v>
      </c>
      <c r="P148" s="8">
        <v>-0.94610000000000005</v>
      </c>
      <c r="Q148" s="11" t="b">
        <v>1</v>
      </c>
      <c r="R148" s="11" t="b">
        <v>0</v>
      </c>
    </row>
    <row r="149" spans="1:18" x14ac:dyDescent="0.25">
      <c r="A149" s="4">
        <v>148</v>
      </c>
      <c r="B149" s="2">
        <v>42950</v>
      </c>
      <c r="C149" s="1">
        <v>235.84</v>
      </c>
      <c r="D149" s="1">
        <v>235.17</v>
      </c>
      <c r="E149" s="1">
        <f>(testdata[[#This Row],[high]]+testdata[[#This Row],[low]])/2</f>
        <v>235.505</v>
      </c>
      <c r="F149" s="19">
        <f xml:space="preserve"> (F148 *(13 - 1) + E141) / 13</f>
        <v>232.56008918497778</v>
      </c>
      <c r="G149" s="18">
        <f xml:space="preserve"> (G148 *(8-1) + E144) / 8</f>
        <v>234.1797523205326</v>
      </c>
      <c r="H149" s="18">
        <f xml:space="preserve"> (H148 *(5-1) + E146) / 5</f>
        <v>235.06921620383361</v>
      </c>
      <c r="I149" s="8">
        <f>ABS(testdata[[#This Row],[Jaw (13,8)]]-testdata[[#This Row],[Teeth (8,5)]])</f>
        <v>1.6196631355548163</v>
      </c>
      <c r="J149" s="8">
        <f>-ABS(testdata[[#This Row],[Teeth (8,5)]]-testdata[[#This Row],[Lips (5,3)]])</f>
        <v>-0.8894638833010049</v>
      </c>
      <c r="K149" s="11" t="b">
        <f>IF(testdata[[#This Row],[Upper]]&gt;I148,TRUE,FALSE)</f>
        <v>0</v>
      </c>
      <c r="L149" s="11" t="b">
        <f>IF(testdata[[#This Row],[Lower]]&lt;J148,TRUE,FALSE)</f>
        <v>0</v>
      </c>
      <c r="N149" s="2">
        <v>42950</v>
      </c>
      <c r="O149" s="8">
        <v>1.6196999999999999</v>
      </c>
      <c r="P149" s="8">
        <v>-0.88949999999999996</v>
      </c>
      <c r="Q149" s="11" t="b">
        <v>0</v>
      </c>
      <c r="R149" s="11" t="b">
        <v>0</v>
      </c>
    </row>
    <row r="150" spans="1:18" x14ac:dyDescent="0.25">
      <c r="A150" s="4">
        <v>149</v>
      </c>
      <c r="B150" s="2">
        <v>42951</v>
      </c>
      <c r="C150" s="1">
        <v>236.27</v>
      </c>
      <c r="D150" s="1">
        <v>235.49</v>
      </c>
      <c r="E150" s="1">
        <f>(testdata[[#This Row],[high]]+testdata[[#This Row],[low]])/2</f>
        <v>235.88</v>
      </c>
      <c r="F150" s="19">
        <f xml:space="preserve"> (F149 *(13 - 1) + E142) / 13</f>
        <v>232.82277463228718</v>
      </c>
      <c r="G150" s="18">
        <f xml:space="preserve"> (G149 *(8-1) + E145) / 8</f>
        <v>234.29790828046603</v>
      </c>
      <c r="H150" s="18">
        <f xml:space="preserve"> (H149 *(5-1) + E147) / 5</f>
        <v>235.17837296306689</v>
      </c>
      <c r="I150" s="8">
        <f>ABS(testdata[[#This Row],[Jaw (13,8)]]-testdata[[#This Row],[Teeth (8,5)]])</f>
        <v>1.4751336481788542</v>
      </c>
      <c r="J150" s="8">
        <f>-ABS(testdata[[#This Row],[Teeth (8,5)]]-testdata[[#This Row],[Lips (5,3)]])</f>
        <v>-0.88046468260085931</v>
      </c>
      <c r="K150" s="11" t="b">
        <f>IF(testdata[[#This Row],[Upper]]&gt;I149,TRUE,FALSE)</f>
        <v>0</v>
      </c>
      <c r="L150" s="11" t="b">
        <f>IF(testdata[[#This Row],[Lower]]&lt;J149,TRUE,FALSE)</f>
        <v>0</v>
      </c>
      <c r="N150" s="2">
        <v>42951</v>
      </c>
      <c r="O150" s="8">
        <v>1.4751000000000001</v>
      </c>
      <c r="P150" s="8">
        <v>-0.88049999999999995</v>
      </c>
      <c r="Q150" s="11" t="b">
        <v>0</v>
      </c>
      <c r="R150" s="11" t="b">
        <v>0</v>
      </c>
    </row>
    <row r="151" spans="1:18" x14ac:dyDescent="0.25">
      <c r="A151" s="4">
        <v>150</v>
      </c>
      <c r="B151" s="2">
        <v>42954</v>
      </c>
      <c r="C151" s="1">
        <v>236.34</v>
      </c>
      <c r="D151" s="1">
        <v>235.87</v>
      </c>
      <c r="E151" s="1">
        <f>(testdata[[#This Row],[high]]+testdata[[#This Row],[low]])/2</f>
        <v>236.10500000000002</v>
      </c>
      <c r="F151" s="19">
        <f xml:space="preserve"> (F150 *(13 - 1) + E143) / 13</f>
        <v>233.06371504518816</v>
      </c>
      <c r="G151" s="18">
        <f xml:space="preserve"> (G150 *(8-1) + E146) / 8</f>
        <v>234.45066974540777</v>
      </c>
      <c r="H151" s="18">
        <f xml:space="preserve"> (H150 *(5-1) + E148) / 5</f>
        <v>235.2426983704535</v>
      </c>
      <c r="I151" s="8">
        <f>ABS(testdata[[#This Row],[Jaw (13,8)]]-testdata[[#This Row],[Teeth (8,5)]])</f>
        <v>1.3869547002196043</v>
      </c>
      <c r="J151" s="8">
        <f>-ABS(testdata[[#This Row],[Teeth (8,5)]]-testdata[[#This Row],[Lips (5,3)]])</f>
        <v>-0.79202862504573091</v>
      </c>
      <c r="K151" s="11" t="b">
        <f>IF(testdata[[#This Row],[Upper]]&gt;I150,TRUE,FALSE)</f>
        <v>0</v>
      </c>
      <c r="L151" s="11" t="b">
        <f>IF(testdata[[#This Row],[Lower]]&lt;J150,TRUE,FALSE)</f>
        <v>0</v>
      </c>
      <c r="N151" s="2">
        <v>42954</v>
      </c>
      <c r="O151" s="8">
        <v>1.387</v>
      </c>
      <c r="P151" s="8">
        <v>-0.79200000000000004</v>
      </c>
      <c r="Q151" s="11" t="b">
        <v>0</v>
      </c>
      <c r="R151" s="11" t="b">
        <v>0</v>
      </c>
    </row>
    <row r="152" spans="1:18" x14ac:dyDescent="0.25">
      <c r="A152" s="4">
        <v>151</v>
      </c>
      <c r="B152" s="2">
        <v>42955</v>
      </c>
      <c r="C152" s="1">
        <v>237.33</v>
      </c>
      <c r="D152" s="1">
        <v>235.35</v>
      </c>
      <c r="E152" s="1">
        <f>(testdata[[#This Row],[high]]+testdata[[#This Row],[low]])/2</f>
        <v>236.34</v>
      </c>
      <c r="F152" s="19">
        <f xml:space="preserve"> (F151 *(13 - 1) + E144) / 13</f>
        <v>233.24073696478905</v>
      </c>
      <c r="G152" s="18">
        <f xml:space="preserve"> (G151 *(8-1) + E147) / 8</f>
        <v>234.59621102723179</v>
      </c>
      <c r="H152" s="18">
        <f xml:space="preserve"> (H151 *(5-1) + E149) / 5</f>
        <v>235.29515869636279</v>
      </c>
      <c r="I152" s="8">
        <f>ABS(testdata[[#This Row],[Jaw (13,8)]]-testdata[[#This Row],[Teeth (8,5)]])</f>
        <v>1.3554740624427382</v>
      </c>
      <c r="J152" s="8">
        <f>-ABS(testdata[[#This Row],[Teeth (8,5)]]-testdata[[#This Row],[Lips (5,3)]])</f>
        <v>-0.6989476691310017</v>
      </c>
      <c r="K152" s="11" t="b">
        <f>IF(testdata[[#This Row],[Upper]]&gt;I151,TRUE,FALSE)</f>
        <v>0</v>
      </c>
      <c r="L152" s="11" t="b">
        <f>IF(testdata[[#This Row],[Lower]]&lt;J151,TRUE,FALSE)</f>
        <v>0</v>
      </c>
      <c r="N152" s="2">
        <v>42955</v>
      </c>
      <c r="O152" s="8">
        <v>1.3554999999999999</v>
      </c>
      <c r="P152" s="8">
        <v>-0.69889999999999997</v>
      </c>
      <c r="Q152" s="11" t="b">
        <v>0</v>
      </c>
      <c r="R152" s="11" t="b">
        <v>0</v>
      </c>
    </row>
    <row r="153" spans="1:18" x14ac:dyDescent="0.25">
      <c r="A153" s="4">
        <v>152</v>
      </c>
      <c r="B153" s="2">
        <v>42956</v>
      </c>
      <c r="C153" s="1">
        <v>235.81</v>
      </c>
      <c r="D153" s="1">
        <v>234.62</v>
      </c>
      <c r="E153" s="1">
        <f>(testdata[[#This Row],[high]]+testdata[[#This Row],[low]])/2</f>
        <v>235.215</v>
      </c>
      <c r="F153" s="19">
        <f xml:space="preserve"> (F152 *(13 - 1) + E145) / 13</f>
        <v>233.38568027518991</v>
      </c>
      <c r="G153" s="18">
        <f xml:space="preserve"> (G152 *(8-1) + E148) / 8</f>
        <v>234.70918464882783</v>
      </c>
      <c r="H153" s="18">
        <f xml:space="preserve"> (H152 *(5-1) + E150) / 5</f>
        <v>235.41212695709024</v>
      </c>
      <c r="I153" s="8">
        <f>ABS(testdata[[#This Row],[Jaw (13,8)]]-testdata[[#This Row],[Teeth (8,5)]])</f>
        <v>1.3235043736379168</v>
      </c>
      <c r="J153" s="8">
        <f>-ABS(testdata[[#This Row],[Teeth (8,5)]]-testdata[[#This Row],[Lips (5,3)]])</f>
        <v>-0.70294230826240778</v>
      </c>
      <c r="K153" s="11" t="b">
        <f>IF(testdata[[#This Row],[Upper]]&gt;I152,TRUE,FALSE)</f>
        <v>0</v>
      </c>
      <c r="L153" s="11" t="b">
        <f>IF(testdata[[#This Row],[Lower]]&lt;J152,TRUE,FALSE)</f>
        <v>1</v>
      </c>
      <c r="N153" s="2">
        <v>42956</v>
      </c>
      <c r="O153" s="8">
        <v>1.3234999999999999</v>
      </c>
      <c r="P153" s="8">
        <v>-0.70289999999999997</v>
      </c>
      <c r="Q153" s="11" t="b">
        <v>0</v>
      </c>
      <c r="R153" s="11" t="b">
        <v>1</v>
      </c>
    </row>
    <row r="154" spans="1:18" x14ac:dyDescent="0.25">
      <c r="A154" s="4">
        <v>153</v>
      </c>
      <c r="B154" s="2">
        <v>42957</v>
      </c>
      <c r="C154" s="1">
        <v>234.98</v>
      </c>
      <c r="D154" s="1">
        <v>232.37</v>
      </c>
      <c r="E154" s="1">
        <f>(testdata[[#This Row],[high]]+testdata[[#This Row],[low]])/2</f>
        <v>233.67500000000001</v>
      </c>
      <c r="F154" s="19">
        <f xml:space="preserve"> (F153 *(13 - 1) + E146) / 13</f>
        <v>233.54985871555994</v>
      </c>
      <c r="G154" s="18">
        <f xml:space="preserve"> (G153 *(8-1) + E149) / 8</f>
        <v>234.80866156772436</v>
      </c>
      <c r="H154" s="18">
        <f xml:space="preserve"> (H153 *(5-1) + E151) / 5</f>
        <v>235.55070156567217</v>
      </c>
      <c r="I154" s="8">
        <f>ABS(testdata[[#This Row],[Jaw (13,8)]]-testdata[[#This Row],[Teeth (8,5)]])</f>
        <v>1.2588028521644219</v>
      </c>
      <c r="J154" s="8">
        <f>-ABS(testdata[[#This Row],[Teeth (8,5)]]-testdata[[#This Row],[Lips (5,3)]])</f>
        <v>-0.74203999794781339</v>
      </c>
      <c r="K154" s="11" t="b">
        <f>IF(testdata[[#This Row],[Upper]]&gt;I153,TRUE,FALSE)</f>
        <v>0</v>
      </c>
      <c r="L154" s="11" t="b">
        <f>IF(testdata[[#This Row],[Lower]]&lt;J153,TRUE,FALSE)</f>
        <v>1</v>
      </c>
      <c r="N154" s="2">
        <v>42957</v>
      </c>
      <c r="O154" s="8">
        <v>1.2587999999999999</v>
      </c>
      <c r="P154" s="8">
        <v>-0.74199999999999999</v>
      </c>
      <c r="Q154" s="11" t="b">
        <v>0</v>
      </c>
      <c r="R154" s="11" t="b">
        <v>1</v>
      </c>
    </row>
    <row r="155" spans="1:18" x14ac:dyDescent="0.25">
      <c r="A155" s="4">
        <v>154</v>
      </c>
      <c r="B155" s="2">
        <v>42958</v>
      </c>
      <c r="C155" s="1">
        <v>233.42</v>
      </c>
      <c r="D155" s="1">
        <v>232.41</v>
      </c>
      <c r="E155" s="1">
        <f>(testdata[[#This Row],[high]]+testdata[[#This Row],[low]])/2</f>
        <v>232.91499999999999</v>
      </c>
      <c r="F155" s="19">
        <f xml:space="preserve"> (F154 *(13 - 1) + E147) / 13</f>
        <v>233.70871573743995</v>
      </c>
      <c r="G155" s="18">
        <f xml:space="preserve"> (G154 *(8-1) + E150) / 8</f>
        <v>234.94257887175883</v>
      </c>
      <c r="H155" s="18">
        <f xml:space="preserve"> (H154 *(5-1) + E152) / 5</f>
        <v>235.70856125253772</v>
      </c>
      <c r="I155" s="8">
        <f>ABS(testdata[[#This Row],[Jaw (13,8)]]-testdata[[#This Row],[Teeth (8,5)]])</f>
        <v>1.2338631343188808</v>
      </c>
      <c r="J155" s="8">
        <f>-ABS(testdata[[#This Row],[Teeth (8,5)]]-testdata[[#This Row],[Lips (5,3)]])</f>
        <v>-0.76598238077889391</v>
      </c>
      <c r="K155" s="11" t="b">
        <f>IF(testdata[[#This Row],[Upper]]&gt;I154,TRUE,FALSE)</f>
        <v>0</v>
      </c>
      <c r="L155" s="11" t="b">
        <f>IF(testdata[[#This Row],[Lower]]&lt;J154,TRUE,FALSE)</f>
        <v>1</v>
      </c>
      <c r="N155" s="2">
        <v>42958</v>
      </c>
      <c r="O155" s="8">
        <v>1.2339</v>
      </c>
      <c r="P155" s="8">
        <v>-0.76600000000000001</v>
      </c>
      <c r="Q155" s="11" t="b">
        <v>0</v>
      </c>
      <c r="R155" s="11" t="b">
        <v>1</v>
      </c>
    </row>
    <row r="156" spans="1:18" x14ac:dyDescent="0.25">
      <c r="A156" s="4">
        <v>155</v>
      </c>
      <c r="B156" s="2">
        <v>42961</v>
      </c>
      <c r="C156" s="1">
        <v>235.31</v>
      </c>
      <c r="D156" s="1">
        <v>234.13</v>
      </c>
      <c r="E156" s="1">
        <f>(testdata[[#This Row],[high]]+testdata[[#This Row],[low]])/2</f>
        <v>234.72</v>
      </c>
      <c r="F156" s="19">
        <f xml:space="preserve"> (F155 *(13 - 1) + E148) / 13</f>
        <v>233.84650683455996</v>
      </c>
      <c r="G156" s="18">
        <f xml:space="preserve"> (G155 *(8-1) + E151) / 8</f>
        <v>235.08788151278898</v>
      </c>
      <c r="H156" s="18">
        <f xml:space="preserve"> (H155 *(5-1) + E153) / 5</f>
        <v>235.60984900203016</v>
      </c>
      <c r="I156" s="8">
        <f>ABS(testdata[[#This Row],[Jaw (13,8)]]-testdata[[#This Row],[Teeth (8,5)]])</f>
        <v>1.2413746782290218</v>
      </c>
      <c r="J156" s="8">
        <f>-ABS(testdata[[#This Row],[Teeth (8,5)]]-testdata[[#This Row],[Lips (5,3)]])</f>
        <v>-0.52196748924117742</v>
      </c>
      <c r="K156" s="11" t="b">
        <f>IF(testdata[[#This Row],[Upper]]&gt;I155,TRUE,FALSE)</f>
        <v>1</v>
      </c>
      <c r="L156" s="11" t="b">
        <f>IF(testdata[[#This Row],[Lower]]&lt;J155,TRUE,FALSE)</f>
        <v>0</v>
      </c>
      <c r="N156" s="2">
        <v>42961</v>
      </c>
      <c r="O156" s="8">
        <v>1.2414000000000001</v>
      </c>
      <c r="P156" s="8">
        <v>-0.52200000000000002</v>
      </c>
      <c r="Q156" s="11" t="b">
        <v>1</v>
      </c>
      <c r="R156" s="11" t="b">
        <v>0</v>
      </c>
    </row>
    <row r="157" spans="1:18" x14ac:dyDescent="0.25">
      <c r="A157" s="4">
        <v>156</v>
      </c>
      <c r="B157" s="2">
        <v>42962</v>
      </c>
      <c r="C157" s="1">
        <v>235.51</v>
      </c>
      <c r="D157" s="1">
        <v>234.71</v>
      </c>
      <c r="E157" s="1">
        <f>(testdata[[#This Row],[high]]+testdata[[#This Row],[low]])/2</f>
        <v>235.11</v>
      </c>
      <c r="F157" s="19">
        <f xml:space="preserve"> (F156 *(13 - 1) + E149) / 13</f>
        <v>233.97408323190152</v>
      </c>
      <c r="G157" s="18">
        <f xml:space="preserve"> (G156 *(8-1) + E152) / 8</f>
        <v>235.24439632369035</v>
      </c>
      <c r="H157" s="18">
        <f xml:space="preserve"> (H156 *(5-1) + E154) / 5</f>
        <v>235.22287920162412</v>
      </c>
      <c r="I157" s="8">
        <f>ABS(testdata[[#This Row],[Jaw (13,8)]]-testdata[[#This Row],[Teeth (8,5)]])</f>
        <v>1.2703130917888359</v>
      </c>
      <c r="J157" s="8">
        <f>-ABS(testdata[[#This Row],[Teeth (8,5)]]-testdata[[#This Row],[Lips (5,3)]])</f>
        <v>-2.1517122066228467E-2</v>
      </c>
      <c r="K157" s="11" t="b">
        <f>IF(testdata[[#This Row],[Upper]]&gt;I156,TRUE,FALSE)</f>
        <v>1</v>
      </c>
      <c r="L157" s="11" t="b">
        <f>IF(testdata[[#This Row],[Lower]]&lt;J156,TRUE,FALSE)</f>
        <v>0</v>
      </c>
      <c r="N157" s="2">
        <v>42962</v>
      </c>
      <c r="O157" s="8">
        <v>1.2703</v>
      </c>
      <c r="P157" s="8">
        <v>-2.1499999999999998E-2</v>
      </c>
      <c r="Q157" s="11" t="b">
        <v>1</v>
      </c>
      <c r="R157" s="11" t="b">
        <v>0</v>
      </c>
    </row>
    <row r="158" spans="1:18" x14ac:dyDescent="0.25">
      <c r="A158" s="4">
        <v>157</v>
      </c>
      <c r="B158" s="2">
        <v>42963</v>
      </c>
      <c r="C158" s="1">
        <v>236.06</v>
      </c>
      <c r="D158" s="1">
        <v>234.99</v>
      </c>
      <c r="E158" s="1">
        <f>(testdata[[#This Row],[high]]+testdata[[#This Row],[low]])/2</f>
        <v>235.52500000000001</v>
      </c>
      <c r="F158" s="19">
        <f xml:space="preserve"> (F157 *(13 - 1) + E150) / 13</f>
        <v>234.12069221406293</v>
      </c>
      <c r="G158" s="18">
        <f xml:space="preserve"> (G157 *(8-1) + E153) / 8</f>
        <v>235.24072178322905</v>
      </c>
      <c r="H158" s="18">
        <f xml:space="preserve"> (H157 *(5-1) + E155) / 5</f>
        <v>234.76130336129933</v>
      </c>
      <c r="I158" s="8">
        <f>ABS(testdata[[#This Row],[Jaw (13,8)]]-testdata[[#This Row],[Teeth (8,5)]])</f>
        <v>1.1200295691661211</v>
      </c>
      <c r="J158" s="8">
        <f>-ABS(testdata[[#This Row],[Teeth (8,5)]]-testdata[[#This Row],[Lips (5,3)]])</f>
        <v>-0.47941842192972217</v>
      </c>
      <c r="K158" s="11" t="b">
        <f>IF(testdata[[#This Row],[Upper]]&gt;I157,TRUE,FALSE)</f>
        <v>0</v>
      </c>
      <c r="L158" s="11" t="b">
        <f>IF(testdata[[#This Row],[Lower]]&lt;J157,TRUE,FALSE)</f>
        <v>1</v>
      </c>
      <c r="N158" s="2">
        <v>42963</v>
      </c>
      <c r="O158" s="8">
        <v>1.1200000000000001</v>
      </c>
      <c r="P158" s="8">
        <v>-0.47939999999999999</v>
      </c>
      <c r="Q158" s="11" t="b">
        <v>0</v>
      </c>
      <c r="R158" s="11" t="b">
        <v>1</v>
      </c>
    </row>
    <row r="159" spans="1:18" x14ac:dyDescent="0.25">
      <c r="A159" s="4">
        <v>158</v>
      </c>
      <c r="B159" s="2">
        <v>42964</v>
      </c>
      <c r="C159" s="1">
        <v>235.13</v>
      </c>
      <c r="D159" s="1">
        <v>231.79</v>
      </c>
      <c r="E159" s="1">
        <f>(testdata[[#This Row],[high]]+testdata[[#This Row],[low]])/2</f>
        <v>233.45999999999998</v>
      </c>
      <c r="F159" s="19">
        <f xml:space="preserve"> (F158 *(13 - 1) + E151) / 13</f>
        <v>234.27333127451962</v>
      </c>
      <c r="G159" s="18">
        <f xml:space="preserve"> (G158 *(8-1) + E154) / 8</f>
        <v>235.04500656032542</v>
      </c>
      <c r="H159" s="18">
        <f xml:space="preserve"> (H158 *(5-1) + E156) / 5</f>
        <v>234.75304268903946</v>
      </c>
      <c r="I159" s="8">
        <f>ABS(testdata[[#This Row],[Jaw (13,8)]]-testdata[[#This Row],[Teeth (8,5)]])</f>
        <v>0.77167528580579869</v>
      </c>
      <c r="J159" s="8">
        <f>-ABS(testdata[[#This Row],[Teeth (8,5)]]-testdata[[#This Row],[Lips (5,3)]])</f>
        <v>-0.29196387128595802</v>
      </c>
      <c r="K159" s="11" t="b">
        <f>IF(testdata[[#This Row],[Upper]]&gt;I158,TRUE,FALSE)</f>
        <v>0</v>
      </c>
      <c r="L159" s="11" t="b">
        <f>IF(testdata[[#This Row],[Lower]]&lt;J158,TRUE,FALSE)</f>
        <v>0</v>
      </c>
      <c r="N159" s="2">
        <v>42964</v>
      </c>
      <c r="O159" s="8">
        <v>0.77170000000000005</v>
      </c>
      <c r="P159" s="8">
        <v>-0.29199999999999998</v>
      </c>
      <c r="Q159" s="11" t="b">
        <v>0</v>
      </c>
      <c r="R159" s="11" t="b">
        <v>0</v>
      </c>
    </row>
    <row r="160" spans="1:18" x14ac:dyDescent="0.25">
      <c r="A160" s="4">
        <v>159</v>
      </c>
      <c r="B160" s="2">
        <v>42965</v>
      </c>
      <c r="C160" s="1">
        <v>232.83</v>
      </c>
      <c r="D160" s="1">
        <v>230.94</v>
      </c>
      <c r="E160" s="1">
        <f>(testdata[[#This Row],[high]]+testdata[[#This Row],[low]])/2</f>
        <v>231.88499999999999</v>
      </c>
      <c r="F160" s="19">
        <f xml:space="preserve"> (F159 *(13 - 1) + E152) / 13</f>
        <v>234.43230579186428</v>
      </c>
      <c r="G160" s="18">
        <f xml:space="preserve"> (G159 *(8-1) + E155) / 8</f>
        <v>234.77875574028474</v>
      </c>
      <c r="H160" s="18">
        <f xml:space="preserve"> (H159 *(5-1) + E157) / 5</f>
        <v>234.82443415123157</v>
      </c>
      <c r="I160" s="8">
        <f>ABS(testdata[[#This Row],[Jaw (13,8)]]-testdata[[#This Row],[Teeth (8,5)]])</f>
        <v>0.34644994842045662</v>
      </c>
      <c r="J160" s="8">
        <f>-ABS(testdata[[#This Row],[Teeth (8,5)]]-testdata[[#This Row],[Lips (5,3)]])</f>
        <v>-4.5678410946834447E-2</v>
      </c>
      <c r="K160" s="11" t="b">
        <f>IF(testdata[[#This Row],[Upper]]&gt;I159,TRUE,FALSE)</f>
        <v>0</v>
      </c>
      <c r="L160" s="11" t="b">
        <f>IF(testdata[[#This Row],[Lower]]&lt;J159,TRUE,FALSE)</f>
        <v>0</v>
      </c>
      <c r="N160" s="2">
        <v>42965</v>
      </c>
      <c r="O160" s="8">
        <v>0.34639999999999999</v>
      </c>
      <c r="P160" s="8">
        <v>-4.5699999999999998E-2</v>
      </c>
      <c r="Q160" s="11" t="b">
        <v>0</v>
      </c>
      <c r="R160" s="11" t="b">
        <v>0</v>
      </c>
    </row>
    <row r="161" spans="1:18" x14ac:dyDescent="0.25">
      <c r="A161" s="4">
        <v>160</v>
      </c>
      <c r="B161" s="2">
        <v>42968</v>
      </c>
      <c r="C161" s="1">
        <v>231.89</v>
      </c>
      <c r="D161" s="1">
        <v>230.58</v>
      </c>
      <c r="E161" s="1">
        <f>(testdata[[#This Row],[high]]+testdata[[#This Row],[low]])/2</f>
        <v>231.23500000000001</v>
      </c>
      <c r="F161" s="19">
        <f xml:space="preserve"> (F160 *(13 - 1) + E153) / 13</f>
        <v>234.49251303864395</v>
      </c>
      <c r="G161" s="18">
        <f xml:space="preserve"> (G160 *(8-1) + E156) / 8</f>
        <v>234.77141127274913</v>
      </c>
      <c r="H161" s="18">
        <f xml:space="preserve"> (H160 *(5-1) + E158) / 5</f>
        <v>234.96454732098528</v>
      </c>
      <c r="I161" s="8">
        <f>ABS(testdata[[#This Row],[Jaw (13,8)]]-testdata[[#This Row],[Teeth (8,5)]])</f>
        <v>0.27889823410518488</v>
      </c>
      <c r="J161" s="8">
        <f>-ABS(testdata[[#This Row],[Teeth (8,5)]]-testdata[[#This Row],[Lips (5,3)]])</f>
        <v>-0.19313604823614128</v>
      </c>
      <c r="K161" s="11" t="b">
        <f>IF(testdata[[#This Row],[Upper]]&gt;I160,TRUE,FALSE)</f>
        <v>0</v>
      </c>
      <c r="L161" s="11" t="b">
        <f>IF(testdata[[#This Row],[Lower]]&lt;J160,TRUE,FALSE)</f>
        <v>1</v>
      </c>
      <c r="N161" s="2">
        <v>42968</v>
      </c>
      <c r="O161" s="8">
        <v>0.27889999999999998</v>
      </c>
      <c r="P161" s="8">
        <v>-0.19309999999999999</v>
      </c>
      <c r="Q161" s="11" t="b">
        <v>0</v>
      </c>
      <c r="R161" s="11" t="b">
        <v>1</v>
      </c>
    </row>
    <row r="162" spans="1:18" x14ac:dyDescent="0.25">
      <c r="A162" s="4">
        <v>161</v>
      </c>
      <c r="B162" s="2">
        <v>42969</v>
      </c>
      <c r="C162" s="1">
        <v>234.2</v>
      </c>
      <c r="D162" s="1">
        <v>232.22</v>
      </c>
      <c r="E162" s="1">
        <f>(testdata[[#This Row],[high]]+testdata[[#This Row],[low]])/2</f>
        <v>233.20999999999998</v>
      </c>
      <c r="F162" s="19">
        <f xml:space="preserve"> (F161 *(13 - 1) + E154) / 13</f>
        <v>234.42962742028675</v>
      </c>
      <c r="G162" s="18">
        <f xml:space="preserve"> (G161 *(8-1) + E157) / 8</f>
        <v>234.8137348636555</v>
      </c>
      <c r="H162" s="18">
        <f xml:space="preserve"> (H161 *(5-1) + E159) / 5</f>
        <v>234.66363785678823</v>
      </c>
      <c r="I162" s="8">
        <f>ABS(testdata[[#This Row],[Jaw (13,8)]]-testdata[[#This Row],[Teeth (8,5)]])</f>
        <v>0.38410744336874814</v>
      </c>
      <c r="J162" s="8">
        <f>-ABS(testdata[[#This Row],[Teeth (8,5)]]-testdata[[#This Row],[Lips (5,3)]])</f>
        <v>-0.15009700686727001</v>
      </c>
      <c r="K162" s="11" t="b">
        <f>IF(testdata[[#This Row],[Upper]]&gt;I161,TRUE,FALSE)</f>
        <v>1</v>
      </c>
      <c r="L162" s="11" t="b">
        <f>IF(testdata[[#This Row],[Lower]]&lt;J161,TRUE,FALSE)</f>
        <v>0</v>
      </c>
      <c r="N162" s="2">
        <v>42969</v>
      </c>
      <c r="O162" s="8">
        <v>0.3841</v>
      </c>
      <c r="P162" s="8">
        <v>-0.15010000000000001</v>
      </c>
      <c r="Q162" s="11" t="b">
        <v>1</v>
      </c>
      <c r="R162" s="11" t="b">
        <v>0</v>
      </c>
    </row>
    <row r="163" spans="1:18" x14ac:dyDescent="0.25">
      <c r="A163" s="4">
        <v>162</v>
      </c>
      <c r="B163" s="2">
        <v>42970</v>
      </c>
      <c r="C163" s="1">
        <v>233.65</v>
      </c>
      <c r="D163" s="1">
        <v>232.81</v>
      </c>
      <c r="E163" s="1">
        <f>(testdata[[#This Row],[high]]+testdata[[#This Row],[low]])/2</f>
        <v>233.23000000000002</v>
      </c>
      <c r="F163" s="19">
        <f xml:space="preserve"> (F162 *(13 - 1) + E155) / 13</f>
        <v>234.31311761872621</v>
      </c>
      <c r="G163" s="18">
        <f xml:space="preserve"> (G162 *(8-1) + E158) / 8</f>
        <v>234.90264300569856</v>
      </c>
      <c r="H163" s="18">
        <f xml:space="preserve"> (H162 *(5-1) + E160) / 5</f>
        <v>234.10791028543059</v>
      </c>
      <c r="I163" s="8">
        <f>ABS(testdata[[#This Row],[Jaw (13,8)]]-testdata[[#This Row],[Teeth (8,5)]])</f>
        <v>0.58952538697235468</v>
      </c>
      <c r="J163" s="8">
        <f>-ABS(testdata[[#This Row],[Teeth (8,5)]]-testdata[[#This Row],[Lips (5,3)]])</f>
        <v>-0.79473272026797304</v>
      </c>
      <c r="K163" s="11" t="b">
        <f>IF(testdata[[#This Row],[Upper]]&gt;I162,TRUE,FALSE)</f>
        <v>1</v>
      </c>
      <c r="L163" s="11" t="b">
        <f>IF(testdata[[#This Row],[Lower]]&lt;J162,TRUE,FALSE)</f>
        <v>1</v>
      </c>
      <c r="N163" s="2">
        <v>42970</v>
      </c>
      <c r="O163" s="8">
        <v>0.58950000000000002</v>
      </c>
      <c r="P163" s="8">
        <v>-0.79469999999999996</v>
      </c>
      <c r="Q163" s="11" t="b">
        <v>1</v>
      </c>
      <c r="R163" s="11" t="b">
        <v>1</v>
      </c>
    </row>
    <row r="164" spans="1:18" x14ac:dyDescent="0.25">
      <c r="A164" s="4">
        <v>163</v>
      </c>
      <c r="B164" s="2">
        <v>42971</v>
      </c>
      <c r="C164" s="1">
        <v>233.78</v>
      </c>
      <c r="D164" s="1">
        <v>232.41</v>
      </c>
      <c r="E164" s="1">
        <f>(testdata[[#This Row],[high]]+testdata[[#This Row],[low]])/2</f>
        <v>233.095</v>
      </c>
      <c r="F164" s="19">
        <f xml:space="preserve"> (F163 *(13 - 1) + E156) / 13</f>
        <v>234.34441626343957</v>
      </c>
      <c r="G164" s="18">
        <f xml:space="preserve"> (G163 *(8-1) + E159) / 8</f>
        <v>234.72231262998625</v>
      </c>
      <c r="H164" s="18">
        <f xml:space="preserve"> (H163 *(5-1) + E161) / 5</f>
        <v>233.53332822834446</v>
      </c>
      <c r="I164" s="8">
        <f>ABS(testdata[[#This Row],[Jaw (13,8)]]-testdata[[#This Row],[Teeth (8,5)]])</f>
        <v>0.37789636654667902</v>
      </c>
      <c r="J164" s="8">
        <f>-ABS(testdata[[#This Row],[Teeth (8,5)]]-testdata[[#This Row],[Lips (5,3)]])</f>
        <v>-1.1889844016417896</v>
      </c>
      <c r="K164" s="11" t="b">
        <f>IF(testdata[[#This Row],[Upper]]&gt;I163,TRUE,FALSE)</f>
        <v>0</v>
      </c>
      <c r="L164" s="11" t="b">
        <f>IF(testdata[[#This Row],[Lower]]&lt;J163,TRUE,FALSE)</f>
        <v>1</v>
      </c>
      <c r="N164" s="2">
        <v>42971</v>
      </c>
      <c r="O164" s="8">
        <v>0.37790000000000001</v>
      </c>
      <c r="P164" s="8">
        <v>-1.1890000000000001</v>
      </c>
      <c r="Q164" s="11" t="b">
        <v>0</v>
      </c>
      <c r="R164" s="11" t="b">
        <v>1</v>
      </c>
    </row>
    <row r="165" spans="1:18" x14ac:dyDescent="0.25">
      <c r="A165" s="4">
        <v>164</v>
      </c>
      <c r="B165" s="2">
        <v>42972</v>
      </c>
      <c r="C165" s="1">
        <v>234.19</v>
      </c>
      <c r="D165" s="1">
        <v>233.02</v>
      </c>
      <c r="E165" s="1">
        <f>(testdata[[#This Row],[high]]+testdata[[#This Row],[low]])/2</f>
        <v>233.60500000000002</v>
      </c>
      <c r="F165" s="19">
        <f xml:space="preserve"> (F164 *(13 - 1) + E157) / 13</f>
        <v>234.40330732009807</v>
      </c>
      <c r="G165" s="18">
        <f xml:space="preserve"> (G164 *(8-1) + E160) / 8</f>
        <v>234.36764855123798</v>
      </c>
      <c r="H165" s="18">
        <f xml:space="preserve"> (H164 *(5-1) + E162) / 5</f>
        <v>233.46866258267556</v>
      </c>
      <c r="I165" s="8">
        <f>ABS(testdata[[#This Row],[Jaw (13,8)]]-testdata[[#This Row],[Teeth (8,5)]])</f>
        <v>3.565876886008823E-2</v>
      </c>
      <c r="J165" s="8">
        <f>-ABS(testdata[[#This Row],[Teeth (8,5)]]-testdata[[#This Row],[Lips (5,3)]])</f>
        <v>-0.89898596856241397</v>
      </c>
      <c r="K165" s="11" t="b">
        <f>IF(testdata[[#This Row],[Upper]]&gt;I164,TRUE,FALSE)</f>
        <v>0</v>
      </c>
      <c r="L165" s="11" t="b">
        <f>IF(testdata[[#This Row],[Lower]]&lt;J164,TRUE,FALSE)</f>
        <v>0</v>
      </c>
      <c r="N165" s="2">
        <v>42972</v>
      </c>
      <c r="O165" s="8">
        <v>3.5700000000000003E-2</v>
      </c>
      <c r="P165" s="8">
        <v>-0.89900000000000002</v>
      </c>
      <c r="Q165" s="11" t="b">
        <v>0</v>
      </c>
      <c r="R165" s="11" t="b">
        <v>0</v>
      </c>
    </row>
    <row r="166" spans="1:18" x14ac:dyDescent="0.25">
      <c r="A166" s="4">
        <v>165</v>
      </c>
      <c r="B166" s="2">
        <v>42975</v>
      </c>
      <c r="C166" s="1">
        <v>233.8</v>
      </c>
      <c r="D166" s="1">
        <v>232.74</v>
      </c>
      <c r="E166" s="1">
        <f>(testdata[[#This Row],[high]]+testdata[[#This Row],[low]])/2</f>
        <v>233.27</v>
      </c>
      <c r="F166" s="19">
        <f xml:space="preserve"> (F165 *(13 - 1) + E158) / 13</f>
        <v>234.48959137239822</v>
      </c>
      <c r="G166" s="18">
        <f xml:space="preserve"> (G165 *(8-1) + E161) / 8</f>
        <v>233.97606748233324</v>
      </c>
      <c r="H166" s="18">
        <f xml:space="preserve"> (H165 *(5-1) + E163) / 5</f>
        <v>233.42093006614044</v>
      </c>
      <c r="I166" s="8">
        <f>ABS(testdata[[#This Row],[Jaw (13,8)]]-testdata[[#This Row],[Teeth (8,5)]])</f>
        <v>0.51352389006498811</v>
      </c>
      <c r="J166" s="8">
        <f>-ABS(testdata[[#This Row],[Teeth (8,5)]]-testdata[[#This Row],[Lips (5,3)]])</f>
        <v>-0.55513741619279244</v>
      </c>
      <c r="K166" s="11" t="b">
        <f>IF(testdata[[#This Row],[Upper]]&gt;I165,TRUE,FALSE)</f>
        <v>1</v>
      </c>
      <c r="L166" s="11" t="b">
        <f>IF(testdata[[#This Row],[Lower]]&lt;J165,TRUE,FALSE)</f>
        <v>0</v>
      </c>
      <c r="N166" s="2">
        <v>42975</v>
      </c>
      <c r="O166" s="8">
        <v>0.51349999999999996</v>
      </c>
      <c r="P166" s="8">
        <v>-0.55510000000000004</v>
      </c>
      <c r="Q166" s="11" t="b">
        <v>1</v>
      </c>
      <c r="R166" s="11" t="b">
        <v>0</v>
      </c>
    </row>
    <row r="167" spans="1:18" x14ac:dyDescent="0.25">
      <c r="A167" s="4">
        <v>166</v>
      </c>
      <c r="B167" s="2">
        <v>42976</v>
      </c>
      <c r="C167" s="1">
        <v>233.75</v>
      </c>
      <c r="D167" s="1">
        <v>231.63</v>
      </c>
      <c r="E167" s="1">
        <f>(testdata[[#This Row],[high]]+testdata[[#This Row],[low]])/2</f>
        <v>232.69</v>
      </c>
      <c r="F167" s="19">
        <f xml:space="preserve"> (F166 *(13 - 1) + E159) / 13</f>
        <v>234.4103920360599</v>
      </c>
      <c r="G167" s="18">
        <f xml:space="preserve"> (G166 *(8-1) + E162) / 8</f>
        <v>233.88030904704158</v>
      </c>
      <c r="H167" s="18">
        <f xml:space="preserve"> (H166 *(5-1) + E164) / 5</f>
        <v>233.35574405291237</v>
      </c>
      <c r="I167" s="8">
        <f>ABS(testdata[[#This Row],[Jaw (13,8)]]-testdata[[#This Row],[Teeth (8,5)]])</f>
        <v>0.53008298901832518</v>
      </c>
      <c r="J167" s="8">
        <f>-ABS(testdata[[#This Row],[Teeth (8,5)]]-testdata[[#This Row],[Lips (5,3)]])</f>
        <v>-0.52456499412920721</v>
      </c>
      <c r="K167" s="11" t="b">
        <f>IF(testdata[[#This Row],[Upper]]&gt;I166,TRUE,FALSE)</f>
        <v>1</v>
      </c>
      <c r="L167" s="11" t="b">
        <f>IF(testdata[[#This Row],[Lower]]&lt;J166,TRUE,FALSE)</f>
        <v>0</v>
      </c>
      <c r="N167" s="2">
        <v>42976</v>
      </c>
      <c r="O167" s="8">
        <v>0.53010000000000002</v>
      </c>
      <c r="P167" s="8">
        <v>-0.52459999999999996</v>
      </c>
      <c r="Q167" s="11" t="b">
        <v>1</v>
      </c>
      <c r="R167" s="11" t="b">
        <v>0</v>
      </c>
    </row>
    <row r="168" spans="1:18" x14ac:dyDescent="0.25">
      <c r="A168" s="4">
        <v>167</v>
      </c>
      <c r="B168" s="2">
        <v>42977</v>
      </c>
      <c r="C168" s="1">
        <v>234.87</v>
      </c>
      <c r="D168" s="1">
        <v>233.24</v>
      </c>
      <c r="E168" s="1">
        <f>(testdata[[#This Row],[high]]+testdata[[#This Row],[low]])/2</f>
        <v>234.05500000000001</v>
      </c>
      <c r="F168" s="19">
        <f xml:space="preserve"> (F167 *(13 - 1) + E160) / 13</f>
        <v>234.21613111020912</v>
      </c>
      <c r="G168" s="18">
        <f xml:space="preserve"> (G167 *(8-1) + E163) / 8</f>
        <v>233.7990204161614</v>
      </c>
      <c r="H168" s="18">
        <f xml:space="preserve"> (H167 *(5-1) + E165) / 5</f>
        <v>233.40559524232989</v>
      </c>
      <c r="I168" s="8">
        <f>ABS(testdata[[#This Row],[Jaw (13,8)]]-testdata[[#This Row],[Teeth (8,5)]])</f>
        <v>0.41711069404772161</v>
      </c>
      <c r="J168" s="8">
        <f>-ABS(testdata[[#This Row],[Teeth (8,5)]]-testdata[[#This Row],[Lips (5,3)]])</f>
        <v>-0.39342517383150266</v>
      </c>
      <c r="K168" s="11" t="b">
        <f>IF(testdata[[#This Row],[Upper]]&gt;I167,TRUE,FALSE)</f>
        <v>0</v>
      </c>
      <c r="L168" s="11" t="b">
        <f>IF(testdata[[#This Row],[Lower]]&lt;J167,TRUE,FALSE)</f>
        <v>0</v>
      </c>
      <c r="N168" s="2">
        <v>42977</v>
      </c>
      <c r="O168" s="8">
        <v>0.41710000000000003</v>
      </c>
      <c r="P168" s="8">
        <v>-0.39340000000000003</v>
      </c>
      <c r="Q168" s="11" t="b">
        <v>0</v>
      </c>
      <c r="R168" s="11" t="b">
        <v>0</v>
      </c>
    </row>
    <row r="169" spans="1:18" x14ac:dyDescent="0.25">
      <c r="A169" s="4">
        <v>168</v>
      </c>
      <c r="B169" s="2">
        <v>42978</v>
      </c>
      <c r="C169" s="1">
        <v>236.25</v>
      </c>
      <c r="D169" s="1">
        <v>234.61</v>
      </c>
      <c r="E169" s="1">
        <f>(testdata[[#This Row],[high]]+testdata[[#This Row],[low]])/2</f>
        <v>235.43</v>
      </c>
      <c r="F169" s="19">
        <f xml:space="preserve"> (F168 *(13 - 1) + E161) / 13</f>
        <v>233.98681333250076</v>
      </c>
      <c r="G169" s="18">
        <f xml:space="preserve"> (G168 *(8-1) + E164) / 8</f>
        <v>233.71101786414121</v>
      </c>
      <c r="H169" s="18">
        <f xml:space="preserve"> (H168 *(5-1) + E166) / 5</f>
        <v>233.37847619386395</v>
      </c>
      <c r="I169" s="8">
        <f>ABS(testdata[[#This Row],[Jaw (13,8)]]-testdata[[#This Row],[Teeth (8,5)]])</f>
        <v>0.27579546835954716</v>
      </c>
      <c r="J169" s="8">
        <f>-ABS(testdata[[#This Row],[Teeth (8,5)]]-testdata[[#This Row],[Lips (5,3)]])</f>
        <v>-0.33254167027726567</v>
      </c>
      <c r="K169" s="11" t="b">
        <f>IF(testdata[[#This Row],[Upper]]&gt;I168,TRUE,FALSE)</f>
        <v>0</v>
      </c>
      <c r="L169" s="11" t="b">
        <f>IF(testdata[[#This Row],[Lower]]&lt;J168,TRUE,FALSE)</f>
        <v>0</v>
      </c>
      <c r="N169" s="2">
        <v>42978</v>
      </c>
      <c r="O169" s="8">
        <v>0.27579999999999999</v>
      </c>
      <c r="P169" s="8">
        <v>-0.33250000000000002</v>
      </c>
      <c r="Q169" s="11" t="b">
        <v>0</v>
      </c>
      <c r="R169" s="11" t="b">
        <v>0</v>
      </c>
    </row>
    <row r="170" spans="1:18" x14ac:dyDescent="0.25">
      <c r="A170" s="4">
        <v>169</v>
      </c>
      <c r="B170" s="2">
        <v>42979</v>
      </c>
      <c r="C170" s="1">
        <v>236.78</v>
      </c>
      <c r="D170" s="1">
        <v>236.15</v>
      </c>
      <c r="E170" s="1">
        <f>(testdata[[#This Row],[high]]+testdata[[#This Row],[low]])/2</f>
        <v>236.465</v>
      </c>
      <c r="F170" s="19">
        <f xml:space="preserve"> (F169 *(13 - 1) + E162) / 13</f>
        <v>233.92705846076993</v>
      </c>
      <c r="G170" s="18">
        <f xml:space="preserve"> (G169 *(8-1) + E165) / 8</f>
        <v>233.69776563112356</v>
      </c>
      <c r="H170" s="18">
        <f xml:space="preserve"> (H169 *(5-1) + E167) / 5</f>
        <v>233.24078095509117</v>
      </c>
      <c r="I170" s="8">
        <f>ABS(testdata[[#This Row],[Jaw (13,8)]]-testdata[[#This Row],[Teeth (8,5)]])</f>
        <v>0.22929282964636855</v>
      </c>
      <c r="J170" s="8">
        <f>-ABS(testdata[[#This Row],[Teeth (8,5)]]-testdata[[#This Row],[Lips (5,3)]])</f>
        <v>-0.45698467603239123</v>
      </c>
      <c r="K170" s="11" t="b">
        <f>IF(testdata[[#This Row],[Upper]]&gt;I169,TRUE,FALSE)</f>
        <v>0</v>
      </c>
      <c r="L170" s="11" t="b">
        <f>IF(testdata[[#This Row],[Lower]]&lt;J169,TRUE,FALSE)</f>
        <v>1</v>
      </c>
      <c r="N170" s="2">
        <v>42979</v>
      </c>
      <c r="O170" s="8">
        <v>0.2293</v>
      </c>
      <c r="P170" s="8">
        <v>-0.45700000000000002</v>
      </c>
      <c r="Q170" s="11" t="b">
        <v>0</v>
      </c>
      <c r="R170" s="11" t="b">
        <v>1</v>
      </c>
    </row>
    <row r="171" spans="1:18" x14ac:dyDescent="0.25">
      <c r="A171" s="4">
        <v>170</v>
      </c>
      <c r="B171" s="2">
        <v>42983</v>
      </c>
      <c r="C171" s="1">
        <v>236.01</v>
      </c>
      <c r="D171" s="1">
        <v>233.56</v>
      </c>
      <c r="E171" s="1">
        <f>(testdata[[#This Row],[high]]+testdata[[#This Row],[low]])/2</f>
        <v>234.785</v>
      </c>
      <c r="F171" s="19">
        <f xml:space="preserve"> (F170 *(13 - 1) + E163) / 13</f>
        <v>233.87343857917224</v>
      </c>
      <c r="G171" s="18">
        <f xml:space="preserve"> (G170 *(8-1) + E166) / 8</f>
        <v>233.64429492723312</v>
      </c>
      <c r="H171" s="18">
        <f xml:space="preserve"> (H170 *(5-1) + E168) / 5</f>
        <v>233.40362476407296</v>
      </c>
      <c r="I171" s="8">
        <f>ABS(testdata[[#This Row],[Jaw (13,8)]]-testdata[[#This Row],[Teeth (8,5)]])</f>
        <v>0.22914365193912545</v>
      </c>
      <c r="J171" s="8">
        <f>-ABS(testdata[[#This Row],[Teeth (8,5)]]-testdata[[#This Row],[Lips (5,3)]])</f>
        <v>-0.24067016316016066</v>
      </c>
      <c r="K171" s="11" t="b">
        <f>IF(testdata[[#This Row],[Upper]]&gt;I170,TRUE,FALSE)</f>
        <v>0</v>
      </c>
      <c r="L171" s="11" t="b">
        <f>IF(testdata[[#This Row],[Lower]]&lt;J170,TRUE,FALSE)</f>
        <v>0</v>
      </c>
      <c r="N171" s="2">
        <v>42983</v>
      </c>
      <c r="O171" s="8">
        <v>0.2291</v>
      </c>
      <c r="P171" s="8">
        <v>-0.2407</v>
      </c>
      <c r="Q171" s="11" t="b">
        <v>0</v>
      </c>
      <c r="R171" s="11" t="b">
        <v>0</v>
      </c>
    </row>
    <row r="172" spans="1:18" x14ac:dyDescent="0.25">
      <c r="A172" s="4">
        <v>171</v>
      </c>
      <c r="B172" s="2">
        <v>42984</v>
      </c>
      <c r="C172" s="1">
        <v>235.78</v>
      </c>
      <c r="D172" s="1">
        <v>234.78</v>
      </c>
      <c r="E172" s="1">
        <f>(testdata[[#This Row],[high]]+testdata[[#This Row],[low]])/2</f>
        <v>235.28</v>
      </c>
      <c r="F172" s="19">
        <f xml:space="preserve"> (F171 *(13 - 1) + E164) / 13</f>
        <v>233.81355868846668</v>
      </c>
      <c r="G172" s="18">
        <f xml:space="preserve"> (G171 *(8-1) + E167) / 8</f>
        <v>233.52500806132898</v>
      </c>
      <c r="H172" s="18">
        <f xml:space="preserve"> (H171 *(5-1) + E169) / 5</f>
        <v>233.80889981125839</v>
      </c>
      <c r="I172" s="8">
        <f>ABS(testdata[[#This Row],[Jaw (13,8)]]-testdata[[#This Row],[Teeth (8,5)]])</f>
        <v>0.28855062713770963</v>
      </c>
      <c r="J172" s="8">
        <f>-ABS(testdata[[#This Row],[Teeth (8,5)]]-testdata[[#This Row],[Lips (5,3)]])</f>
        <v>-0.2838917499294098</v>
      </c>
      <c r="K172" s="11" t="b">
        <f>IF(testdata[[#This Row],[Upper]]&gt;I171,TRUE,FALSE)</f>
        <v>1</v>
      </c>
      <c r="L172" s="11" t="b">
        <f>IF(testdata[[#This Row],[Lower]]&lt;J171,TRUE,FALSE)</f>
        <v>1</v>
      </c>
      <c r="N172" s="2">
        <v>42984</v>
      </c>
      <c r="O172" s="8">
        <v>0.28860000000000002</v>
      </c>
      <c r="P172" s="8">
        <v>-0.28389999999999999</v>
      </c>
      <c r="Q172" s="11" t="b">
        <v>1</v>
      </c>
      <c r="R172" s="11" t="b">
        <v>1</v>
      </c>
    </row>
    <row r="173" spans="1:18" x14ac:dyDescent="0.25">
      <c r="A173" s="4">
        <v>172</v>
      </c>
      <c r="B173" s="2">
        <v>42985</v>
      </c>
      <c r="C173" s="1">
        <v>235.77</v>
      </c>
      <c r="D173" s="1">
        <v>234.94</v>
      </c>
      <c r="E173" s="1">
        <f>(testdata[[#This Row],[high]]+testdata[[#This Row],[low]])/2</f>
        <v>235.35500000000002</v>
      </c>
      <c r="F173" s="19">
        <f xml:space="preserve"> (F172 *(13 - 1) + E165) / 13</f>
        <v>233.79751571243079</v>
      </c>
      <c r="G173" s="18">
        <f xml:space="preserve"> (G172 *(8-1) + E168) / 8</f>
        <v>233.59125705366287</v>
      </c>
      <c r="H173" s="18">
        <f xml:space="preserve"> (H172 *(5-1) + E170) / 5</f>
        <v>234.34011984900673</v>
      </c>
      <c r="I173" s="8">
        <f>ABS(testdata[[#This Row],[Jaw (13,8)]]-testdata[[#This Row],[Teeth (8,5)]])</f>
        <v>0.20625865876792204</v>
      </c>
      <c r="J173" s="8">
        <f>-ABS(testdata[[#This Row],[Teeth (8,5)]]-testdata[[#This Row],[Lips (5,3)]])</f>
        <v>-0.7488627953438538</v>
      </c>
      <c r="K173" s="11" t="b">
        <f>IF(testdata[[#This Row],[Upper]]&gt;I172,TRUE,FALSE)</f>
        <v>0</v>
      </c>
      <c r="L173" s="11" t="b">
        <f>IF(testdata[[#This Row],[Lower]]&lt;J172,TRUE,FALSE)</f>
        <v>1</v>
      </c>
      <c r="N173" s="2">
        <v>42985</v>
      </c>
      <c r="O173" s="8">
        <v>0.20630000000000001</v>
      </c>
      <c r="P173" s="8">
        <v>-0.74890000000000001</v>
      </c>
      <c r="Q173" s="11" t="b">
        <v>0</v>
      </c>
      <c r="R173" s="11" t="b">
        <v>1</v>
      </c>
    </row>
    <row r="174" spans="1:18" x14ac:dyDescent="0.25">
      <c r="A174" s="4">
        <v>173</v>
      </c>
      <c r="B174" s="2">
        <v>42986</v>
      </c>
      <c r="C174" s="1">
        <v>235.62</v>
      </c>
      <c r="D174" s="1">
        <v>234.85</v>
      </c>
      <c r="E174" s="1">
        <f>(testdata[[#This Row],[high]]+testdata[[#This Row],[low]])/2</f>
        <v>235.23500000000001</v>
      </c>
      <c r="F174" s="19">
        <f xml:space="preserve"> (F173 *(13 - 1) + E166) / 13</f>
        <v>233.75693758070534</v>
      </c>
      <c r="G174" s="18">
        <f xml:space="preserve"> (G173 *(8-1) + E169) / 8</f>
        <v>233.82109992195501</v>
      </c>
      <c r="H174" s="18">
        <f xml:space="preserve"> (H173 *(5-1) + E171) / 5</f>
        <v>234.42909587920539</v>
      </c>
      <c r="I174" s="8">
        <f>ABS(testdata[[#This Row],[Jaw (13,8)]]-testdata[[#This Row],[Teeth (8,5)]])</f>
        <v>6.4162341249669907E-2</v>
      </c>
      <c r="J174" s="8">
        <f>-ABS(testdata[[#This Row],[Teeth (8,5)]]-testdata[[#This Row],[Lips (5,3)]])</f>
        <v>-0.60799595725038103</v>
      </c>
      <c r="K174" s="11" t="b">
        <f>IF(testdata[[#This Row],[Upper]]&gt;I173,TRUE,FALSE)</f>
        <v>0</v>
      </c>
      <c r="L174" s="11" t="b">
        <f>IF(testdata[[#This Row],[Lower]]&lt;J173,TRUE,FALSE)</f>
        <v>0</v>
      </c>
      <c r="N174" s="2">
        <v>42986</v>
      </c>
      <c r="O174" s="8">
        <v>6.4199999999999993E-2</v>
      </c>
      <c r="P174" s="8">
        <v>-0.60799999999999998</v>
      </c>
      <c r="Q174" s="11" t="b">
        <v>0</v>
      </c>
      <c r="R174" s="11" t="b">
        <v>0</v>
      </c>
    </row>
    <row r="175" spans="1:18" x14ac:dyDescent="0.25">
      <c r="A175" s="4">
        <v>174</v>
      </c>
      <c r="B175" s="2">
        <v>42989</v>
      </c>
      <c r="C175" s="1">
        <v>237.71</v>
      </c>
      <c r="D175" s="1">
        <v>236.49</v>
      </c>
      <c r="E175" s="1">
        <f>(testdata[[#This Row],[high]]+testdata[[#This Row],[low]])/2</f>
        <v>237.10000000000002</v>
      </c>
      <c r="F175" s="19">
        <f xml:space="preserve"> (F174 *(13 - 1) + E167) / 13</f>
        <v>233.67486545911262</v>
      </c>
      <c r="G175" s="18">
        <f xml:space="preserve"> (G174 *(8-1) + E170) / 8</f>
        <v>234.15158743171062</v>
      </c>
      <c r="H175" s="18">
        <f xml:space="preserve"> (H174 *(5-1) + E172) / 5</f>
        <v>234.59927670336432</v>
      </c>
      <c r="I175" s="8">
        <f>ABS(testdata[[#This Row],[Jaw (13,8)]]-testdata[[#This Row],[Teeth (8,5)]])</f>
        <v>0.47672197259799987</v>
      </c>
      <c r="J175" s="8">
        <f>-ABS(testdata[[#This Row],[Teeth (8,5)]]-testdata[[#This Row],[Lips (5,3)]])</f>
        <v>-0.44768927165370087</v>
      </c>
      <c r="K175" s="11" t="b">
        <f>IF(testdata[[#This Row],[Upper]]&gt;I174,TRUE,FALSE)</f>
        <v>1</v>
      </c>
      <c r="L175" s="11" t="b">
        <f>IF(testdata[[#This Row],[Lower]]&lt;J174,TRUE,FALSE)</f>
        <v>0</v>
      </c>
      <c r="N175" s="2">
        <v>42989</v>
      </c>
      <c r="O175" s="8">
        <v>0.47670000000000001</v>
      </c>
      <c r="P175" s="8">
        <v>-0.44769999999999999</v>
      </c>
      <c r="Q175" s="11" t="b">
        <v>1</v>
      </c>
      <c r="R175" s="11" t="b">
        <v>0</v>
      </c>
    </row>
    <row r="176" spans="1:18" x14ac:dyDescent="0.25">
      <c r="A176" s="4">
        <v>175</v>
      </c>
      <c r="B176" s="2">
        <v>42990</v>
      </c>
      <c r="C176" s="1">
        <v>238.46</v>
      </c>
      <c r="D176" s="1">
        <v>237.82</v>
      </c>
      <c r="E176" s="1">
        <f>(testdata[[#This Row],[high]]+testdata[[#This Row],[low]])/2</f>
        <v>238.14</v>
      </c>
      <c r="F176" s="19">
        <f xml:space="preserve"> (F175 *(13 - 1) + E168) / 13</f>
        <v>233.70410657764239</v>
      </c>
      <c r="G176" s="18">
        <f xml:space="preserve"> (G175 *(8-1) + E171) / 8</f>
        <v>234.23076400274681</v>
      </c>
      <c r="H176" s="18">
        <f xml:space="preserve"> (H175 *(5-1) + E173) / 5</f>
        <v>234.7504213626915</v>
      </c>
      <c r="I176" s="8">
        <f>ABS(testdata[[#This Row],[Jaw (13,8)]]-testdata[[#This Row],[Teeth (8,5)]])</f>
        <v>0.5266574251044176</v>
      </c>
      <c r="J176" s="8">
        <f>-ABS(testdata[[#This Row],[Teeth (8,5)]]-testdata[[#This Row],[Lips (5,3)]])</f>
        <v>-0.51965735994468787</v>
      </c>
      <c r="K176" s="11" t="b">
        <f>IF(testdata[[#This Row],[Upper]]&gt;I175,TRUE,FALSE)</f>
        <v>1</v>
      </c>
      <c r="L176" s="11" t="b">
        <f>IF(testdata[[#This Row],[Lower]]&lt;J175,TRUE,FALSE)</f>
        <v>1</v>
      </c>
      <c r="N176" s="2">
        <v>42990</v>
      </c>
      <c r="O176" s="8">
        <v>0.52669999999999995</v>
      </c>
      <c r="P176" s="8">
        <v>-0.51970000000000005</v>
      </c>
      <c r="Q176" s="11" t="b">
        <v>1</v>
      </c>
      <c r="R176" s="11" t="b">
        <v>1</v>
      </c>
    </row>
    <row r="177" spans="1:18" x14ac:dyDescent="0.25">
      <c r="A177" s="4">
        <v>176</v>
      </c>
      <c r="B177" s="2">
        <v>42991</v>
      </c>
      <c r="C177" s="1">
        <v>238.57</v>
      </c>
      <c r="D177" s="1">
        <v>237.98</v>
      </c>
      <c r="E177" s="1">
        <f>(testdata[[#This Row],[high]]+testdata[[#This Row],[low]])/2</f>
        <v>238.27499999999998</v>
      </c>
      <c r="F177" s="19">
        <f xml:space="preserve"> (F176 *(13 - 1) + E169) / 13</f>
        <v>233.83686761013143</v>
      </c>
      <c r="G177" s="18">
        <f xml:space="preserve"> (G176 *(8-1) + E172) / 8</f>
        <v>234.36191850240346</v>
      </c>
      <c r="H177" s="18">
        <f xml:space="preserve"> (H176 *(5-1) + E174) / 5</f>
        <v>234.84733709015319</v>
      </c>
      <c r="I177" s="8">
        <f>ABS(testdata[[#This Row],[Jaw (13,8)]]-testdata[[#This Row],[Teeth (8,5)]])</f>
        <v>0.52505089227202006</v>
      </c>
      <c r="J177" s="8">
        <f>-ABS(testdata[[#This Row],[Teeth (8,5)]]-testdata[[#This Row],[Lips (5,3)]])</f>
        <v>-0.48541858774973434</v>
      </c>
      <c r="K177" s="11" t="b">
        <f>IF(testdata[[#This Row],[Upper]]&gt;I176,TRUE,FALSE)</f>
        <v>0</v>
      </c>
      <c r="L177" s="11" t="b">
        <f>IF(testdata[[#This Row],[Lower]]&lt;J176,TRUE,FALSE)</f>
        <v>0</v>
      </c>
      <c r="N177" s="2">
        <v>42991</v>
      </c>
      <c r="O177" s="8">
        <v>0.52510000000000001</v>
      </c>
      <c r="P177" s="8">
        <v>-0.4854</v>
      </c>
      <c r="Q177" s="11" t="b">
        <v>0</v>
      </c>
      <c r="R177" s="11" t="b">
        <v>0</v>
      </c>
    </row>
    <row r="178" spans="1:18" x14ac:dyDescent="0.25">
      <c r="A178" s="4">
        <v>177</v>
      </c>
      <c r="B178" s="2">
        <v>42992</v>
      </c>
      <c r="C178" s="1">
        <v>238.68</v>
      </c>
      <c r="D178" s="1">
        <v>237.99</v>
      </c>
      <c r="E178" s="1">
        <f>(testdata[[#This Row],[high]]+testdata[[#This Row],[low]])/2</f>
        <v>238.33500000000001</v>
      </c>
      <c r="F178" s="19">
        <f xml:space="preserve"> (F177 *(13 - 1) + E170) / 13</f>
        <v>234.03903164012132</v>
      </c>
      <c r="G178" s="18">
        <f xml:space="preserve"> (G177 *(8-1) + E173) / 8</f>
        <v>234.48605368960301</v>
      </c>
      <c r="H178" s="18">
        <f xml:space="preserve"> (H177 *(5-1) + E175) / 5</f>
        <v>235.29786967212257</v>
      </c>
      <c r="I178" s="8">
        <f>ABS(testdata[[#This Row],[Jaw (13,8)]]-testdata[[#This Row],[Teeth (8,5)]])</f>
        <v>0.44702204948168855</v>
      </c>
      <c r="J178" s="8">
        <f>-ABS(testdata[[#This Row],[Teeth (8,5)]]-testdata[[#This Row],[Lips (5,3)]])</f>
        <v>-0.81181598251956189</v>
      </c>
      <c r="K178" s="11" t="b">
        <f>IF(testdata[[#This Row],[Upper]]&gt;I177,TRUE,FALSE)</f>
        <v>0</v>
      </c>
      <c r="L178" s="11" t="b">
        <f>IF(testdata[[#This Row],[Lower]]&lt;J177,TRUE,FALSE)</f>
        <v>1</v>
      </c>
      <c r="N178" s="2">
        <v>42992</v>
      </c>
      <c r="O178" s="8">
        <v>0.44700000000000001</v>
      </c>
      <c r="P178" s="8">
        <v>-0.81179999999999997</v>
      </c>
      <c r="Q178" s="11" t="b">
        <v>0</v>
      </c>
      <c r="R178" s="11" t="b">
        <v>1</v>
      </c>
    </row>
    <row r="179" spans="1:18" x14ac:dyDescent="0.25">
      <c r="A179" s="4">
        <v>178</v>
      </c>
      <c r="B179" s="2">
        <v>42993</v>
      </c>
      <c r="C179" s="1">
        <v>238.88</v>
      </c>
      <c r="D179" s="1">
        <v>238.19</v>
      </c>
      <c r="E179" s="1">
        <f>(testdata[[#This Row],[high]]+testdata[[#This Row],[low]])/2</f>
        <v>238.535</v>
      </c>
      <c r="F179" s="19">
        <f xml:space="preserve"> (F178 *(13 - 1) + E171) / 13</f>
        <v>234.09641382165046</v>
      </c>
      <c r="G179" s="18">
        <f xml:space="preserve"> (G178 *(8-1) + E174) / 8</f>
        <v>234.57967197840264</v>
      </c>
      <c r="H179" s="18">
        <f xml:space="preserve"> (H178 *(5-1) + E176) / 5</f>
        <v>235.86629573769807</v>
      </c>
      <c r="I179" s="8">
        <f>ABS(testdata[[#This Row],[Jaw (13,8)]]-testdata[[#This Row],[Teeth (8,5)]])</f>
        <v>0.48325815675218564</v>
      </c>
      <c r="J179" s="8">
        <f>-ABS(testdata[[#This Row],[Teeth (8,5)]]-testdata[[#This Row],[Lips (5,3)]])</f>
        <v>-1.2866237592954235</v>
      </c>
      <c r="K179" s="11" t="b">
        <f>IF(testdata[[#This Row],[Upper]]&gt;I178,TRUE,FALSE)</f>
        <v>1</v>
      </c>
      <c r="L179" s="11" t="b">
        <f>IF(testdata[[#This Row],[Lower]]&lt;J178,TRUE,FALSE)</f>
        <v>1</v>
      </c>
      <c r="N179" s="2">
        <v>42993</v>
      </c>
      <c r="O179" s="8">
        <v>0.48330000000000001</v>
      </c>
      <c r="P179" s="8">
        <v>-1.2866</v>
      </c>
      <c r="Q179" s="11" t="b">
        <v>1</v>
      </c>
      <c r="R179" s="11" t="b">
        <v>1</v>
      </c>
    </row>
    <row r="180" spans="1:18" x14ac:dyDescent="0.25">
      <c r="A180" s="4">
        <v>179</v>
      </c>
      <c r="B180" s="2">
        <v>42996</v>
      </c>
      <c r="C180" s="1">
        <v>239.67</v>
      </c>
      <c r="D180" s="1">
        <v>238.87</v>
      </c>
      <c r="E180" s="1">
        <f>(testdata[[#This Row],[high]]+testdata[[#This Row],[low]])/2</f>
        <v>239.26999999999998</v>
      </c>
      <c r="F180" s="19">
        <f xml:space="preserve"> (F179 *(13 - 1) + E172) / 13</f>
        <v>234.18745891229275</v>
      </c>
      <c r="G180" s="18">
        <f xml:space="preserve"> (G179 *(8-1) + E175) / 8</f>
        <v>234.89471298110232</v>
      </c>
      <c r="H180" s="18">
        <f xml:space="preserve"> (H179 *(5-1) + E177) / 5</f>
        <v>236.34803659015842</v>
      </c>
      <c r="I180" s="8">
        <f>ABS(testdata[[#This Row],[Jaw (13,8)]]-testdata[[#This Row],[Teeth (8,5)]])</f>
        <v>0.70725406880956143</v>
      </c>
      <c r="J180" s="8">
        <f>-ABS(testdata[[#This Row],[Teeth (8,5)]]-testdata[[#This Row],[Lips (5,3)]])</f>
        <v>-1.453323609056099</v>
      </c>
      <c r="K180" s="11" t="b">
        <f>IF(testdata[[#This Row],[Upper]]&gt;I179,TRUE,FALSE)</f>
        <v>1</v>
      </c>
      <c r="L180" s="11" t="b">
        <f>IF(testdata[[#This Row],[Lower]]&lt;J179,TRUE,FALSE)</f>
        <v>1</v>
      </c>
      <c r="N180" s="2">
        <v>42996</v>
      </c>
      <c r="O180" s="8">
        <v>0.70730000000000004</v>
      </c>
      <c r="P180" s="8">
        <v>-1.4533</v>
      </c>
      <c r="Q180" s="11" t="b">
        <v>1</v>
      </c>
      <c r="R180" s="11" t="b">
        <v>1</v>
      </c>
    </row>
    <row r="181" spans="1:18" x14ac:dyDescent="0.25">
      <c r="A181" s="4">
        <v>180</v>
      </c>
      <c r="B181" s="2">
        <v>42997</v>
      </c>
      <c r="C181" s="1">
        <v>239.62</v>
      </c>
      <c r="D181" s="1">
        <v>239.17</v>
      </c>
      <c r="E181" s="1">
        <f>(testdata[[#This Row],[high]]+testdata[[#This Row],[low]])/2</f>
        <v>239.39499999999998</v>
      </c>
      <c r="F181" s="19">
        <f xml:space="preserve"> (F180 *(13 - 1) + E173) / 13</f>
        <v>234.27726976519332</v>
      </c>
      <c r="G181" s="18">
        <f xml:space="preserve"> (G180 *(8-1) + E176) / 8</f>
        <v>235.30037385846452</v>
      </c>
      <c r="H181" s="18">
        <f xml:space="preserve"> (H180 *(5-1) + E178) / 5</f>
        <v>236.74542927212673</v>
      </c>
      <c r="I181" s="8">
        <f>ABS(testdata[[#This Row],[Jaw (13,8)]]-testdata[[#This Row],[Teeth (8,5)]])</f>
        <v>1.0231040932712006</v>
      </c>
      <c r="J181" s="8">
        <f>-ABS(testdata[[#This Row],[Teeth (8,5)]]-testdata[[#This Row],[Lips (5,3)]])</f>
        <v>-1.4450554136622031</v>
      </c>
      <c r="K181" s="11" t="b">
        <f>IF(testdata[[#This Row],[Upper]]&gt;I180,TRUE,FALSE)</f>
        <v>1</v>
      </c>
      <c r="L181" s="11" t="b">
        <f>IF(testdata[[#This Row],[Lower]]&lt;J180,TRUE,FALSE)</f>
        <v>0</v>
      </c>
      <c r="N181" s="2">
        <v>42997</v>
      </c>
      <c r="O181" s="8">
        <v>1.0230999999999999</v>
      </c>
      <c r="P181" s="8">
        <v>-1.4451000000000001</v>
      </c>
      <c r="Q181" s="11" t="b">
        <v>1</v>
      </c>
      <c r="R181" s="11" t="b">
        <v>0</v>
      </c>
    </row>
    <row r="182" spans="1:18" x14ac:dyDescent="0.25">
      <c r="A182" s="4">
        <v>181</v>
      </c>
      <c r="B182" s="2">
        <v>42998</v>
      </c>
      <c r="C182" s="1">
        <v>239.74</v>
      </c>
      <c r="D182" s="1">
        <v>238.52</v>
      </c>
      <c r="E182" s="1">
        <f>(testdata[[#This Row],[high]]+testdata[[#This Row],[low]])/2</f>
        <v>239.13</v>
      </c>
      <c r="F182" s="19">
        <f xml:space="preserve"> (F181 *(13 - 1) + E174) / 13</f>
        <v>234.35094132171693</v>
      </c>
      <c r="G182" s="18">
        <f xml:space="preserve"> (G181 *(8-1) + E177) / 8</f>
        <v>235.67220212615644</v>
      </c>
      <c r="H182" s="18">
        <f xml:space="preserve"> (H181 *(5-1) + E179) / 5</f>
        <v>237.10334341770141</v>
      </c>
      <c r="I182" s="8">
        <f>ABS(testdata[[#This Row],[Jaw (13,8)]]-testdata[[#This Row],[Teeth (8,5)]])</f>
        <v>1.321260804439504</v>
      </c>
      <c r="J182" s="8">
        <f>-ABS(testdata[[#This Row],[Teeth (8,5)]]-testdata[[#This Row],[Lips (5,3)]])</f>
        <v>-1.431141291544975</v>
      </c>
      <c r="K182" s="11" t="b">
        <f>IF(testdata[[#This Row],[Upper]]&gt;I181,TRUE,FALSE)</f>
        <v>1</v>
      </c>
      <c r="L182" s="11" t="b">
        <f>IF(testdata[[#This Row],[Lower]]&lt;J181,TRUE,FALSE)</f>
        <v>0</v>
      </c>
      <c r="N182" s="2">
        <v>42998</v>
      </c>
      <c r="O182" s="8">
        <v>1.3212999999999999</v>
      </c>
      <c r="P182" s="8">
        <v>-1.4311</v>
      </c>
      <c r="Q182" s="11" t="b">
        <v>1</v>
      </c>
      <c r="R182" s="11" t="b">
        <v>0</v>
      </c>
    </row>
    <row r="183" spans="1:18" x14ac:dyDescent="0.25">
      <c r="A183" s="4">
        <v>182</v>
      </c>
      <c r="B183" s="2">
        <v>42999</v>
      </c>
      <c r="C183" s="1">
        <v>239.54</v>
      </c>
      <c r="D183" s="1">
        <v>238.78</v>
      </c>
      <c r="E183" s="1">
        <f>(testdata[[#This Row],[high]]+testdata[[#This Row],[low]])/2</f>
        <v>239.16</v>
      </c>
      <c r="F183" s="19">
        <f xml:space="preserve"> (F182 *(13 - 1) + E175) / 13</f>
        <v>234.56240737389254</v>
      </c>
      <c r="G183" s="18">
        <f xml:space="preserve"> (G182 *(8-1) + E178) / 8</f>
        <v>236.00505186038689</v>
      </c>
      <c r="H183" s="18">
        <f xml:space="preserve"> (H182 *(5-1) + E180) / 5</f>
        <v>237.53667473416112</v>
      </c>
      <c r="I183" s="8">
        <f>ABS(testdata[[#This Row],[Jaw (13,8)]]-testdata[[#This Row],[Teeth (8,5)]])</f>
        <v>1.4426444864943448</v>
      </c>
      <c r="J183" s="8">
        <f>-ABS(testdata[[#This Row],[Teeth (8,5)]]-testdata[[#This Row],[Lips (5,3)]])</f>
        <v>-1.5316228737742392</v>
      </c>
      <c r="K183" s="11" t="b">
        <f>IF(testdata[[#This Row],[Upper]]&gt;I182,TRUE,FALSE)</f>
        <v>1</v>
      </c>
      <c r="L183" s="11" t="b">
        <f>IF(testdata[[#This Row],[Lower]]&lt;J182,TRUE,FALSE)</f>
        <v>1</v>
      </c>
      <c r="N183" s="2">
        <v>42999</v>
      </c>
      <c r="O183" s="8">
        <v>1.4426000000000001</v>
      </c>
      <c r="P183" s="8">
        <v>-1.5316000000000001</v>
      </c>
      <c r="Q183" s="11" t="b">
        <v>1</v>
      </c>
      <c r="R183" s="11" t="b">
        <v>1</v>
      </c>
    </row>
    <row r="184" spans="1:18" x14ac:dyDescent="0.25">
      <c r="A184" s="4">
        <v>183</v>
      </c>
      <c r="B184" s="2">
        <v>43000</v>
      </c>
      <c r="C184" s="1">
        <v>239.2</v>
      </c>
      <c r="D184" s="1">
        <v>238.62</v>
      </c>
      <c r="E184" s="1">
        <f>(testdata[[#This Row],[high]]+testdata[[#This Row],[low]])/2</f>
        <v>238.91</v>
      </c>
      <c r="F184" s="19">
        <f xml:space="preserve"> (F183 *(13 - 1) + E176) / 13</f>
        <v>234.83760680667004</v>
      </c>
      <c r="G184" s="18">
        <f xml:space="preserve"> (G183 *(8-1) + E179) / 8</f>
        <v>236.32129537783854</v>
      </c>
      <c r="H184" s="18">
        <f xml:space="preserve"> (H183 *(5-1) + E181) / 5</f>
        <v>237.90833978732888</v>
      </c>
      <c r="I184" s="8">
        <f>ABS(testdata[[#This Row],[Jaw (13,8)]]-testdata[[#This Row],[Teeth (8,5)]])</f>
        <v>1.4836885711684999</v>
      </c>
      <c r="J184" s="8">
        <f>-ABS(testdata[[#This Row],[Teeth (8,5)]]-testdata[[#This Row],[Lips (5,3)]])</f>
        <v>-1.5870444094903462</v>
      </c>
      <c r="K184" s="11" t="b">
        <f>IF(testdata[[#This Row],[Upper]]&gt;I183,TRUE,FALSE)</f>
        <v>1</v>
      </c>
      <c r="L184" s="11" t="b">
        <f>IF(testdata[[#This Row],[Lower]]&lt;J183,TRUE,FALSE)</f>
        <v>1</v>
      </c>
      <c r="N184" s="2">
        <v>43000</v>
      </c>
      <c r="O184" s="8">
        <v>1.4837</v>
      </c>
      <c r="P184" s="8">
        <v>-1.587</v>
      </c>
      <c r="Q184" s="11" t="b">
        <v>1</v>
      </c>
      <c r="R184" s="11" t="b">
        <v>1</v>
      </c>
    </row>
    <row r="185" spans="1:18" x14ac:dyDescent="0.25">
      <c r="A185" s="4">
        <v>184</v>
      </c>
      <c r="B185" s="2">
        <v>43003</v>
      </c>
      <c r="C185" s="1">
        <v>239.13</v>
      </c>
      <c r="D185" s="1">
        <v>237.72</v>
      </c>
      <c r="E185" s="1">
        <f>(testdata[[#This Row],[high]]+testdata[[#This Row],[low]])/2</f>
        <v>238.42500000000001</v>
      </c>
      <c r="F185" s="19">
        <f xml:space="preserve"> (F184 *(13 - 1) + E177) / 13</f>
        <v>235.10202166769542</v>
      </c>
      <c r="G185" s="18">
        <f xml:space="preserve"> (G184 *(8-1) + E180) / 8</f>
        <v>236.68988345560871</v>
      </c>
      <c r="H185" s="18">
        <f xml:space="preserve"> (H184 *(5-1) + E182) / 5</f>
        <v>238.1526718298631</v>
      </c>
      <c r="I185" s="8">
        <f>ABS(testdata[[#This Row],[Jaw (13,8)]]-testdata[[#This Row],[Teeth (8,5)]])</f>
        <v>1.5878617879132833</v>
      </c>
      <c r="J185" s="8">
        <f>-ABS(testdata[[#This Row],[Teeth (8,5)]]-testdata[[#This Row],[Lips (5,3)]])</f>
        <v>-1.4627883742543872</v>
      </c>
      <c r="K185" s="11" t="b">
        <f>IF(testdata[[#This Row],[Upper]]&gt;I184,TRUE,FALSE)</f>
        <v>1</v>
      </c>
      <c r="L185" s="11" t="b">
        <f>IF(testdata[[#This Row],[Lower]]&lt;J184,TRUE,FALSE)</f>
        <v>0</v>
      </c>
      <c r="N185" s="2">
        <v>43003</v>
      </c>
      <c r="O185" s="8">
        <v>1.5879000000000001</v>
      </c>
      <c r="P185" s="8">
        <v>-1.4628000000000001</v>
      </c>
      <c r="Q185" s="11" t="b">
        <v>1</v>
      </c>
      <c r="R185" s="11" t="b">
        <v>0</v>
      </c>
    </row>
    <row r="186" spans="1:18" x14ac:dyDescent="0.25">
      <c r="A186" s="4">
        <v>185</v>
      </c>
      <c r="B186" s="2">
        <v>43004</v>
      </c>
      <c r="C186" s="1">
        <v>239.27</v>
      </c>
      <c r="D186" s="1">
        <v>238.41</v>
      </c>
      <c r="E186" s="1">
        <f>(testdata[[#This Row],[high]]+testdata[[#This Row],[low]])/2</f>
        <v>238.84</v>
      </c>
      <c r="F186" s="19">
        <f xml:space="preserve"> (F185 *(13 - 1) + E178) / 13</f>
        <v>235.35071230864193</v>
      </c>
      <c r="G186" s="18">
        <f xml:space="preserve"> (G185 *(8-1) + E181) / 8</f>
        <v>237.02802302365762</v>
      </c>
      <c r="H186" s="18">
        <f xml:space="preserve"> (H185 *(5-1) + E183) / 5</f>
        <v>238.35413746389048</v>
      </c>
      <c r="I186" s="8">
        <f>ABS(testdata[[#This Row],[Jaw (13,8)]]-testdata[[#This Row],[Teeth (8,5)]])</f>
        <v>1.6773107150156932</v>
      </c>
      <c r="J186" s="8">
        <f>-ABS(testdata[[#This Row],[Teeth (8,5)]]-testdata[[#This Row],[Lips (5,3)]])</f>
        <v>-1.3261144402328569</v>
      </c>
      <c r="K186" s="11" t="b">
        <f>IF(testdata[[#This Row],[Upper]]&gt;I185,TRUE,FALSE)</f>
        <v>1</v>
      </c>
      <c r="L186" s="11" t="b">
        <f>IF(testdata[[#This Row],[Lower]]&lt;J185,TRUE,FALSE)</f>
        <v>0</v>
      </c>
      <c r="N186" s="2">
        <v>43004</v>
      </c>
      <c r="O186" s="8">
        <v>1.6773</v>
      </c>
      <c r="P186" s="8">
        <v>-1.3261000000000001</v>
      </c>
      <c r="Q186" s="11" t="b">
        <v>1</v>
      </c>
      <c r="R186" s="11" t="b">
        <v>0</v>
      </c>
    </row>
    <row r="187" spans="1:18" x14ac:dyDescent="0.25">
      <c r="A187" s="4">
        <v>186</v>
      </c>
      <c r="B187" s="2">
        <v>43005</v>
      </c>
      <c r="C187" s="1">
        <v>240.03</v>
      </c>
      <c r="D187" s="1">
        <v>238.47</v>
      </c>
      <c r="E187" s="1">
        <f>(testdata[[#This Row],[high]]+testdata[[#This Row],[low]])/2</f>
        <v>239.25</v>
      </c>
      <c r="F187" s="19">
        <f xml:space="preserve"> (F186 *(13 - 1) + E179) / 13</f>
        <v>235.59565751566944</v>
      </c>
      <c r="G187" s="18">
        <f xml:space="preserve"> (G186 *(8-1) + E182) / 8</f>
        <v>237.29077014570044</v>
      </c>
      <c r="H187" s="18">
        <f xml:space="preserve"> (H186 *(5-1) + E184) / 5</f>
        <v>238.46530997111239</v>
      </c>
      <c r="I187" s="8">
        <f>ABS(testdata[[#This Row],[Jaw (13,8)]]-testdata[[#This Row],[Teeth (8,5)]])</f>
        <v>1.6951126300309909</v>
      </c>
      <c r="J187" s="8">
        <f>-ABS(testdata[[#This Row],[Teeth (8,5)]]-testdata[[#This Row],[Lips (5,3)]])</f>
        <v>-1.174539825411955</v>
      </c>
      <c r="K187" s="11" t="b">
        <f>IF(testdata[[#This Row],[Upper]]&gt;I186,TRUE,FALSE)</f>
        <v>1</v>
      </c>
      <c r="L187" s="11" t="b">
        <f>IF(testdata[[#This Row],[Lower]]&lt;J186,TRUE,FALSE)</f>
        <v>0</v>
      </c>
      <c r="N187" s="2">
        <v>43005</v>
      </c>
      <c r="O187" s="8">
        <v>1.6951000000000001</v>
      </c>
      <c r="P187" s="8">
        <v>-1.1745000000000001</v>
      </c>
      <c r="Q187" s="11" t="b">
        <v>1</v>
      </c>
      <c r="R187" s="11" t="b">
        <v>0</v>
      </c>
    </row>
    <row r="188" spans="1:18" x14ac:dyDescent="0.25">
      <c r="A188" s="4">
        <v>187</v>
      </c>
      <c r="B188" s="2">
        <v>43006</v>
      </c>
      <c r="C188" s="1">
        <v>239.98</v>
      </c>
      <c r="D188" s="1">
        <v>239.2</v>
      </c>
      <c r="E188" s="1">
        <f>(testdata[[#This Row],[high]]+testdata[[#This Row],[low]])/2</f>
        <v>239.58999999999997</v>
      </c>
      <c r="F188" s="19">
        <f xml:space="preserve"> (F187 *(13 - 1) + E180) / 13</f>
        <v>235.87829924523334</v>
      </c>
      <c r="G188" s="18">
        <f xml:space="preserve"> (G187 *(8-1) + E183) / 8</f>
        <v>237.52442387748789</v>
      </c>
      <c r="H188" s="18">
        <f xml:space="preserve"> (H187 *(5-1) + E185) / 5</f>
        <v>238.4572479768899</v>
      </c>
      <c r="I188" s="8">
        <f>ABS(testdata[[#This Row],[Jaw (13,8)]]-testdata[[#This Row],[Teeth (8,5)]])</f>
        <v>1.6461246322545549</v>
      </c>
      <c r="J188" s="8">
        <f>-ABS(testdata[[#This Row],[Teeth (8,5)]]-testdata[[#This Row],[Lips (5,3)]])</f>
        <v>-0.93282409940201205</v>
      </c>
      <c r="K188" s="11" t="b">
        <f>IF(testdata[[#This Row],[Upper]]&gt;I187,TRUE,FALSE)</f>
        <v>0</v>
      </c>
      <c r="L188" s="11" t="b">
        <f>IF(testdata[[#This Row],[Lower]]&lt;J187,TRUE,FALSE)</f>
        <v>0</v>
      </c>
      <c r="N188" s="2">
        <v>43006</v>
      </c>
      <c r="O188" s="8">
        <v>1.6460999999999999</v>
      </c>
      <c r="P188" s="8">
        <v>-0.93279999999999996</v>
      </c>
      <c r="Q188" s="11" t="b">
        <v>0</v>
      </c>
      <c r="R188" s="11" t="b">
        <v>0</v>
      </c>
    </row>
    <row r="189" spans="1:18" x14ac:dyDescent="0.25">
      <c r="A189" s="4">
        <v>188</v>
      </c>
      <c r="B189" s="2">
        <v>43007</v>
      </c>
      <c r="C189" s="1">
        <v>240.82</v>
      </c>
      <c r="D189" s="1">
        <v>239.68</v>
      </c>
      <c r="E189" s="1">
        <f>(testdata[[#This Row],[high]]+testdata[[#This Row],[low]])/2</f>
        <v>240.25</v>
      </c>
      <c r="F189" s="19">
        <f xml:space="preserve"> (F188 *(13 - 1) + E181) / 13</f>
        <v>236.14881468790767</v>
      </c>
      <c r="G189" s="18">
        <f xml:space="preserve"> (G188 *(8-1) + E184) / 8</f>
        <v>237.69762089280192</v>
      </c>
      <c r="H189" s="18">
        <f xml:space="preserve"> (H188 *(5-1) + E186) / 5</f>
        <v>238.5337983815119</v>
      </c>
      <c r="I189" s="8">
        <f>ABS(testdata[[#This Row],[Jaw (13,8)]]-testdata[[#This Row],[Teeth (8,5)]])</f>
        <v>1.5488062048942481</v>
      </c>
      <c r="J189" s="8">
        <f>-ABS(testdata[[#This Row],[Teeth (8,5)]]-testdata[[#This Row],[Lips (5,3)]])</f>
        <v>-0.83617748870997843</v>
      </c>
      <c r="K189" s="11" t="b">
        <f>IF(testdata[[#This Row],[Upper]]&gt;I188,TRUE,FALSE)</f>
        <v>0</v>
      </c>
      <c r="L189" s="11" t="b">
        <f>IF(testdata[[#This Row],[Lower]]&lt;J188,TRUE,FALSE)</f>
        <v>0</v>
      </c>
      <c r="N189" s="2">
        <v>43007</v>
      </c>
      <c r="O189" s="8">
        <v>1.5488</v>
      </c>
      <c r="P189" s="8">
        <v>-0.83620000000000005</v>
      </c>
      <c r="Q189" s="11" t="b">
        <v>0</v>
      </c>
      <c r="R189" s="11" t="b">
        <v>0</v>
      </c>
    </row>
    <row r="190" spans="1:18" x14ac:dyDescent="0.25">
      <c r="A190" s="4">
        <v>189</v>
      </c>
      <c r="B190" s="2">
        <v>43010</v>
      </c>
      <c r="C190" s="1">
        <v>241.78</v>
      </c>
      <c r="D190" s="1">
        <v>240.8</v>
      </c>
      <c r="E190" s="1">
        <f>(testdata[[#This Row],[high]]+testdata[[#This Row],[low]])/2</f>
        <v>241.29000000000002</v>
      </c>
      <c r="F190" s="19">
        <f xml:space="preserve"> (F189 *(13 - 1) + E182) / 13</f>
        <v>236.37813663499171</v>
      </c>
      <c r="G190" s="18">
        <f xml:space="preserve"> (G189 *(8-1) + E185) / 8</f>
        <v>237.78854328120167</v>
      </c>
      <c r="H190" s="18">
        <f xml:space="preserve"> (H189 *(5-1) + E187) / 5</f>
        <v>238.67703870520955</v>
      </c>
      <c r="I190" s="8">
        <f>ABS(testdata[[#This Row],[Jaw (13,8)]]-testdata[[#This Row],[Teeth (8,5)]])</f>
        <v>1.4104066462099638</v>
      </c>
      <c r="J190" s="8">
        <f>-ABS(testdata[[#This Row],[Teeth (8,5)]]-testdata[[#This Row],[Lips (5,3)]])</f>
        <v>-0.8884954240078855</v>
      </c>
      <c r="K190" s="11" t="b">
        <f>IF(testdata[[#This Row],[Upper]]&gt;I189,TRUE,FALSE)</f>
        <v>0</v>
      </c>
      <c r="L190" s="11" t="b">
        <f>IF(testdata[[#This Row],[Lower]]&lt;J189,TRUE,FALSE)</f>
        <v>1</v>
      </c>
      <c r="N190" s="2">
        <v>43010</v>
      </c>
      <c r="O190" s="8">
        <v>1.4104000000000001</v>
      </c>
      <c r="P190" s="8">
        <v>-0.88849999999999996</v>
      </c>
      <c r="Q190" s="11" t="b">
        <v>0</v>
      </c>
      <c r="R190" s="11" t="b">
        <v>1</v>
      </c>
    </row>
    <row r="191" spans="1:18" x14ac:dyDescent="0.25">
      <c r="A191" s="4">
        <v>190</v>
      </c>
      <c r="B191" s="2">
        <v>43011</v>
      </c>
      <c r="C191" s="1">
        <v>242.33</v>
      </c>
      <c r="D191" s="1">
        <v>241.69</v>
      </c>
      <c r="E191" s="1">
        <f>(testdata[[#This Row],[high]]+testdata[[#This Row],[low]])/2</f>
        <v>242.01</v>
      </c>
      <c r="F191" s="19">
        <f xml:space="preserve"> (F190 *(13 - 1) + E183) / 13</f>
        <v>236.59212612460772</v>
      </c>
      <c r="G191" s="18">
        <f xml:space="preserve"> (G190 *(8-1) + E186) / 8</f>
        <v>237.91997537105144</v>
      </c>
      <c r="H191" s="18">
        <f xml:space="preserve"> (H190 *(5-1) + E188) / 5</f>
        <v>238.85963096416762</v>
      </c>
      <c r="I191" s="8">
        <f>ABS(testdata[[#This Row],[Jaw (13,8)]]-testdata[[#This Row],[Teeth (8,5)]])</f>
        <v>1.3278492464437193</v>
      </c>
      <c r="J191" s="8">
        <f>-ABS(testdata[[#This Row],[Teeth (8,5)]]-testdata[[#This Row],[Lips (5,3)]])</f>
        <v>-0.93965559311618563</v>
      </c>
      <c r="K191" s="11" t="b">
        <f>IF(testdata[[#This Row],[Upper]]&gt;I190,TRUE,FALSE)</f>
        <v>0</v>
      </c>
      <c r="L191" s="11" t="b">
        <f>IF(testdata[[#This Row],[Lower]]&lt;J190,TRUE,FALSE)</f>
        <v>1</v>
      </c>
      <c r="N191" s="2">
        <v>43011</v>
      </c>
      <c r="O191" s="8">
        <v>1.3278000000000001</v>
      </c>
      <c r="P191" s="8">
        <v>-0.93969999999999998</v>
      </c>
      <c r="Q191" s="11" t="b">
        <v>0</v>
      </c>
      <c r="R191" s="11" t="b">
        <v>1</v>
      </c>
    </row>
    <row r="192" spans="1:18" x14ac:dyDescent="0.25">
      <c r="A192" s="4">
        <v>191</v>
      </c>
      <c r="B192" s="2">
        <v>43012</v>
      </c>
      <c r="C192" s="1">
        <v>242.85</v>
      </c>
      <c r="D192" s="1">
        <v>242.01</v>
      </c>
      <c r="E192" s="1">
        <f>(testdata[[#This Row],[high]]+testdata[[#This Row],[low]])/2</f>
        <v>242.43</v>
      </c>
      <c r="F192" s="19">
        <f xml:space="preserve"> (F191 *(13 - 1) + E184) / 13</f>
        <v>236.77042411502251</v>
      </c>
      <c r="G192" s="18">
        <f xml:space="preserve"> (G191 *(8-1) + E187) / 8</f>
        <v>238.08622844967002</v>
      </c>
      <c r="H192" s="18">
        <f xml:space="preserve"> (H191 *(5-1) + E189) / 5</f>
        <v>239.13770477133411</v>
      </c>
      <c r="I192" s="8">
        <f>ABS(testdata[[#This Row],[Jaw (13,8)]]-testdata[[#This Row],[Teeth (8,5)]])</f>
        <v>1.3158043346475097</v>
      </c>
      <c r="J192" s="8">
        <f>-ABS(testdata[[#This Row],[Teeth (8,5)]]-testdata[[#This Row],[Lips (5,3)]])</f>
        <v>-1.0514763216640972</v>
      </c>
      <c r="K192" s="11" t="b">
        <f>IF(testdata[[#This Row],[Upper]]&gt;I191,TRUE,FALSE)</f>
        <v>0</v>
      </c>
      <c r="L192" s="11" t="b">
        <f>IF(testdata[[#This Row],[Lower]]&lt;J191,TRUE,FALSE)</f>
        <v>1</v>
      </c>
      <c r="N192" s="2">
        <v>43012</v>
      </c>
      <c r="O192" s="8">
        <v>1.3158000000000001</v>
      </c>
      <c r="P192" s="8">
        <v>-1.0515000000000001</v>
      </c>
      <c r="Q192" s="11" t="b">
        <v>0</v>
      </c>
      <c r="R192" s="11" t="b">
        <v>1</v>
      </c>
    </row>
    <row r="193" spans="1:18" x14ac:dyDescent="0.25">
      <c r="A193" s="4">
        <v>192</v>
      </c>
      <c r="B193" s="2">
        <v>43013</v>
      </c>
      <c r="C193" s="1">
        <v>244.04</v>
      </c>
      <c r="D193" s="1">
        <v>242.62</v>
      </c>
      <c r="E193" s="1">
        <f>(testdata[[#This Row],[high]]+testdata[[#This Row],[low]])/2</f>
        <v>243.32999999999998</v>
      </c>
      <c r="F193" s="19">
        <f xml:space="preserve"> (F192 *(13 - 1) + E185) / 13</f>
        <v>236.89769918309773</v>
      </c>
      <c r="G193" s="18">
        <f xml:space="preserve"> (G192 *(8-1) + E188) / 8</f>
        <v>238.27419989346126</v>
      </c>
      <c r="H193" s="18">
        <f xml:space="preserve"> (H192 *(5-1) + E190) / 5</f>
        <v>239.5681638170673</v>
      </c>
      <c r="I193" s="8">
        <f>ABS(testdata[[#This Row],[Jaw (13,8)]]-testdata[[#This Row],[Teeth (8,5)]])</f>
        <v>1.3765007103635298</v>
      </c>
      <c r="J193" s="8">
        <f>-ABS(testdata[[#This Row],[Teeth (8,5)]]-testdata[[#This Row],[Lips (5,3)]])</f>
        <v>-1.293963923606043</v>
      </c>
      <c r="K193" s="11" t="b">
        <f>IF(testdata[[#This Row],[Upper]]&gt;I192,TRUE,FALSE)</f>
        <v>1</v>
      </c>
      <c r="L193" s="11" t="b">
        <f>IF(testdata[[#This Row],[Lower]]&lt;J192,TRUE,FALSE)</f>
        <v>1</v>
      </c>
      <c r="N193" s="2">
        <v>43013</v>
      </c>
      <c r="O193" s="8">
        <v>1.3765000000000001</v>
      </c>
      <c r="P193" s="8">
        <v>-1.294</v>
      </c>
      <c r="Q193" s="11" t="b">
        <v>1</v>
      </c>
      <c r="R193" s="11" t="b">
        <v>1</v>
      </c>
    </row>
    <row r="194" spans="1:18" x14ac:dyDescent="0.25">
      <c r="A194" s="4">
        <v>193</v>
      </c>
      <c r="B194" s="2">
        <v>43014</v>
      </c>
      <c r="C194" s="1">
        <v>244.06</v>
      </c>
      <c r="D194" s="1">
        <v>243.25</v>
      </c>
      <c r="E194" s="1">
        <f>(testdata[[#This Row],[high]]+testdata[[#This Row],[low]])/2</f>
        <v>243.655</v>
      </c>
      <c r="F194" s="19">
        <f xml:space="preserve"> (F193 *(13 - 1) + E186) / 13</f>
        <v>237.04710693824407</v>
      </c>
      <c r="G194" s="18">
        <f xml:space="preserve"> (G193 *(8-1) + E189) / 8</f>
        <v>238.52117490677861</v>
      </c>
      <c r="H194" s="18">
        <f xml:space="preserve"> (H193 *(5-1) + E191) / 5</f>
        <v>240.05653105365383</v>
      </c>
      <c r="I194" s="8">
        <f>ABS(testdata[[#This Row],[Jaw (13,8)]]-testdata[[#This Row],[Teeth (8,5)]])</f>
        <v>1.4740679685345413</v>
      </c>
      <c r="J194" s="8">
        <f>-ABS(testdata[[#This Row],[Teeth (8,5)]]-testdata[[#This Row],[Lips (5,3)]])</f>
        <v>-1.5353561468752162</v>
      </c>
      <c r="K194" s="11" t="b">
        <f>IF(testdata[[#This Row],[Upper]]&gt;I193,TRUE,FALSE)</f>
        <v>1</v>
      </c>
      <c r="L194" s="11" t="b">
        <f>IF(testdata[[#This Row],[Lower]]&lt;J193,TRUE,FALSE)</f>
        <v>1</v>
      </c>
      <c r="N194" s="2">
        <v>43014</v>
      </c>
      <c r="O194" s="8">
        <v>1.4741</v>
      </c>
      <c r="P194" s="8">
        <v>-1.5354000000000001</v>
      </c>
      <c r="Q194" s="11" t="b">
        <v>1</v>
      </c>
      <c r="R194" s="11" t="b">
        <v>1</v>
      </c>
    </row>
    <row r="195" spans="1:18" x14ac:dyDescent="0.25">
      <c r="A195" s="4">
        <v>194</v>
      </c>
      <c r="B195" s="2">
        <v>43017</v>
      </c>
      <c r="C195" s="1">
        <v>244.06</v>
      </c>
      <c r="D195" s="1">
        <v>243.05</v>
      </c>
      <c r="E195" s="1">
        <f>(testdata[[#This Row],[high]]+testdata[[#This Row],[low]])/2</f>
        <v>243.55500000000001</v>
      </c>
      <c r="F195" s="19">
        <f xml:space="preserve"> (F194 *(13 - 1) + E187) / 13</f>
        <v>237.21656025068685</v>
      </c>
      <c r="G195" s="18">
        <f xml:space="preserve"> (G194 *(8-1) + E190) / 8</f>
        <v>238.86727804343127</v>
      </c>
      <c r="H195" s="18">
        <f xml:space="preserve"> (H194 *(5-1) + E192) / 5</f>
        <v>240.53122484292308</v>
      </c>
      <c r="I195" s="8">
        <f>ABS(testdata[[#This Row],[Jaw (13,8)]]-testdata[[#This Row],[Teeth (8,5)]])</f>
        <v>1.6507177927444161</v>
      </c>
      <c r="J195" s="8">
        <f>-ABS(testdata[[#This Row],[Teeth (8,5)]]-testdata[[#This Row],[Lips (5,3)]])</f>
        <v>-1.6639467994918107</v>
      </c>
      <c r="K195" s="11" t="b">
        <f>IF(testdata[[#This Row],[Upper]]&gt;I194,TRUE,FALSE)</f>
        <v>1</v>
      </c>
      <c r="L195" s="11" t="b">
        <f>IF(testdata[[#This Row],[Lower]]&lt;J194,TRUE,FALSE)</f>
        <v>1</v>
      </c>
      <c r="N195" s="2">
        <v>43017</v>
      </c>
      <c r="O195" s="8">
        <v>1.6507000000000001</v>
      </c>
      <c r="P195" s="8">
        <v>-1.6638999999999999</v>
      </c>
      <c r="Q195" s="11" t="b">
        <v>1</v>
      </c>
      <c r="R195" s="11" t="b">
        <v>1</v>
      </c>
    </row>
    <row r="196" spans="1:18" x14ac:dyDescent="0.25">
      <c r="A196" s="4">
        <v>195</v>
      </c>
      <c r="B196" s="2">
        <v>43018</v>
      </c>
      <c r="C196" s="1">
        <v>244.4</v>
      </c>
      <c r="D196" s="1">
        <v>243.37</v>
      </c>
      <c r="E196" s="1">
        <f>(testdata[[#This Row],[high]]+testdata[[#This Row],[low]])/2</f>
        <v>243.88499999999999</v>
      </c>
      <c r="F196" s="19">
        <f xml:space="preserve"> (F195 *(13 - 1) + E188) / 13</f>
        <v>237.39913253909558</v>
      </c>
      <c r="G196" s="18">
        <f xml:space="preserve"> (G195 *(8-1) + E191) / 8</f>
        <v>239.26011828800236</v>
      </c>
      <c r="H196" s="18">
        <f xml:space="preserve"> (H195 *(5-1) + E193) / 5</f>
        <v>241.09097987433847</v>
      </c>
      <c r="I196" s="8">
        <f>ABS(testdata[[#This Row],[Jaw (13,8)]]-testdata[[#This Row],[Teeth (8,5)]])</f>
        <v>1.8609857489067849</v>
      </c>
      <c r="J196" s="8">
        <f>-ABS(testdata[[#This Row],[Teeth (8,5)]]-testdata[[#This Row],[Lips (5,3)]])</f>
        <v>-1.8308615863361126</v>
      </c>
      <c r="K196" s="11" t="b">
        <f>IF(testdata[[#This Row],[Upper]]&gt;I195,TRUE,FALSE)</f>
        <v>1</v>
      </c>
      <c r="L196" s="11" t="b">
        <f>IF(testdata[[#This Row],[Lower]]&lt;J195,TRUE,FALSE)</f>
        <v>1</v>
      </c>
      <c r="N196" s="2">
        <v>43018</v>
      </c>
      <c r="O196" s="8">
        <v>1.861</v>
      </c>
      <c r="P196" s="8">
        <v>-1.8309</v>
      </c>
      <c r="Q196" s="11" t="b">
        <v>1</v>
      </c>
      <c r="R196" s="11" t="b">
        <v>1</v>
      </c>
    </row>
    <row r="197" spans="1:18" x14ac:dyDescent="0.25">
      <c r="A197" s="4">
        <v>196</v>
      </c>
      <c r="B197" s="2">
        <v>43019</v>
      </c>
      <c r="C197" s="1">
        <v>244.37</v>
      </c>
      <c r="D197" s="1">
        <v>243.7</v>
      </c>
      <c r="E197" s="1">
        <f>(testdata[[#This Row],[high]]+testdata[[#This Row],[low]])/2</f>
        <v>244.035</v>
      </c>
      <c r="F197" s="19">
        <f xml:space="preserve"> (F196 *(13 - 1) + E189) / 13</f>
        <v>237.61843003608823</v>
      </c>
      <c r="G197" s="18">
        <f xml:space="preserve"> (G196 *(8-1) + E192) / 8</f>
        <v>239.65635350200208</v>
      </c>
      <c r="H197" s="18">
        <f xml:space="preserve"> (H196 *(5-1) + E194) / 5</f>
        <v>241.60378389947078</v>
      </c>
      <c r="I197" s="8">
        <f>ABS(testdata[[#This Row],[Jaw (13,8)]]-testdata[[#This Row],[Teeth (8,5)]])</f>
        <v>2.037923465913849</v>
      </c>
      <c r="J197" s="8">
        <f>-ABS(testdata[[#This Row],[Teeth (8,5)]]-testdata[[#This Row],[Lips (5,3)]])</f>
        <v>-1.9474303974687075</v>
      </c>
      <c r="K197" s="11" t="b">
        <f>IF(testdata[[#This Row],[Upper]]&gt;I196,TRUE,FALSE)</f>
        <v>1</v>
      </c>
      <c r="L197" s="11" t="b">
        <f>IF(testdata[[#This Row],[Lower]]&lt;J196,TRUE,FALSE)</f>
        <v>1</v>
      </c>
      <c r="N197" s="2">
        <v>43019</v>
      </c>
      <c r="O197" s="8">
        <v>2.0379</v>
      </c>
      <c r="P197" s="8">
        <v>-1.9474</v>
      </c>
      <c r="Q197" s="11" t="b">
        <v>1</v>
      </c>
      <c r="R197" s="11" t="b">
        <v>1</v>
      </c>
    </row>
    <row r="198" spans="1:18" x14ac:dyDescent="0.25">
      <c r="A198" s="4">
        <v>197</v>
      </c>
      <c r="B198" s="2">
        <v>43020</v>
      </c>
      <c r="C198" s="1">
        <v>244.41</v>
      </c>
      <c r="D198" s="1">
        <v>243.74</v>
      </c>
      <c r="E198" s="1">
        <f>(testdata[[#This Row],[high]]+testdata[[#This Row],[low]])/2</f>
        <v>244.07499999999999</v>
      </c>
      <c r="F198" s="19">
        <f xml:space="preserve"> (F197 *(13 - 1) + E190) / 13</f>
        <v>237.90085849485064</v>
      </c>
      <c r="G198" s="18">
        <f xml:space="preserve"> (G197 *(8-1) + E193) / 8</f>
        <v>240.11555931425181</v>
      </c>
      <c r="H198" s="18">
        <f xml:space="preserve"> (H197 *(5-1) + E195) / 5</f>
        <v>241.99402711957663</v>
      </c>
      <c r="I198" s="8">
        <f>ABS(testdata[[#This Row],[Jaw (13,8)]]-testdata[[#This Row],[Teeth (8,5)]])</f>
        <v>2.2147008194011732</v>
      </c>
      <c r="J198" s="8">
        <f>-ABS(testdata[[#This Row],[Teeth (8,5)]]-testdata[[#This Row],[Lips (5,3)]])</f>
        <v>-1.8784678053248172</v>
      </c>
      <c r="K198" s="11" t="b">
        <f>IF(testdata[[#This Row],[Upper]]&gt;I197,TRUE,FALSE)</f>
        <v>1</v>
      </c>
      <c r="L198" s="11" t="b">
        <f>IF(testdata[[#This Row],[Lower]]&lt;J197,TRUE,FALSE)</f>
        <v>0</v>
      </c>
      <c r="N198" s="2">
        <v>43020</v>
      </c>
      <c r="O198" s="8">
        <v>2.2147000000000001</v>
      </c>
      <c r="P198" s="8">
        <v>-1.8785000000000001</v>
      </c>
      <c r="Q198" s="11" t="b">
        <v>1</v>
      </c>
      <c r="R198" s="11" t="b">
        <v>0</v>
      </c>
    </row>
    <row r="199" spans="1:18" x14ac:dyDescent="0.25">
      <c r="A199" s="4">
        <v>198</v>
      </c>
      <c r="B199" s="2">
        <v>43021</v>
      </c>
      <c r="C199" s="1">
        <v>244.61</v>
      </c>
      <c r="D199" s="1">
        <v>244</v>
      </c>
      <c r="E199" s="1">
        <f>(testdata[[#This Row],[high]]+testdata[[#This Row],[low]])/2</f>
        <v>244.30500000000001</v>
      </c>
      <c r="F199" s="19">
        <f xml:space="preserve"> (F198 *(13 - 1) + E191) / 13</f>
        <v>238.21694630293908</v>
      </c>
      <c r="G199" s="18">
        <f xml:space="preserve"> (G198 *(8-1) + E194) / 8</f>
        <v>240.55798939997032</v>
      </c>
      <c r="H199" s="18">
        <f xml:space="preserve"> (H198 *(5-1) + E196) / 5</f>
        <v>242.3722216956613</v>
      </c>
      <c r="I199" s="8">
        <f>ABS(testdata[[#This Row],[Jaw (13,8)]]-testdata[[#This Row],[Teeth (8,5)]])</f>
        <v>2.3410430970312461</v>
      </c>
      <c r="J199" s="8">
        <f>-ABS(testdata[[#This Row],[Teeth (8,5)]]-testdata[[#This Row],[Lips (5,3)]])</f>
        <v>-1.8142322956909709</v>
      </c>
      <c r="K199" s="11" t="b">
        <f>IF(testdata[[#This Row],[Upper]]&gt;I198,TRUE,FALSE)</f>
        <v>1</v>
      </c>
      <c r="L199" s="11" t="b">
        <f>IF(testdata[[#This Row],[Lower]]&lt;J198,TRUE,FALSE)</f>
        <v>0</v>
      </c>
      <c r="N199" s="2">
        <v>43021</v>
      </c>
      <c r="O199" s="8">
        <v>2.3410000000000002</v>
      </c>
      <c r="P199" s="8">
        <v>-1.8142</v>
      </c>
      <c r="Q199" s="11" t="b">
        <v>1</v>
      </c>
      <c r="R199" s="11" t="b">
        <v>0</v>
      </c>
    </row>
    <row r="200" spans="1:18" x14ac:dyDescent="0.25">
      <c r="A200" s="4">
        <v>199</v>
      </c>
      <c r="B200" s="2">
        <v>43024</v>
      </c>
      <c r="C200" s="1">
        <v>244.84</v>
      </c>
      <c r="D200" s="1">
        <v>244.18</v>
      </c>
      <c r="E200" s="1">
        <f>(testdata[[#This Row],[high]]+testdata[[#This Row],[low]])/2</f>
        <v>244.51</v>
      </c>
      <c r="F200" s="19">
        <f xml:space="preserve"> (F199 *(13 - 1) + E192) / 13</f>
        <v>238.54102735655914</v>
      </c>
      <c r="G200" s="18">
        <f xml:space="preserve"> (G199 *(8-1) + E195) / 8</f>
        <v>240.93261572497406</v>
      </c>
      <c r="H200" s="18">
        <f xml:space="preserve"> (H199 *(5-1) + E197) / 5</f>
        <v>242.70477735652904</v>
      </c>
      <c r="I200" s="8">
        <f>ABS(testdata[[#This Row],[Jaw (13,8)]]-testdata[[#This Row],[Teeth (8,5)]])</f>
        <v>2.3915883684149151</v>
      </c>
      <c r="J200" s="8">
        <f>-ABS(testdata[[#This Row],[Teeth (8,5)]]-testdata[[#This Row],[Lips (5,3)]])</f>
        <v>-1.7721616315549795</v>
      </c>
      <c r="K200" s="11" t="b">
        <f>IF(testdata[[#This Row],[Upper]]&gt;I199,TRUE,FALSE)</f>
        <v>1</v>
      </c>
      <c r="L200" s="11" t="b">
        <f>IF(testdata[[#This Row],[Lower]]&lt;J199,TRUE,FALSE)</f>
        <v>0</v>
      </c>
      <c r="N200" s="2">
        <v>43024</v>
      </c>
      <c r="O200" s="8">
        <v>2.3915999999999999</v>
      </c>
      <c r="P200" s="8">
        <v>-1.7722</v>
      </c>
      <c r="Q200" s="11" t="b">
        <v>1</v>
      </c>
      <c r="R200" s="11" t="b">
        <v>0</v>
      </c>
    </row>
    <row r="201" spans="1:18" x14ac:dyDescent="0.25">
      <c r="A201" s="4">
        <v>200</v>
      </c>
      <c r="B201" s="2">
        <v>43025</v>
      </c>
      <c r="C201" s="1">
        <v>244.85</v>
      </c>
      <c r="D201" s="1">
        <v>244.33</v>
      </c>
      <c r="E201" s="1">
        <f>(testdata[[#This Row],[high]]+testdata[[#This Row],[low]])/2</f>
        <v>244.59</v>
      </c>
      <c r="F201" s="19">
        <f xml:space="preserve"> (F200 *(13 - 1) + E193) / 13</f>
        <v>238.90940986759304</v>
      </c>
      <c r="G201" s="18">
        <f xml:space="preserve"> (G200 *(8-1) + E196) / 8</f>
        <v>241.30166375935229</v>
      </c>
      <c r="H201" s="18">
        <f xml:space="preserve"> (H200 *(5-1) + E198) / 5</f>
        <v>242.97882188522323</v>
      </c>
      <c r="I201" s="8">
        <f>ABS(testdata[[#This Row],[Jaw (13,8)]]-testdata[[#This Row],[Teeth (8,5)]])</f>
        <v>2.3922538917592533</v>
      </c>
      <c r="J201" s="8">
        <f>-ABS(testdata[[#This Row],[Teeth (8,5)]]-testdata[[#This Row],[Lips (5,3)]])</f>
        <v>-1.6771581258709318</v>
      </c>
      <c r="K201" s="11" t="b">
        <f>IF(testdata[[#This Row],[Upper]]&gt;I200,TRUE,FALSE)</f>
        <v>1</v>
      </c>
      <c r="L201" s="11" t="b">
        <f>IF(testdata[[#This Row],[Lower]]&lt;J200,TRUE,FALSE)</f>
        <v>0</v>
      </c>
      <c r="N201" s="2">
        <v>43025</v>
      </c>
      <c r="O201" s="8">
        <v>2.3923000000000001</v>
      </c>
      <c r="P201" s="8">
        <v>-1.6772</v>
      </c>
      <c r="Q201" s="11" t="b">
        <v>1</v>
      </c>
      <c r="R201" s="11" t="b">
        <v>0</v>
      </c>
    </row>
    <row r="202" spans="1:18" x14ac:dyDescent="0.25">
      <c r="A202" s="4">
        <v>201</v>
      </c>
      <c r="B202" s="2">
        <v>43026</v>
      </c>
      <c r="C202" s="1">
        <v>245.26</v>
      </c>
      <c r="D202" s="1">
        <v>244.83</v>
      </c>
      <c r="E202" s="1">
        <f>(testdata[[#This Row],[high]]+testdata[[#This Row],[low]])/2</f>
        <v>245.04500000000002</v>
      </c>
      <c r="F202" s="19">
        <f xml:space="preserve"> (F201 *(13 - 1) + E194) / 13</f>
        <v>239.27445526239359</v>
      </c>
      <c r="G202" s="18">
        <f xml:space="preserve"> (G201 *(8-1) + E197) / 8</f>
        <v>241.64333078943326</v>
      </c>
      <c r="H202" s="18">
        <f xml:space="preserve"> (H201 *(5-1) + E199) / 5</f>
        <v>243.2440575081786</v>
      </c>
      <c r="I202" s="8">
        <f>ABS(testdata[[#This Row],[Jaw (13,8)]]-testdata[[#This Row],[Teeth (8,5)]])</f>
        <v>2.3688755270396769</v>
      </c>
      <c r="J202" s="8">
        <f>-ABS(testdata[[#This Row],[Teeth (8,5)]]-testdata[[#This Row],[Lips (5,3)]])</f>
        <v>-1.6007267187453351</v>
      </c>
      <c r="K202" s="11" t="b">
        <f>IF(testdata[[#This Row],[Upper]]&gt;I201,TRUE,FALSE)</f>
        <v>0</v>
      </c>
      <c r="L202" s="11" t="b">
        <f>IF(testdata[[#This Row],[Lower]]&lt;J201,TRUE,FALSE)</f>
        <v>0</v>
      </c>
      <c r="N202" s="2">
        <v>43026</v>
      </c>
      <c r="O202" s="8">
        <v>2.3689</v>
      </c>
      <c r="P202" s="8">
        <v>-1.6007</v>
      </c>
      <c r="Q202" s="11" t="b">
        <v>0</v>
      </c>
      <c r="R202" s="11" t="b">
        <v>0</v>
      </c>
    </row>
    <row r="203" spans="1:18" x14ac:dyDescent="0.25">
      <c r="A203" s="4">
        <v>202</v>
      </c>
      <c r="B203" s="2">
        <v>43027</v>
      </c>
      <c r="C203" s="1">
        <v>245.14</v>
      </c>
      <c r="D203" s="1">
        <v>243.72</v>
      </c>
      <c r="E203" s="1">
        <f>(testdata[[#This Row],[high]]+testdata[[#This Row],[low]])/2</f>
        <v>244.43</v>
      </c>
      <c r="F203" s="19">
        <f xml:space="preserve"> (F202 *(13 - 1) + E195) / 13</f>
        <v>239.60372793451717</v>
      </c>
      <c r="G203" s="18">
        <f xml:space="preserve"> (G202 *(8-1) + E198) / 8</f>
        <v>241.9472894407541</v>
      </c>
      <c r="H203" s="18">
        <f xml:space="preserve"> (H202 *(5-1) + E200) / 5</f>
        <v>243.49724600654289</v>
      </c>
      <c r="I203" s="8">
        <f>ABS(testdata[[#This Row],[Jaw (13,8)]]-testdata[[#This Row],[Teeth (8,5)]])</f>
        <v>2.3435615062369379</v>
      </c>
      <c r="J203" s="8">
        <f>-ABS(testdata[[#This Row],[Teeth (8,5)]]-testdata[[#This Row],[Lips (5,3)]])</f>
        <v>-1.5499565657887899</v>
      </c>
      <c r="K203" s="11" t="b">
        <f>IF(testdata[[#This Row],[Upper]]&gt;I202,TRUE,FALSE)</f>
        <v>0</v>
      </c>
      <c r="L203" s="11" t="b">
        <f>IF(testdata[[#This Row],[Lower]]&lt;J202,TRUE,FALSE)</f>
        <v>0</v>
      </c>
      <c r="N203" s="2">
        <v>43027</v>
      </c>
      <c r="O203" s="8">
        <v>2.3435999999999999</v>
      </c>
      <c r="P203" s="8">
        <v>-1.55</v>
      </c>
      <c r="Q203" s="11" t="b">
        <v>0</v>
      </c>
      <c r="R203" s="11" t="b">
        <v>0</v>
      </c>
    </row>
    <row r="204" spans="1:18" x14ac:dyDescent="0.25">
      <c r="A204" s="4">
        <v>203</v>
      </c>
      <c r="B204" s="2">
        <v>43028</v>
      </c>
      <c r="C204" s="1">
        <v>246.4</v>
      </c>
      <c r="D204" s="1">
        <v>245.09</v>
      </c>
      <c r="E204" s="1">
        <f>(testdata[[#This Row],[high]]+testdata[[#This Row],[low]])/2</f>
        <v>245.745</v>
      </c>
      <c r="F204" s="19">
        <f xml:space="preserve"> (F203 *(13 - 1) + E196) / 13</f>
        <v>239.93305655493896</v>
      </c>
      <c r="G204" s="18">
        <f xml:space="preserve"> (G203 *(8-1) + E199) / 8</f>
        <v>242.24200326065986</v>
      </c>
      <c r="H204" s="18">
        <f xml:space="preserve"> (H203 *(5-1) + E201) / 5</f>
        <v>243.71579680523433</v>
      </c>
      <c r="I204" s="8">
        <f>ABS(testdata[[#This Row],[Jaw (13,8)]]-testdata[[#This Row],[Teeth (8,5)]])</f>
        <v>2.3089467057208992</v>
      </c>
      <c r="J204" s="8">
        <f>-ABS(testdata[[#This Row],[Teeth (8,5)]]-testdata[[#This Row],[Lips (5,3)]])</f>
        <v>-1.4737935445744768</v>
      </c>
      <c r="K204" s="11" t="b">
        <f>IF(testdata[[#This Row],[Upper]]&gt;I203,TRUE,FALSE)</f>
        <v>0</v>
      </c>
      <c r="L204" s="11" t="b">
        <f>IF(testdata[[#This Row],[Lower]]&lt;J203,TRUE,FALSE)</f>
        <v>0</v>
      </c>
      <c r="N204" s="2">
        <v>43028</v>
      </c>
      <c r="O204" s="8">
        <v>2.3089</v>
      </c>
      <c r="P204" s="8">
        <v>-1.4738</v>
      </c>
      <c r="Q204" s="11" t="b">
        <v>0</v>
      </c>
      <c r="R204" s="11" t="b">
        <v>0</v>
      </c>
    </row>
    <row r="205" spans="1:18" x14ac:dyDescent="0.25">
      <c r="A205" s="4">
        <v>204</v>
      </c>
      <c r="B205" s="2">
        <v>43031</v>
      </c>
      <c r="C205" s="1">
        <v>246.75</v>
      </c>
      <c r="D205" s="1">
        <v>245.33</v>
      </c>
      <c r="E205" s="1">
        <f>(testdata[[#This Row],[high]]+testdata[[#This Row],[low]])/2</f>
        <v>246.04000000000002</v>
      </c>
      <c r="F205" s="19">
        <f xml:space="preserve"> (F204 *(13 - 1) + E197) / 13</f>
        <v>240.2485906660975</v>
      </c>
      <c r="G205" s="18">
        <f xml:space="preserve"> (G204 *(8-1) + E200) / 8</f>
        <v>242.52550285307737</v>
      </c>
      <c r="H205" s="18">
        <f xml:space="preserve"> (H204 *(5-1) + E202) / 5</f>
        <v>243.98163744418747</v>
      </c>
      <c r="I205" s="8">
        <f>ABS(testdata[[#This Row],[Jaw (13,8)]]-testdata[[#This Row],[Teeth (8,5)]])</f>
        <v>2.276912186979871</v>
      </c>
      <c r="J205" s="8">
        <f>-ABS(testdata[[#This Row],[Teeth (8,5)]]-testdata[[#This Row],[Lips (5,3)]])</f>
        <v>-1.4561345911101</v>
      </c>
      <c r="K205" s="11" t="b">
        <f>IF(testdata[[#This Row],[Upper]]&gt;I204,TRUE,FALSE)</f>
        <v>0</v>
      </c>
      <c r="L205" s="11" t="b">
        <f>IF(testdata[[#This Row],[Lower]]&lt;J204,TRUE,FALSE)</f>
        <v>0</v>
      </c>
      <c r="N205" s="2">
        <v>43031</v>
      </c>
      <c r="O205" s="8">
        <v>2.2768999999999999</v>
      </c>
      <c r="P205" s="8">
        <v>-1.4560999999999999</v>
      </c>
      <c r="Q205" s="11" t="b">
        <v>0</v>
      </c>
      <c r="R205" s="11" t="b">
        <v>0</v>
      </c>
    </row>
    <row r="206" spans="1:18" x14ac:dyDescent="0.25">
      <c r="A206" s="4">
        <v>205</v>
      </c>
      <c r="B206" s="2">
        <v>43032</v>
      </c>
      <c r="C206" s="1">
        <v>246.1</v>
      </c>
      <c r="D206" s="1">
        <v>245.45</v>
      </c>
      <c r="E206" s="1">
        <f>(testdata[[#This Row],[high]]+testdata[[#This Row],[low]])/2</f>
        <v>245.77499999999998</v>
      </c>
      <c r="F206" s="19">
        <f xml:space="preserve"> (F205 *(13 - 1) + E198) / 13</f>
        <v>240.54292984562846</v>
      </c>
      <c r="G206" s="18">
        <f xml:space="preserve"> (G205 *(8-1) + E201) / 8</f>
        <v>242.78356499644269</v>
      </c>
      <c r="H206" s="18">
        <f xml:space="preserve"> (H205 *(5-1) + E203) / 5</f>
        <v>244.07130995534999</v>
      </c>
      <c r="I206" s="8">
        <f>ABS(testdata[[#This Row],[Jaw (13,8)]]-testdata[[#This Row],[Teeth (8,5)]])</f>
        <v>2.2406351508142279</v>
      </c>
      <c r="J206" s="8">
        <f>-ABS(testdata[[#This Row],[Teeth (8,5)]]-testdata[[#This Row],[Lips (5,3)]])</f>
        <v>-1.2877449589072967</v>
      </c>
      <c r="K206" s="11" t="b">
        <f>IF(testdata[[#This Row],[Upper]]&gt;I205,TRUE,FALSE)</f>
        <v>0</v>
      </c>
      <c r="L206" s="11" t="b">
        <f>IF(testdata[[#This Row],[Lower]]&lt;J205,TRUE,FALSE)</f>
        <v>0</v>
      </c>
      <c r="N206" s="2">
        <v>43032</v>
      </c>
      <c r="O206" s="8">
        <v>2.2406000000000001</v>
      </c>
      <c r="P206" s="8">
        <v>-1.2877000000000001</v>
      </c>
      <c r="Q206" s="11" t="b">
        <v>0</v>
      </c>
      <c r="R206" s="11" t="b">
        <v>0</v>
      </c>
    </row>
    <row r="207" spans="1:18" x14ac:dyDescent="0.25">
      <c r="A207" s="4">
        <v>206</v>
      </c>
      <c r="B207" s="2">
        <v>43033</v>
      </c>
      <c r="C207" s="1">
        <v>245.6</v>
      </c>
      <c r="D207" s="1">
        <v>243.39</v>
      </c>
      <c r="E207" s="1">
        <f>(testdata[[#This Row],[high]]+testdata[[#This Row],[low]])/2</f>
        <v>244.495</v>
      </c>
      <c r="F207" s="19">
        <f xml:space="preserve"> (F206 *(13 - 1) + E199) / 13</f>
        <v>240.83231985750319</v>
      </c>
      <c r="G207" s="18">
        <f xml:space="preserve"> (G206 *(8-1) + E202) / 8</f>
        <v>243.06624437188736</v>
      </c>
      <c r="H207" s="18">
        <f xml:space="preserve"> (H206 *(5-1) + E204) / 5</f>
        <v>244.40604796427996</v>
      </c>
      <c r="I207" s="8">
        <f>ABS(testdata[[#This Row],[Jaw (13,8)]]-testdata[[#This Row],[Teeth (8,5)]])</f>
        <v>2.2339245143841708</v>
      </c>
      <c r="J207" s="8">
        <f>-ABS(testdata[[#This Row],[Teeth (8,5)]]-testdata[[#This Row],[Lips (5,3)]])</f>
        <v>-1.3398035923925988</v>
      </c>
      <c r="K207" s="11" t="b">
        <f>IF(testdata[[#This Row],[Upper]]&gt;I206,TRUE,FALSE)</f>
        <v>0</v>
      </c>
      <c r="L207" s="11" t="b">
        <f>IF(testdata[[#This Row],[Lower]]&lt;J206,TRUE,FALSE)</f>
        <v>1</v>
      </c>
      <c r="N207" s="2">
        <v>43033</v>
      </c>
      <c r="O207" s="8">
        <v>2.2339000000000002</v>
      </c>
      <c r="P207" s="8">
        <v>-1.3398000000000001</v>
      </c>
      <c r="Q207" s="11" t="b">
        <v>0</v>
      </c>
      <c r="R207" s="11" t="b">
        <v>1</v>
      </c>
    </row>
    <row r="208" spans="1:18" x14ac:dyDescent="0.25">
      <c r="A208" s="4">
        <v>207</v>
      </c>
      <c r="B208" s="2">
        <v>43034</v>
      </c>
      <c r="C208" s="1">
        <v>245.59</v>
      </c>
      <c r="D208" s="1">
        <v>244.81</v>
      </c>
      <c r="E208" s="1">
        <f>(testdata[[#This Row],[high]]+testdata[[#This Row],[low]])/2</f>
        <v>245.2</v>
      </c>
      <c r="F208" s="19">
        <f xml:space="preserve"> (F207 *(13 - 1) + E200) / 13</f>
        <v>241.11521833000293</v>
      </c>
      <c r="G208" s="18">
        <f xml:space="preserve"> (G207 *(8-1) + E203) / 8</f>
        <v>243.23671382540144</v>
      </c>
      <c r="H208" s="18">
        <f xml:space="preserve"> (H207 *(5-1) + E205) / 5</f>
        <v>244.73283837142398</v>
      </c>
      <c r="I208" s="8">
        <f>ABS(testdata[[#This Row],[Jaw (13,8)]]-testdata[[#This Row],[Teeth (8,5)]])</f>
        <v>2.1214954953985057</v>
      </c>
      <c r="J208" s="8">
        <f>-ABS(testdata[[#This Row],[Teeth (8,5)]]-testdata[[#This Row],[Lips (5,3)]])</f>
        <v>-1.4961245460225427</v>
      </c>
      <c r="K208" s="11" t="b">
        <f>IF(testdata[[#This Row],[Upper]]&gt;I207,TRUE,FALSE)</f>
        <v>0</v>
      </c>
      <c r="L208" s="11" t="b">
        <f>IF(testdata[[#This Row],[Lower]]&lt;J207,TRUE,FALSE)</f>
        <v>1</v>
      </c>
      <c r="N208" s="2">
        <v>43034</v>
      </c>
      <c r="O208" s="8">
        <v>2.1215000000000002</v>
      </c>
      <c r="P208" s="8">
        <v>-1.4961</v>
      </c>
      <c r="Q208" s="11" t="b">
        <v>0</v>
      </c>
      <c r="R208" s="11" t="b">
        <v>1</v>
      </c>
    </row>
    <row r="209" spans="1:18" x14ac:dyDescent="0.25">
      <c r="A209" s="4">
        <v>208</v>
      </c>
      <c r="B209" s="2">
        <v>43035</v>
      </c>
      <c r="C209" s="1">
        <v>247.12</v>
      </c>
      <c r="D209" s="1">
        <v>244.95</v>
      </c>
      <c r="E209" s="1">
        <f>(testdata[[#This Row],[high]]+testdata[[#This Row],[low]])/2</f>
        <v>246.035</v>
      </c>
      <c r="F209" s="19">
        <f xml:space="preserve"> (F208 *(13 - 1) + E201) / 13</f>
        <v>241.38250922769504</v>
      </c>
      <c r="G209" s="18">
        <f xml:space="preserve"> (G208 *(8-1) + E204) / 8</f>
        <v>243.55024959722624</v>
      </c>
      <c r="H209" s="18">
        <f xml:space="preserve"> (H208 *(5-1) + E206) / 5</f>
        <v>244.94127069713917</v>
      </c>
      <c r="I209" s="8">
        <f>ABS(testdata[[#This Row],[Jaw (13,8)]]-testdata[[#This Row],[Teeth (8,5)]])</f>
        <v>2.1677403695312023</v>
      </c>
      <c r="J209" s="8">
        <f>-ABS(testdata[[#This Row],[Teeth (8,5)]]-testdata[[#This Row],[Lips (5,3)]])</f>
        <v>-1.3910210999129333</v>
      </c>
      <c r="K209" s="11" t="b">
        <f>IF(testdata[[#This Row],[Upper]]&gt;I208,TRUE,FALSE)</f>
        <v>1</v>
      </c>
      <c r="L209" s="11" t="b">
        <f>IF(testdata[[#This Row],[Lower]]&lt;J208,TRUE,FALSE)</f>
        <v>0</v>
      </c>
      <c r="N209" s="2">
        <v>43035</v>
      </c>
      <c r="O209" s="8">
        <v>2.1677</v>
      </c>
      <c r="P209" s="8">
        <v>-1.391</v>
      </c>
      <c r="Q209" s="11" t="b">
        <v>1</v>
      </c>
      <c r="R209" s="11" t="b">
        <v>0</v>
      </c>
    </row>
    <row r="210" spans="1:18" x14ac:dyDescent="0.25">
      <c r="A210" s="4">
        <v>209</v>
      </c>
      <c r="B210" s="2">
        <v>43038</v>
      </c>
      <c r="C210" s="1">
        <v>246.84</v>
      </c>
      <c r="D210" s="1">
        <v>245.7</v>
      </c>
      <c r="E210" s="1">
        <f>(testdata[[#This Row],[high]]+testdata[[#This Row],[low]])/2</f>
        <v>246.26999999999998</v>
      </c>
      <c r="F210" s="19">
        <f xml:space="preserve"> (F209 *(13 - 1) + E202) / 13</f>
        <v>241.66423928710313</v>
      </c>
      <c r="G210" s="18">
        <f xml:space="preserve"> (G209 *(8-1) + E205) / 8</f>
        <v>243.86146839757296</v>
      </c>
      <c r="H210" s="18">
        <f xml:space="preserve"> (H209 *(5-1) + E207) / 5</f>
        <v>244.85201655771135</v>
      </c>
      <c r="I210" s="8">
        <f>ABS(testdata[[#This Row],[Jaw (13,8)]]-testdata[[#This Row],[Teeth (8,5)]])</f>
        <v>2.1972291104698343</v>
      </c>
      <c r="J210" s="8">
        <f>-ABS(testdata[[#This Row],[Teeth (8,5)]]-testdata[[#This Row],[Lips (5,3)]])</f>
        <v>-0.99054816013838831</v>
      </c>
      <c r="K210" s="11" t="b">
        <f>IF(testdata[[#This Row],[Upper]]&gt;I209,TRUE,FALSE)</f>
        <v>1</v>
      </c>
      <c r="L210" s="11" t="b">
        <f>IF(testdata[[#This Row],[Lower]]&lt;J209,TRUE,FALSE)</f>
        <v>0</v>
      </c>
      <c r="N210" s="2">
        <v>43038</v>
      </c>
      <c r="O210" s="8">
        <v>2.1972</v>
      </c>
      <c r="P210" s="8">
        <v>-0.99050000000000005</v>
      </c>
      <c r="Q210" s="11" t="b">
        <v>1</v>
      </c>
      <c r="R210" s="11" t="b">
        <v>0</v>
      </c>
    </row>
    <row r="211" spans="1:18" x14ac:dyDescent="0.25">
      <c r="A211" s="4">
        <v>210</v>
      </c>
      <c r="B211" s="2">
        <v>43039</v>
      </c>
      <c r="C211" s="1">
        <v>246.69</v>
      </c>
      <c r="D211" s="1">
        <v>246.08</v>
      </c>
      <c r="E211" s="1">
        <f>(testdata[[#This Row],[high]]+testdata[[#This Row],[low]])/2</f>
        <v>246.38499999999999</v>
      </c>
      <c r="F211" s="19">
        <f xml:space="preserve"> (F210 *(13 - 1) + E203) / 13</f>
        <v>241.87699011117212</v>
      </c>
      <c r="G211" s="18">
        <f xml:space="preserve"> (G210 *(8-1) + E206) / 8</f>
        <v>244.10065984787633</v>
      </c>
      <c r="H211" s="18">
        <f xml:space="preserve"> (H210 *(5-1) + E208) / 5</f>
        <v>244.9216132461691</v>
      </c>
      <c r="I211" s="8">
        <f>ABS(testdata[[#This Row],[Jaw (13,8)]]-testdata[[#This Row],[Teeth (8,5)]])</f>
        <v>2.2236697367042098</v>
      </c>
      <c r="J211" s="8">
        <f>-ABS(testdata[[#This Row],[Teeth (8,5)]]-testdata[[#This Row],[Lips (5,3)]])</f>
        <v>-0.82095339829277236</v>
      </c>
      <c r="K211" s="11" t="b">
        <f>IF(testdata[[#This Row],[Upper]]&gt;I210,TRUE,FALSE)</f>
        <v>1</v>
      </c>
      <c r="L211" s="11" t="b">
        <f>IF(testdata[[#This Row],[Lower]]&lt;J210,TRUE,FALSE)</f>
        <v>0</v>
      </c>
      <c r="N211" s="2">
        <v>43039</v>
      </c>
      <c r="O211" s="8">
        <v>2.2237</v>
      </c>
      <c r="P211" s="8">
        <v>-0.82099999999999995</v>
      </c>
      <c r="Q211" s="11" t="b">
        <v>1</v>
      </c>
      <c r="R211" s="11" t="b">
        <v>0</v>
      </c>
    </row>
    <row r="212" spans="1:18" x14ac:dyDescent="0.25">
      <c r="A212" s="4">
        <v>211</v>
      </c>
      <c r="B212" s="2">
        <v>43040</v>
      </c>
      <c r="C212" s="1">
        <v>247.63</v>
      </c>
      <c r="D212" s="1">
        <v>246.33</v>
      </c>
      <c r="E212" s="1">
        <f>(testdata[[#This Row],[high]]+testdata[[#This Row],[low]])/2</f>
        <v>246.98000000000002</v>
      </c>
      <c r="F212" s="19">
        <f xml:space="preserve"> (F211 *(13 - 1) + E204) / 13</f>
        <v>242.17452933338967</v>
      </c>
      <c r="G212" s="18">
        <f xml:space="preserve"> (G211 *(8-1) + E207) / 8</f>
        <v>244.1499523668918</v>
      </c>
      <c r="H212" s="18">
        <f xml:space="preserve"> (H211 *(5-1) + E209) / 5</f>
        <v>245.14429059693529</v>
      </c>
      <c r="I212" s="8">
        <f>ABS(testdata[[#This Row],[Jaw (13,8)]]-testdata[[#This Row],[Teeth (8,5)]])</f>
        <v>1.9754230335021248</v>
      </c>
      <c r="J212" s="8">
        <f>-ABS(testdata[[#This Row],[Teeth (8,5)]]-testdata[[#This Row],[Lips (5,3)]])</f>
        <v>-0.9943382300434962</v>
      </c>
      <c r="K212" s="11" t="b">
        <f>IF(testdata[[#This Row],[Upper]]&gt;I211,TRUE,FALSE)</f>
        <v>0</v>
      </c>
      <c r="L212" s="11" t="b">
        <f>IF(testdata[[#This Row],[Lower]]&lt;J211,TRUE,FALSE)</f>
        <v>1</v>
      </c>
      <c r="N212" s="2">
        <v>43040</v>
      </c>
      <c r="O212" s="8">
        <v>1.9754</v>
      </c>
      <c r="P212" s="8">
        <v>-0.99429999999999996</v>
      </c>
      <c r="Q212" s="11" t="b">
        <v>0</v>
      </c>
      <c r="R212" s="11" t="b">
        <v>1</v>
      </c>
    </row>
    <row r="213" spans="1:18" x14ac:dyDescent="0.25">
      <c r="A213" s="4">
        <v>212</v>
      </c>
      <c r="B213" s="2">
        <v>43041</v>
      </c>
      <c r="C213" s="1">
        <v>246.98</v>
      </c>
      <c r="D213" s="1">
        <v>245.49</v>
      </c>
      <c r="E213" s="1">
        <f>(testdata[[#This Row],[high]]+testdata[[#This Row],[low]])/2</f>
        <v>246.23500000000001</v>
      </c>
      <c r="F213" s="19">
        <f xml:space="preserve"> (F212 *(13 - 1) + E205) / 13</f>
        <v>242.47187323082122</v>
      </c>
      <c r="G213" s="18">
        <f xml:space="preserve"> (G212 *(8-1) + E208) / 8</f>
        <v>244.28120832103033</v>
      </c>
      <c r="H213" s="18">
        <f xml:space="preserve"> (H212 *(5-1) + E210) / 5</f>
        <v>245.36943247754826</v>
      </c>
      <c r="I213" s="8">
        <f>ABS(testdata[[#This Row],[Jaw (13,8)]]-testdata[[#This Row],[Teeth (8,5)]])</f>
        <v>1.8093350902091174</v>
      </c>
      <c r="J213" s="8">
        <f>-ABS(testdata[[#This Row],[Teeth (8,5)]]-testdata[[#This Row],[Lips (5,3)]])</f>
        <v>-1.0882241565179243</v>
      </c>
      <c r="K213" s="11" t="b">
        <f>IF(testdata[[#This Row],[Upper]]&gt;I212,TRUE,FALSE)</f>
        <v>0</v>
      </c>
      <c r="L213" s="11" t="b">
        <f>IF(testdata[[#This Row],[Lower]]&lt;J212,TRUE,FALSE)</f>
        <v>1</v>
      </c>
      <c r="N213" s="2">
        <v>43041</v>
      </c>
      <c r="O213" s="8">
        <v>1.8092999999999999</v>
      </c>
      <c r="P213" s="8">
        <v>-1.0882000000000001</v>
      </c>
      <c r="Q213" s="11" t="b">
        <v>0</v>
      </c>
      <c r="R213" s="11" t="b">
        <v>1</v>
      </c>
    </row>
    <row r="214" spans="1:18" x14ac:dyDescent="0.25">
      <c r="A214" s="4">
        <v>213</v>
      </c>
      <c r="B214" s="2">
        <v>43042</v>
      </c>
      <c r="C214" s="1">
        <v>247.7</v>
      </c>
      <c r="D214" s="1">
        <v>246.55</v>
      </c>
      <c r="E214" s="1">
        <f>(testdata[[#This Row],[high]]+testdata[[#This Row],[low]])/2</f>
        <v>247.125</v>
      </c>
      <c r="F214" s="19">
        <f xml:space="preserve"> (F213 *(13 - 1) + E206) / 13</f>
        <v>242.72595990537346</v>
      </c>
      <c r="G214" s="18">
        <f xml:space="preserve"> (G213 *(8-1) + E209) / 8</f>
        <v>244.50043228090155</v>
      </c>
      <c r="H214" s="18">
        <f xml:space="preserve"> (H213 *(5-1) + E211) / 5</f>
        <v>245.57254598203863</v>
      </c>
      <c r="I214" s="8">
        <f>ABS(testdata[[#This Row],[Jaw (13,8)]]-testdata[[#This Row],[Teeth (8,5)]])</f>
        <v>1.7744723755280916</v>
      </c>
      <c r="J214" s="8">
        <f>-ABS(testdata[[#This Row],[Teeth (8,5)]]-testdata[[#This Row],[Lips (5,3)]])</f>
        <v>-1.0721137011370843</v>
      </c>
      <c r="K214" s="11" t="b">
        <f>IF(testdata[[#This Row],[Upper]]&gt;I213,TRUE,FALSE)</f>
        <v>0</v>
      </c>
      <c r="L214" s="11" t="b">
        <f>IF(testdata[[#This Row],[Lower]]&lt;J213,TRUE,FALSE)</f>
        <v>0</v>
      </c>
      <c r="N214" s="2">
        <v>43042</v>
      </c>
      <c r="O214" s="8">
        <v>1.7745</v>
      </c>
      <c r="P214" s="8">
        <v>-1.0721000000000001</v>
      </c>
      <c r="Q214" s="11" t="b">
        <v>0</v>
      </c>
      <c r="R214" s="11" t="b">
        <v>0</v>
      </c>
    </row>
    <row r="215" spans="1:18" x14ac:dyDescent="0.25">
      <c r="A215" s="4">
        <v>214</v>
      </c>
      <c r="B215" s="2">
        <v>43045</v>
      </c>
      <c r="C215" s="1">
        <v>248.18</v>
      </c>
      <c r="D215" s="1">
        <v>247.43</v>
      </c>
      <c r="E215" s="1">
        <f>(testdata[[#This Row],[high]]+testdata[[#This Row],[low]])/2</f>
        <v>247.80500000000001</v>
      </c>
      <c r="F215" s="19">
        <f xml:space="preserve"> (F214 *(13 - 1) + E207) / 13</f>
        <v>242.86203991265242</v>
      </c>
      <c r="G215" s="18">
        <f xml:space="preserve"> (G214 *(8-1) + E210) / 8</f>
        <v>244.72162824578885</v>
      </c>
      <c r="H215" s="18">
        <f xml:space="preserve"> (H214 *(5-1) + E212) / 5</f>
        <v>245.85403678563088</v>
      </c>
      <c r="I215" s="8">
        <f>ABS(testdata[[#This Row],[Jaw (13,8)]]-testdata[[#This Row],[Teeth (8,5)]])</f>
        <v>1.8595883331364291</v>
      </c>
      <c r="J215" s="8">
        <f>-ABS(testdata[[#This Row],[Teeth (8,5)]]-testdata[[#This Row],[Lips (5,3)]])</f>
        <v>-1.1324085398420323</v>
      </c>
      <c r="K215" s="11" t="b">
        <f>IF(testdata[[#This Row],[Upper]]&gt;I214,TRUE,FALSE)</f>
        <v>1</v>
      </c>
      <c r="L215" s="11" t="b">
        <f>IF(testdata[[#This Row],[Lower]]&lt;J214,TRUE,FALSE)</f>
        <v>1</v>
      </c>
      <c r="N215" s="2">
        <v>43045</v>
      </c>
      <c r="O215" s="8">
        <v>1.8595999999999999</v>
      </c>
      <c r="P215" s="8">
        <v>-1.1324000000000001</v>
      </c>
      <c r="Q215" s="11" t="b">
        <v>1</v>
      </c>
      <c r="R215" s="11" t="b">
        <v>1</v>
      </c>
    </row>
    <row r="216" spans="1:18" x14ac:dyDescent="0.25">
      <c r="A216" s="4">
        <v>215</v>
      </c>
      <c r="B216" s="2">
        <v>43046</v>
      </c>
      <c r="C216" s="1">
        <v>248.52</v>
      </c>
      <c r="D216" s="1">
        <v>247.31</v>
      </c>
      <c r="E216" s="1">
        <f>(testdata[[#This Row],[high]]+testdata[[#This Row],[low]])/2</f>
        <v>247.91500000000002</v>
      </c>
      <c r="F216" s="19">
        <f xml:space="preserve"> (F215 *(13 - 1) + E208) / 13</f>
        <v>243.04188299629453</v>
      </c>
      <c r="G216" s="18">
        <f xml:space="preserve"> (G215 *(8-1) + E211) / 8</f>
        <v>244.92954971506524</v>
      </c>
      <c r="H216" s="18">
        <f xml:space="preserve"> (H215 *(5-1) + E213) / 5</f>
        <v>245.9302294285047</v>
      </c>
      <c r="I216" s="8">
        <f>ABS(testdata[[#This Row],[Jaw (13,8)]]-testdata[[#This Row],[Teeth (8,5)]])</f>
        <v>1.8876667187707028</v>
      </c>
      <c r="J216" s="8">
        <f>-ABS(testdata[[#This Row],[Teeth (8,5)]]-testdata[[#This Row],[Lips (5,3)]])</f>
        <v>-1.0006797134394674</v>
      </c>
      <c r="K216" s="11" t="b">
        <f>IF(testdata[[#This Row],[Upper]]&gt;I215,TRUE,FALSE)</f>
        <v>1</v>
      </c>
      <c r="L216" s="11" t="b">
        <f>IF(testdata[[#This Row],[Lower]]&lt;J215,TRUE,FALSE)</f>
        <v>0</v>
      </c>
      <c r="N216" s="2">
        <v>43046</v>
      </c>
      <c r="O216" s="8">
        <v>1.8876999999999999</v>
      </c>
      <c r="P216" s="8">
        <v>-1.0006999999999999</v>
      </c>
      <c r="Q216" s="11" t="b">
        <v>1</v>
      </c>
      <c r="R216" s="11" t="b">
        <v>0</v>
      </c>
    </row>
    <row r="217" spans="1:18" x14ac:dyDescent="0.25">
      <c r="A217" s="4">
        <v>216</v>
      </c>
      <c r="B217" s="2">
        <v>43047</v>
      </c>
      <c r="C217" s="1">
        <v>248.39</v>
      </c>
      <c r="D217" s="1">
        <v>247.37</v>
      </c>
      <c r="E217" s="1">
        <f>(testdata[[#This Row],[high]]+testdata[[#This Row],[low]])/2</f>
        <v>247.88</v>
      </c>
      <c r="F217" s="19">
        <f xml:space="preserve"> (F216 *(13 - 1) + E209) / 13</f>
        <v>243.27212276581031</v>
      </c>
      <c r="G217" s="18">
        <f xml:space="preserve"> (G216 *(8-1) + E212) / 8</f>
        <v>245.18585600068209</v>
      </c>
      <c r="H217" s="18">
        <f xml:space="preserve"> (H216 *(5-1) + E214) / 5</f>
        <v>246.16918354280378</v>
      </c>
      <c r="I217" s="8">
        <f>ABS(testdata[[#This Row],[Jaw (13,8)]]-testdata[[#This Row],[Teeth (8,5)]])</f>
        <v>1.9137332348717848</v>
      </c>
      <c r="J217" s="8">
        <f>-ABS(testdata[[#This Row],[Teeth (8,5)]]-testdata[[#This Row],[Lips (5,3)]])</f>
        <v>-0.98332754212168538</v>
      </c>
      <c r="K217" s="11" t="b">
        <f>IF(testdata[[#This Row],[Upper]]&gt;I216,TRUE,FALSE)</f>
        <v>1</v>
      </c>
      <c r="L217" s="11" t="b">
        <f>IF(testdata[[#This Row],[Lower]]&lt;J216,TRUE,FALSE)</f>
        <v>0</v>
      </c>
      <c r="N217" s="2">
        <v>43047</v>
      </c>
      <c r="O217" s="8">
        <v>1.9137</v>
      </c>
      <c r="P217" s="8">
        <v>-0.98329999999999995</v>
      </c>
      <c r="Q217" s="11" t="b">
        <v>1</v>
      </c>
      <c r="R217" s="11" t="b">
        <v>0</v>
      </c>
    </row>
    <row r="218" spans="1:18" x14ac:dyDescent="0.25">
      <c r="A218" s="4">
        <v>217</v>
      </c>
      <c r="B218" s="2">
        <v>43048</v>
      </c>
      <c r="C218" s="1">
        <v>247.6</v>
      </c>
      <c r="D218" s="1">
        <v>245.65</v>
      </c>
      <c r="E218" s="1">
        <f>(testdata[[#This Row],[high]]+testdata[[#This Row],[low]])/2</f>
        <v>246.625</v>
      </c>
      <c r="F218" s="19">
        <f xml:space="preserve"> (F217 *(13 - 1) + E210) / 13</f>
        <v>243.50272870690182</v>
      </c>
      <c r="G218" s="18">
        <f xml:space="preserve"> (G217 *(8-1) + E213) / 8</f>
        <v>245.31699900059681</v>
      </c>
      <c r="H218" s="18">
        <f xml:space="preserve"> (H217 *(5-1) + E215) / 5</f>
        <v>246.49634683424301</v>
      </c>
      <c r="I218" s="8">
        <f>ABS(testdata[[#This Row],[Jaw (13,8)]]-testdata[[#This Row],[Teeth (8,5)]])</f>
        <v>1.8142702936949888</v>
      </c>
      <c r="J218" s="8">
        <f>-ABS(testdata[[#This Row],[Teeth (8,5)]]-testdata[[#This Row],[Lips (5,3)]])</f>
        <v>-1.1793478336462044</v>
      </c>
      <c r="K218" s="11" t="b">
        <f>IF(testdata[[#This Row],[Upper]]&gt;I217,TRUE,FALSE)</f>
        <v>0</v>
      </c>
      <c r="L218" s="11" t="b">
        <f>IF(testdata[[#This Row],[Lower]]&lt;J217,TRUE,FALSE)</f>
        <v>1</v>
      </c>
      <c r="N218" s="2">
        <v>43048</v>
      </c>
      <c r="O218" s="8">
        <v>1.8143</v>
      </c>
      <c r="P218" s="8">
        <v>-1.1793</v>
      </c>
      <c r="Q218" s="11" t="b">
        <v>0</v>
      </c>
      <c r="R218" s="11" t="b">
        <v>1</v>
      </c>
    </row>
    <row r="219" spans="1:18" x14ac:dyDescent="0.25">
      <c r="A219" s="4">
        <v>218</v>
      </c>
      <c r="B219" s="2">
        <v>43049</v>
      </c>
      <c r="C219" s="1">
        <v>247.5</v>
      </c>
      <c r="D219" s="1">
        <v>246.62</v>
      </c>
      <c r="E219" s="1">
        <f>(testdata[[#This Row],[high]]+testdata[[#This Row],[low]])/2</f>
        <v>247.06</v>
      </c>
      <c r="F219" s="19">
        <f xml:space="preserve"> (F218 *(13 - 1) + E211) / 13</f>
        <v>243.72444188329399</v>
      </c>
      <c r="G219" s="18">
        <f xml:space="preserve"> (G218 *(8-1) + E214) / 8</f>
        <v>245.54299912552221</v>
      </c>
      <c r="H219" s="18">
        <f xml:space="preserve"> (H218 *(5-1) + E216) / 5</f>
        <v>246.78007746739439</v>
      </c>
      <c r="I219" s="8">
        <f>ABS(testdata[[#This Row],[Jaw (13,8)]]-testdata[[#This Row],[Teeth (8,5)]])</f>
        <v>1.8185572422282235</v>
      </c>
      <c r="J219" s="8">
        <f>-ABS(testdata[[#This Row],[Teeth (8,5)]]-testdata[[#This Row],[Lips (5,3)]])</f>
        <v>-1.2370783418721771</v>
      </c>
      <c r="K219" s="11" t="b">
        <f>IF(testdata[[#This Row],[Upper]]&gt;I218,TRUE,FALSE)</f>
        <v>1</v>
      </c>
      <c r="L219" s="11" t="b">
        <f>IF(testdata[[#This Row],[Lower]]&lt;J218,TRUE,FALSE)</f>
        <v>1</v>
      </c>
      <c r="N219" s="2">
        <v>43049</v>
      </c>
      <c r="O219" s="8">
        <v>1.8186</v>
      </c>
      <c r="P219" s="8">
        <v>-1.2371000000000001</v>
      </c>
      <c r="Q219" s="11" t="b">
        <v>1</v>
      </c>
      <c r="R219" s="11" t="b">
        <v>1</v>
      </c>
    </row>
    <row r="220" spans="1:18" x14ac:dyDescent="0.25">
      <c r="A220" s="4">
        <v>219</v>
      </c>
      <c r="B220" s="2">
        <v>43052</v>
      </c>
      <c r="C220" s="1">
        <v>247.79</v>
      </c>
      <c r="D220" s="1">
        <v>246.52</v>
      </c>
      <c r="E220" s="1">
        <f>(testdata[[#This Row],[high]]+testdata[[#This Row],[low]])/2</f>
        <v>247.155</v>
      </c>
      <c r="F220" s="19">
        <f xml:space="preserve"> (F219 *(13 - 1) + E212) / 13</f>
        <v>243.97486943073289</v>
      </c>
      <c r="G220" s="18">
        <f xml:space="preserve"> (G219 *(8-1) + E215) / 8</f>
        <v>245.82574923483193</v>
      </c>
      <c r="H220" s="18">
        <f xml:space="preserve"> (H219 *(5-1) + E217) / 5</f>
        <v>247.00006197391548</v>
      </c>
      <c r="I220" s="8">
        <f>ABS(testdata[[#This Row],[Jaw (13,8)]]-testdata[[#This Row],[Teeth (8,5)]])</f>
        <v>1.8508798040990371</v>
      </c>
      <c r="J220" s="8">
        <f>-ABS(testdata[[#This Row],[Teeth (8,5)]]-testdata[[#This Row],[Lips (5,3)]])</f>
        <v>-1.1743127390835468</v>
      </c>
      <c r="K220" s="11" t="b">
        <f>IF(testdata[[#This Row],[Upper]]&gt;I219,TRUE,FALSE)</f>
        <v>1</v>
      </c>
      <c r="L220" s="11" t="b">
        <f>IF(testdata[[#This Row],[Lower]]&lt;J219,TRUE,FALSE)</f>
        <v>0</v>
      </c>
      <c r="N220" s="2">
        <v>43052</v>
      </c>
      <c r="O220" s="8">
        <v>1.8509</v>
      </c>
      <c r="P220" s="8">
        <v>-1.1742999999999999</v>
      </c>
      <c r="Q220" s="11" t="b">
        <v>1</v>
      </c>
      <c r="R220" s="11" t="b">
        <v>0</v>
      </c>
    </row>
    <row r="221" spans="1:18" x14ac:dyDescent="0.25">
      <c r="A221" s="4">
        <v>220</v>
      </c>
      <c r="B221" s="2">
        <v>43053</v>
      </c>
      <c r="C221" s="1">
        <v>247.08</v>
      </c>
      <c r="D221" s="1">
        <v>245.8</v>
      </c>
      <c r="E221" s="1">
        <f>(testdata[[#This Row],[high]]+testdata[[#This Row],[low]])/2</f>
        <v>246.44</v>
      </c>
      <c r="F221" s="19">
        <f xml:space="preserve"> (F220 *(13 - 1) + E213) / 13</f>
        <v>244.14872562836882</v>
      </c>
      <c r="G221" s="18">
        <f xml:space="preserve"> (G220 *(8-1) + E216) / 8</f>
        <v>246.08690558047795</v>
      </c>
      <c r="H221" s="18">
        <f xml:space="preserve"> (H220 *(5-1) + E218) / 5</f>
        <v>246.92504957913238</v>
      </c>
      <c r="I221" s="8">
        <f>ABS(testdata[[#This Row],[Jaw (13,8)]]-testdata[[#This Row],[Teeth (8,5)]])</f>
        <v>1.9381799521091239</v>
      </c>
      <c r="J221" s="8">
        <f>-ABS(testdata[[#This Row],[Teeth (8,5)]]-testdata[[#This Row],[Lips (5,3)]])</f>
        <v>-0.83814399865443079</v>
      </c>
      <c r="K221" s="11" t="b">
        <f>IF(testdata[[#This Row],[Upper]]&gt;I220,TRUE,FALSE)</f>
        <v>1</v>
      </c>
      <c r="L221" s="11" t="b">
        <f>IF(testdata[[#This Row],[Lower]]&lt;J220,TRUE,FALSE)</f>
        <v>0</v>
      </c>
      <c r="N221" s="2">
        <v>43053</v>
      </c>
      <c r="O221" s="8">
        <v>1.9381999999999999</v>
      </c>
      <c r="P221" s="8">
        <v>-0.83809999999999996</v>
      </c>
      <c r="Q221" s="11" t="b">
        <v>1</v>
      </c>
      <c r="R221" s="11" t="b">
        <v>0</v>
      </c>
    </row>
    <row r="222" spans="1:18" x14ac:dyDescent="0.25">
      <c r="A222" s="4">
        <v>221</v>
      </c>
      <c r="B222" s="2">
        <v>43054</v>
      </c>
      <c r="C222" s="1">
        <v>246.48</v>
      </c>
      <c r="D222" s="1">
        <v>244.95</v>
      </c>
      <c r="E222" s="1">
        <f>(testdata[[#This Row],[high]]+testdata[[#This Row],[low]])/2</f>
        <v>245.71499999999997</v>
      </c>
      <c r="F222" s="19">
        <f xml:space="preserve"> (F221 *(13 - 1) + E214) / 13</f>
        <v>244.37766981080202</v>
      </c>
      <c r="G222" s="18">
        <f xml:space="preserve"> (G221 *(8-1) + E217) / 8</f>
        <v>246.31104238291823</v>
      </c>
      <c r="H222" s="18">
        <f xml:space="preserve"> (H221 *(5-1) + E219) / 5</f>
        <v>246.95203966330592</v>
      </c>
      <c r="I222" s="8">
        <f>ABS(testdata[[#This Row],[Jaw (13,8)]]-testdata[[#This Row],[Teeth (8,5)]])</f>
        <v>1.9333725721162125</v>
      </c>
      <c r="J222" s="8">
        <f>-ABS(testdata[[#This Row],[Teeth (8,5)]]-testdata[[#This Row],[Lips (5,3)]])</f>
        <v>-0.64099728038769399</v>
      </c>
      <c r="K222" s="11" t="b">
        <f>IF(testdata[[#This Row],[Upper]]&gt;I221,TRUE,FALSE)</f>
        <v>0</v>
      </c>
      <c r="L222" s="11" t="b">
        <f>IF(testdata[[#This Row],[Lower]]&lt;J221,TRUE,FALSE)</f>
        <v>0</v>
      </c>
      <c r="N222" s="2">
        <v>43054</v>
      </c>
      <c r="O222" s="8">
        <v>1.9334</v>
      </c>
      <c r="P222" s="8">
        <v>-0.64100000000000001</v>
      </c>
      <c r="Q222" s="11" t="b">
        <v>0</v>
      </c>
      <c r="R222" s="11" t="b">
        <v>0</v>
      </c>
    </row>
    <row r="223" spans="1:18" x14ac:dyDescent="0.25">
      <c r="A223" s="4">
        <v>222</v>
      </c>
      <c r="B223" s="2">
        <v>43055</v>
      </c>
      <c r="C223" s="1">
        <v>248.22</v>
      </c>
      <c r="D223" s="1">
        <v>246.72</v>
      </c>
      <c r="E223" s="1">
        <f>(testdata[[#This Row],[high]]+testdata[[#This Row],[low]])/2</f>
        <v>247.47</v>
      </c>
      <c r="F223" s="19">
        <f xml:space="preserve"> (F222 *(13 - 1) + E215) / 13</f>
        <v>244.64131059458649</v>
      </c>
      <c r="G223" s="18">
        <f xml:space="preserve"> (G222 *(8-1) + E218) / 8</f>
        <v>246.35028708505345</v>
      </c>
      <c r="H223" s="18">
        <f xml:space="preserve"> (H222 *(5-1) + E220) / 5</f>
        <v>246.99263173064475</v>
      </c>
      <c r="I223" s="8">
        <f>ABS(testdata[[#This Row],[Jaw (13,8)]]-testdata[[#This Row],[Teeth (8,5)]])</f>
        <v>1.7089764904669664</v>
      </c>
      <c r="J223" s="8">
        <f>-ABS(testdata[[#This Row],[Teeth (8,5)]]-testdata[[#This Row],[Lips (5,3)]])</f>
        <v>-0.64234464559129378</v>
      </c>
      <c r="K223" s="11" t="b">
        <f>IF(testdata[[#This Row],[Upper]]&gt;I222,TRUE,FALSE)</f>
        <v>0</v>
      </c>
      <c r="L223" s="11" t="b">
        <f>IF(testdata[[#This Row],[Lower]]&lt;J222,TRUE,FALSE)</f>
        <v>1</v>
      </c>
      <c r="N223" s="2">
        <v>43055</v>
      </c>
      <c r="O223" s="8">
        <v>1.7090000000000001</v>
      </c>
      <c r="P223" s="8">
        <v>-0.64229999999999998</v>
      </c>
      <c r="Q223" s="11" t="b">
        <v>0</v>
      </c>
      <c r="R223" s="11" t="b">
        <v>1</v>
      </c>
    </row>
    <row r="224" spans="1:18" x14ac:dyDescent="0.25">
      <c r="A224" s="4">
        <v>223</v>
      </c>
      <c r="B224" s="2">
        <v>43056</v>
      </c>
      <c r="C224" s="1">
        <v>247.79</v>
      </c>
      <c r="D224" s="1">
        <v>247</v>
      </c>
      <c r="E224" s="1">
        <f>(testdata[[#This Row],[high]]+testdata[[#This Row],[low]])/2</f>
        <v>247.39499999999998</v>
      </c>
      <c r="F224" s="19">
        <f xml:space="preserve"> (F223 *(13 - 1) + E216) / 13</f>
        <v>244.89313285654137</v>
      </c>
      <c r="G224" s="18">
        <f xml:space="preserve"> (G223 *(8-1) + E219) / 8</f>
        <v>246.43900119942177</v>
      </c>
      <c r="H224" s="18">
        <f xml:space="preserve"> (H223 *(5-1) + E221) / 5</f>
        <v>246.8821053845158</v>
      </c>
      <c r="I224" s="8">
        <f>ABS(testdata[[#This Row],[Jaw (13,8)]]-testdata[[#This Row],[Teeth (8,5)]])</f>
        <v>1.5458683428803965</v>
      </c>
      <c r="J224" s="8">
        <f>-ABS(testdata[[#This Row],[Teeth (8,5)]]-testdata[[#This Row],[Lips (5,3)]])</f>
        <v>-0.44310418509402894</v>
      </c>
      <c r="K224" s="11" t="b">
        <f>IF(testdata[[#This Row],[Upper]]&gt;I223,TRUE,FALSE)</f>
        <v>0</v>
      </c>
      <c r="L224" s="11" t="b">
        <f>IF(testdata[[#This Row],[Lower]]&lt;J223,TRUE,FALSE)</f>
        <v>0</v>
      </c>
      <c r="N224" s="2">
        <v>43056</v>
      </c>
      <c r="O224" s="8">
        <v>1.5459000000000001</v>
      </c>
      <c r="P224" s="8">
        <v>-0.44309999999999999</v>
      </c>
      <c r="Q224" s="11" t="b">
        <v>0</v>
      </c>
      <c r="R224" s="11" t="b">
        <v>0</v>
      </c>
    </row>
    <row r="225" spans="1:18" x14ac:dyDescent="0.25">
      <c r="A225" s="4">
        <v>224</v>
      </c>
      <c r="B225" s="2">
        <v>43059</v>
      </c>
      <c r="C225" s="1">
        <v>247.73</v>
      </c>
      <c r="D225" s="1">
        <v>247.09</v>
      </c>
      <c r="E225" s="1">
        <f>(testdata[[#This Row],[high]]+testdata[[#This Row],[low]])/2</f>
        <v>247.41</v>
      </c>
      <c r="F225" s="19">
        <f xml:space="preserve"> (F224 *(13 - 1) + E217) / 13</f>
        <v>245.12289186757667</v>
      </c>
      <c r="G225" s="18">
        <f xml:space="preserve"> (G224 *(8-1) + E220) / 8</f>
        <v>246.52850104949405</v>
      </c>
      <c r="H225" s="18">
        <f xml:space="preserve"> (H224 *(5-1) + E222) / 5</f>
        <v>246.64868430761263</v>
      </c>
      <c r="I225" s="8">
        <f>ABS(testdata[[#This Row],[Jaw (13,8)]]-testdata[[#This Row],[Teeth (8,5)]])</f>
        <v>1.4056091819173844</v>
      </c>
      <c r="J225" s="8">
        <f>-ABS(testdata[[#This Row],[Teeth (8,5)]]-testdata[[#This Row],[Lips (5,3)]])</f>
        <v>-0.12018325811857267</v>
      </c>
      <c r="K225" s="11" t="b">
        <f>IF(testdata[[#This Row],[Upper]]&gt;I224,TRUE,FALSE)</f>
        <v>0</v>
      </c>
      <c r="L225" s="11" t="b">
        <f>IF(testdata[[#This Row],[Lower]]&lt;J224,TRUE,FALSE)</f>
        <v>0</v>
      </c>
      <c r="N225" s="2">
        <v>43059</v>
      </c>
      <c r="O225" s="8">
        <v>1.4056</v>
      </c>
      <c r="P225" s="8">
        <v>-0.1202</v>
      </c>
      <c r="Q225" s="11" t="b">
        <v>0</v>
      </c>
      <c r="R225" s="11" t="b">
        <v>0</v>
      </c>
    </row>
    <row r="226" spans="1:18" x14ac:dyDescent="0.25">
      <c r="A226" s="4">
        <v>225</v>
      </c>
      <c r="B226" s="2">
        <v>43060</v>
      </c>
      <c r="C226" s="1">
        <v>249.33</v>
      </c>
      <c r="D226" s="1">
        <v>247.47</v>
      </c>
      <c r="E226" s="1">
        <f>(testdata[[#This Row],[high]]+testdata[[#This Row],[low]])/2</f>
        <v>248.4</v>
      </c>
      <c r="F226" s="19">
        <f xml:space="preserve"> (F225 *(13 - 1) + E218) / 13</f>
        <v>245.23843864699387</v>
      </c>
      <c r="G226" s="18">
        <f xml:space="preserve"> (G225 *(8-1) + E221) / 8</f>
        <v>246.51743841830731</v>
      </c>
      <c r="H226" s="18">
        <f xml:space="preserve"> (H225 *(5-1) + E223) / 5</f>
        <v>246.81294744609008</v>
      </c>
      <c r="I226" s="8">
        <f>ABS(testdata[[#This Row],[Jaw (13,8)]]-testdata[[#This Row],[Teeth (8,5)]])</f>
        <v>1.2789997713134369</v>
      </c>
      <c r="J226" s="8">
        <f>-ABS(testdata[[#This Row],[Teeth (8,5)]]-testdata[[#This Row],[Lips (5,3)]])</f>
        <v>-0.29550902778277077</v>
      </c>
      <c r="K226" s="11" t="b">
        <f>IF(testdata[[#This Row],[Upper]]&gt;I225,TRUE,FALSE)</f>
        <v>0</v>
      </c>
      <c r="L226" s="11" t="b">
        <f>IF(testdata[[#This Row],[Lower]]&lt;J225,TRUE,FALSE)</f>
        <v>1</v>
      </c>
      <c r="N226" s="2">
        <v>43060</v>
      </c>
      <c r="O226" s="8">
        <v>1.2789999999999999</v>
      </c>
      <c r="P226" s="8">
        <v>-0.29549999999999998</v>
      </c>
      <c r="Q226" s="11" t="b">
        <v>0</v>
      </c>
      <c r="R226" s="11" t="b">
        <v>1</v>
      </c>
    </row>
    <row r="227" spans="1:18" x14ac:dyDescent="0.25">
      <c r="A227" s="4">
        <v>226</v>
      </c>
      <c r="B227" s="2">
        <v>43061</v>
      </c>
      <c r="C227" s="1">
        <v>249.28</v>
      </c>
      <c r="D227" s="1">
        <v>248.73</v>
      </c>
      <c r="E227" s="1">
        <f>(testdata[[#This Row],[high]]+testdata[[#This Row],[low]])/2</f>
        <v>249.005</v>
      </c>
      <c r="F227" s="19">
        <f xml:space="preserve"> (F226 *(13 - 1) + E219) / 13</f>
        <v>245.37855875107124</v>
      </c>
      <c r="G227" s="18">
        <f xml:space="preserve"> (G226 *(8-1) + E222) / 8</f>
        <v>246.41713361601887</v>
      </c>
      <c r="H227" s="18">
        <f xml:space="preserve"> (H226 *(5-1) + E224) / 5</f>
        <v>246.92935795687208</v>
      </c>
      <c r="I227" s="8">
        <f>ABS(testdata[[#This Row],[Jaw (13,8)]]-testdata[[#This Row],[Teeth (8,5)]])</f>
        <v>1.0385748649476341</v>
      </c>
      <c r="J227" s="8">
        <f>-ABS(testdata[[#This Row],[Teeth (8,5)]]-testdata[[#This Row],[Lips (5,3)]])</f>
        <v>-0.51222434085320856</v>
      </c>
      <c r="K227" s="11" t="b">
        <f>IF(testdata[[#This Row],[Upper]]&gt;I226,TRUE,FALSE)</f>
        <v>0</v>
      </c>
      <c r="L227" s="11" t="b">
        <f>IF(testdata[[#This Row],[Lower]]&lt;J226,TRUE,FALSE)</f>
        <v>1</v>
      </c>
      <c r="N227" s="2">
        <v>43061</v>
      </c>
      <c r="O227" s="8">
        <v>1.0386</v>
      </c>
      <c r="P227" s="8">
        <v>-0.51219999999999999</v>
      </c>
      <c r="Q227" s="11" t="b">
        <v>0</v>
      </c>
      <c r="R227" s="11" t="b">
        <v>1</v>
      </c>
    </row>
    <row r="228" spans="1:18" x14ac:dyDescent="0.25">
      <c r="A228" s="4">
        <v>227</v>
      </c>
      <c r="B228" s="2">
        <v>43063</v>
      </c>
      <c r="C228" s="1">
        <v>249.6</v>
      </c>
      <c r="D228" s="1">
        <v>249.29</v>
      </c>
      <c r="E228" s="1">
        <f>(testdata[[#This Row],[high]]+testdata[[#This Row],[low]])/2</f>
        <v>249.44499999999999</v>
      </c>
      <c r="F228" s="19">
        <f xml:space="preserve"> (F227 *(13 - 1) + E220) / 13</f>
        <v>245.51520807791192</v>
      </c>
      <c r="G228" s="18">
        <f xml:space="preserve"> (G227 *(8-1) + E223) / 8</f>
        <v>246.54874191401652</v>
      </c>
      <c r="H228" s="18">
        <f xml:space="preserve"> (H227 *(5-1) + E225) / 5</f>
        <v>247.02548636549767</v>
      </c>
      <c r="I228" s="8">
        <f>ABS(testdata[[#This Row],[Jaw (13,8)]]-testdata[[#This Row],[Teeth (8,5)]])</f>
        <v>1.0335338361045956</v>
      </c>
      <c r="J228" s="8">
        <f>-ABS(testdata[[#This Row],[Teeth (8,5)]]-testdata[[#This Row],[Lips (5,3)]])</f>
        <v>-0.47674445148115296</v>
      </c>
      <c r="K228" s="11" t="b">
        <f>IF(testdata[[#This Row],[Upper]]&gt;I227,TRUE,FALSE)</f>
        <v>0</v>
      </c>
      <c r="L228" s="11" t="b">
        <f>IF(testdata[[#This Row],[Lower]]&lt;J227,TRUE,FALSE)</f>
        <v>0</v>
      </c>
      <c r="N228" s="2">
        <v>43063</v>
      </c>
      <c r="O228" s="8">
        <v>1.0335000000000001</v>
      </c>
      <c r="P228" s="8">
        <v>-0.47670000000000001</v>
      </c>
      <c r="Q228" s="11" t="b">
        <v>0</v>
      </c>
      <c r="R228" s="11" t="b">
        <v>0</v>
      </c>
    </row>
    <row r="229" spans="1:18" x14ac:dyDescent="0.25">
      <c r="A229" s="4">
        <v>228</v>
      </c>
      <c r="B229" s="2">
        <v>43066</v>
      </c>
      <c r="C229" s="1">
        <v>249.86</v>
      </c>
      <c r="D229" s="1">
        <v>249.14</v>
      </c>
      <c r="E229" s="1">
        <f>(testdata[[#This Row],[high]]+testdata[[#This Row],[low]])/2</f>
        <v>249.5</v>
      </c>
      <c r="F229" s="19">
        <f xml:space="preserve"> (F228 *(13 - 1) + E221) / 13</f>
        <v>245.58634591807257</v>
      </c>
      <c r="G229" s="18">
        <f xml:space="preserve"> (G228 *(8-1) + E224) / 8</f>
        <v>246.65452417476445</v>
      </c>
      <c r="H229" s="18">
        <f xml:space="preserve"> (H228 *(5-1) + E226) / 5</f>
        <v>247.30038909239815</v>
      </c>
      <c r="I229" s="8">
        <f>ABS(testdata[[#This Row],[Jaw (13,8)]]-testdata[[#This Row],[Teeth (8,5)]])</f>
        <v>1.0681782566918798</v>
      </c>
      <c r="J229" s="8">
        <f>-ABS(testdata[[#This Row],[Teeth (8,5)]]-testdata[[#This Row],[Lips (5,3)]])</f>
        <v>-0.64586491763370191</v>
      </c>
      <c r="K229" s="11" t="b">
        <f>IF(testdata[[#This Row],[Upper]]&gt;I228,TRUE,FALSE)</f>
        <v>1</v>
      </c>
      <c r="L229" s="11" t="b">
        <f>IF(testdata[[#This Row],[Lower]]&lt;J228,TRUE,FALSE)</f>
        <v>1</v>
      </c>
      <c r="N229" s="2">
        <v>43066</v>
      </c>
      <c r="O229" s="8">
        <v>1.0682</v>
      </c>
      <c r="P229" s="8">
        <v>-0.64590000000000003</v>
      </c>
      <c r="Q229" s="11" t="b">
        <v>1</v>
      </c>
      <c r="R229" s="11" t="b">
        <v>1</v>
      </c>
    </row>
    <row r="230" spans="1:18" x14ac:dyDescent="0.25">
      <c r="A230" s="4">
        <v>229</v>
      </c>
      <c r="B230" s="2">
        <v>43067</v>
      </c>
      <c r="C230" s="1">
        <v>251.92</v>
      </c>
      <c r="D230" s="1">
        <v>249.77</v>
      </c>
      <c r="E230" s="1">
        <f>(testdata[[#This Row],[high]]+testdata[[#This Row],[low]])/2</f>
        <v>250.845</v>
      </c>
      <c r="F230" s="19">
        <f xml:space="preserve"> (F229 *(13 - 1) + E222) / 13</f>
        <v>245.59624238591317</v>
      </c>
      <c r="G230" s="18">
        <f xml:space="preserve"> (G229 *(8-1) + E225) / 8</f>
        <v>246.7489586529189</v>
      </c>
      <c r="H230" s="18">
        <f xml:space="preserve"> (H229 *(5-1) + E227) / 5</f>
        <v>247.64131127391852</v>
      </c>
      <c r="I230" s="8">
        <f>ABS(testdata[[#This Row],[Jaw (13,8)]]-testdata[[#This Row],[Teeth (8,5)]])</f>
        <v>1.1527162670057294</v>
      </c>
      <c r="J230" s="8">
        <f>-ABS(testdata[[#This Row],[Teeth (8,5)]]-testdata[[#This Row],[Lips (5,3)]])</f>
        <v>-0.89235262099961687</v>
      </c>
      <c r="K230" s="11" t="b">
        <f>IF(testdata[[#This Row],[Upper]]&gt;I229,TRUE,FALSE)</f>
        <v>1</v>
      </c>
      <c r="L230" s="11" t="b">
        <f>IF(testdata[[#This Row],[Lower]]&lt;J229,TRUE,FALSE)</f>
        <v>1</v>
      </c>
      <c r="N230" s="2">
        <v>43067</v>
      </c>
      <c r="O230" s="8">
        <v>1.1527000000000001</v>
      </c>
      <c r="P230" s="8">
        <v>-0.89239999999999997</v>
      </c>
      <c r="Q230" s="11" t="b">
        <v>1</v>
      </c>
      <c r="R230" s="11" t="b">
        <v>1</v>
      </c>
    </row>
    <row r="231" spans="1:18" x14ac:dyDescent="0.25">
      <c r="A231" s="4">
        <v>230</v>
      </c>
      <c r="B231" s="2">
        <v>43068</v>
      </c>
      <c r="C231" s="1">
        <v>252.62</v>
      </c>
      <c r="D231" s="1">
        <v>251.25</v>
      </c>
      <c r="E231" s="1">
        <f>(testdata[[#This Row],[high]]+testdata[[#This Row],[low]])/2</f>
        <v>251.935</v>
      </c>
      <c r="F231" s="19">
        <f xml:space="preserve"> (F230 *(13 - 1) + E223) / 13</f>
        <v>245.74037758699674</v>
      </c>
      <c r="G231" s="18">
        <f xml:space="preserve"> (G230 *(8-1) + E226) / 8</f>
        <v>246.95533882130405</v>
      </c>
      <c r="H231" s="18">
        <f xml:space="preserve"> (H230 *(5-1) + E228) / 5</f>
        <v>248.0020490191348</v>
      </c>
      <c r="I231" s="8">
        <f>ABS(testdata[[#This Row],[Jaw (13,8)]]-testdata[[#This Row],[Teeth (8,5)]])</f>
        <v>1.2149612343073102</v>
      </c>
      <c r="J231" s="8">
        <f>-ABS(testdata[[#This Row],[Teeth (8,5)]]-testdata[[#This Row],[Lips (5,3)]])</f>
        <v>-1.0467101978307483</v>
      </c>
      <c r="K231" s="11" t="b">
        <f>IF(testdata[[#This Row],[Upper]]&gt;I230,TRUE,FALSE)</f>
        <v>1</v>
      </c>
      <c r="L231" s="11" t="b">
        <f>IF(testdata[[#This Row],[Lower]]&lt;J230,TRUE,FALSE)</f>
        <v>1</v>
      </c>
      <c r="N231" s="2">
        <v>43068</v>
      </c>
      <c r="O231" s="8">
        <v>1.2150000000000001</v>
      </c>
      <c r="P231" s="8">
        <v>-1.0467</v>
      </c>
      <c r="Q231" s="11" t="b">
        <v>1</v>
      </c>
      <c r="R231" s="11" t="b">
        <v>1</v>
      </c>
    </row>
    <row r="232" spans="1:18" x14ac:dyDescent="0.25">
      <c r="A232" s="4">
        <v>231</v>
      </c>
      <c r="B232" s="2">
        <v>43069</v>
      </c>
      <c r="C232" s="1">
        <v>254.94</v>
      </c>
      <c r="D232" s="1">
        <v>252.66</v>
      </c>
      <c r="E232" s="1">
        <f>(testdata[[#This Row],[high]]+testdata[[#This Row],[low]])/2</f>
        <v>253.8</v>
      </c>
      <c r="F232" s="19">
        <f xml:space="preserve"> (F231 *(13 - 1) + E224) / 13</f>
        <v>245.86765623415084</v>
      </c>
      <c r="G232" s="18">
        <f xml:space="preserve"> (G231 *(8-1) + E227) / 8</f>
        <v>247.21154646864107</v>
      </c>
      <c r="H232" s="18">
        <f xml:space="preserve"> (H231 *(5-1) + E229) / 5</f>
        <v>248.30163921530783</v>
      </c>
      <c r="I232" s="8">
        <f>ABS(testdata[[#This Row],[Jaw (13,8)]]-testdata[[#This Row],[Teeth (8,5)]])</f>
        <v>1.3438902344902317</v>
      </c>
      <c r="J232" s="8">
        <f>-ABS(testdata[[#This Row],[Teeth (8,5)]]-testdata[[#This Row],[Lips (5,3)]])</f>
        <v>-1.0900927466667554</v>
      </c>
      <c r="K232" s="11" t="b">
        <f>IF(testdata[[#This Row],[Upper]]&gt;I231,TRUE,FALSE)</f>
        <v>1</v>
      </c>
      <c r="L232" s="11" t="b">
        <f>IF(testdata[[#This Row],[Lower]]&lt;J231,TRUE,FALSE)</f>
        <v>1</v>
      </c>
      <c r="N232" s="2">
        <v>43069</v>
      </c>
      <c r="O232" s="8">
        <v>1.3439000000000001</v>
      </c>
      <c r="P232" s="8">
        <v>-1.0901000000000001</v>
      </c>
      <c r="Q232" s="11" t="b">
        <v>1</v>
      </c>
      <c r="R232" s="11" t="b">
        <v>1</v>
      </c>
    </row>
    <row r="233" spans="1:18" x14ac:dyDescent="0.25">
      <c r="A233" s="4">
        <v>232</v>
      </c>
      <c r="B233" s="2">
        <v>43070</v>
      </c>
      <c r="C233" s="1">
        <v>254.23</v>
      </c>
      <c r="D233" s="1">
        <v>249.87</v>
      </c>
      <c r="E233" s="1">
        <f>(testdata[[#This Row],[high]]+testdata[[#This Row],[low]])/2</f>
        <v>252.05</v>
      </c>
      <c r="F233" s="19">
        <f xml:space="preserve"> (F232 *(13 - 1) + E225) / 13</f>
        <v>245.98629806229306</v>
      </c>
      <c r="G233" s="18">
        <f xml:space="preserve"> (G232 *(8-1) + E228) / 8</f>
        <v>247.49072816006094</v>
      </c>
      <c r="H233" s="18">
        <f xml:space="preserve"> (H232 *(5-1) + E230) / 5</f>
        <v>248.81031137224628</v>
      </c>
      <c r="I233" s="8">
        <f>ABS(testdata[[#This Row],[Jaw (13,8)]]-testdata[[#This Row],[Teeth (8,5)]])</f>
        <v>1.5044300977678802</v>
      </c>
      <c r="J233" s="8">
        <f>-ABS(testdata[[#This Row],[Teeth (8,5)]]-testdata[[#This Row],[Lips (5,3)]])</f>
        <v>-1.3195832121853357</v>
      </c>
      <c r="K233" s="11" t="b">
        <f>IF(testdata[[#This Row],[Upper]]&gt;I232,TRUE,FALSE)</f>
        <v>1</v>
      </c>
      <c r="L233" s="11" t="b">
        <f>IF(testdata[[#This Row],[Lower]]&lt;J232,TRUE,FALSE)</f>
        <v>1</v>
      </c>
      <c r="N233" s="2">
        <v>43070</v>
      </c>
      <c r="O233" s="8">
        <v>1.5044</v>
      </c>
      <c r="P233" s="8">
        <v>-1.3196000000000001</v>
      </c>
      <c r="Q233" s="11" t="b">
        <v>1</v>
      </c>
      <c r="R233" s="11" t="b">
        <v>1</v>
      </c>
    </row>
    <row r="234" spans="1:18" x14ac:dyDescent="0.25">
      <c r="A234" s="4">
        <v>233</v>
      </c>
      <c r="B234" s="2">
        <v>43073</v>
      </c>
      <c r="C234" s="1">
        <v>255.65</v>
      </c>
      <c r="D234" s="1">
        <v>253.05</v>
      </c>
      <c r="E234" s="1">
        <f>(testdata[[#This Row],[high]]+testdata[[#This Row],[low]])/2</f>
        <v>254.35000000000002</v>
      </c>
      <c r="F234" s="19">
        <f xml:space="preserve"> (F233 *(13 - 1) + E226) / 13</f>
        <v>246.17196744211668</v>
      </c>
      <c r="G234" s="18">
        <f xml:space="preserve"> (G233 *(8-1) + E229) / 8</f>
        <v>247.74188714005334</v>
      </c>
      <c r="H234" s="18">
        <f xml:space="preserve"> (H233 *(5-1) + E231) / 5</f>
        <v>249.43524909779703</v>
      </c>
      <c r="I234" s="8">
        <f>ABS(testdata[[#This Row],[Jaw (13,8)]]-testdata[[#This Row],[Teeth (8,5)]])</f>
        <v>1.5699196979366548</v>
      </c>
      <c r="J234" s="8">
        <f>-ABS(testdata[[#This Row],[Teeth (8,5)]]-testdata[[#This Row],[Lips (5,3)]])</f>
        <v>-1.69336195774369</v>
      </c>
      <c r="K234" s="11" t="b">
        <f>IF(testdata[[#This Row],[Upper]]&gt;I233,TRUE,FALSE)</f>
        <v>1</v>
      </c>
      <c r="L234" s="11" t="b">
        <f>IF(testdata[[#This Row],[Lower]]&lt;J233,TRUE,FALSE)</f>
        <v>1</v>
      </c>
      <c r="N234" s="2">
        <v>43073</v>
      </c>
      <c r="O234" s="8">
        <v>1.5699000000000001</v>
      </c>
      <c r="P234" s="8">
        <v>-1.6934</v>
      </c>
      <c r="Q234" s="11" t="b">
        <v>1</v>
      </c>
      <c r="R234" s="11" t="b">
        <v>1</v>
      </c>
    </row>
    <row r="235" spans="1:18" x14ac:dyDescent="0.25">
      <c r="A235" s="4">
        <v>234</v>
      </c>
      <c r="B235" s="2">
        <v>43074</v>
      </c>
      <c r="C235" s="1">
        <v>254.07</v>
      </c>
      <c r="D235" s="1">
        <v>252.05</v>
      </c>
      <c r="E235" s="1">
        <f>(testdata[[#This Row],[high]]+testdata[[#This Row],[low]])/2</f>
        <v>253.06</v>
      </c>
      <c r="F235" s="19">
        <f xml:space="preserve"> (F234 *(13 - 1) + E227) / 13</f>
        <v>246.38989302349231</v>
      </c>
      <c r="G235" s="18">
        <f xml:space="preserve"> (G234 *(8-1) + E230) / 8</f>
        <v>248.12977624754669</v>
      </c>
      <c r="H235" s="18">
        <f xml:space="preserve"> (H234 *(5-1) + E232) / 5</f>
        <v>250.30819927823762</v>
      </c>
      <c r="I235" s="8">
        <f>ABS(testdata[[#This Row],[Jaw (13,8)]]-testdata[[#This Row],[Teeth (8,5)]])</f>
        <v>1.7398832240543811</v>
      </c>
      <c r="J235" s="8">
        <f>-ABS(testdata[[#This Row],[Teeth (8,5)]]-testdata[[#This Row],[Lips (5,3)]])</f>
        <v>-2.1784230306909365</v>
      </c>
      <c r="K235" s="11" t="b">
        <f>IF(testdata[[#This Row],[Upper]]&gt;I234,TRUE,FALSE)</f>
        <v>1</v>
      </c>
      <c r="L235" s="11" t="b">
        <f>IF(testdata[[#This Row],[Lower]]&lt;J234,TRUE,FALSE)</f>
        <v>1</v>
      </c>
      <c r="N235" s="2">
        <v>43074</v>
      </c>
      <c r="O235" s="8">
        <v>1.7399</v>
      </c>
      <c r="P235" s="8">
        <v>-2.1783999999999999</v>
      </c>
      <c r="Q235" s="11" t="b">
        <v>1</v>
      </c>
      <c r="R235" s="11" t="b">
        <v>1</v>
      </c>
    </row>
    <row r="236" spans="1:18" x14ac:dyDescent="0.25">
      <c r="A236" s="4">
        <v>235</v>
      </c>
      <c r="B236" s="2">
        <v>43075</v>
      </c>
      <c r="C236" s="1">
        <v>252.71</v>
      </c>
      <c r="D236" s="1">
        <v>251.74</v>
      </c>
      <c r="E236" s="1">
        <f>(testdata[[#This Row],[high]]+testdata[[#This Row],[low]])/2</f>
        <v>252.22500000000002</v>
      </c>
      <c r="F236" s="19">
        <f xml:space="preserve"> (F235 *(13 - 1) + E228) / 13</f>
        <v>246.62490125245446</v>
      </c>
      <c r="G236" s="18">
        <f xml:space="preserve"> (G235 *(8-1) + E231) / 8</f>
        <v>248.60542921660334</v>
      </c>
      <c r="H236" s="18">
        <f xml:space="preserve"> (H235 *(5-1) + E233) / 5</f>
        <v>250.65655942259008</v>
      </c>
      <c r="I236" s="8">
        <f>ABS(testdata[[#This Row],[Jaw (13,8)]]-testdata[[#This Row],[Teeth (8,5)]])</f>
        <v>1.9805279641488767</v>
      </c>
      <c r="J236" s="8">
        <f>-ABS(testdata[[#This Row],[Teeth (8,5)]]-testdata[[#This Row],[Lips (5,3)]])</f>
        <v>-2.0511302059867376</v>
      </c>
      <c r="K236" s="11" t="b">
        <f>IF(testdata[[#This Row],[Upper]]&gt;I235,TRUE,FALSE)</f>
        <v>1</v>
      </c>
      <c r="L236" s="11" t="b">
        <f>IF(testdata[[#This Row],[Lower]]&lt;J235,TRUE,FALSE)</f>
        <v>0</v>
      </c>
      <c r="N236" s="2">
        <v>43075</v>
      </c>
      <c r="O236" s="8">
        <v>1.9804999999999999</v>
      </c>
      <c r="P236" s="8">
        <v>-2.0510999999999999</v>
      </c>
      <c r="Q236" s="11" t="b">
        <v>1</v>
      </c>
      <c r="R236" s="11" t="b">
        <v>0</v>
      </c>
    </row>
    <row r="237" spans="1:18" x14ac:dyDescent="0.25">
      <c r="A237" s="4">
        <v>236</v>
      </c>
      <c r="B237" s="2">
        <v>43076</v>
      </c>
      <c r="C237" s="1">
        <v>253.38</v>
      </c>
      <c r="D237" s="1">
        <v>251.96</v>
      </c>
      <c r="E237" s="1">
        <f>(testdata[[#This Row],[high]]+testdata[[#This Row],[low]])/2</f>
        <v>252.67000000000002</v>
      </c>
      <c r="F237" s="19">
        <f xml:space="preserve"> (F236 *(13 - 1) + E229) / 13</f>
        <v>246.84606269457333</v>
      </c>
      <c r="G237" s="18">
        <f xml:space="preserve"> (G236 *(8-1) + E232) / 8</f>
        <v>249.25475056452791</v>
      </c>
      <c r="H237" s="18">
        <f xml:space="preserve"> (H236 *(5-1) + E234) / 5</f>
        <v>251.39524753807208</v>
      </c>
      <c r="I237" s="8">
        <f>ABS(testdata[[#This Row],[Jaw (13,8)]]-testdata[[#This Row],[Teeth (8,5)]])</f>
        <v>2.4086878699545764</v>
      </c>
      <c r="J237" s="8">
        <f>-ABS(testdata[[#This Row],[Teeth (8,5)]]-testdata[[#This Row],[Lips (5,3)]])</f>
        <v>-2.1404969735441739</v>
      </c>
      <c r="K237" s="11" t="b">
        <f>IF(testdata[[#This Row],[Upper]]&gt;I236,TRUE,FALSE)</f>
        <v>1</v>
      </c>
      <c r="L237" s="11" t="b">
        <f>IF(testdata[[#This Row],[Lower]]&lt;J236,TRUE,FALSE)</f>
        <v>1</v>
      </c>
      <c r="N237" s="2">
        <v>43076</v>
      </c>
      <c r="O237" s="8">
        <v>2.4087000000000001</v>
      </c>
      <c r="P237" s="8">
        <v>-2.1404999999999998</v>
      </c>
      <c r="Q237" s="11" t="b">
        <v>1</v>
      </c>
      <c r="R237" s="11" t="b">
        <v>1</v>
      </c>
    </row>
    <row r="238" spans="1:18" x14ac:dyDescent="0.25">
      <c r="A238" s="4">
        <v>237</v>
      </c>
      <c r="B238" s="2">
        <v>43077</v>
      </c>
      <c r="C238" s="1">
        <v>254.43</v>
      </c>
      <c r="D238" s="1">
        <v>253</v>
      </c>
      <c r="E238" s="1">
        <f>(testdata[[#This Row],[high]]+testdata[[#This Row],[low]])/2</f>
        <v>253.715</v>
      </c>
      <c r="F238" s="19">
        <f xml:space="preserve"> (F237 *(13 - 1) + E230) / 13</f>
        <v>247.1536732565292</v>
      </c>
      <c r="G238" s="18">
        <f xml:space="preserve"> (G237 *(8-1) + E233) / 8</f>
        <v>249.60415674396191</v>
      </c>
      <c r="H238" s="18">
        <f xml:space="preserve"> (H237 *(5-1) + E235) / 5</f>
        <v>251.72819803045769</v>
      </c>
      <c r="I238" s="8">
        <f>ABS(testdata[[#This Row],[Jaw (13,8)]]-testdata[[#This Row],[Teeth (8,5)]])</f>
        <v>2.4504834874327059</v>
      </c>
      <c r="J238" s="8">
        <f>-ABS(testdata[[#This Row],[Teeth (8,5)]]-testdata[[#This Row],[Lips (5,3)]])</f>
        <v>-2.1240412864957818</v>
      </c>
      <c r="K238" s="11" t="b">
        <f>IF(testdata[[#This Row],[Upper]]&gt;I237,TRUE,FALSE)</f>
        <v>1</v>
      </c>
      <c r="L238" s="11" t="b">
        <f>IF(testdata[[#This Row],[Lower]]&lt;J237,TRUE,FALSE)</f>
        <v>0</v>
      </c>
      <c r="N238" s="2">
        <v>43077</v>
      </c>
      <c r="O238" s="8">
        <v>2.4504999999999999</v>
      </c>
      <c r="P238" s="8">
        <v>-2.1240000000000001</v>
      </c>
      <c r="Q238" s="11" t="b">
        <v>1</v>
      </c>
      <c r="R238" s="11" t="b">
        <v>0</v>
      </c>
    </row>
    <row r="239" spans="1:18" x14ac:dyDescent="0.25">
      <c r="A239" s="4">
        <v>238</v>
      </c>
      <c r="B239" s="2">
        <v>43080</v>
      </c>
      <c r="C239" s="1">
        <v>255.25</v>
      </c>
      <c r="D239" s="1">
        <v>254.39</v>
      </c>
      <c r="E239" s="1">
        <f>(testdata[[#This Row],[high]]+testdata[[#This Row],[low]])/2</f>
        <v>254.82</v>
      </c>
      <c r="F239" s="19">
        <f xml:space="preserve"> (F238 *(13 - 1) + E231) / 13</f>
        <v>247.52146762141157</v>
      </c>
      <c r="G239" s="18">
        <f xml:space="preserve"> (G238 *(8-1) + E234) / 8</f>
        <v>250.19738715096668</v>
      </c>
      <c r="H239" s="18">
        <f xml:space="preserve"> (H238 *(5-1) + E236) / 5</f>
        <v>251.82755842436617</v>
      </c>
      <c r="I239" s="8">
        <f>ABS(testdata[[#This Row],[Jaw (13,8)]]-testdata[[#This Row],[Teeth (8,5)]])</f>
        <v>2.6759195295551024</v>
      </c>
      <c r="J239" s="8">
        <f>-ABS(testdata[[#This Row],[Teeth (8,5)]]-testdata[[#This Row],[Lips (5,3)]])</f>
        <v>-1.6301712733994975</v>
      </c>
      <c r="K239" s="11" t="b">
        <f>IF(testdata[[#This Row],[Upper]]&gt;I238,TRUE,FALSE)</f>
        <v>1</v>
      </c>
      <c r="L239" s="11" t="b">
        <f>IF(testdata[[#This Row],[Lower]]&lt;J238,TRUE,FALSE)</f>
        <v>0</v>
      </c>
      <c r="N239" s="2">
        <v>43080</v>
      </c>
      <c r="O239" s="8">
        <v>2.6758999999999999</v>
      </c>
      <c r="P239" s="8">
        <v>-1.6302000000000001</v>
      </c>
      <c r="Q239" s="11" t="b">
        <v>1</v>
      </c>
      <c r="R239" s="11" t="b">
        <v>0</v>
      </c>
    </row>
    <row r="240" spans="1:18" x14ac:dyDescent="0.25">
      <c r="A240" s="4">
        <v>239</v>
      </c>
      <c r="B240" s="2">
        <v>43081</v>
      </c>
      <c r="C240" s="1">
        <v>256.14999999999998</v>
      </c>
      <c r="D240" s="1">
        <v>255.22</v>
      </c>
      <c r="E240" s="1">
        <f>(testdata[[#This Row],[high]]+testdata[[#This Row],[low]])/2</f>
        <v>255.685</v>
      </c>
      <c r="F240" s="19">
        <f xml:space="preserve"> (F239 *(13 - 1) + E232) / 13</f>
        <v>248.00443165053377</v>
      </c>
      <c r="G240" s="18">
        <f xml:space="preserve"> (G239 *(8-1) + E235) / 8</f>
        <v>250.55521375709583</v>
      </c>
      <c r="H240" s="18">
        <f xml:space="preserve"> (H239 *(5-1) + E237) / 5</f>
        <v>251.99604673949293</v>
      </c>
      <c r="I240" s="8">
        <f>ABS(testdata[[#This Row],[Jaw (13,8)]]-testdata[[#This Row],[Teeth (8,5)]])</f>
        <v>2.5507821065620533</v>
      </c>
      <c r="J240" s="8">
        <f>-ABS(testdata[[#This Row],[Teeth (8,5)]]-testdata[[#This Row],[Lips (5,3)]])</f>
        <v>-1.4408329823970973</v>
      </c>
      <c r="K240" s="11" t="b">
        <f>IF(testdata[[#This Row],[Upper]]&gt;I239,TRUE,FALSE)</f>
        <v>0</v>
      </c>
      <c r="L240" s="11" t="b">
        <f>IF(testdata[[#This Row],[Lower]]&lt;J239,TRUE,FALSE)</f>
        <v>0</v>
      </c>
      <c r="N240" s="2">
        <v>43081</v>
      </c>
      <c r="O240" s="8">
        <v>2.5508000000000002</v>
      </c>
      <c r="P240" s="8">
        <v>-1.4408000000000001</v>
      </c>
      <c r="Q240" s="11" t="b">
        <v>0</v>
      </c>
      <c r="R240" s="11" t="b">
        <v>0</v>
      </c>
    </row>
    <row r="241" spans="1:18" x14ac:dyDescent="0.25">
      <c r="A241" s="4">
        <v>240</v>
      </c>
      <c r="B241" s="2">
        <v>43082</v>
      </c>
      <c r="C241" s="1">
        <v>256.38</v>
      </c>
      <c r="D241" s="1">
        <v>255.51</v>
      </c>
      <c r="E241" s="1">
        <f>(testdata[[#This Row],[high]]+testdata[[#This Row],[low]])/2</f>
        <v>255.94499999999999</v>
      </c>
      <c r="F241" s="19">
        <f xml:space="preserve"> (F240 *(13 - 1) + E233) / 13</f>
        <v>248.31562921587735</v>
      </c>
      <c r="G241" s="18">
        <f xml:space="preserve"> (G240 *(8-1) + E236) / 8</f>
        <v>250.76393703745885</v>
      </c>
      <c r="H241" s="18">
        <f xml:space="preserve"> (H240 *(5-1) + E238) / 5</f>
        <v>252.33983739159436</v>
      </c>
      <c r="I241" s="8">
        <f>ABS(testdata[[#This Row],[Jaw (13,8)]]-testdata[[#This Row],[Teeth (8,5)]])</f>
        <v>2.4483078215814942</v>
      </c>
      <c r="J241" s="8">
        <f>-ABS(testdata[[#This Row],[Teeth (8,5)]]-testdata[[#This Row],[Lips (5,3)]])</f>
        <v>-1.5759003541355128</v>
      </c>
      <c r="K241" s="11" t="b">
        <f>IF(testdata[[#This Row],[Upper]]&gt;I240,TRUE,FALSE)</f>
        <v>0</v>
      </c>
      <c r="L241" s="11" t="b">
        <f>IF(testdata[[#This Row],[Lower]]&lt;J240,TRUE,FALSE)</f>
        <v>1</v>
      </c>
      <c r="N241" s="2">
        <v>43082</v>
      </c>
      <c r="O241" s="8">
        <v>2.4483000000000001</v>
      </c>
      <c r="P241" s="8">
        <v>-1.5759000000000001</v>
      </c>
      <c r="Q241" s="11" t="b">
        <v>0</v>
      </c>
      <c r="R241" s="11" t="b">
        <v>1</v>
      </c>
    </row>
    <row r="242" spans="1:18" x14ac:dyDescent="0.25">
      <c r="A242" s="4">
        <v>241</v>
      </c>
      <c r="B242" s="2">
        <v>43083</v>
      </c>
      <c r="C242" s="1">
        <v>256.06</v>
      </c>
      <c r="D242" s="1">
        <v>254.51</v>
      </c>
      <c r="E242" s="1">
        <f>(testdata[[#This Row],[high]]+testdata[[#This Row],[low]])/2</f>
        <v>255.285</v>
      </c>
      <c r="F242" s="19">
        <f xml:space="preserve"> (F241 *(13 - 1) + E234) / 13</f>
        <v>248.77981158388678</v>
      </c>
      <c r="G242" s="18">
        <f xml:space="preserve"> (G241 *(8-1) + E237) / 8</f>
        <v>251.0021949077765</v>
      </c>
      <c r="H242" s="18">
        <f xml:space="preserve"> (H241 *(5-1) + E239) / 5</f>
        <v>252.83586991327547</v>
      </c>
      <c r="I242" s="8">
        <f>ABS(testdata[[#This Row],[Jaw (13,8)]]-testdata[[#This Row],[Teeth (8,5)]])</f>
        <v>2.2223833238897157</v>
      </c>
      <c r="J242" s="8">
        <f>-ABS(testdata[[#This Row],[Teeth (8,5)]]-testdata[[#This Row],[Lips (5,3)]])</f>
        <v>-1.833675005498975</v>
      </c>
      <c r="K242" s="11" t="b">
        <f>IF(testdata[[#This Row],[Upper]]&gt;I241,TRUE,FALSE)</f>
        <v>0</v>
      </c>
      <c r="L242" s="11" t="b">
        <f>IF(testdata[[#This Row],[Lower]]&lt;J241,TRUE,FALSE)</f>
        <v>1</v>
      </c>
      <c r="N242" s="2">
        <v>43083</v>
      </c>
      <c r="O242" s="8">
        <v>2.2223999999999999</v>
      </c>
      <c r="P242" s="8">
        <v>-1.8337000000000001</v>
      </c>
      <c r="Q242" s="11" t="b">
        <v>0</v>
      </c>
      <c r="R242" s="11" t="b">
        <v>1</v>
      </c>
    </row>
    <row r="243" spans="1:18" x14ac:dyDescent="0.25">
      <c r="A243" s="4">
        <v>242</v>
      </c>
      <c r="B243" s="2">
        <v>43084</v>
      </c>
      <c r="C243" s="1">
        <v>257.19</v>
      </c>
      <c r="D243" s="1">
        <v>255.6</v>
      </c>
      <c r="E243" s="1">
        <f>(testdata[[#This Row],[high]]+testdata[[#This Row],[low]])/2</f>
        <v>256.39499999999998</v>
      </c>
      <c r="F243" s="19">
        <f xml:space="preserve"> (F242 *(13 - 1) + E235) / 13</f>
        <v>249.10905684666471</v>
      </c>
      <c r="G243" s="18">
        <f xml:space="preserve"> (G242 *(8-1) + E238) / 8</f>
        <v>251.34129554430442</v>
      </c>
      <c r="H243" s="18">
        <f xml:space="preserve"> (H242 *(5-1) + E240) / 5</f>
        <v>253.40569593062037</v>
      </c>
      <c r="I243" s="8">
        <f>ABS(testdata[[#This Row],[Jaw (13,8)]]-testdata[[#This Row],[Teeth (8,5)]])</f>
        <v>2.2322386976397013</v>
      </c>
      <c r="J243" s="8">
        <f>-ABS(testdata[[#This Row],[Teeth (8,5)]]-testdata[[#This Row],[Lips (5,3)]])</f>
        <v>-2.0644003863159526</v>
      </c>
      <c r="K243" s="11" t="b">
        <f>IF(testdata[[#This Row],[Upper]]&gt;I242,TRUE,FALSE)</f>
        <v>1</v>
      </c>
      <c r="L243" s="11" t="b">
        <f>IF(testdata[[#This Row],[Lower]]&lt;J242,TRUE,FALSE)</f>
        <v>1</v>
      </c>
      <c r="N243" s="2">
        <v>43084</v>
      </c>
      <c r="O243" s="8">
        <v>2.2322000000000002</v>
      </c>
      <c r="P243" s="8">
        <v>-2.0644</v>
      </c>
      <c r="Q243" s="11" t="b">
        <v>1</v>
      </c>
      <c r="R243" s="11" t="b">
        <v>1</v>
      </c>
    </row>
    <row r="244" spans="1:18" x14ac:dyDescent="0.25">
      <c r="A244" s="4">
        <v>243</v>
      </c>
      <c r="B244" s="2">
        <v>43087</v>
      </c>
      <c r="C244" s="1">
        <v>258.7</v>
      </c>
      <c r="D244" s="1">
        <v>258.10000000000002</v>
      </c>
      <c r="E244" s="1">
        <f>(testdata[[#This Row],[high]]+testdata[[#This Row],[low]])/2</f>
        <v>258.39999999999998</v>
      </c>
      <c r="F244" s="19">
        <f xml:space="preserve"> (F243 *(13 - 1) + E236) / 13</f>
        <v>249.34874478153662</v>
      </c>
      <c r="G244" s="18">
        <f xml:space="preserve"> (G243 *(8-1) + E239) / 8</f>
        <v>251.77613360126637</v>
      </c>
      <c r="H244" s="18">
        <f xml:space="preserve"> (H243 *(5-1) + E241) / 5</f>
        <v>253.91355674449628</v>
      </c>
      <c r="I244" s="8">
        <f>ABS(testdata[[#This Row],[Jaw (13,8)]]-testdata[[#This Row],[Teeth (8,5)]])</f>
        <v>2.4273888197297424</v>
      </c>
      <c r="J244" s="8">
        <f>-ABS(testdata[[#This Row],[Teeth (8,5)]]-testdata[[#This Row],[Lips (5,3)]])</f>
        <v>-2.1374231432299098</v>
      </c>
      <c r="K244" s="11" t="b">
        <f>IF(testdata[[#This Row],[Upper]]&gt;I243,TRUE,FALSE)</f>
        <v>1</v>
      </c>
      <c r="L244" s="11" t="b">
        <f>IF(testdata[[#This Row],[Lower]]&lt;J243,TRUE,FALSE)</f>
        <v>1</v>
      </c>
      <c r="N244" s="2">
        <v>43087</v>
      </c>
      <c r="O244" s="8">
        <v>2.4274</v>
      </c>
      <c r="P244" s="8">
        <v>-2.1374</v>
      </c>
      <c r="Q244" s="11" t="b">
        <v>1</v>
      </c>
      <c r="R244" s="11" t="b">
        <v>1</v>
      </c>
    </row>
    <row r="245" spans="1:18" x14ac:dyDescent="0.25">
      <c r="A245" s="4">
        <v>244</v>
      </c>
      <c r="B245" s="2">
        <v>43088</v>
      </c>
      <c r="C245" s="1">
        <v>258.63</v>
      </c>
      <c r="D245" s="1">
        <v>257.24</v>
      </c>
      <c r="E245" s="1">
        <f>(testdata[[#This Row],[high]]+testdata[[#This Row],[low]])/2</f>
        <v>257.935</v>
      </c>
      <c r="F245" s="19">
        <f xml:space="preserve"> (F244 *(13 - 1) + E237) / 13</f>
        <v>249.60422595218765</v>
      </c>
      <c r="G245" s="18">
        <f xml:space="preserve"> (G244 *(8-1) + E240) / 8</f>
        <v>252.26474190110807</v>
      </c>
      <c r="H245" s="18">
        <f xml:space="preserve"> (H244 *(5-1) + E242) / 5</f>
        <v>254.18784539559701</v>
      </c>
      <c r="I245" s="8">
        <f>ABS(testdata[[#This Row],[Jaw (13,8)]]-testdata[[#This Row],[Teeth (8,5)]])</f>
        <v>2.6605159489204198</v>
      </c>
      <c r="J245" s="8">
        <f>-ABS(testdata[[#This Row],[Teeth (8,5)]]-testdata[[#This Row],[Lips (5,3)]])</f>
        <v>-1.9231034944889416</v>
      </c>
      <c r="K245" s="11" t="b">
        <f>IF(testdata[[#This Row],[Upper]]&gt;I244,TRUE,FALSE)</f>
        <v>1</v>
      </c>
      <c r="L245" s="11" t="b">
        <f>IF(testdata[[#This Row],[Lower]]&lt;J244,TRUE,FALSE)</f>
        <v>0</v>
      </c>
      <c r="N245" s="2">
        <v>43088</v>
      </c>
      <c r="O245" s="8">
        <v>2.6604999999999999</v>
      </c>
      <c r="P245" s="8">
        <v>-1.9231</v>
      </c>
      <c r="Q245" s="11" t="b">
        <v>1</v>
      </c>
      <c r="R245" s="11" t="b">
        <v>0</v>
      </c>
    </row>
    <row r="246" spans="1:18" x14ac:dyDescent="0.25">
      <c r="A246" s="4">
        <v>245</v>
      </c>
      <c r="B246" s="2">
        <v>43089</v>
      </c>
      <c r="C246" s="1">
        <v>258.44</v>
      </c>
      <c r="D246" s="1">
        <v>256.86</v>
      </c>
      <c r="E246" s="1">
        <f>(testdata[[#This Row],[high]]+testdata[[#This Row],[low]])/2</f>
        <v>257.64999999999998</v>
      </c>
      <c r="F246" s="19">
        <f xml:space="preserve"> (F245 *(13 - 1) + E238) / 13</f>
        <v>249.9204393404809</v>
      </c>
      <c r="G246" s="18">
        <f xml:space="preserve"> (G245 *(8-1) + E241) / 8</f>
        <v>252.72477416346956</v>
      </c>
      <c r="H246" s="18">
        <f xml:space="preserve"> (H245 *(5-1) + E243) / 5</f>
        <v>254.62927631647761</v>
      </c>
      <c r="I246" s="8">
        <f>ABS(testdata[[#This Row],[Jaw (13,8)]]-testdata[[#This Row],[Teeth (8,5)]])</f>
        <v>2.8043348229886647</v>
      </c>
      <c r="J246" s="8">
        <f>-ABS(testdata[[#This Row],[Teeth (8,5)]]-testdata[[#This Row],[Lips (5,3)]])</f>
        <v>-1.9045021530080533</v>
      </c>
      <c r="K246" s="11" t="b">
        <f>IF(testdata[[#This Row],[Upper]]&gt;I245,TRUE,FALSE)</f>
        <v>1</v>
      </c>
      <c r="L246" s="11" t="b">
        <f>IF(testdata[[#This Row],[Lower]]&lt;J245,TRUE,FALSE)</f>
        <v>0</v>
      </c>
      <c r="N246" s="2">
        <v>43089</v>
      </c>
      <c r="O246" s="8">
        <v>2.8043</v>
      </c>
      <c r="P246" s="8">
        <v>-1.9045000000000001</v>
      </c>
      <c r="Q246" s="11" t="b">
        <v>1</v>
      </c>
      <c r="R246" s="11" t="b">
        <v>0</v>
      </c>
    </row>
    <row r="247" spans="1:18" x14ac:dyDescent="0.25">
      <c r="A247" s="4">
        <v>246</v>
      </c>
      <c r="B247" s="2">
        <v>43090</v>
      </c>
      <c r="C247" s="1">
        <v>258.49</v>
      </c>
      <c r="D247" s="1">
        <v>257.44</v>
      </c>
      <c r="E247" s="1">
        <f>(testdata[[#This Row],[high]]+testdata[[#This Row],[low]])/2</f>
        <v>257.96500000000003</v>
      </c>
      <c r="F247" s="19">
        <f xml:space="preserve"> (F246 *(13 - 1) + E239) / 13</f>
        <v>250.29732862198236</v>
      </c>
      <c r="G247" s="18">
        <f xml:space="preserve"> (G246 *(8-1) + E242) / 8</f>
        <v>253.04480239303587</v>
      </c>
      <c r="H247" s="18">
        <f xml:space="preserve"> (H246 *(5-1) + E244) / 5</f>
        <v>255.38342105318208</v>
      </c>
      <c r="I247" s="8">
        <f>ABS(testdata[[#This Row],[Jaw (13,8)]]-testdata[[#This Row],[Teeth (8,5)]])</f>
        <v>2.7474737710535067</v>
      </c>
      <c r="J247" s="8">
        <f>-ABS(testdata[[#This Row],[Teeth (8,5)]]-testdata[[#This Row],[Lips (5,3)]])</f>
        <v>-2.33861866014621</v>
      </c>
      <c r="K247" s="11" t="b">
        <f>IF(testdata[[#This Row],[Upper]]&gt;I246,TRUE,FALSE)</f>
        <v>0</v>
      </c>
      <c r="L247" s="11" t="b">
        <f>IF(testdata[[#This Row],[Lower]]&lt;J246,TRUE,FALSE)</f>
        <v>1</v>
      </c>
      <c r="N247" s="2">
        <v>43090</v>
      </c>
      <c r="O247" s="8">
        <v>2.7475000000000001</v>
      </c>
      <c r="P247" s="8">
        <v>-2.3386</v>
      </c>
      <c r="Q247" s="11" t="b">
        <v>0</v>
      </c>
      <c r="R247" s="11" t="b">
        <v>1</v>
      </c>
    </row>
    <row r="248" spans="1:18" x14ac:dyDescent="0.25">
      <c r="A248" s="4">
        <v>247</v>
      </c>
      <c r="B248" s="2">
        <v>43091</v>
      </c>
      <c r="C248" s="1">
        <v>257.77</v>
      </c>
      <c r="D248" s="1">
        <v>257.06</v>
      </c>
      <c r="E248" s="1">
        <f>(testdata[[#This Row],[high]]+testdata[[#This Row],[low]])/2</f>
        <v>257.41499999999996</v>
      </c>
      <c r="F248" s="19">
        <f xml:space="preserve"> (F247 *(13 - 1) + E240) / 13</f>
        <v>250.71176488182985</v>
      </c>
      <c r="G248" s="18">
        <f xml:space="preserve"> (G247 *(8-1) + E243) / 8</f>
        <v>253.46357709390639</v>
      </c>
      <c r="H248" s="18">
        <f xml:space="preserve"> (H247 *(5-1) + E245) / 5</f>
        <v>255.89373684254565</v>
      </c>
      <c r="I248" s="8">
        <f>ABS(testdata[[#This Row],[Jaw (13,8)]]-testdata[[#This Row],[Teeth (8,5)]])</f>
        <v>2.751812212076544</v>
      </c>
      <c r="J248" s="8">
        <f>-ABS(testdata[[#This Row],[Teeth (8,5)]]-testdata[[#This Row],[Lips (5,3)]])</f>
        <v>-2.4301597486392552</v>
      </c>
      <c r="K248" s="11" t="b">
        <f>IF(testdata[[#This Row],[Upper]]&gt;I247,TRUE,FALSE)</f>
        <v>1</v>
      </c>
      <c r="L248" s="11" t="b">
        <f>IF(testdata[[#This Row],[Lower]]&lt;J247,TRUE,FALSE)</f>
        <v>1</v>
      </c>
      <c r="N248" s="2">
        <v>43091</v>
      </c>
      <c r="O248" s="8">
        <v>2.7517999999999998</v>
      </c>
      <c r="P248" s="8">
        <v>-2.4302000000000001</v>
      </c>
      <c r="Q248" s="11" t="b">
        <v>1</v>
      </c>
      <c r="R248" s="11" t="b">
        <v>1</v>
      </c>
    </row>
    <row r="249" spans="1:18" x14ac:dyDescent="0.25">
      <c r="A249" s="4">
        <v>248</v>
      </c>
      <c r="B249" s="2">
        <v>43095</v>
      </c>
      <c r="C249" s="1">
        <v>257.58</v>
      </c>
      <c r="D249" s="1">
        <v>257.04000000000002</v>
      </c>
      <c r="E249" s="1">
        <f>(testdata[[#This Row],[high]]+testdata[[#This Row],[low]])/2</f>
        <v>257.31</v>
      </c>
      <c r="F249" s="19">
        <f xml:space="preserve"> (F248 *(13 - 1) + E241) / 13</f>
        <v>251.11432142938142</v>
      </c>
      <c r="G249" s="18">
        <f xml:space="preserve"> (G248 *(8-1) + E244) / 8</f>
        <v>254.08062995716807</v>
      </c>
      <c r="H249" s="18">
        <f xml:space="preserve"> (H248 *(5-1) + E246) / 5</f>
        <v>256.24498947403652</v>
      </c>
      <c r="I249" s="8">
        <f>ABS(testdata[[#This Row],[Jaw (13,8)]]-testdata[[#This Row],[Teeth (8,5)]])</f>
        <v>2.9663085277866514</v>
      </c>
      <c r="J249" s="8">
        <f>-ABS(testdata[[#This Row],[Teeth (8,5)]]-testdata[[#This Row],[Lips (5,3)]])</f>
        <v>-2.1643595168684442</v>
      </c>
      <c r="K249" s="11" t="b">
        <f>IF(testdata[[#This Row],[Upper]]&gt;I248,TRUE,FALSE)</f>
        <v>1</v>
      </c>
      <c r="L249" s="11" t="b">
        <f>IF(testdata[[#This Row],[Lower]]&lt;J248,TRUE,FALSE)</f>
        <v>0</v>
      </c>
      <c r="N249" s="2">
        <v>43095</v>
      </c>
      <c r="O249" s="8">
        <v>2.9662999999999999</v>
      </c>
      <c r="P249" s="8">
        <v>-2.1644000000000001</v>
      </c>
      <c r="Q249" s="11" t="b">
        <v>1</v>
      </c>
      <c r="R249" s="11" t="b">
        <v>0</v>
      </c>
    </row>
    <row r="250" spans="1:18" x14ac:dyDescent="0.25">
      <c r="A250" s="4">
        <v>249</v>
      </c>
      <c r="B250" s="2">
        <v>43096</v>
      </c>
      <c r="C250" s="1">
        <v>257.86</v>
      </c>
      <c r="D250" s="1">
        <v>257.16000000000003</v>
      </c>
      <c r="E250" s="1">
        <f>(testdata[[#This Row],[high]]+testdata[[#This Row],[low]])/2</f>
        <v>257.51</v>
      </c>
      <c r="F250" s="19">
        <f xml:space="preserve"> (F249 *(13 - 1) + E242) / 13</f>
        <v>251.43514285789053</v>
      </c>
      <c r="G250" s="18">
        <f xml:space="preserve"> (G249 *(8-1) + E245) / 8</f>
        <v>254.56242621252204</v>
      </c>
      <c r="H250" s="18">
        <f xml:space="preserve"> (H249 *(5-1) + E247) / 5</f>
        <v>256.58899157922923</v>
      </c>
      <c r="I250" s="8">
        <f>ABS(testdata[[#This Row],[Jaw (13,8)]]-testdata[[#This Row],[Teeth (8,5)]])</f>
        <v>3.1272833546315155</v>
      </c>
      <c r="J250" s="8">
        <f>-ABS(testdata[[#This Row],[Teeth (8,5)]]-testdata[[#This Row],[Lips (5,3)]])</f>
        <v>-2.0265653667071888</v>
      </c>
      <c r="K250" s="11" t="b">
        <f>IF(testdata[[#This Row],[Upper]]&gt;I249,TRUE,FALSE)</f>
        <v>1</v>
      </c>
      <c r="L250" s="11" t="b">
        <f>IF(testdata[[#This Row],[Lower]]&lt;J249,TRUE,FALSE)</f>
        <v>0</v>
      </c>
      <c r="N250" s="2">
        <v>43096</v>
      </c>
      <c r="O250" s="8">
        <v>3.1273</v>
      </c>
      <c r="P250" s="8">
        <v>-2.0266000000000002</v>
      </c>
      <c r="Q250" s="11" t="b">
        <v>1</v>
      </c>
      <c r="R250" s="11" t="b">
        <v>0</v>
      </c>
    </row>
    <row r="251" spans="1:18" x14ac:dyDescent="0.25">
      <c r="A251" s="4">
        <v>250</v>
      </c>
      <c r="B251" s="2">
        <v>43097</v>
      </c>
      <c r="C251" s="1">
        <v>258.04000000000002</v>
      </c>
      <c r="D251" s="1">
        <v>257.58999999999997</v>
      </c>
      <c r="E251" s="1">
        <f>(testdata[[#This Row],[high]]+testdata[[#This Row],[low]])/2</f>
        <v>257.815</v>
      </c>
      <c r="F251" s="19">
        <f xml:space="preserve"> (F250 *(13 - 1) + E243) / 13</f>
        <v>251.81667033036049</v>
      </c>
      <c r="G251" s="18">
        <f xml:space="preserve"> (G250 *(8-1) + E246) / 8</f>
        <v>254.9483729359568</v>
      </c>
      <c r="H251" s="18">
        <f xml:space="preserve"> (H250 *(5-1) + E248) / 5</f>
        <v>256.7541932633834</v>
      </c>
      <c r="I251" s="14">
        <f>ABS(testdata[[#This Row],[Jaw (13,8)]]-testdata[[#This Row],[Teeth (8,5)]])</f>
        <v>3.1317026055963026</v>
      </c>
      <c r="J251" s="14">
        <f>-ABS(testdata[[#This Row],[Teeth (8,5)]]-testdata[[#This Row],[Lips (5,3)]])</f>
        <v>-1.805820327426602</v>
      </c>
      <c r="K251" s="15" t="b">
        <f>IF(testdata[[#This Row],[Upper]]&gt;I250,TRUE,FALSE)</f>
        <v>1</v>
      </c>
      <c r="L251" s="15" t="b">
        <f>IF(testdata[[#This Row],[Lower]]&lt;J250,TRUE,FALSE)</f>
        <v>0</v>
      </c>
      <c r="N251" s="2">
        <v>43097</v>
      </c>
      <c r="O251" s="14">
        <v>3.1316999999999999</v>
      </c>
      <c r="P251" s="14">
        <v>-1.8058000000000001</v>
      </c>
      <c r="Q251" s="15" t="b">
        <v>1</v>
      </c>
      <c r="R251" s="15" t="b">
        <v>0</v>
      </c>
    </row>
    <row r="252" spans="1:18" x14ac:dyDescent="0.25">
      <c r="A252" s="4">
        <v>251</v>
      </c>
      <c r="B252" s="2">
        <v>43098</v>
      </c>
      <c r="C252" s="1">
        <v>258.64999999999998</v>
      </c>
      <c r="D252" s="1">
        <v>256.81</v>
      </c>
      <c r="E252" s="1">
        <f>(testdata[[#This Row],[high]]+testdata[[#This Row],[low]])/2</f>
        <v>257.73</v>
      </c>
      <c r="F252" s="19">
        <f xml:space="preserve"> (F251 *(13 - 1) + E244) / 13</f>
        <v>252.32308030494818</v>
      </c>
      <c r="G252" s="18">
        <f xml:space="preserve"> (G251 *(8-1) + E247) / 8</f>
        <v>255.32545131896222</v>
      </c>
      <c r="H252" s="18">
        <f xml:space="preserve"> (H251 *(5-1) + E249) / 5</f>
        <v>256.86535461070673</v>
      </c>
      <c r="I252" s="8">
        <f>ABS(testdata[[#This Row],[Jaw (13,8)]]-testdata[[#This Row],[Teeth (8,5)]])</f>
        <v>3.0023710140140452</v>
      </c>
      <c r="J252" s="8">
        <f>-ABS(testdata[[#This Row],[Teeth (8,5)]]-testdata[[#This Row],[Lips (5,3)]])</f>
        <v>-1.5399032917445084</v>
      </c>
      <c r="K252" s="11" t="b">
        <f>IF(testdata[[#This Row],[Upper]]&gt;I251,TRUE,FALSE)</f>
        <v>0</v>
      </c>
      <c r="L252" s="11" t="b">
        <f>IF(testdata[[#This Row],[Lower]]&lt;J251,TRUE,FALSE)</f>
        <v>0</v>
      </c>
      <c r="N252" s="2">
        <v>43098</v>
      </c>
      <c r="O252" s="8">
        <v>3.0024000000000002</v>
      </c>
      <c r="P252" s="8">
        <v>-1.5399</v>
      </c>
      <c r="Q252" s="11" t="b">
        <v>0</v>
      </c>
      <c r="R252" s="11" t="b">
        <v>0</v>
      </c>
    </row>
    <row r="253" spans="1:18" x14ac:dyDescent="0.25">
      <c r="A253" s="4">
        <v>252</v>
      </c>
      <c r="B253" s="2">
        <v>43102</v>
      </c>
      <c r="C253" s="1">
        <v>258.89999999999998</v>
      </c>
      <c r="D253" s="1">
        <v>257.54000000000002</v>
      </c>
      <c r="E253" s="1">
        <f>(testdata[[#This Row],[high]]+testdata[[#This Row],[low]])/2</f>
        <v>258.22000000000003</v>
      </c>
      <c r="F253" s="19">
        <f xml:space="preserve"> (F252 *(13 - 1) + E245) / 13</f>
        <v>252.75476643533676</v>
      </c>
      <c r="G253" s="18">
        <f xml:space="preserve"> (G252 *(8-1) + E248) / 8</f>
        <v>255.58664490409194</v>
      </c>
      <c r="H253" s="18">
        <f xml:space="preserve"> (H252 *(5-1) + E250) / 5</f>
        <v>256.99428368856536</v>
      </c>
      <c r="I253" s="8">
        <f>ABS(testdata[[#This Row],[Jaw (13,8)]]-testdata[[#This Row],[Teeth (8,5)]])</f>
        <v>2.8318784687551783</v>
      </c>
      <c r="J253" s="8">
        <f>-ABS(testdata[[#This Row],[Teeth (8,5)]]-testdata[[#This Row],[Lips (5,3)]])</f>
        <v>-1.4076387844734199</v>
      </c>
      <c r="K253" s="11" t="b">
        <f>IF(testdata[[#This Row],[Upper]]&gt;I252,TRUE,FALSE)</f>
        <v>0</v>
      </c>
      <c r="L253" s="11" t="b">
        <f>IF(testdata[[#This Row],[Lower]]&lt;J252,TRUE,FALSE)</f>
        <v>0</v>
      </c>
      <c r="N253" s="2">
        <v>43102</v>
      </c>
      <c r="O253" s="8">
        <v>2.8319000000000001</v>
      </c>
      <c r="P253" s="8">
        <v>-1.4076</v>
      </c>
      <c r="Q253" s="11" t="b">
        <v>0</v>
      </c>
      <c r="R253" s="11" t="b">
        <v>0</v>
      </c>
    </row>
    <row r="254" spans="1:18" x14ac:dyDescent="0.25">
      <c r="A254" s="4">
        <v>253</v>
      </c>
      <c r="B254" s="2">
        <v>43103</v>
      </c>
      <c r="C254" s="1">
        <v>260.66000000000003</v>
      </c>
      <c r="D254" s="1">
        <v>259.04000000000002</v>
      </c>
      <c r="E254" s="1">
        <f>(testdata[[#This Row],[high]]+testdata[[#This Row],[low]])/2</f>
        <v>259.85000000000002</v>
      </c>
      <c r="F254" s="19">
        <f xml:space="preserve"> (F253 *(13 - 1) + E246) / 13</f>
        <v>253.13132286338779</v>
      </c>
      <c r="G254" s="18">
        <f xml:space="preserve"> (G253 *(8-1) + E249) / 8</f>
        <v>255.80206429108046</v>
      </c>
      <c r="H254" s="18">
        <f xml:space="preserve"> (H253 *(5-1) + E251) / 5</f>
        <v>257.15842695085229</v>
      </c>
      <c r="I254" s="8">
        <f>ABS(testdata[[#This Row],[Jaw (13,8)]]-testdata[[#This Row],[Teeth (8,5)]])</f>
        <v>2.6707414276926613</v>
      </c>
      <c r="J254" s="8">
        <f>-ABS(testdata[[#This Row],[Teeth (8,5)]]-testdata[[#This Row],[Lips (5,3)]])</f>
        <v>-1.3563626597718326</v>
      </c>
      <c r="K254" s="11" t="b">
        <f>IF(testdata[[#This Row],[Upper]]&gt;I253,TRUE,FALSE)</f>
        <v>0</v>
      </c>
      <c r="L254" s="11" t="b">
        <f>IF(testdata[[#This Row],[Lower]]&lt;J253,TRUE,FALSE)</f>
        <v>0</v>
      </c>
      <c r="N254" s="2">
        <v>43103</v>
      </c>
      <c r="O254" s="8">
        <v>2.6707000000000001</v>
      </c>
      <c r="P254" s="8">
        <v>-1.3564000000000001</v>
      </c>
      <c r="Q254" s="11" t="b">
        <v>0</v>
      </c>
      <c r="R254" s="11" t="b">
        <v>0</v>
      </c>
    </row>
    <row r="255" spans="1:18" x14ac:dyDescent="0.25">
      <c r="A255" s="4">
        <v>254</v>
      </c>
      <c r="B255" s="2">
        <v>43104</v>
      </c>
      <c r="C255" s="1">
        <v>262.12</v>
      </c>
      <c r="D255" s="1">
        <v>260.57</v>
      </c>
      <c r="E255" s="1">
        <f>(testdata[[#This Row],[high]]+testdata[[#This Row],[low]])/2</f>
        <v>261.34500000000003</v>
      </c>
      <c r="F255" s="19">
        <f xml:space="preserve"> (F254 *(13 - 1) + E247) / 13</f>
        <v>253.50314418158874</v>
      </c>
      <c r="G255" s="18">
        <f xml:space="preserve"> (G254 *(8-1) + E250) / 8</f>
        <v>256.01555625469541</v>
      </c>
      <c r="H255" s="18">
        <f xml:space="preserve"> (H254 *(5-1) + E252) / 5</f>
        <v>257.27274156068182</v>
      </c>
      <c r="I255" s="8">
        <f>ABS(testdata[[#This Row],[Jaw (13,8)]]-testdata[[#This Row],[Teeth (8,5)]])</f>
        <v>2.5124120731066739</v>
      </c>
      <c r="J255" s="8">
        <f>-ABS(testdata[[#This Row],[Teeth (8,5)]]-testdata[[#This Row],[Lips (5,3)]])</f>
        <v>-1.2571853059864111</v>
      </c>
      <c r="K255" s="11" t="b">
        <f>IF(testdata[[#This Row],[Upper]]&gt;I254,TRUE,FALSE)</f>
        <v>0</v>
      </c>
      <c r="L255" s="11" t="b">
        <f>IF(testdata[[#This Row],[Lower]]&lt;J254,TRUE,FALSE)</f>
        <v>0</v>
      </c>
      <c r="N255" s="2">
        <v>43104</v>
      </c>
      <c r="O255" s="8">
        <v>2.5124</v>
      </c>
      <c r="P255" s="8">
        <v>-1.2572000000000001</v>
      </c>
      <c r="Q255" s="11" t="b">
        <v>0</v>
      </c>
      <c r="R255" s="11" t="b">
        <v>0</v>
      </c>
    </row>
    <row r="256" spans="1:18" x14ac:dyDescent="0.25">
      <c r="A256" s="4">
        <v>255</v>
      </c>
      <c r="B256" s="2">
        <v>43105</v>
      </c>
      <c r="C256" s="1">
        <v>263.47000000000003</v>
      </c>
      <c r="D256" s="1">
        <v>261.92</v>
      </c>
      <c r="E256" s="1">
        <f>(testdata[[#This Row],[high]]+testdata[[#This Row],[low]])/2</f>
        <v>262.69500000000005</v>
      </c>
      <c r="F256" s="19">
        <f xml:space="preserve"> (F255 *(13 - 1) + E248) / 13</f>
        <v>253.80405616762039</v>
      </c>
      <c r="G256" s="18">
        <f xml:space="preserve"> (G255 *(8-1) + E251) / 8</f>
        <v>256.24048672285846</v>
      </c>
      <c r="H256" s="18">
        <f xml:space="preserve"> (H255 *(5-1) + E253) / 5</f>
        <v>257.46219324854547</v>
      </c>
      <c r="I256" s="8">
        <f>ABS(testdata[[#This Row],[Jaw (13,8)]]-testdata[[#This Row],[Teeth (8,5)]])</f>
        <v>2.4364305552380756</v>
      </c>
      <c r="J256" s="8">
        <f>-ABS(testdata[[#This Row],[Teeth (8,5)]]-testdata[[#This Row],[Lips (5,3)]])</f>
        <v>-1.2217065256870114</v>
      </c>
      <c r="K256" s="11" t="b">
        <f>IF(testdata[[#This Row],[Upper]]&gt;I255,TRUE,FALSE)</f>
        <v>0</v>
      </c>
      <c r="L256" s="11" t="b">
        <f>IF(testdata[[#This Row],[Lower]]&lt;J255,TRUE,FALSE)</f>
        <v>0</v>
      </c>
      <c r="N256" s="2">
        <v>43105</v>
      </c>
      <c r="O256" s="8">
        <v>2.4363999999999999</v>
      </c>
      <c r="P256" s="8">
        <v>-1.2217</v>
      </c>
      <c r="Q256" s="11" t="b">
        <v>0</v>
      </c>
      <c r="R256" s="11" t="b">
        <v>0</v>
      </c>
    </row>
    <row r="257" spans="1:18" x14ac:dyDescent="0.25">
      <c r="A257" s="4">
        <v>256</v>
      </c>
      <c r="B257" s="2">
        <v>43108</v>
      </c>
      <c r="C257" s="1">
        <v>263.99</v>
      </c>
      <c r="D257" s="1">
        <v>262.91000000000003</v>
      </c>
      <c r="E257" s="1">
        <f>(testdata[[#This Row],[high]]+testdata[[#This Row],[low]])/2</f>
        <v>263.45000000000005</v>
      </c>
      <c r="F257" s="19">
        <f xml:space="preserve"> (F256 *(13 - 1) + E249) / 13</f>
        <v>254.07374415472651</v>
      </c>
      <c r="G257" s="18">
        <f xml:space="preserve"> (G256 *(8-1) + E252) / 8</f>
        <v>256.42667588250117</v>
      </c>
      <c r="H257" s="18">
        <f xml:space="preserve"> (H256 *(5-1) + E254) / 5</f>
        <v>257.93975459883643</v>
      </c>
      <c r="I257" s="8">
        <f>ABS(testdata[[#This Row],[Jaw (13,8)]]-testdata[[#This Row],[Teeth (8,5)]])</f>
        <v>2.35293172777466</v>
      </c>
      <c r="J257" s="8">
        <f>-ABS(testdata[[#This Row],[Teeth (8,5)]]-testdata[[#This Row],[Lips (5,3)]])</f>
        <v>-1.5130787163352579</v>
      </c>
      <c r="K257" s="11" t="b">
        <f>IF(testdata[[#This Row],[Upper]]&gt;I256,TRUE,FALSE)</f>
        <v>0</v>
      </c>
      <c r="L257" s="11" t="b">
        <f>IF(testdata[[#This Row],[Lower]]&lt;J256,TRUE,FALSE)</f>
        <v>1</v>
      </c>
      <c r="N257" s="2">
        <v>43108</v>
      </c>
      <c r="O257" s="8">
        <v>2.3529</v>
      </c>
      <c r="P257" s="8">
        <v>-1.5130999999999999</v>
      </c>
      <c r="Q257" s="11" t="b">
        <v>0</v>
      </c>
      <c r="R257" s="11" t="b">
        <v>1</v>
      </c>
    </row>
    <row r="258" spans="1:18" x14ac:dyDescent="0.25">
      <c r="A258" s="4">
        <v>257</v>
      </c>
      <c r="B258" s="2">
        <v>43109</v>
      </c>
      <c r="C258" s="1">
        <v>265.10000000000002</v>
      </c>
      <c r="D258" s="1">
        <v>263.97000000000003</v>
      </c>
      <c r="E258" s="1">
        <f>(testdata[[#This Row],[high]]+testdata[[#This Row],[low]])/2</f>
        <v>264.53500000000003</v>
      </c>
      <c r="F258" s="19">
        <f xml:space="preserve"> (F257 *(13 - 1) + E250) / 13</f>
        <v>254.33807152743989</v>
      </c>
      <c r="G258" s="18">
        <f xml:space="preserve"> (G257 *(8-1) + E253) / 8</f>
        <v>256.65084139718851</v>
      </c>
      <c r="H258" s="18">
        <f xml:space="preserve"> (H257 *(5-1) + E255) / 5</f>
        <v>258.62080367906913</v>
      </c>
      <c r="I258" s="8">
        <f>ABS(testdata[[#This Row],[Jaw (13,8)]]-testdata[[#This Row],[Teeth (8,5)]])</f>
        <v>2.312769869748621</v>
      </c>
      <c r="J258" s="8">
        <f>-ABS(testdata[[#This Row],[Teeth (8,5)]]-testdata[[#This Row],[Lips (5,3)]])</f>
        <v>-1.969962281880612</v>
      </c>
      <c r="K258" s="11" t="b">
        <f>IF(testdata[[#This Row],[Upper]]&gt;I257,TRUE,FALSE)</f>
        <v>0</v>
      </c>
      <c r="L258" s="11" t="b">
        <f>IF(testdata[[#This Row],[Lower]]&lt;J257,TRUE,FALSE)</f>
        <v>1</v>
      </c>
      <c r="N258" s="2">
        <v>43109</v>
      </c>
      <c r="O258" s="8">
        <v>2.3128000000000002</v>
      </c>
      <c r="P258" s="8">
        <v>-1.97</v>
      </c>
      <c r="Q258" s="11" t="b">
        <v>0</v>
      </c>
      <c r="R258" s="11" t="b">
        <v>1</v>
      </c>
    </row>
    <row r="259" spans="1:18" x14ac:dyDescent="0.25">
      <c r="A259" s="4">
        <v>258</v>
      </c>
      <c r="B259" s="2">
        <v>43110</v>
      </c>
      <c r="C259" s="1">
        <v>264.3</v>
      </c>
      <c r="D259" s="1">
        <v>262.86</v>
      </c>
      <c r="E259" s="1">
        <f>(testdata[[#This Row],[high]]+testdata[[#This Row],[low]])/2</f>
        <v>263.58000000000004</v>
      </c>
      <c r="F259" s="19">
        <f xml:space="preserve"> (F258 *(13 - 1) + E251) / 13</f>
        <v>254.60552756379067</v>
      </c>
      <c r="G259" s="18">
        <f xml:space="preserve"> (G258 *(8-1) + E254) / 8</f>
        <v>257.05073622253997</v>
      </c>
      <c r="H259" s="18">
        <f xml:space="preserve"> (H258 *(5-1) + E256) / 5</f>
        <v>259.43564294325535</v>
      </c>
      <c r="I259" s="8">
        <f>ABS(testdata[[#This Row],[Jaw (13,8)]]-testdata[[#This Row],[Teeth (8,5)]])</f>
        <v>2.4452086587492943</v>
      </c>
      <c r="J259" s="8">
        <f>-ABS(testdata[[#This Row],[Teeth (8,5)]]-testdata[[#This Row],[Lips (5,3)]])</f>
        <v>-2.384906720715378</v>
      </c>
      <c r="K259" s="11" t="b">
        <f>IF(testdata[[#This Row],[Upper]]&gt;I258,TRUE,FALSE)</f>
        <v>1</v>
      </c>
      <c r="L259" s="11" t="b">
        <f>IF(testdata[[#This Row],[Lower]]&lt;J258,TRUE,FALSE)</f>
        <v>1</v>
      </c>
      <c r="N259" s="2">
        <v>43110</v>
      </c>
      <c r="O259" s="8">
        <v>2.4451999999999998</v>
      </c>
      <c r="P259" s="8">
        <v>-2.3849</v>
      </c>
      <c r="Q259" s="11" t="b">
        <v>1</v>
      </c>
      <c r="R259" s="11" t="b">
        <v>1</v>
      </c>
    </row>
    <row r="260" spans="1:18" x14ac:dyDescent="0.25">
      <c r="A260" s="4">
        <v>259</v>
      </c>
      <c r="B260" s="2">
        <v>43111</v>
      </c>
      <c r="C260" s="1">
        <v>265.94</v>
      </c>
      <c r="D260" s="1">
        <v>264.44</v>
      </c>
      <c r="E260" s="1">
        <f>(testdata[[#This Row],[high]]+testdata[[#This Row],[low]])/2</f>
        <v>265.19</v>
      </c>
      <c r="F260" s="19">
        <f xml:space="preserve"> (F259 *(13 - 1) + E252) / 13</f>
        <v>254.84587159734522</v>
      </c>
      <c r="G260" s="18">
        <f xml:space="preserve"> (G259 *(8-1) + E255) / 8</f>
        <v>257.58751919472252</v>
      </c>
      <c r="H260" s="18">
        <f xml:space="preserve"> (H259 *(5-1) + E257) / 5</f>
        <v>260.23851435460426</v>
      </c>
      <c r="I260" s="8">
        <f>ABS(testdata[[#This Row],[Jaw (13,8)]]-testdata[[#This Row],[Teeth (8,5)]])</f>
        <v>2.7416475973772947</v>
      </c>
      <c r="J260" s="8">
        <f>-ABS(testdata[[#This Row],[Teeth (8,5)]]-testdata[[#This Row],[Lips (5,3)]])</f>
        <v>-2.6509951598817452</v>
      </c>
      <c r="K260" s="11" t="b">
        <f>IF(testdata[[#This Row],[Upper]]&gt;I259,TRUE,FALSE)</f>
        <v>1</v>
      </c>
      <c r="L260" s="11" t="b">
        <f>IF(testdata[[#This Row],[Lower]]&lt;J259,TRUE,FALSE)</f>
        <v>1</v>
      </c>
      <c r="N260" s="2">
        <v>43111</v>
      </c>
      <c r="O260" s="8">
        <v>2.7416</v>
      </c>
      <c r="P260" s="8">
        <v>-2.6509999999999998</v>
      </c>
      <c r="Q260" s="11" t="b">
        <v>1</v>
      </c>
      <c r="R260" s="11" t="b">
        <v>1</v>
      </c>
    </row>
    <row r="261" spans="1:18" x14ac:dyDescent="0.25">
      <c r="A261" s="4">
        <v>260</v>
      </c>
      <c r="B261" s="2">
        <v>43112</v>
      </c>
      <c r="C261" s="1">
        <v>267.86</v>
      </c>
      <c r="D261" s="1">
        <v>265.89999999999998</v>
      </c>
      <c r="E261" s="1">
        <f>(testdata[[#This Row],[high]]+testdata[[#This Row],[low]])/2</f>
        <v>266.88</v>
      </c>
      <c r="F261" s="19">
        <f xml:space="preserve"> (F260 *(13 - 1) + E253) / 13</f>
        <v>255.10541993601097</v>
      </c>
      <c r="G261" s="18">
        <f xml:space="preserve"> (G260 *(8-1) + E256) / 8</f>
        <v>258.22595429538222</v>
      </c>
      <c r="H261" s="18">
        <f xml:space="preserve"> (H260 *(5-1) + E258) / 5</f>
        <v>261.09781148368342</v>
      </c>
      <c r="I261" s="8">
        <f>ABS(testdata[[#This Row],[Jaw (13,8)]]-testdata[[#This Row],[Teeth (8,5)]])</f>
        <v>3.1205343593712485</v>
      </c>
      <c r="J261" s="8">
        <f>-ABS(testdata[[#This Row],[Teeth (8,5)]]-testdata[[#This Row],[Lips (5,3)]])</f>
        <v>-2.8718571883011919</v>
      </c>
      <c r="K261" s="11" t="b">
        <f>IF(testdata[[#This Row],[Upper]]&gt;I260,TRUE,FALSE)</f>
        <v>1</v>
      </c>
      <c r="L261" s="11" t="b">
        <f>IF(testdata[[#This Row],[Lower]]&lt;J260,TRUE,FALSE)</f>
        <v>1</v>
      </c>
      <c r="N261" s="2">
        <v>43112</v>
      </c>
      <c r="O261" s="8">
        <v>3.1204999999999998</v>
      </c>
      <c r="P261" s="8">
        <v>-2.8719000000000001</v>
      </c>
      <c r="Q261" s="11" t="b">
        <v>1</v>
      </c>
      <c r="R261" s="11" t="b">
        <v>1</v>
      </c>
    </row>
    <row r="262" spans="1:18" x14ac:dyDescent="0.25">
      <c r="A262" s="4">
        <v>261</v>
      </c>
      <c r="B262" s="2">
        <v>43116</v>
      </c>
      <c r="C262" s="1">
        <v>269.76</v>
      </c>
      <c r="D262" s="1">
        <v>266</v>
      </c>
      <c r="E262" s="1">
        <f>(testdata[[#This Row],[high]]+testdata[[#This Row],[low]])/2</f>
        <v>267.88</v>
      </c>
      <c r="F262" s="19">
        <f xml:space="preserve"> (F261 *(13 - 1) + E254) / 13</f>
        <v>255.47038763324088</v>
      </c>
      <c r="G262" s="18">
        <f xml:space="preserve"> (G261 *(8-1) + E257) / 8</f>
        <v>258.87896000845944</v>
      </c>
      <c r="H262" s="18">
        <f xml:space="preserve"> (H261 *(5-1) + E259) / 5</f>
        <v>261.59424918694674</v>
      </c>
      <c r="I262" s="8">
        <f>ABS(testdata[[#This Row],[Jaw (13,8)]]-testdata[[#This Row],[Teeth (8,5)]])</f>
        <v>3.4085723752185686</v>
      </c>
      <c r="J262" s="8">
        <f>-ABS(testdata[[#This Row],[Teeth (8,5)]]-testdata[[#This Row],[Lips (5,3)]])</f>
        <v>-2.7152891784872963</v>
      </c>
      <c r="K262" s="11" t="b">
        <f>IF(testdata[[#This Row],[Upper]]&gt;I261,TRUE,FALSE)</f>
        <v>1</v>
      </c>
      <c r="L262" s="11" t="b">
        <f>IF(testdata[[#This Row],[Lower]]&lt;J261,TRUE,FALSE)</f>
        <v>0</v>
      </c>
      <c r="N262" s="2">
        <v>43116</v>
      </c>
      <c r="O262" s="8">
        <v>3.4085999999999999</v>
      </c>
      <c r="P262" s="8">
        <v>-2.7153</v>
      </c>
      <c r="Q262" s="11" t="b">
        <v>1</v>
      </c>
      <c r="R262" s="11" t="b">
        <v>0</v>
      </c>
    </row>
    <row r="263" spans="1:18" x14ac:dyDescent="0.25">
      <c r="A263" s="4">
        <v>262</v>
      </c>
      <c r="B263" s="2">
        <v>43117</v>
      </c>
      <c r="C263" s="1">
        <v>269.72000000000003</v>
      </c>
      <c r="D263" s="1">
        <v>266.76</v>
      </c>
      <c r="E263" s="1">
        <f>(testdata[[#This Row],[high]]+testdata[[#This Row],[low]])/2</f>
        <v>268.24</v>
      </c>
      <c r="F263" s="19">
        <f xml:space="preserve"> (F262 *(13 - 1) + E255) / 13</f>
        <v>255.92228089222232</v>
      </c>
      <c r="G263" s="18">
        <f xml:space="preserve"> (G262 *(8-1) + E258) / 8</f>
        <v>259.58596500740202</v>
      </c>
      <c r="H263" s="18">
        <f xml:space="preserve"> (H262 *(5-1) + E260) / 5</f>
        <v>262.31339934955741</v>
      </c>
      <c r="I263" s="8">
        <f>ABS(testdata[[#This Row],[Jaw (13,8)]]-testdata[[#This Row],[Teeth (8,5)]])</f>
        <v>3.6636841151797057</v>
      </c>
      <c r="J263" s="8">
        <f>-ABS(testdata[[#This Row],[Teeth (8,5)]]-testdata[[#This Row],[Lips (5,3)]])</f>
        <v>-2.7274343421553908</v>
      </c>
      <c r="K263" s="11" t="b">
        <f>IF(testdata[[#This Row],[Upper]]&gt;I262,TRUE,FALSE)</f>
        <v>1</v>
      </c>
      <c r="L263" s="11" t="b">
        <f>IF(testdata[[#This Row],[Lower]]&lt;J262,TRUE,FALSE)</f>
        <v>1</v>
      </c>
      <c r="N263" s="2">
        <v>43117</v>
      </c>
      <c r="O263" s="8">
        <v>3.6637</v>
      </c>
      <c r="P263" s="8">
        <v>-2.7273999999999998</v>
      </c>
      <c r="Q263" s="11" t="b">
        <v>1</v>
      </c>
      <c r="R263" s="11" t="b">
        <v>1</v>
      </c>
    </row>
    <row r="264" spans="1:18" x14ac:dyDescent="0.25">
      <c r="A264" s="4">
        <v>263</v>
      </c>
      <c r="B264" s="2">
        <v>43118</v>
      </c>
      <c r="C264" s="1">
        <v>269.64</v>
      </c>
      <c r="D264" s="1">
        <v>268.31</v>
      </c>
      <c r="E264" s="1">
        <f>(testdata[[#This Row],[high]]+testdata[[#This Row],[low]])/2</f>
        <v>268.97500000000002</v>
      </c>
      <c r="F264" s="19">
        <f xml:space="preserve"> (F263 *(13 - 1) + E256) / 13</f>
        <v>256.44325928512831</v>
      </c>
      <c r="G264" s="18">
        <f xml:space="preserve"> (G263 *(8-1) + E259) / 8</f>
        <v>260.08521938147675</v>
      </c>
      <c r="H264" s="18">
        <f xml:space="preserve"> (H263 *(5-1) + E261) / 5</f>
        <v>263.22671947964591</v>
      </c>
      <c r="I264" s="8">
        <f>ABS(testdata[[#This Row],[Jaw (13,8)]]-testdata[[#This Row],[Teeth (8,5)]])</f>
        <v>3.6419600963484413</v>
      </c>
      <c r="J264" s="8">
        <f>-ABS(testdata[[#This Row],[Teeth (8,5)]]-testdata[[#This Row],[Lips (5,3)]])</f>
        <v>-3.1415000981691605</v>
      </c>
      <c r="K264" s="11" t="b">
        <f>IF(testdata[[#This Row],[Upper]]&gt;I263,TRUE,FALSE)</f>
        <v>0</v>
      </c>
      <c r="L264" s="11" t="b">
        <f>IF(testdata[[#This Row],[Lower]]&lt;J263,TRUE,FALSE)</f>
        <v>1</v>
      </c>
      <c r="N264" s="2">
        <v>43118</v>
      </c>
      <c r="O264" s="8">
        <v>3.6419999999999999</v>
      </c>
      <c r="P264" s="8">
        <v>-3.1415000000000002</v>
      </c>
      <c r="Q264" s="11" t="b">
        <v>0</v>
      </c>
      <c r="R264" s="11" t="b">
        <v>1</v>
      </c>
    </row>
    <row r="265" spans="1:18" x14ac:dyDescent="0.25">
      <c r="A265" s="4">
        <v>264</v>
      </c>
      <c r="B265" s="2">
        <v>43119</v>
      </c>
      <c r="C265" s="1">
        <v>270.07</v>
      </c>
      <c r="D265" s="1">
        <v>268.85000000000002</v>
      </c>
      <c r="E265" s="1">
        <f>(testdata[[#This Row],[high]]+testdata[[#This Row],[low]])/2</f>
        <v>269.46000000000004</v>
      </c>
      <c r="F265" s="19">
        <f xml:space="preserve"> (F264 *(13 - 1) + E257) / 13</f>
        <v>256.98223934011844</v>
      </c>
      <c r="G265" s="18">
        <f xml:space="preserve"> (G264 *(8-1) + E260) / 8</f>
        <v>260.72331695879217</v>
      </c>
      <c r="H265" s="18">
        <f xml:space="preserve"> (H264 *(5-1) + E262) / 5</f>
        <v>264.15737558371677</v>
      </c>
      <c r="I265" s="8">
        <f>ABS(testdata[[#This Row],[Jaw (13,8)]]-testdata[[#This Row],[Teeth (8,5)]])</f>
        <v>3.741077618673728</v>
      </c>
      <c r="J265" s="8">
        <f>-ABS(testdata[[#This Row],[Teeth (8,5)]]-testdata[[#This Row],[Lips (5,3)]])</f>
        <v>-3.434058624924603</v>
      </c>
      <c r="K265" s="11" t="b">
        <f>IF(testdata[[#This Row],[Upper]]&gt;I264,TRUE,FALSE)</f>
        <v>1</v>
      </c>
      <c r="L265" s="11" t="b">
        <f>IF(testdata[[#This Row],[Lower]]&lt;J264,TRUE,FALSE)</f>
        <v>1</v>
      </c>
      <c r="N265" s="2">
        <v>43119</v>
      </c>
      <c r="O265" s="8">
        <v>3.7410999999999999</v>
      </c>
      <c r="P265" s="8">
        <v>-3.4340999999999999</v>
      </c>
      <c r="Q265" s="11" t="b">
        <v>1</v>
      </c>
      <c r="R265" s="11" t="b">
        <v>1</v>
      </c>
    </row>
    <row r="266" spans="1:18" x14ac:dyDescent="0.25">
      <c r="A266" s="4">
        <v>265</v>
      </c>
      <c r="B266" s="2">
        <v>43122</v>
      </c>
      <c r="C266" s="1">
        <v>272.27</v>
      </c>
      <c r="D266" s="1">
        <v>269.77999999999997</v>
      </c>
      <c r="E266" s="1">
        <f>(testdata[[#This Row],[high]]+testdata[[#This Row],[low]])/2</f>
        <v>271.02499999999998</v>
      </c>
      <c r="F266" s="19">
        <f xml:space="preserve"> (F265 *(13 - 1) + E258) / 13</f>
        <v>257.5632209293401</v>
      </c>
      <c r="G266" s="18">
        <f xml:space="preserve"> (G265 *(8-1) + E261) / 8</f>
        <v>261.49290233894317</v>
      </c>
      <c r="H266" s="18">
        <f xml:space="preserve"> (H265 *(5-1) + E263) / 5</f>
        <v>264.97390046697342</v>
      </c>
      <c r="I266" s="8">
        <f>ABS(testdata[[#This Row],[Jaw (13,8)]]-testdata[[#This Row],[Teeth (8,5)]])</f>
        <v>3.929681409603063</v>
      </c>
      <c r="J266" s="8">
        <f>-ABS(testdata[[#This Row],[Teeth (8,5)]]-testdata[[#This Row],[Lips (5,3)]])</f>
        <v>-3.4809981280302509</v>
      </c>
      <c r="K266" s="11" t="b">
        <f>IF(testdata[[#This Row],[Upper]]&gt;I265,TRUE,FALSE)</f>
        <v>1</v>
      </c>
      <c r="L266" s="11" t="b">
        <f>IF(testdata[[#This Row],[Lower]]&lt;J265,TRUE,FALSE)</f>
        <v>1</v>
      </c>
      <c r="N266" s="2">
        <v>43122</v>
      </c>
      <c r="O266" s="8">
        <v>3.9297</v>
      </c>
      <c r="P266" s="8">
        <v>-3.4809999999999999</v>
      </c>
      <c r="Q266" s="11" t="b">
        <v>1</v>
      </c>
      <c r="R266" s="11" t="b">
        <v>1</v>
      </c>
    </row>
    <row r="267" spans="1:18" x14ac:dyDescent="0.25">
      <c r="A267" s="4">
        <v>266</v>
      </c>
      <c r="B267" s="2">
        <v>43123</v>
      </c>
      <c r="C267" s="1">
        <v>273.16000000000003</v>
      </c>
      <c r="D267" s="1">
        <v>271.95999999999998</v>
      </c>
      <c r="E267" s="1">
        <f>(testdata[[#This Row],[high]]+testdata[[#This Row],[low]])/2</f>
        <v>272.56</v>
      </c>
      <c r="F267" s="19">
        <f xml:space="preserve"> (F266 *(13 - 1) + E259) / 13</f>
        <v>258.02605008862162</v>
      </c>
      <c r="G267" s="18">
        <f xml:space="preserve"> (G266 *(8-1) + E262) / 8</f>
        <v>262.29128954657529</v>
      </c>
      <c r="H267" s="18">
        <f xml:space="preserve"> (H266 *(5-1) + E264) / 5</f>
        <v>265.77412037357874</v>
      </c>
      <c r="I267" s="8">
        <f>ABS(testdata[[#This Row],[Jaw (13,8)]]-testdata[[#This Row],[Teeth (8,5)]])</f>
        <v>4.265239457953669</v>
      </c>
      <c r="J267" s="8">
        <f>-ABS(testdata[[#This Row],[Teeth (8,5)]]-testdata[[#This Row],[Lips (5,3)]])</f>
        <v>-3.482830827003454</v>
      </c>
      <c r="K267" s="11" t="b">
        <f>IF(testdata[[#This Row],[Upper]]&gt;I266,TRUE,FALSE)</f>
        <v>1</v>
      </c>
      <c r="L267" s="11" t="b">
        <f>IF(testdata[[#This Row],[Lower]]&lt;J266,TRUE,FALSE)</f>
        <v>1</v>
      </c>
      <c r="N267" s="2">
        <v>43123</v>
      </c>
      <c r="O267" s="8">
        <v>4.2652000000000001</v>
      </c>
      <c r="P267" s="8">
        <v>-3.4828000000000001</v>
      </c>
      <c r="Q267" s="11" t="b">
        <v>1</v>
      </c>
      <c r="R267" s="11" t="b">
        <v>1</v>
      </c>
    </row>
    <row r="268" spans="1:18" x14ac:dyDescent="0.25">
      <c r="A268" s="4">
        <v>267</v>
      </c>
      <c r="B268" s="2">
        <v>43124</v>
      </c>
      <c r="C268" s="1">
        <v>274.2</v>
      </c>
      <c r="D268" s="1">
        <v>271.45</v>
      </c>
      <c r="E268" s="1">
        <f>(testdata[[#This Row],[high]]+testdata[[#This Row],[low]])/2</f>
        <v>272.82499999999999</v>
      </c>
      <c r="F268" s="19">
        <f xml:space="preserve"> (F267 *(13 - 1) + E260) / 13</f>
        <v>258.57712315872766</v>
      </c>
      <c r="G268" s="18">
        <f xml:space="preserve"> (G267 *(8-1) + E263) / 8</f>
        <v>263.03487835325336</v>
      </c>
      <c r="H268" s="18">
        <f xml:space="preserve"> (H267 *(5-1) + E265) / 5</f>
        <v>266.51129629886299</v>
      </c>
      <c r="I268" s="8">
        <f>ABS(testdata[[#This Row],[Jaw (13,8)]]-testdata[[#This Row],[Teeth (8,5)]])</f>
        <v>4.4577551945257028</v>
      </c>
      <c r="J268" s="8">
        <f>-ABS(testdata[[#This Row],[Teeth (8,5)]]-testdata[[#This Row],[Lips (5,3)]])</f>
        <v>-3.4764179456096258</v>
      </c>
      <c r="K268" s="11" t="b">
        <f>IF(testdata[[#This Row],[Upper]]&gt;I267,TRUE,FALSE)</f>
        <v>1</v>
      </c>
      <c r="L268" s="11" t="b">
        <f>IF(testdata[[#This Row],[Lower]]&lt;J267,TRUE,FALSE)</f>
        <v>0</v>
      </c>
      <c r="N268" s="2">
        <v>43124</v>
      </c>
      <c r="O268" s="8">
        <v>4.4577999999999998</v>
      </c>
      <c r="P268" s="8">
        <v>-3.4763999999999999</v>
      </c>
      <c r="Q268" s="11" t="b">
        <v>1</v>
      </c>
      <c r="R268" s="11" t="b">
        <v>0</v>
      </c>
    </row>
    <row r="269" spans="1:18" x14ac:dyDescent="0.25">
      <c r="A269" s="4">
        <v>268</v>
      </c>
      <c r="B269" s="2">
        <v>43125</v>
      </c>
      <c r="C269" s="1">
        <v>273.79000000000002</v>
      </c>
      <c r="D269" s="1">
        <v>271.99</v>
      </c>
      <c r="E269" s="1">
        <f>(testdata[[#This Row],[high]]+testdata[[#This Row],[low]])/2</f>
        <v>272.89</v>
      </c>
      <c r="F269" s="19">
        <f xml:space="preserve"> (F268 *(13 - 1) + E261) / 13</f>
        <v>259.21580599267168</v>
      </c>
      <c r="G269" s="18">
        <f xml:space="preserve"> (G268 *(8-1) + E264) / 8</f>
        <v>263.77739355909671</v>
      </c>
      <c r="H269" s="18">
        <f xml:space="preserve"> (H268 *(5-1) + E266) / 5</f>
        <v>267.41403703909037</v>
      </c>
      <c r="I269" s="8">
        <f>ABS(testdata[[#This Row],[Jaw (13,8)]]-testdata[[#This Row],[Teeth (8,5)]])</f>
        <v>4.5615875664250325</v>
      </c>
      <c r="J269" s="8">
        <f>-ABS(testdata[[#This Row],[Teeth (8,5)]]-testdata[[#This Row],[Lips (5,3)]])</f>
        <v>-3.6366434799936656</v>
      </c>
      <c r="K269" s="11" t="b">
        <f>IF(testdata[[#This Row],[Upper]]&gt;I268,TRUE,FALSE)</f>
        <v>1</v>
      </c>
      <c r="L269" s="11" t="b">
        <f>IF(testdata[[#This Row],[Lower]]&lt;J268,TRUE,FALSE)</f>
        <v>1</v>
      </c>
      <c r="N269" s="2">
        <v>43125</v>
      </c>
      <c r="O269" s="8">
        <v>4.5616000000000003</v>
      </c>
      <c r="P269" s="8">
        <v>-3.6366000000000001</v>
      </c>
      <c r="Q269" s="11" t="b">
        <v>1</v>
      </c>
      <c r="R269" s="11" t="b">
        <v>1</v>
      </c>
    </row>
    <row r="270" spans="1:18" x14ac:dyDescent="0.25">
      <c r="A270" s="4">
        <v>269</v>
      </c>
      <c r="B270" s="2">
        <v>43126</v>
      </c>
      <c r="C270" s="1">
        <v>276.06</v>
      </c>
      <c r="D270" s="1">
        <v>273.49</v>
      </c>
      <c r="E270" s="1">
        <f>(testdata[[#This Row],[high]]+testdata[[#This Row],[low]])/2</f>
        <v>274.77499999999998</v>
      </c>
      <c r="F270" s="19">
        <f xml:space="preserve"> (F269 *(13 - 1) + E262) / 13</f>
        <v>259.88228245477387</v>
      </c>
      <c r="G270" s="18">
        <f xml:space="preserve"> (G269 *(8-1) + E265) / 8</f>
        <v>264.48771936420962</v>
      </c>
      <c r="H270" s="18">
        <f xml:space="preserve"> (H269 *(5-1) + E267) / 5</f>
        <v>268.44322963127229</v>
      </c>
      <c r="I270" s="8">
        <f>ABS(testdata[[#This Row],[Jaw (13,8)]]-testdata[[#This Row],[Teeth (8,5)]])</f>
        <v>4.6054369094357526</v>
      </c>
      <c r="J270" s="8">
        <f>-ABS(testdata[[#This Row],[Teeth (8,5)]]-testdata[[#This Row],[Lips (5,3)]])</f>
        <v>-3.9555102670626638</v>
      </c>
      <c r="K270" s="11" t="b">
        <f>IF(testdata[[#This Row],[Upper]]&gt;I269,TRUE,FALSE)</f>
        <v>1</v>
      </c>
      <c r="L270" s="11" t="b">
        <f>IF(testdata[[#This Row],[Lower]]&lt;J269,TRUE,FALSE)</f>
        <v>1</v>
      </c>
      <c r="N270" s="2">
        <v>43126</v>
      </c>
      <c r="O270" s="8">
        <v>4.6054000000000004</v>
      </c>
      <c r="P270" s="8">
        <v>-3.9554999999999998</v>
      </c>
      <c r="Q270" s="11" t="b">
        <v>1</v>
      </c>
      <c r="R270" s="11" t="b">
        <v>1</v>
      </c>
    </row>
    <row r="271" spans="1:18" x14ac:dyDescent="0.25">
      <c r="A271" s="4">
        <v>270</v>
      </c>
      <c r="B271" s="2">
        <v>43129</v>
      </c>
      <c r="C271" s="1">
        <v>275.87</v>
      </c>
      <c r="D271" s="1">
        <v>274.01</v>
      </c>
      <c r="E271" s="1">
        <f>(testdata[[#This Row],[high]]+testdata[[#This Row],[low]])/2</f>
        <v>274.94</v>
      </c>
      <c r="F271" s="19">
        <f xml:space="preserve"> (F270 *(13 - 1) + E263) / 13</f>
        <v>260.52518380440665</v>
      </c>
      <c r="G271" s="18">
        <f xml:space="preserve"> (G270 *(8-1) + E266) / 8</f>
        <v>265.30487944368343</v>
      </c>
      <c r="H271" s="18">
        <f xml:space="preserve"> (H270 *(5-1) + E268) / 5</f>
        <v>269.31958370501786</v>
      </c>
      <c r="I271" s="8">
        <f>ABS(testdata[[#This Row],[Jaw (13,8)]]-testdata[[#This Row],[Teeth (8,5)]])</f>
        <v>4.7796956392767811</v>
      </c>
      <c r="J271" s="8">
        <f>-ABS(testdata[[#This Row],[Teeth (8,5)]]-testdata[[#This Row],[Lips (5,3)]])</f>
        <v>-4.0147042613344297</v>
      </c>
      <c r="K271" s="11" t="b">
        <f>IF(testdata[[#This Row],[Upper]]&gt;I270,TRUE,FALSE)</f>
        <v>1</v>
      </c>
      <c r="L271" s="11" t="b">
        <f>IF(testdata[[#This Row],[Lower]]&lt;J270,TRUE,FALSE)</f>
        <v>1</v>
      </c>
      <c r="N271" s="2">
        <v>43129</v>
      </c>
      <c r="O271" s="8">
        <v>4.7797000000000001</v>
      </c>
      <c r="P271" s="8">
        <v>-4.0147000000000004</v>
      </c>
      <c r="Q271" s="11" t="b">
        <v>1</v>
      </c>
      <c r="R271" s="11" t="b">
        <v>1</v>
      </c>
    </row>
    <row r="272" spans="1:18" x14ac:dyDescent="0.25">
      <c r="A272" s="4">
        <v>271</v>
      </c>
      <c r="B272" s="2">
        <v>43130</v>
      </c>
      <c r="C272" s="1">
        <v>274.24</v>
      </c>
      <c r="D272" s="1">
        <v>270.85000000000002</v>
      </c>
      <c r="E272" s="1">
        <f>(testdata[[#This Row],[high]]+testdata[[#This Row],[low]])/2</f>
        <v>272.54500000000002</v>
      </c>
      <c r="F272" s="19">
        <f xml:space="preserve"> (F271 *(13 - 1) + E264) / 13</f>
        <v>261.17516966560612</v>
      </c>
      <c r="G272" s="18">
        <f xml:space="preserve"> (G271 *(8-1) + E267) / 8</f>
        <v>266.21176951322303</v>
      </c>
      <c r="H272" s="18">
        <f xml:space="preserve"> (H271 *(5-1) + E269) / 5</f>
        <v>270.03366696401429</v>
      </c>
      <c r="I272" s="8">
        <f>ABS(testdata[[#This Row],[Jaw (13,8)]]-testdata[[#This Row],[Teeth (8,5)]])</f>
        <v>5.0365998476169125</v>
      </c>
      <c r="J272" s="8">
        <f>-ABS(testdata[[#This Row],[Teeth (8,5)]]-testdata[[#This Row],[Lips (5,3)]])</f>
        <v>-3.8218974507912549</v>
      </c>
      <c r="K272" s="11" t="b">
        <f>IF(testdata[[#This Row],[Upper]]&gt;I271,TRUE,FALSE)</f>
        <v>1</v>
      </c>
      <c r="L272" s="11" t="b">
        <f>IF(testdata[[#This Row],[Lower]]&lt;J271,TRUE,FALSE)</f>
        <v>0</v>
      </c>
      <c r="N272" s="2">
        <v>43130</v>
      </c>
      <c r="O272" s="8">
        <v>5.0366</v>
      </c>
      <c r="P272" s="8">
        <v>-3.8218999999999999</v>
      </c>
      <c r="Q272" s="11" t="b">
        <v>1</v>
      </c>
      <c r="R272" s="11" t="b">
        <v>0</v>
      </c>
    </row>
    <row r="273" spans="1:18" x14ac:dyDescent="0.25">
      <c r="A273" s="4">
        <v>272</v>
      </c>
      <c r="B273" s="2">
        <v>43131</v>
      </c>
      <c r="C273" s="1">
        <v>272.85000000000002</v>
      </c>
      <c r="D273" s="1">
        <v>270.33</v>
      </c>
      <c r="E273" s="1">
        <f>(testdata[[#This Row],[high]]+testdata[[#This Row],[low]])/2</f>
        <v>271.59000000000003</v>
      </c>
      <c r="F273" s="19">
        <f xml:space="preserve"> (F272 *(13 - 1) + E265) / 13</f>
        <v>261.81246430671337</v>
      </c>
      <c r="G273" s="18">
        <f xml:space="preserve"> (G272 *(8-1) + E268) / 8</f>
        <v>267.03842332407015</v>
      </c>
      <c r="H273" s="18">
        <f xml:space="preserve"> (H272 *(5-1) + E270) / 5</f>
        <v>270.98193357121147</v>
      </c>
      <c r="I273" s="8">
        <f>ABS(testdata[[#This Row],[Jaw (13,8)]]-testdata[[#This Row],[Teeth (8,5)]])</f>
        <v>5.2259590173567858</v>
      </c>
      <c r="J273" s="8">
        <f>-ABS(testdata[[#This Row],[Teeth (8,5)]]-testdata[[#This Row],[Lips (5,3)]])</f>
        <v>-3.9435102471413188</v>
      </c>
      <c r="K273" s="11" t="b">
        <f>IF(testdata[[#This Row],[Upper]]&gt;I272,TRUE,FALSE)</f>
        <v>1</v>
      </c>
      <c r="L273" s="11" t="b">
        <f>IF(testdata[[#This Row],[Lower]]&lt;J272,TRUE,FALSE)</f>
        <v>1</v>
      </c>
      <c r="N273" s="2">
        <v>43131</v>
      </c>
      <c r="O273" s="8">
        <v>5.226</v>
      </c>
      <c r="P273" s="8">
        <v>-3.9434999999999998</v>
      </c>
      <c r="Q273" s="11" t="b">
        <v>1</v>
      </c>
      <c r="R273" s="11" t="b">
        <v>1</v>
      </c>
    </row>
    <row r="274" spans="1:18" x14ac:dyDescent="0.25">
      <c r="A274" s="4">
        <v>273</v>
      </c>
      <c r="B274" s="2">
        <v>43132</v>
      </c>
      <c r="C274" s="1">
        <v>272.62</v>
      </c>
      <c r="D274" s="1">
        <v>270.33</v>
      </c>
      <c r="E274" s="1">
        <f>(testdata[[#This Row],[high]]+testdata[[#This Row],[low]])/2</f>
        <v>271.47500000000002</v>
      </c>
      <c r="F274" s="19">
        <f xml:space="preserve"> (F273 *(13 - 1) + E266) / 13</f>
        <v>262.52112089850465</v>
      </c>
      <c r="G274" s="18">
        <f xml:space="preserve"> (G273 *(8-1) + E269) / 8</f>
        <v>267.76987040856136</v>
      </c>
      <c r="H274" s="18">
        <f xml:space="preserve"> (H273 *(5-1) + E271) / 5</f>
        <v>271.77354685696918</v>
      </c>
      <c r="I274" s="8">
        <f>ABS(testdata[[#This Row],[Jaw (13,8)]]-testdata[[#This Row],[Teeth (8,5)]])</f>
        <v>5.2487495100567116</v>
      </c>
      <c r="J274" s="8">
        <f>-ABS(testdata[[#This Row],[Teeth (8,5)]]-testdata[[#This Row],[Lips (5,3)]])</f>
        <v>-4.0036764484078162</v>
      </c>
      <c r="K274" s="11" t="b">
        <f>IF(testdata[[#This Row],[Upper]]&gt;I273,TRUE,FALSE)</f>
        <v>1</v>
      </c>
      <c r="L274" s="11" t="b">
        <f>IF(testdata[[#This Row],[Lower]]&lt;J273,TRUE,FALSE)</f>
        <v>1</v>
      </c>
      <c r="N274" s="2">
        <v>43132</v>
      </c>
      <c r="O274" s="8">
        <v>5.2487000000000004</v>
      </c>
      <c r="P274" s="8">
        <v>-4.0037000000000003</v>
      </c>
      <c r="Q274" s="11" t="b">
        <v>1</v>
      </c>
      <c r="R274" s="11" t="b">
        <v>1</v>
      </c>
    </row>
    <row r="275" spans="1:18" x14ac:dyDescent="0.25">
      <c r="A275" s="4">
        <v>274</v>
      </c>
      <c r="B275" s="2">
        <v>43133</v>
      </c>
      <c r="C275" s="1">
        <v>269.89999999999998</v>
      </c>
      <c r="D275" s="1">
        <v>265.25</v>
      </c>
      <c r="E275" s="1">
        <f>(testdata[[#This Row],[high]]+testdata[[#This Row],[low]])/2</f>
        <v>267.57499999999999</v>
      </c>
      <c r="F275" s="19">
        <f xml:space="preserve"> (F274 *(13 - 1) + E267) / 13</f>
        <v>263.29334236785041</v>
      </c>
      <c r="G275" s="18">
        <f xml:space="preserve"> (G274 *(8-1) + E270) / 8</f>
        <v>268.64551160749119</v>
      </c>
      <c r="H275" s="18">
        <f xml:space="preserve"> (H274 *(5-1) + E272) / 5</f>
        <v>271.92783748557537</v>
      </c>
      <c r="I275" s="8">
        <f>ABS(testdata[[#This Row],[Jaw (13,8)]]-testdata[[#This Row],[Teeth (8,5)]])</f>
        <v>5.352169239640773</v>
      </c>
      <c r="J275" s="8">
        <f>-ABS(testdata[[#This Row],[Teeth (8,5)]]-testdata[[#This Row],[Lips (5,3)]])</f>
        <v>-3.2823258780841797</v>
      </c>
      <c r="K275" s="11" t="b">
        <f>IF(testdata[[#This Row],[Upper]]&gt;I274,TRUE,FALSE)</f>
        <v>1</v>
      </c>
      <c r="L275" s="11" t="b">
        <f>IF(testdata[[#This Row],[Lower]]&lt;J274,TRUE,FALSE)</f>
        <v>0</v>
      </c>
      <c r="N275" s="2">
        <v>43133</v>
      </c>
      <c r="O275" s="8">
        <v>5.3521999999999998</v>
      </c>
      <c r="P275" s="8">
        <v>-3.2823000000000002</v>
      </c>
      <c r="Q275" s="11" t="b">
        <v>1</v>
      </c>
      <c r="R275" s="11" t="b">
        <v>0</v>
      </c>
    </row>
    <row r="276" spans="1:18" x14ac:dyDescent="0.25">
      <c r="A276" s="4">
        <v>275</v>
      </c>
      <c r="B276" s="2">
        <v>43136</v>
      </c>
      <c r="C276" s="1">
        <v>265.68</v>
      </c>
      <c r="D276" s="1">
        <v>253.6</v>
      </c>
      <c r="E276" s="1">
        <f>(testdata[[#This Row],[high]]+testdata[[#This Row],[low]])/2</f>
        <v>259.64</v>
      </c>
      <c r="F276" s="19">
        <f xml:space="preserve"> (F275 *(13 - 1) + E268) / 13</f>
        <v>264.02654680109265</v>
      </c>
      <c r="G276" s="18">
        <f xml:space="preserve"> (G275 *(8-1) + E271) / 8</f>
        <v>269.43232265655479</v>
      </c>
      <c r="H276" s="18">
        <f xml:space="preserve"> (H275 *(5-1) + E273) / 5</f>
        <v>271.86026998846029</v>
      </c>
      <c r="I276" s="8">
        <f>ABS(testdata[[#This Row],[Jaw (13,8)]]-testdata[[#This Row],[Teeth (8,5)]])</f>
        <v>5.4057758554621387</v>
      </c>
      <c r="J276" s="8">
        <f>-ABS(testdata[[#This Row],[Teeth (8,5)]]-testdata[[#This Row],[Lips (5,3)]])</f>
        <v>-2.4279473319055001</v>
      </c>
      <c r="K276" s="11" t="b">
        <f>IF(testdata[[#This Row],[Upper]]&gt;I275,TRUE,FALSE)</f>
        <v>1</v>
      </c>
      <c r="L276" s="11" t="b">
        <f>IF(testdata[[#This Row],[Lower]]&lt;J275,TRUE,FALSE)</f>
        <v>0</v>
      </c>
      <c r="N276" s="2">
        <v>43136</v>
      </c>
      <c r="O276" s="8">
        <v>5.4058000000000002</v>
      </c>
      <c r="P276" s="8">
        <v>-2.4279000000000002</v>
      </c>
      <c r="Q276" s="11" t="b">
        <v>1</v>
      </c>
      <c r="R276" s="11" t="b">
        <v>0</v>
      </c>
    </row>
    <row r="277" spans="1:18" x14ac:dyDescent="0.25">
      <c r="A277" s="4">
        <v>276</v>
      </c>
      <c r="B277" s="2">
        <v>43137</v>
      </c>
      <c r="C277" s="1">
        <v>259.76</v>
      </c>
      <c r="D277" s="1">
        <v>249.16</v>
      </c>
      <c r="E277" s="1">
        <f>(testdata[[#This Row],[high]]+testdata[[#This Row],[low]])/2</f>
        <v>254.45999999999998</v>
      </c>
      <c r="F277" s="19">
        <f xml:space="preserve"> (F276 *(13 - 1) + E269) / 13</f>
        <v>264.70835089331626</v>
      </c>
      <c r="G277" s="18">
        <f xml:space="preserve"> (G276 *(8-1) + E272) / 8</f>
        <v>269.82140732448545</v>
      </c>
      <c r="H277" s="18">
        <f xml:space="preserve"> (H276 *(5-1) + E274) / 5</f>
        <v>271.78321599076827</v>
      </c>
      <c r="I277" s="8">
        <f>ABS(testdata[[#This Row],[Jaw (13,8)]]-testdata[[#This Row],[Teeth (8,5)]])</f>
        <v>5.1130564311691842</v>
      </c>
      <c r="J277" s="8">
        <f>-ABS(testdata[[#This Row],[Teeth (8,5)]]-testdata[[#This Row],[Lips (5,3)]])</f>
        <v>-1.9618086662828205</v>
      </c>
      <c r="K277" s="11" t="b">
        <f>IF(testdata[[#This Row],[Upper]]&gt;I276,TRUE,FALSE)</f>
        <v>0</v>
      </c>
      <c r="L277" s="11" t="b">
        <f>IF(testdata[[#This Row],[Lower]]&lt;J276,TRUE,FALSE)</f>
        <v>0</v>
      </c>
      <c r="N277" s="2">
        <v>43137</v>
      </c>
      <c r="O277" s="8">
        <v>5.1131000000000002</v>
      </c>
      <c r="P277" s="8">
        <v>-1.9618</v>
      </c>
      <c r="Q277" s="11" t="b">
        <v>0</v>
      </c>
      <c r="R277" s="11" t="b">
        <v>0</v>
      </c>
    </row>
    <row r="278" spans="1:18" x14ac:dyDescent="0.25">
      <c r="A278" s="4">
        <v>277</v>
      </c>
      <c r="B278" s="2">
        <v>43138</v>
      </c>
      <c r="C278" s="1">
        <v>262.32</v>
      </c>
      <c r="D278" s="1">
        <v>257.70999999999998</v>
      </c>
      <c r="E278" s="1">
        <f>(testdata[[#This Row],[high]]+testdata[[#This Row],[low]])/2</f>
        <v>260.01499999999999</v>
      </c>
      <c r="F278" s="19">
        <f xml:space="preserve"> (F277 *(13 - 1) + E270) / 13</f>
        <v>265.48270851690734</v>
      </c>
      <c r="G278" s="18">
        <f xml:space="preserve"> (G277 *(8-1) + E273) / 8</f>
        <v>270.0424814089248</v>
      </c>
      <c r="H278" s="18">
        <f xml:space="preserve"> (H277 *(5-1) + E275) / 5</f>
        <v>270.94157279261464</v>
      </c>
      <c r="I278" s="8">
        <f>ABS(testdata[[#This Row],[Jaw (13,8)]]-testdata[[#This Row],[Teeth (8,5)]])</f>
        <v>4.5597728920174632</v>
      </c>
      <c r="J278" s="8">
        <f>-ABS(testdata[[#This Row],[Teeth (8,5)]]-testdata[[#This Row],[Lips (5,3)]])</f>
        <v>-0.89909138368983577</v>
      </c>
      <c r="K278" s="11" t="b">
        <f>IF(testdata[[#This Row],[Upper]]&gt;I277,TRUE,FALSE)</f>
        <v>0</v>
      </c>
      <c r="L278" s="11" t="b">
        <f>IF(testdata[[#This Row],[Lower]]&lt;J277,TRUE,FALSE)</f>
        <v>0</v>
      </c>
      <c r="N278" s="2">
        <v>43138</v>
      </c>
      <c r="O278" s="8">
        <v>4.5598000000000001</v>
      </c>
      <c r="P278" s="8">
        <v>-0.89910000000000001</v>
      </c>
      <c r="Q278" s="11" t="b">
        <v>0</v>
      </c>
      <c r="R278" s="11" t="b">
        <v>0</v>
      </c>
    </row>
    <row r="279" spans="1:18" x14ac:dyDescent="0.25">
      <c r="A279" s="4">
        <v>278</v>
      </c>
      <c r="B279" s="2">
        <v>43139</v>
      </c>
      <c r="C279" s="1">
        <v>258.27999999999997</v>
      </c>
      <c r="D279" s="1">
        <v>248.09</v>
      </c>
      <c r="E279" s="1">
        <f>(testdata[[#This Row],[high]]+testdata[[#This Row],[low]])/2</f>
        <v>253.185</v>
      </c>
      <c r="F279" s="19">
        <f xml:space="preserve"> (F278 *(13 - 1) + E271) / 13</f>
        <v>266.21019247714526</v>
      </c>
      <c r="G279" s="18">
        <f xml:space="preserve"> (G278 *(8-1) + E274) / 8</f>
        <v>270.2215462328092</v>
      </c>
      <c r="H279" s="18">
        <f xml:space="preserve"> (H278 *(5-1) + E276) / 5</f>
        <v>268.68125823409173</v>
      </c>
      <c r="I279" s="8">
        <f>ABS(testdata[[#This Row],[Jaw (13,8)]]-testdata[[#This Row],[Teeth (8,5)]])</f>
        <v>4.0113537556639471</v>
      </c>
      <c r="J279" s="8">
        <f>-ABS(testdata[[#This Row],[Teeth (8,5)]]-testdata[[#This Row],[Lips (5,3)]])</f>
        <v>-1.5402879987174742</v>
      </c>
      <c r="K279" s="11" t="b">
        <f>IF(testdata[[#This Row],[Upper]]&gt;I278,TRUE,FALSE)</f>
        <v>0</v>
      </c>
      <c r="L279" s="11" t="b">
        <f>IF(testdata[[#This Row],[Lower]]&lt;J278,TRUE,FALSE)</f>
        <v>1</v>
      </c>
      <c r="N279" s="2">
        <v>43139</v>
      </c>
      <c r="O279" s="8">
        <v>4.0114000000000001</v>
      </c>
      <c r="P279" s="8">
        <v>-1.5403</v>
      </c>
      <c r="Q279" s="11" t="b">
        <v>0</v>
      </c>
      <c r="R279" s="11" t="b">
        <v>1</v>
      </c>
    </row>
    <row r="280" spans="1:18" x14ac:dyDescent="0.25">
      <c r="A280" s="4">
        <v>279</v>
      </c>
      <c r="B280" s="2">
        <v>43140</v>
      </c>
      <c r="C280" s="1">
        <v>253.89</v>
      </c>
      <c r="D280" s="1">
        <v>243.59</v>
      </c>
      <c r="E280" s="1">
        <f>(testdata[[#This Row],[high]]+testdata[[#This Row],[low]])/2</f>
        <v>248.74</v>
      </c>
      <c r="F280" s="19">
        <f xml:space="preserve"> (F279 *(13 - 1) + E272) / 13</f>
        <v>266.69748536351869</v>
      </c>
      <c r="G280" s="18">
        <f xml:space="preserve"> (G279 *(8-1) + E275) / 8</f>
        <v>269.89072795370805</v>
      </c>
      <c r="H280" s="18">
        <f xml:space="preserve"> (H279 *(5-1) + E277) / 5</f>
        <v>265.83700658727338</v>
      </c>
      <c r="I280" s="8">
        <f>ABS(testdata[[#This Row],[Jaw (13,8)]]-testdata[[#This Row],[Teeth (8,5)]])</f>
        <v>3.1932425901893566</v>
      </c>
      <c r="J280" s="8">
        <f>-ABS(testdata[[#This Row],[Teeth (8,5)]]-testdata[[#This Row],[Lips (5,3)]])</f>
        <v>-4.0537213664346723</v>
      </c>
      <c r="K280" s="11" t="b">
        <f>IF(testdata[[#This Row],[Upper]]&gt;I279,TRUE,FALSE)</f>
        <v>0</v>
      </c>
      <c r="L280" s="11" t="b">
        <f>IF(testdata[[#This Row],[Lower]]&lt;J279,TRUE,FALSE)</f>
        <v>1</v>
      </c>
      <c r="N280" s="2">
        <v>43140</v>
      </c>
      <c r="O280" s="8">
        <v>3.1932</v>
      </c>
      <c r="P280" s="8">
        <v>-4.0537000000000001</v>
      </c>
      <c r="Q280" s="11" t="b">
        <v>0</v>
      </c>
      <c r="R280" s="11" t="b">
        <v>1</v>
      </c>
    </row>
    <row r="281" spans="1:18" x14ac:dyDescent="0.25">
      <c r="A281" s="4">
        <v>280</v>
      </c>
      <c r="B281" s="2">
        <v>43143</v>
      </c>
      <c r="C281" s="1">
        <v>257.16000000000003</v>
      </c>
      <c r="D281" s="1">
        <v>252.02</v>
      </c>
      <c r="E281" s="1">
        <f>(testdata[[#This Row],[high]]+testdata[[#This Row],[low]])/2</f>
        <v>254.59000000000003</v>
      </c>
      <c r="F281" s="19">
        <f xml:space="preserve"> (F280 *(13 - 1) + E273) / 13</f>
        <v>267.07383264324801</v>
      </c>
      <c r="G281" s="18">
        <f xml:space="preserve"> (G280 *(8-1) + E276) / 8</f>
        <v>268.60938695949454</v>
      </c>
      <c r="H281" s="18">
        <f xml:space="preserve"> (H280 *(5-1) + E278) / 5</f>
        <v>264.67260526981875</v>
      </c>
      <c r="I281" s="8">
        <f>ABS(testdata[[#This Row],[Jaw (13,8)]]-testdata[[#This Row],[Teeth (8,5)]])</f>
        <v>1.5355543162465324</v>
      </c>
      <c r="J281" s="8">
        <f>-ABS(testdata[[#This Row],[Teeth (8,5)]]-testdata[[#This Row],[Lips (5,3)]])</f>
        <v>-3.9367816896757972</v>
      </c>
      <c r="K281" s="11" t="b">
        <f>IF(testdata[[#This Row],[Upper]]&gt;I280,TRUE,FALSE)</f>
        <v>0</v>
      </c>
      <c r="L281" s="11" t="b">
        <f>IF(testdata[[#This Row],[Lower]]&lt;J280,TRUE,FALSE)</f>
        <v>0</v>
      </c>
      <c r="N281" s="2">
        <v>43143</v>
      </c>
      <c r="O281" s="8">
        <v>1.5356000000000001</v>
      </c>
      <c r="P281" s="8">
        <v>-3.9367999999999999</v>
      </c>
      <c r="Q281" s="11" t="b">
        <v>0</v>
      </c>
      <c r="R281" s="11" t="b">
        <v>0</v>
      </c>
    </row>
    <row r="282" spans="1:18" x14ac:dyDescent="0.25">
      <c r="A282" s="4">
        <v>281</v>
      </c>
      <c r="B282" s="2">
        <v>43144</v>
      </c>
      <c r="C282" s="1">
        <v>256.79000000000002</v>
      </c>
      <c r="D282" s="1">
        <v>253.6</v>
      </c>
      <c r="E282" s="1">
        <f>(testdata[[#This Row],[high]]+testdata[[#This Row],[low]])/2</f>
        <v>255.19499999999999</v>
      </c>
      <c r="F282" s="19">
        <f xml:space="preserve"> (F281 *(13 - 1) + E274) / 13</f>
        <v>267.41238397838276</v>
      </c>
      <c r="G282" s="18">
        <f xml:space="preserve"> (G281 *(8-1) + E277) / 8</f>
        <v>266.84071358955771</v>
      </c>
      <c r="H282" s="18">
        <f xml:space="preserve"> (H281 *(5-1) + E279) / 5</f>
        <v>262.375084215855</v>
      </c>
      <c r="I282" s="8">
        <f>ABS(testdata[[#This Row],[Jaw (13,8)]]-testdata[[#This Row],[Teeth (8,5)]])</f>
        <v>0.57167038882505494</v>
      </c>
      <c r="J282" s="8">
        <f>-ABS(testdata[[#This Row],[Teeth (8,5)]]-testdata[[#This Row],[Lips (5,3)]])</f>
        <v>-4.4656293737027113</v>
      </c>
      <c r="K282" s="11" t="b">
        <f>IF(testdata[[#This Row],[Upper]]&gt;I281,TRUE,FALSE)</f>
        <v>0</v>
      </c>
      <c r="L282" s="11" t="b">
        <f>IF(testdata[[#This Row],[Lower]]&lt;J281,TRUE,FALSE)</f>
        <v>1</v>
      </c>
      <c r="N282" s="2">
        <v>43144</v>
      </c>
      <c r="O282" s="8">
        <v>0.57169999999999999</v>
      </c>
      <c r="P282" s="8">
        <v>-4.4656000000000002</v>
      </c>
      <c r="Q282" s="11" t="b">
        <v>0</v>
      </c>
      <c r="R282" s="11" t="b">
        <v>1</v>
      </c>
    </row>
    <row r="283" spans="1:18" x14ac:dyDescent="0.25">
      <c r="A283" s="4">
        <v>282</v>
      </c>
      <c r="B283" s="2">
        <v>43145</v>
      </c>
      <c r="C283" s="1">
        <v>260.04000000000002</v>
      </c>
      <c r="D283" s="1">
        <v>254.55</v>
      </c>
      <c r="E283" s="1">
        <f>(testdata[[#This Row],[high]]+testdata[[#This Row],[low]])/2</f>
        <v>257.29500000000002</v>
      </c>
      <c r="F283" s="19">
        <f xml:space="preserve"> (F282 *(13 - 1) + E275) / 13</f>
        <v>267.42489290312255</v>
      </c>
      <c r="G283" s="18">
        <f xml:space="preserve"> (G282 *(8-1) + E278) / 8</f>
        <v>265.98749939086298</v>
      </c>
      <c r="H283" s="18">
        <f xml:space="preserve"> (H282 *(5-1) + E280) / 5</f>
        <v>259.64806737268401</v>
      </c>
      <c r="I283" s="8">
        <f>ABS(testdata[[#This Row],[Jaw (13,8)]]-testdata[[#This Row],[Teeth (8,5)]])</f>
        <v>1.4373935122595753</v>
      </c>
      <c r="J283" s="8">
        <f>-ABS(testdata[[#This Row],[Teeth (8,5)]]-testdata[[#This Row],[Lips (5,3)]])</f>
        <v>-6.3394320181789681</v>
      </c>
      <c r="K283" s="11" t="b">
        <f>IF(testdata[[#This Row],[Upper]]&gt;I282,TRUE,FALSE)</f>
        <v>1</v>
      </c>
      <c r="L283" s="11" t="b">
        <f>IF(testdata[[#This Row],[Lower]]&lt;J282,TRUE,FALSE)</f>
        <v>1</v>
      </c>
      <c r="N283" s="2">
        <v>43145</v>
      </c>
      <c r="O283" s="8">
        <v>1.4374</v>
      </c>
      <c r="P283" s="8">
        <v>-6.3394000000000004</v>
      </c>
      <c r="Q283" s="11" t="b">
        <v>1</v>
      </c>
      <c r="R283" s="11" t="b">
        <v>1</v>
      </c>
    </row>
    <row r="284" spans="1:18" x14ac:dyDescent="0.25">
      <c r="A284" s="4">
        <v>283</v>
      </c>
      <c r="B284" s="2">
        <v>43146</v>
      </c>
      <c r="C284" s="1">
        <v>262.97000000000003</v>
      </c>
      <c r="D284" s="1">
        <v>258.86</v>
      </c>
      <c r="E284" s="1">
        <f>(testdata[[#This Row],[high]]+testdata[[#This Row],[low]])/2</f>
        <v>260.91500000000002</v>
      </c>
      <c r="F284" s="19">
        <f xml:space="preserve"> (F283 *(13 - 1) + E276) / 13</f>
        <v>266.82605498749774</v>
      </c>
      <c r="G284" s="18">
        <f xml:space="preserve"> (G283 *(8-1) + E279) / 8</f>
        <v>264.38718696700511</v>
      </c>
      <c r="H284" s="18">
        <f xml:space="preserve"> (H283 *(5-1) + E281) / 5</f>
        <v>258.63645389814718</v>
      </c>
      <c r="I284" s="8">
        <f>ABS(testdata[[#This Row],[Jaw (13,8)]]-testdata[[#This Row],[Teeth (8,5)]])</f>
        <v>2.4388680204926345</v>
      </c>
      <c r="J284" s="8">
        <f>-ABS(testdata[[#This Row],[Teeth (8,5)]]-testdata[[#This Row],[Lips (5,3)]])</f>
        <v>-5.7507330688579259</v>
      </c>
      <c r="K284" s="11" t="b">
        <f>IF(testdata[[#This Row],[Upper]]&gt;I283,TRUE,FALSE)</f>
        <v>1</v>
      </c>
      <c r="L284" s="11" t="b">
        <f>IF(testdata[[#This Row],[Lower]]&lt;J283,TRUE,FALSE)</f>
        <v>0</v>
      </c>
      <c r="N284" s="2">
        <v>43146</v>
      </c>
      <c r="O284" s="8">
        <v>2.4388999999999998</v>
      </c>
      <c r="P284" s="8">
        <v>-5.7507000000000001</v>
      </c>
      <c r="Q284" s="11" t="b">
        <v>1</v>
      </c>
      <c r="R284" s="11" t="b">
        <v>0</v>
      </c>
    </row>
    <row r="285" spans="1:18" x14ac:dyDescent="0.25">
      <c r="A285" s="4">
        <v>284</v>
      </c>
      <c r="B285" s="2">
        <v>43147</v>
      </c>
      <c r="C285" s="1">
        <v>265.17</v>
      </c>
      <c r="D285" s="1">
        <v>262.23</v>
      </c>
      <c r="E285" s="1">
        <f>(testdata[[#This Row],[high]]+testdata[[#This Row],[low]])/2</f>
        <v>263.70000000000005</v>
      </c>
      <c r="F285" s="19">
        <f xml:space="preserve"> (F284 *(13 - 1) + E277) / 13</f>
        <v>265.87481998845948</v>
      </c>
      <c r="G285" s="18">
        <f xml:space="preserve"> (G284 *(8-1) + E280) / 8</f>
        <v>262.43128859612943</v>
      </c>
      <c r="H285" s="18">
        <f xml:space="preserve"> (H284 *(5-1) + E282) / 5</f>
        <v>257.94816311851775</v>
      </c>
      <c r="I285" s="8">
        <f>ABS(testdata[[#This Row],[Jaw (13,8)]]-testdata[[#This Row],[Teeth (8,5)]])</f>
        <v>3.4435313923300441</v>
      </c>
      <c r="J285" s="8">
        <f>-ABS(testdata[[#This Row],[Teeth (8,5)]]-testdata[[#This Row],[Lips (5,3)]])</f>
        <v>-4.4831254776116793</v>
      </c>
      <c r="K285" s="11" t="b">
        <f>IF(testdata[[#This Row],[Upper]]&gt;I284,TRUE,FALSE)</f>
        <v>1</v>
      </c>
      <c r="L285" s="11" t="b">
        <f>IF(testdata[[#This Row],[Lower]]&lt;J284,TRUE,FALSE)</f>
        <v>0</v>
      </c>
      <c r="N285" s="2">
        <v>43147</v>
      </c>
      <c r="O285" s="8">
        <v>3.4434999999999998</v>
      </c>
      <c r="P285" s="8">
        <v>-4.4831000000000003</v>
      </c>
      <c r="Q285" s="11" t="b">
        <v>1</v>
      </c>
      <c r="R285" s="11" t="b">
        <v>0</v>
      </c>
    </row>
    <row r="286" spans="1:18" x14ac:dyDescent="0.25">
      <c r="A286" s="4">
        <v>285</v>
      </c>
      <c r="B286" s="2">
        <v>43151</v>
      </c>
      <c r="C286" s="1">
        <v>263.58</v>
      </c>
      <c r="D286" s="1">
        <v>260.52999999999997</v>
      </c>
      <c r="E286" s="1">
        <f>(testdata[[#This Row],[high]]+testdata[[#This Row],[low]])/2</f>
        <v>262.05499999999995</v>
      </c>
      <c r="F286" s="19">
        <f xml:space="preserve"> (F285 *(13 - 1) + E278) / 13</f>
        <v>265.42406460473183</v>
      </c>
      <c r="G286" s="18">
        <f xml:space="preserve"> (G285 *(8-1) + E281) / 8</f>
        <v>261.45112752161327</v>
      </c>
      <c r="H286" s="18">
        <f xml:space="preserve"> (H285 *(5-1) + E283) / 5</f>
        <v>257.81753049481421</v>
      </c>
      <c r="I286" s="8">
        <f>ABS(testdata[[#This Row],[Jaw (13,8)]]-testdata[[#This Row],[Teeth (8,5)]])</f>
        <v>3.972937083118552</v>
      </c>
      <c r="J286" s="8">
        <f>-ABS(testdata[[#This Row],[Teeth (8,5)]]-testdata[[#This Row],[Lips (5,3)]])</f>
        <v>-3.633597026799066</v>
      </c>
      <c r="K286" s="11" t="b">
        <f>IF(testdata[[#This Row],[Upper]]&gt;I285,TRUE,FALSE)</f>
        <v>1</v>
      </c>
      <c r="L286" s="11" t="b">
        <f>IF(testdata[[#This Row],[Lower]]&lt;J285,TRUE,FALSE)</f>
        <v>0</v>
      </c>
      <c r="N286" s="2">
        <v>43151</v>
      </c>
      <c r="O286" s="8">
        <v>3.9729000000000001</v>
      </c>
      <c r="P286" s="8">
        <v>-3.6335999999999999</v>
      </c>
      <c r="Q286" s="11" t="b">
        <v>1</v>
      </c>
      <c r="R286" s="11" t="b">
        <v>0</v>
      </c>
    </row>
    <row r="287" spans="1:18" x14ac:dyDescent="0.25">
      <c r="A287" s="4">
        <v>286</v>
      </c>
      <c r="B287" s="2">
        <v>43152</v>
      </c>
      <c r="C287" s="1">
        <v>264.58999999999997</v>
      </c>
      <c r="D287" s="1">
        <v>259.99</v>
      </c>
      <c r="E287" s="1">
        <f>(testdata[[#This Row],[high]]+testdata[[#This Row],[low]])/2</f>
        <v>262.28999999999996</v>
      </c>
      <c r="F287" s="19">
        <f xml:space="preserve"> (F286 *(13 - 1) + E279) / 13</f>
        <v>264.48259809667553</v>
      </c>
      <c r="G287" s="18">
        <f xml:space="preserve"> (G286 *(8-1) + E282) / 8</f>
        <v>260.66911158141164</v>
      </c>
      <c r="H287" s="18">
        <f xml:space="preserve"> (H286 *(5-1) + E284) / 5</f>
        <v>258.43702439585138</v>
      </c>
      <c r="I287" s="8">
        <f>ABS(testdata[[#This Row],[Jaw (13,8)]]-testdata[[#This Row],[Teeth (8,5)]])</f>
        <v>3.8134865152638895</v>
      </c>
      <c r="J287" s="8">
        <f>-ABS(testdata[[#This Row],[Teeth (8,5)]]-testdata[[#This Row],[Lips (5,3)]])</f>
        <v>-2.2320871855602604</v>
      </c>
      <c r="K287" s="11" t="b">
        <f>IF(testdata[[#This Row],[Upper]]&gt;I286,TRUE,FALSE)</f>
        <v>0</v>
      </c>
      <c r="L287" s="11" t="b">
        <f>IF(testdata[[#This Row],[Lower]]&lt;J286,TRUE,FALSE)</f>
        <v>0</v>
      </c>
      <c r="N287" s="2">
        <v>43152</v>
      </c>
      <c r="O287" s="8">
        <v>3.8134999999999999</v>
      </c>
      <c r="P287" s="8">
        <v>-2.2321</v>
      </c>
      <c r="Q287" s="11" t="b">
        <v>0</v>
      </c>
      <c r="R287" s="11" t="b">
        <v>0</v>
      </c>
    </row>
    <row r="288" spans="1:18" x14ac:dyDescent="0.25">
      <c r="A288" s="4">
        <v>287</v>
      </c>
      <c r="B288" s="2">
        <v>43153</v>
      </c>
      <c r="C288" s="1">
        <v>262.98</v>
      </c>
      <c r="D288" s="1">
        <v>259.7</v>
      </c>
      <c r="E288" s="1">
        <f>(testdata[[#This Row],[high]]+testdata[[#This Row],[low]])/2</f>
        <v>261.34000000000003</v>
      </c>
      <c r="F288" s="19">
        <f xml:space="preserve"> (F287 *(13 - 1) + E280) / 13</f>
        <v>263.27162901231588</v>
      </c>
      <c r="G288" s="18">
        <f xml:space="preserve"> (G287 *(8-1) + E283) / 8</f>
        <v>260.24734763373516</v>
      </c>
      <c r="H288" s="18">
        <f xml:space="preserve"> (H287 *(5-1) + E285) / 5</f>
        <v>259.4896195166811</v>
      </c>
      <c r="I288" s="8">
        <f>ABS(testdata[[#This Row],[Jaw (13,8)]]-testdata[[#This Row],[Teeth (8,5)]])</f>
        <v>3.0242813785807243</v>
      </c>
      <c r="J288" s="8">
        <f>-ABS(testdata[[#This Row],[Teeth (8,5)]]-testdata[[#This Row],[Lips (5,3)]])</f>
        <v>-0.75772811705405729</v>
      </c>
      <c r="K288" s="11" t="b">
        <f>IF(testdata[[#This Row],[Upper]]&gt;I287,TRUE,FALSE)</f>
        <v>0</v>
      </c>
      <c r="L288" s="11" t="b">
        <f>IF(testdata[[#This Row],[Lower]]&lt;J287,TRUE,FALSE)</f>
        <v>0</v>
      </c>
      <c r="N288" s="2">
        <v>43153</v>
      </c>
      <c r="O288" s="8">
        <v>3.0243000000000002</v>
      </c>
      <c r="P288" s="8">
        <v>-0.75770000000000004</v>
      </c>
      <c r="Q288" s="11" t="b">
        <v>0</v>
      </c>
      <c r="R288" s="11" t="b">
        <v>0</v>
      </c>
    </row>
    <row r="289" spans="1:18" x14ac:dyDescent="0.25">
      <c r="A289" s="4">
        <v>288</v>
      </c>
      <c r="B289" s="2">
        <v>43154</v>
      </c>
      <c r="C289" s="1">
        <v>264.58</v>
      </c>
      <c r="D289" s="1">
        <v>261.25</v>
      </c>
      <c r="E289" s="1">
        <f>(testdata[[#This Row],[high]]+testdata[[#This Row],[low]])/2</f>
        <v>262.91499999999996</v>
      </c>
      <c r="F289" s="19">
        <f xml:space="preserve"> (F288 *(13 - 1) + E281) / 13</f>
        <v>262.60381139598388</v>
      </c>
      <c r="G289" s="18">
        <f xml:space="preserve"> (G288 *(8-1) + E284) / 8</f>
        <v>260.33080417951828</v>
      </c>
      <c r="H289" s="18">
        <f xml:space="preserve"> (H288 *(5-1) + E286) / 5</f>
        <v>260.00269561334488</v>
      </c>
      <c r="I289" s="8">
        <f>ABS(testdata[[#This Row],[Jaw (13,8)]]-testdata[[#This Row],[Teeth (8,5)]])</f>
        <v>2.2730072164656008</v>
      </c>
      <c r="J289" s="8">
        <f>-ABS(testdata[[#This Row],[Teeth (8,5)]]-testdata[[#This Row],[Lips (5,3)]])</f>
        <v>-0.32810856617339823</v>
      </c>
      <c r="K289" s="11" t="b">
        <f>IF(testdata[[#This Row],[Upper]]&gt;I288,TRUE,FALSE)</f>
        <v>0</v>
      </c>
      <c r="L289" s="11" t="b">
        <f>IF(testdata[[#This Row],[Lower]]&lt;J288,TRUE,FALSE)</f>
        <v>0</v>
      </c>
      <c r="N289" s="2">
        <v>43154</v>
      </c>
      <c r="O289" s="8">
        <v>2.2730000000000001</v>
      </c>
      <c r="P289" s="8">
        <v>-0.3281</v>
      </c>
      <c r="Q289" s="11" t="b">
        <v>0</v>
      </c>
      <c r="R289" s="11" t="b">
        <v>0</v>
      </c>
    </row>
    <row r="290" spans="1:18" x14ac:dyDescent="0.25">
      <c r="A290" s="4">
        <v>289</v>
      </c>
      <c r="B290" s="2">
        <v>43157</v>
      </c>
      <c r="C290" s="1">
        <v>267.76</v>
      </c>
      <c r="D290" s="1">
        <v>265.11</v>
      </c>
      <c r="E290" s="1">
        <f>(testdata[[#This Row],[high]]+testdata[[#This Row],[low]])/2</f>
        <v>266.435</v>
      </c>
      <c r="F290" s="19">
        <f xml:space="preserve"> (F289 *(13 - 1) + E282) / 13</f>
        <v>262.03390282706204</v>
      </c>
      <c r="G290" s="18">
        <f xml:space="preserve"> (G289 *(8-1) + E285) / 8</f>
        <v>260.7519536570785</v>
      </c>
      <c r="H290" s="18">
        <f xml:space="preserve"> (H289 *(5-1) + E287) / 5</f>
        <v>260.4601564906759</v>
      </c>
      <c r="I290" s="8">
        <f>ABS(testdata[[#This Row],[Jaw (13,8)]]-testdata[[#This Row],[Teeth (8,5)]])</f>
        <v>1.2819491699835339</v>
      </c>
      <c r="J290" s="8">
        <f>-ABS(testdata[[#This Row],[Teeth (8,5)]]-testdata[[#This Row],[Lips (5,3)]])</f>
        <v>-0.29179716640260267</v>
      </c>
      <c r="K290" s="11" t="b">
        <f>IF(testdata[[#This Row],[Upper]]&gt;I289,TRUE,FALSE)</f>
        <v>0</v>
      </c>
      <c r="L290" s="11" t="b">
        <f>IF(testdata[[#This Row],[Lower]]&lt;J289,TRUE,FALSE)</f>
        <v>0</v>
      </c>
      <c r="N290" s="2">
        <v>43157</v>
      </c>
      <c r="O290" s="8">
        <v>1.2819</v>
      </c>
      <c r="P290" s="8">
        <v>-0.2918</v>
      </c>
      <c r="Q290" s="11" t="b">
        <v>0</v>
      </c>
      <c r="R290" s="11" t="b">
        <v>0</v>
      </c>
    </row>
    <row r="291" spans="1:18" x14ac:dyDescent="0.25">
      <c r="A291" s="4">
        <v>290</v>
      </c>
      <c r="B291" s="2">
        <v>43158</v>
      </c>
      <c r="C291" s="1">
        <v>268.63</v>
      </c>
      <c r="D291" s="1">
        <v>264.24</v>
      </c>
      <c r="E291" s="1">
        <f>(testdata[[#This Row],[high]]+testdata[[#This Row],[low]])/2</f>
        <v>266.435</v>
      </c>
      <c r="F291" s="19">
        <f xml:space="preserve"> (F290 *(13 - 1) + E283) / 13</f>
        <v>261.66937184036493</v>
      </c>
      <c r="G291" s="18">
        <f xml:space="preserve"> (G290 *(8-1) + E286) / 8</f>
        <v>260.91483444994367</v>
      </c>
      <c r="H291" s="18">
        <f xml:space="preserve"> (H290 *(5-1) + E288) / 5</f>
        <v>260.63612519254076</v>
      </c>
      <c r="I291" s="8">
        <f>ABS(testdata[[#This Row],[Jaw (13,8)]]-testdata[[#This Row],[Teeth (8,5)]])</f>
        <v>0.75453739042126244</v>
      </c>
      <c r="J291" s="8">
        <f>-ABS(testdata[[#This Row],[Teeth (8,5)]]-testdata[[#This Row],[Lips (5,3)]])</f>
        <v>-0.27870925740290886</v>
      </c>
      <c r="K291" s="11" t="b">
        <f>IF(testdata[[#This Row],[Upper]]&gt;I290,TRUE,FALSE)</f>
        <v>0</v>
      </c>
      <c r="L291" s="11" t="b">
        <f>IF(testdata[[#This Row],[Lower]]&lt;J290,TRUE,FALSE)</f>
        <v>0</v>
      </c>
      <c r="N291" s="2">
        <v>43158</v>
      </c>
      <c r="O291" s="8">
        <v>0.75449999999999995</v>
      </c>
      <c r="P291" s="8">
        <v>-0.2787</v>
      </c>
      <c r="Q291" s="11" t="b">
        <v>0</v>
      </c>
      <c r="R291" s="11" t="b">
        <v>0</v>
      </c>
    </row>
    <row r="292" spans="1:18" x14ac:dyDescent="0.25">
      <c r="A292" s="4">
        <v>291</v>
      </c>
      <c r="B292" s="2">
        <v>43159</v>
      </c>
      <c r="C292" s="1">
        <v>266.01</v>
      </c>
      <c r="D292" s="1">
        <v>261.29000000000002</v>
      </c>
      <c r="E292" s="1">
        <f>(testdata[[#This Row],[high]]+testdata[[#This Row],[low]])/2</f>
        <v>263.64999999999998</v>
      </c>
      <c r="F292" s="19">
        <f xml:space="preserve"> (F291 *(13 - 1) + E284) / 13</f>
        <v>261.61134323725997</v>
      </c>
      <c r="G292" s="18">
        <f xml:space="preserve"> (G291 *(8-1) + E287) / 8</f>
        <v>261.08673014370072</v>
      </c>
      <c r="H292" s="18">
        <f xml:space="preserve"> (H291 *(5-1) + E289) / 5</f>
        <v>261.0919001540326</v>
      </c>
      <c r="I292" s="8">
        <f>ABS(testdata[[#This Row],[Jaw (13,8)]]-testdata[[#This Row],[Teeth (8,5)]])</f>
        <v>0.52461309355925323</v>
      </c>
      <c r="J292" s="8">
        <f>-ABS(testdata[[#This Row],[Teeth (8,5)]]-testdata[[#This Row],[Lips (5,3)]])</f>
        <v>-5.1700103318808033E-3</v>
      </c>
      <c r="K292" s="11" t="b">
        <f>IF(testdata[[#This Row],[Upper]]&gt;I291,TRUE,FALSE)</f>
        <v>0</v>
      </c>
      <c r="L292" s="11" t="b">
        <f>IF(testdata[[#This Row],[Lower]]&lt;J291,TRUE,FALSE)</f>
        <v>0</v>
      </c>
      <c r="N292" s="2">
        <v>43159</v>
      </c>
      <c r="O292" s="8">
        <v>0.52459999999999996</v>
      </c>
      <c r="P292" s="8">
        <v>-5.1999999999999998E-3</v>
      </c>
      <c r="Q292" s="11" t="b">
        <v>0</v>
      </c>
      <c r="R292" s="11" t="b">
        <v>0</v>
      </c>
    </row>
    <row r="293" spans="1:18" x14ac:dyDescent="0.25">
      <c r="A293" s="4">
        <v>292</v>
      </c>
      <c r="B293" s="2">
        <v>43160</v>
      </c>
      <c r="C293" s="1">
        <v>263.10000000000002</v>
      </c>
      <c r="D293" s="1">
        <v>256.19</v>
      </c>
      <c r="E293" s="1">
        <f>(testdata[[#This Row],[high]]+testdata[[#This Row],[low]])/2</f>
        <v>259.64499999999998</v>
      </c>
      <c r="F293" s="19">
        <f xml:space="preserve"> (F292 *(13 - 1) + E285) / 13</f>
        <v>261.77200914208612</v>
      </c>
      <c r="G293" s="18">
        <f xml:space="preserve"> (G292 *(8-1) + E288) / 8</f>
        <v>261.11838887573816</v>
      </c>
      <c r="H293" s="18">
        <f xml:space="preserve"> (H292 *(5-1) + E290) / 5</f>
        <v>262.16052012322609</v>
      </c>
      <c r="I293" s="8">
        <f>ABS(testdata[[#This Row],[Jaw (13,8)]]-testdata[[#This Row],[Teeth (8,5)]])</f>
        <v>0.65362026634795711</v>
      </c>
      <c r="J293" s="8">
        <f>-ABS(testdata[[#This Row],[Teeth (8,5)]]-testdata[[#This Row],[Lips (5,3)]])</f>
        <v>-1.0421312474879301</v>
      </c>
      <c r="K293" s="11" t="b">
        <f>IF(testdata[[#This Row],[Upper]]&gt;I292,TRUE,FALSE)</f>
        <v>1</v>
      </c>
      <c r="L293" s="11" t="b">
        <f>IF(testdata[[#This Row],[Lower]]&lt;J292,TRUE,FALSE)</f>
        <v>1</v>
      </c>
      <c r="N293" s="2">
        <v>43160</v>
      </c>
      <c r="O293" s="8">
        <v>0.65359999999999996</v>
      </c>
      <c r="P293" s="8">
        <v>-1.0421</v>
      </c>
      <c r="Q293" s="11" t="b">
        <v>1</v>
      </c>
      <c r="R293" s="11" t="b">
        <v>1</v>
      </c>
    </row>
    <row r="294" spans="1:18" x14ac:dyDescent="0.25">
      <c r="A294" s="4">
        <v>293</v>
      </c>
      <c r="B294" s="2">
        <v>43161</v>
      </c>
      <c r="C294" s="1">
        <v>259.77</v>
      </c>
      <c r="D294" s="1">
        <v>255.05</v>
      </c>
      <c r="E294" s="1">
        <f>(testdata[[#This Row],[high]]+testdata[[#This Row],[low]])/2</f>
        <v>257.40999999999997</v>
      </c>
      <c r="F294" s="19">
        <f xml:space="preserve"> (F293 *(13 - 1) + E286) / 13</f>
        <v>261.79377766961795</v>
      </c>
      <c r="G294" s="18">
        <f xml:space="preserve"> (G293 *(8-1) + E289) / 8</f>
        <v>261.34296526627088</v>
      </c>
      <c r="H294" s="18">
        <f xml:space="preserve"> (H293 *(5-1) + E291) / 5</f>
        <v>263.01541609858089</v>
      </c>
      <c r="I294" s="8">
        <f>ABS(testdata[[#This Row],[Jaw (13,8)]]-testdata[[#This Row],[Teeth (8,5)]])</f>
        <v>0.45081240334707218</v>
      </c>
      <c r="J294" s="8">
        <f>-ABS(testdata[[#This Row],[Teeth (8,5)]]-testdata[[#This Row],[Lips (5,3)]])</f>
        <v>-1.6724508323100054</v>
      </c>
      <c r="K294" s="11" t="b">
        <f>IF(testdata[[#This Row],[Upper]]&gt;I293,TRUE,FALSE)</f>
        <v>0</v>
      </c>
      <c r="L294" s="11" t="b">
        <f>IF(testdata[[#This Row],[Lower]]&lt;J293,TRUE,FALSE)</f>
        <v>1</v>
      </c>
      <c r="N294" s="2">
        <v>43161</v>
      </c>
      <c r="O294" s="8">
        <v>0.45079999999999998</v>
      </c>
      <c r="P294" s="8">
        <v>-1.6725000000000001</v>
      </c>
      <c r="Q294" s="11" t="b">
        <v>0</v>
      </c>
      <c r="R294" s="11" t="b">
        <v>1</v>
      </c>
    </row>
    <row r="295" spans="1:18" x14ac:dyDescent="0.25">
      <c r="A295" s="4">
        <v>294</v>
      </c>
      <c r="B295" s="2">
        <v>43164</v>
      </c>
      <c r="C295" s="1">
        <v>262.83</v>
      </c>
      <c r="D295" s="1">
        <v>257.74</v>
      </c>
      <c r="E295" s="1">
        <f>(testdata[[#This Row],[high]]+testdata[[#This Row],[low]])/2</f>
        <v>260.28499999999997</v>
      </c>
      <c r="F295" s="19">
        <f xml:space="preserve"> (F294 *(13 - 1) + E287) / 13</f>
        <v>261.83194861810887</v>
      </c>
      <c r="G295" s="18">
        <f xml:space="preserve"> (G294 *(8-1) + E290) / 8</f>
        <v>261.97946960798703</v>
      </c>
      <c r="H295" s="18">
        <f xml:space="preserve"> (H294 *(5-1) + E292) / 5</f>
        <v>263.14233287886475</v>
      </c>
      <c r="I295" s="8">
        <f>ABS(testdata[[#This Row],[Jaw (13,8)]]-testdata[[#This Row],[Teeth (8,5)]])</f>
        <v>0.14752098987815998</v>
      </c>
      <c r="J295" s="8">
        <f>-ABS(testdata[[#This Row],[Teeth (8,5)]]-testdata[[#This Row],[Lips (5,3)]])</f>
        <v>-1.1628632708777218</v>
      </c>
      <c r="K295" s="11" t="b">
        <f>IF(testdata[[#This Row],[Upper]]&gt;I294,TRUE,FALSE)</f>
        <v>0</v>
      </c>
      <c r="L295" s="11" t="b">
        <f>IF(testdata[[#This Row],[Lower]]&lt;J294,TRUE,FALSE)</f>
        <v>0</v>
      </c>
      <c r="N295" s="2">
        <v>43164</v>
      </c>
      <c r="O295" s="8">
        <v>0.14749999999999999</v>
      </c>
      <c r="P295" s="8">
        <v>-1.1629</v>
      </c>
      <c r="Q295" s="11" t="b">
        <v>0</v>
      </c>
      <c r="R295" s="11" t="b">
        <v>0</v>
      </c>
    </row>
    <row r="296" spans="1:18" x14ac:dyDescent="0.25">
      <c r="A296" s="4">
        <v>295</v>
      </c>
      <c r="B296" s="2">
        <v>43165</v>
      </c>
      <c r="C296" s="1">
        <v>263.31</v>
      </c>
      <c r="D296" s="1">
        <v>261.18</v>
      </c>
      <c r="E296" s="1">
        <f>(testdata[[#This Row],[high]]+testdata[[#This Row],[low]])/2</f>
        <v>262.245</v>
      </c>
      <c r="F296" s="19">
        <f xml:space="preserve"> (F295 *(13 - 1) + E288) / 13</f>
        <v>261.79410641671586</v>
      </c>
      <c r="G296" s="18">
        <f xml:space="preserve"> (G295 *(8-1) + E291) / 8</f>
        <v>262.53641090698864</v>
      </c>
      <c r="H296" s="18">
        <f xml:space="preserve"> (H295 *(5-1) + E293) / 5</f>
        <v>262.44286630309182</v>
      </c>
      <c r="I296" s="8">
        <f>ABS(testdata[[#This Row],[Jaw (13,8)]]-testdata[[#This Row],[Teeth (8,5)]])</f>
        <v>0.74230449027277245</v>
      </c>
      <c r="J296" s="8">
        <f>-ABS(testdata[[#This Row],[Teeth (8,5)]]-testdata[[#This Row],[Lips (5,3)]])</f>
        <v>-9.3544603896816625E-2</v>
      </c>
      <c r="K296" s="11" t="b">
        <f>IF(testdata[[#This Row],[Upper]]&gt;I295,TRUE,FALSE)</f>
        <v>1</v>
      </c>
      <c r="L296" s="11" t="b">
        <f>IF(testdata[[#This Row],[Lower]]&lt;J295,TRUE,FALSE)</f>
        <v>0</v>
      </c>
      <c r="N296" s="2">
        <v>43165</v>
      </c>
      <c r="O296" s="8">
        <v>0.74229999999999996</v>
      </c>
      <c r="P296" s="8">
        <v>-9.35E-2</v>
      </c>
      <c r="Q296" s="11" t="b">
        <v>1</v>
      </c>
      <c r="R296" s="11" t="b">
        <v>0</v>
      </c>
    </row>
    <row r="297" spans="1:18" x14ac:dyDescent="0.25">
      <c r="A297" s="4">
        <v>296</v>
      </c>
      <c r="B297" s="2">
        <v>43166</v>
      </c>
      <c r="C297" s="1">
        <v>263.11</v>
      </c>
      <c r="D297" s="1">
        <v>260.24</v>
      </c>
      <c r="E297" s="1">
        <f>(testdata[[#This Row],[high]]+testdata[[#This Row],[low]])/2</f>
        <v>261.67500000000001</v>
      </c>
      <c r="F297" s="19">
        <f xml:space="preserve"> (F296 *(13 - 1) + E289) / 13</f>
        <v>261.88032900004544</v>
      </c>
      <c r="G297" s="18">
        <f xml:space="preserve"> (G296 *(8-1) + E292) / 8</f>
        <v>262.67560954361505</v>
      </c>
      <c r="H297" s="18">
        <f xml:space="preserve"> (H296 *(5-1) + E294) / 5</f>
        <v>261.43629304247344</v>
      </c>
      <c r="I297" s="8">
        <f>ABS(testdata[[#This Row],[Jaw (13,8)]]-testdata[[#This Row],[Teeth (8,5)]])</f>
        <v>0.79528054356961775</v>
      </c>
      <c r="J297" s="8">
        <f>-ABS(testdata[[#This Row],[Teeth (8,5)]]-testdata[[#This Row],[Lips (5,3)]])</f>
        <v>-1.2393165011416158</v>
      </c>
      <c r="K297" s="11" t="b">
        <f>IF(testdata[[#This Row],[Upper]]&gt;I296,TRUE,FALSE)</f>
        <v>1</v>
      </c>
      <c r="L297" s="11" t="b">
        <f>IF(testdata[[#This Row],[Lower]]&lt;J296,TRUE,FALSE)</f>
        <v>1</v>
      </c>
      <c r="N297" s="2">
        <v>43166</v>
      </c>
      <c r="O297" s="8">
        <v>0.79530000000000001</v>
      </c>
      <c r="P297" s="8">
        <v>-1.2393000000000001</v>
      </c>
      <c r="Q297" s="11" t="b">
        <v>1</v>
      </c>
      <c r="R297" s="11" t="b">
        <v>1</v>
      </c>
    </row>
    <row r="298" spans="1:18" x14ac:dyDescent="0.25">
      <c r="A298" s="4">
        <v>297</v>
      </c>
      <c r="B298" s="2">
        <v>43167</v>
      </c>
      <c r="C298" s="1">
        <v>264.13</v>
      </c>
      <c r="D298" s="1">
        <v>262.37</v>
      </c>
      <c r="E298" s="1">
        <f>(testdata[[#This Row],[high]]+testdata[[#This Row],[low]])/2</f>
        <v>263.25</v>
      </c>
      <c r="F298" s="19">
        <f xml:space="preserve"> (F297 *(13 - 1) + E290) / 13</f>
        <v>262.23068830773423</v>
      </c>
      <c r="G298" s="18">
        <f xml:space="preserve"> (G297 *(8-1) + E293) / 8</f>
        <v>262.29678335066319</v>
      </c>
      <c r="H298" s="18">
        <f xml:space="preserve"> (H297 *(5-1) + E295) / 5</f>
        <v>261.20603443397874</v>
      </c>
      <c r="I298" s="8">
        <f>ABS(testdata[[#This Row],[Jaw (13,8)]]-testdata[[#This Row],[Teeth (8,5)]])</f>
        <v>6.6095042928964176E-2</v>
      </c>
      <c r="J298" s="8">
        <f>-ABS(testdata[[#This Row],[Teeth (8,5)]]-testdata[[#This Row],[Lips (5,3)]])</f>
        <v>-1.0907489166844471</v>
      </c>
      <c r="K298" s="11" t="b">
        <f>IF(testdata[[#This Row],[Upper]]&gt;I297,TRUE,FALSE)</f>
        <v>0</v>
      </c>
      <c r="L298" s="11" t="b">
        <f>IF(testdata[[#This Row],[Lower]]&lt;J297,TRUE,FALSE)</f>
        <v>0</v>
      </c>
      <c r="N298" s="2">
        <v>43167</v>
      </c>
      <c r="O298" s="8">
        <v>6.6100000000000006E-2</v>
      </c>
      <c r="P298" s="8">
        <v>-1.0907</v>
      </c>
      <c r="Q298" s="11" t="b">
        <v>0</v>
      </c>
      <c r="R298" s="11" t="b">
        <v>0</v>
      </c>
    </row>
    <row r="299" spans="1:18" x14ac:dyDescent="0.25">
      <c r="A299" s="4">
        <v>298</v>
      </c>
      <c r="B299" s="2">
        <v>43168</v>
      </c>
      <c r="C299" s="1">
        <v>268.58999999999997</v>
      </c>
      <c r="D299" s="1">
        <v>265.19</v>
      </c>
      <c r="E299" s="1">
        <f>(testdata[[#This Row],[high]]+testdata[[#This Row],[low]])/2</f>
        <v>266.89</v>
      </c>
      <c r="F299" s="19">
        <f xml:space="preserve"> (F298 *(13 - 1) + E291) / 13</f>
        <v>262.55409689944696</v>
      </c>
      <c r="G299" s="18">
        <f xml:space="preserve"> (G298 *(8-1) + E294) / 8</f>
        <v>261.68593543183027</v>
      </c>
      <c r="H299" s="18">
        <f xml:space="preserve"> (H298 *(5-1) + E296) / 5</f>
        <v>261.41382754718296</v>
      </c>
      <c r="I299" s="8">
        <f>ABS(testdata[[#This Row],[Jaw (13,8)]]-testdata[[#This Row],[Teeth (8,5)]])</f>
        <v>0.86816146761668733</v>
      </c>
      <c r="J299" s="8">
        <f>-ABS(testdata[[#This Row],[Teeth (8,5)]]-testdata[[#This Row],[Lips (5,3)]])</f>
        <v>-0.27210788464731195</v>
      </c>
      <c r="K299" s="11" t="b">
        <f>IF(testdata[[#This Row],[Upper]]&gt;I298,TRUE,FALSE)</f>
        <v>1</v>
      </c>
      <c r="L299" s="11" t="b">
        <f>IF(testdata[[#This Row],[Lower]]&lt;J298,TRUE,FALSE)</f>
        <v>0</v>
      </c>
      <c r="N299" s="2">
        <v>43168</v>
      </c>
      <c r="O299" s="8">
        <v>0.86819999999999997</v>
      </c>
      <c r="P299" s="8">
        <v>-0.27210000000000001</v>
      </c>
      <c r="Q299" s="11" t="b">
        <v>1</v>
      </c>
      <c r="R299" s="11" t="b">
        <v>0</v>
      </c>
    </row>
    <row r="300" spans="1:18" x14ac:dyDescent="0.25">
      <c r="A300" s="4">
        <v>299</v>
      </c>
      <c r="B300" s="2">
        <v>43171</v>
      </c>
      <c r="C300" s="1">
        <v>269.58999999999997</v>
      </c>
      <c r="D300" s="1">
        <v>267.83</v>
      </c>
      <c r="E300" s="1">
        <f>(testdata[[#This Row],[high]]+testdata[[#This Row],[low]])/2</f>
        <v>268.70999999999998</v>
      </c>
      <c r="F300" s="19">
        <f xml:space="preserve"> (F299 *(13 - 1) + E292) / 13</f>
        <v>262.63839713795107</v>
      </c>
      <c r="G300" s="18">
        <f xml:space="preserve"> (G299 *(8-1) + E295) / 8</f>
        <v>261.51081850285146</v>
      </c>
      <c r="H300" s="18">
        <f xml:space="preserve"> (H299 *(5-1) + E297) / 5</f>
        <v>261.46606203774638</v>
      </c>
      <c r="I300" s="8">
        <f>ABS(testdata[[#This Row],[Jaw (13,8)]]-testdata[[#This Row],[Teeth (8,5)]])</f>
        <v>1.12757863509961</v>
      </c>
      <c r="J300" s="8">
        <f>-ABS(testdata[[#This Row],[Teeth (8,5)]]-testdata[[#This Row],[Lips (5,3)]])</f>
        <v>-4.4756465105081134E-2</v>
      </c>
      <c r="K300" s="11" t="b">
        <f>IF(testdata[[#This Row],[Upper]]&gt;I299,TRUE,FALSE)</f>
        <v>1</v>
      </c>
      <c r="L300" s="11" t="b">
        <f>IF(testdata[[#This Row],[Lower]]&lt;J299,TRUE,FALSE)</f>
        <v>0</v>
      </c>
      <c r="N300" s="2">
        <v>43171</v>
      </c>
      <c r="O300" s="8">
        <v>1.1275999999999999</v>
      </c>
      <c r="P300" s="8">
        <v>-4.48E-2</v>
      </c>
      <c r="Q300" s="11" t="b">
        <v>1</v>
      </c>
      <c r="R300" s="11" t="b">
        <v>0</v>
      </c>
    </row>
    <row r="301" spans="1:18" x14ac:dyDescent="0.25">
      <c r="A301" s="4">
        <v>300</v>
      </c>
      <c r="B301" s="2">
        <v>43172</v>
      </c>
      <c r="C301" s="1">
        <v>270.07</v>
      </c>
      <c r="D301" s="1">
        <v>265.85000000000002</v>
      </c>
      <c r="E301" s="1">
        <f>(testdata[[#This Row],[high]]+testdata[[#This Row],[low]])/2</f>
        <v>267.96000000000004</v>
      </c>
      <c r="F301" s="19">
        <f xml:space="preserve"> (F300 *(13 - 1) + E293) / 13</f>
        <v>262.40813581964716</v>
      </c>
      <c r="G301" s="18">
        <f xml:space="preserve"> (G300 *(8-1) + E296) / 8</f>
        <v>261.60259118999505</v>
      </c>
      <c r="H301" s="18">
        <f xml:space="preserve"> (H300 *(5-1) + E298) / 5</f>
        <v>261.82284963019708</v>
      </c>
      <c r="I301" s="8">
        <f>ABS(testdata[[#This Row],[Jaw (13,8)]]-testdata[[#This Row],[Teeth (8,5)]])</f>
        <v>0.80554462965210405</v>
      </c>
      <c r="J301" s="8">
        <f>-ABS(testdata[[#This Row],[Teeth (8,5)]]-testdata[[#This Row],[Lips (5,3)]])</f>
        <v>-0.22025844020203067</v>
      </c>
      <c r="K301" s="11" t="b">
        <f>IF(testdata[[#This Row],[Upper]]&gt;I300,TRUE,FALSE)</f>
        <v>0</v>
      </c>
      <c r="L301" s="11" t="b">
        <f>IF(testdata[[#This Row],[Lower]]&lt;J300,TRUE,FALSE)</f>
        <v>1</v>
      </c>
      <c r="N301" s="2">
        <v>43172</v>
      </c>
      <c r="O301" s="8">
        <v>0.80549999999999999</v>
      </c>
      <c r="P301" s="8">
        <v>-0.2203</v>
      </c>
      <c r="Q301" s="11" t="b">
        <v>0</v>
      </c>
      <c r="R301" s="11" t="b">
        <v>1</v>
      </c>
    </row>
    <row r="302" spans="1:18" x14ac:dyDescent="0.25">
      <c r="A302" s="4">
        <v>301</v>
      </c>
      <c r="B302" s="2">
        <v>43173</v>
      </c>
      <c r="C302" s="1">
        <v>267.77</v>
      </c>
      <c r="D302" s="1">
        <v>264.54000000000002</v>
      </c>
      <c r="E302" s="1">
        <f>(testdata[[#This Row],[high]]+testdata[[#This Row],[low]])/2</f>
        <v>266.15499999999997</v>
      </c>
      <c r="F302" s="19">
        <f xml:space="preserve"> (F301 *(13 - 1) + E294) / 13</f>
        <v>262.0236638335204</v>
      </c>
      <c r="G302" s="18">
        <f xml:space="preserve"> (G301 *(8-1) + E297) / 8</f>
        <v>261.61164229124569</v>
      </c>
      <c r="H302" s="18">
        <f xml:space="preserve"> (H301 *(5-1) + E299) / 5</f>
        <v>262.83627970415762</v>
      </c>
      <c r="I302" s="8">
        <f>ABS(testdata[[#This Row],[Jaw (13,8)]]-testdata[[#This Row],[Teeth (8,5)]])</f>
        <v>0.4120215422747151</v>
      </c>
      <c r="J302" s="8">
        <f>-ABS(testdata[[#This Row],[Teeth (8,5)]]-testdata[[#This Row],[Lips (5,3)]])</f>
        <v>-1.2246374129119317</v>
      </c>
      <c r="K302" s="11" t="b">
        <f>IF(testdata[[#This Row],[Upper]]&gt;I301,TRUE,FALSE)</f>
        <v>0</v>
      </c>
      <c r="L302" s="11" t="b">
        <f>IF(testdata[[#This Row],[Lower]]&lt;J301,TRUE,FALSE)</f>
        <v>1</v>
      </c>
      <c r="N302" s="2">
        <v>43173</v>
      </c>
      <c r="O302" s="8">
        <v>0.41199999999999998</v>
      </c>
      <c r="P302" s="8">
        <v>-1.2245999999999999</v>
      </c>
      <c r="Q302" s="11" t="b">
        <v>0</v>
      </c>
      <c r="R302" s="11" t="b">
        <v>1</v>
      </c>
    </row>
    <row r="303" spans="1:18" x14ac:dyDescent="0.25">
      <c r="A303" s="4">
        <v>302</v>
      </c>
      <c r="B303" s="2">
        <v>43174</v>
      </c>
      <c r="C303" s="1">
        <v>266.41000000000003</v>
      </c>
      <c r="D303" s="1">
        <v>264.31</v>
      </c>
      <c r="E303" s="1">
        <f>(testdata[[#This Row],[high]]+testdata[[#This Row],[low]])/2</f>
        <v>265.36</v>
      </c>
      <c r="F303" s="19">
        <f xml:space="preserve"> (F302 *(13 - 1) + E295) / 13</f>
        <v>261.88992046171109</v>
      </c>
      <c r="G303" s="18">
        <f xml:space="preserve"> (G302 *(8-1) + E298) / 8</f>
        <v>261.81643700483994</v>
      </c>
      <c r="H303" s="18">
        <f xml:space="preserve"> (H302 *(5-1) + E300) / 5</f>
        <v>264.01102376332608</v>
      </c>
      <c r="I303" s="8">
        <f>ABS(testdata[[#This Row],[Jaw (13,8)]]-testdata[[#This Row],[Teeth (8,5)]])</f>
        <v>7.3483456871144881E-2</v>
      </c>
      <c r="J303" s="8">
        <f>-ABS(testdata[[#This Row],[Teeth (8,5)]]-testdata[[#This Row],[Lips (5,3)]])</f>
        <v>-2.1945867584861389</v>
      </c>
      <c r="K303" s="11" t="b">
        <f>IF(testdata[[#This Row],[Upper]]&gt;I302,TRUE,FALSE)</f>
        <v>0</v>
      </c>
      <c r="L303" s="11" t="b">
        <f>IF(testdata[[#This Row],[Lower]]&lt;J302,TRUE,FALSE)</f>
        <v>1</v>
      </c>
      <c r="N303" s="2">
        <v>43174</v>
      </c>
      <c r="O303" s="8">
        <v>7.3499999999999996E-2</v>
      </c>
      <c r="P303" s="8">
        <v>-2.1945999999999999</v>
      </c>
      <c r="Q303" s="11" t="b">
        <v>0</v>
      </c>
      <c r="R303" s="11" t="b">
        <v>1</v>
      </c>
    </row>
    <row r="304" spans="1:18" x14ac:dyDescent="0.25">
      <c r="A304" s="4">
        <v>303</v>
      </c>
      <c r="B304" s="2">
        <v>43175</v>
      </c>
      <c r="C304" s="1">
        <v>266.3</v>
      </c>
      <c r="D304" s="1">
        <v>265.08999999999997</v>
      </c>
      <c r="E304" s="1">
        <f>(testdata[[#This Row],[high]]+testdata[[#This Row],[low]])/2</f>
        <v>265.69499999999999</v>
      </c>
      <c r="F304" s="19">
        <f xml:space="preserve"> (F303 *(13 - 1) + E296) / 13</f>
        <v>261.91723427234871</v>
      </c>
      <c r="G304" s="18">
        <f xml:space="preserve"> (G303 *(8-1) + E299) / 8</f>
        <v>262.45063237923495</v>
      </c>
      <c r="H304" s="18">
        <f xml:space="preserve"> (H303 *(5-1) + E301) / 5</f>
        <v>264.80081901066086</v>
      </c>
      <c r="I304" s="8">
        <f>ABS(testdata[[#This Row],[Jaw (13,8)]]-testdata[[#This Row],[Teeth (8,5)]])</f>
        <v>0.53339810688623857</v>
      </c>
      <c r="J304" s="8">
        <f>-ABS(testdata[[#This Row],[Teeth (8,5)]]-testdata[[#This Row],[Lips (5,3)]])</f>
        <v>-2.3501866314259132</v>
      </c>
      <c r="K304" s="11" t="b">
        <f>IF(testdata[[#This Row],[Upper]]&gt;I303,TRUE,FALSE)</f>
        <v>1</v>
      </c>
      <c r="L304" s="11" t="b">
        <f>IF(testdata[[#This Row],[Lower]]&lt;J303,TRUE,FALSE)</f>
        <v>1</v>
      </c>
      <c r="N304" s="2">
        <v>43175</v>
      </c>
      <c r="O304" s="8">
        <v>0.53339999999999999</v>
      </c>
      <c r="P304" s="8">
        <v>-2.3502000000000001</v>
      </c>
      <c r="Q304" s="11" t="b">
        <v>1</v>
      </c>
      <c r="R304" s="11" t="b">
        <v>1</v>
      </c>
    </row>
    <row r="305" spans="1:18" x14ac:dyDescent="0.25">
      <c r="A305" s="4">
        <v>304</v>
      </c>
      <c r="B305" s="2">
        <v>43178</v>
      </c>
      <c r="C305" s="1">
        <v>265.33999999999997</v>
      </c>
      <c r="D305" s="1">
        <v>259.75</v>
      </c>
      <c r="E305" s="1">
        <f>(testdata[[#This Row],[high]]+testdata[[#This Row],[low]])/2</f>
        <v>262.54499999999996</v>
      </c>
      <c r="F305" s="19">
        <f xml:space="preserve"> (F304 *(13 - 1) + E297) / 13</f>
        <v>261.89860086678345</v>
      </c>
      <c r="G305" s="18">
        <f xml:space="preserve"> (G304 *(8-1) + E300) / 8</f>
        <v>263.23305333183055</v>
      </c>
      <c r="H305" s="18">
        <f xml:space="preserve"> (H304 *(5-1) + E302) / 5</f>
        <v>265.07165520852868</v>
      </c>
      <c r="I305" s="8">
        <f>ABS(testdata[[#This Row],[Jaw (13,8)]]-testdata[[#This Row],[Teeth (8,5)]])</f>
        <v>1.334452465047093</v>
      </c>
      <c r="J305" s="8">
        <f>-ABS(testdata[[#This Row],[Teeth (8,5)]]-testdata[[#This Row],[Lips (5,3)]])</f>
        <v>-1.8386018766981351</v>
      </c>
      <c r="K305" s="11" t="b">
        <f>IF(testdata[[#This Row],[Upper]]&gt;I304,TRUE,FALSE)</f>
        <v>1</v>
      </c>
      <c r="L305" s="11" t="b">
        <f>IF(testdata[[#This Row],[Lower]]&lt;J304,TRUE,FALSE)</f>
        <v>0</v>
      </c>
      <c r="N305" s="2">
        <v>43178</v>
      </c>
      <c r="O305" s="8">
        <v>1.3345</v>
      </c>
      <c r="P305" s="8">
        <v>-1.8386</v>
      </c>
      <c r="Q305" s="11" t="b">
        <v>1</v>
      </c>
      <c r="R305" s="11" t="b">
        <v>0</v>
      </c>
    </row>
    <row r="306" spans="1:18" x14ac:dyDescent="0.25">
      <c r="A306" s="4">
        <v>305</v>
      </c>
      <c r="B306" s="2">
        <v>43179</v>
      </c>
      <c r="C306" s="1">
        <v>262.7</v>
      </c>
      <c r="D306" s="1">
        <v>261.26</v>
      </c>
      <c r="E306" s="1">
        <f>(testdata[[#This Row],[high]]+testdata[[#This Row],[low]])/2</f>
        <v>261.98</v>
      </c>
      <c r="F306" s="19">
        <f xml:space="preserve"> (F305 *(13 - 1) + E298) / 13</f>
        <v>262.00255464626167</v>
      </c>
      <c r="G306" s="18">
        <f xml:space="preserve"> (G305 *(8-1) + E301) / 8</f>
        <v>263.82392166535175</v>
      </c>
      <c r="H306" s="18">
        <f xml:space="preserve"> (H305 *(5-1) + E303) / 5</f>
        <v>265.12932416682298</v>
      </c>
      <c r="I306" s="8">
        <f>ABS(testdata[[#This Row],[Jaw (13,8)]]-testdata[[#This Row],[Teeth (8,5)]])</f>
        <v>1.8213670190900757</v>
      </c>
      <c r="J306" s="8">
        <f>-ABS(testdata[[#This Row],[Teeth (8,5)]]-testdata[[#This Row],[Lips (5,3)]])</f>
        <v>-1.3054025014712352</v>
      </c>
      <c r="K306" s="11" t="b">
        <f>IF(testdata[[#This Row],[Upper]]&gt;I305,TRUE,FALSE)</f>
        <v>1</v>
      </c>
      <c r="L306" s="11" t="b">
        <f>IF(testdata[[#This Row],[Lower]]&lt;J305,TRUE,FALSE)</f>
        <v>0</v>
      </c>
      <c r="N306" s="2">
        <v>43179</v>
      </c>
      <c r="O306" s="8">
        <v>1.8213999999999999</v>
      </c>
      <c r="P306" s="8">
        <v>-1.3053999999999999</v>
      </c>
      <c r="Q306" s="11" t="b">
        <v>1</v>
      </c>
      <c r="R306" s="11" t="b">
        <v>0</v>
      </c>
    </row>
    <row r="307" spans="1:18" x14ac:dyDescent="0.25">
      <c r="A307" s="4">
        <v>306</v>
      </c>
      <c r="B307" s="2">
        <v>43180</v>
      </c>
      <c r="C307" s="1">
        <v>264.25</v>
      </c>
      <c r="D307" s="1">
        <v>261.27</v>
      </c>
      <c r="E307" s="1">
        <f>(testdata[[#This Row],[high]]+testdata[[#This Row],[low]])/2</f>
        <v>262.76</v>
      </c>
      <c r="F307" s="19">
        <f xml:space="preserve"> (F306 *(13 - 1) + E299) / 13</f>
        <v>262.37851198116465</v>
      </c>
      <c r="G307" s="18">
        <f xml:space="preserve"> (G306 *(8-1) + E302) / 8</f>
        <v>264.11530645718278</v>
      </c>
      <c r="H307" s="18">
        <f xml:space="preserve"> (H306 *(5-1) + E304) / 5</f>
        <v>265.24245933345838</v>
      </c>
      <c r="I307" s="8">
        <f>ABS(testdata[[#This Row],[Jaw (13,8)]]-testdata[[#This Row],[Teeth (8,5)]])</f>
        <v>1.7367944760181331</v>
      </c>
      <c r="J307" s="8">
        <f>-ABS(testdata[[#This Row],[Teeth (8,5)]]-testdata[[#This Row],[Lips (5,3)]])</f>
        <v>-1.127152876275602</v>
      </c>
      <c r="K307" s="11" t="b">
        <f>IF(testdata[[#This Row],[Upper]]&gt;I306,TRUE,FALSE)</f>
        <v>0</v>
      </c>
      <c r="L307" s="11" t="b">
        <f>IF(testdata[[#This Row],[Lower]]&lt;J306,TRUE,FALSE)</f>
        <v>0</v>
      </c>
      <c r="N307" s="2">
        <v>43180</v>
      </c>
      <c r="O307" s="8">
        <v>1.7367999999999999</v>
      </c>
      <c r="P307" s="8">
        <v>-1.1272</v>
      </c>
      <c r="Q307" s="11" t="b">
        <v>0</v>
      </c>
      <c r="R307" s="11" t="b">
        <v>0</v>
      </c>
    </row>
    <row r="308" spans="1:18" x14ac:dyDescent="0.25">
      <c r="A308" s="4">
        <v>307</v>
      </c>
      <c r="B308" s="2">
        <v>43181</v>
      </c>
      <c r="C308" s="1">
        <v>259.99</v>
      </c>
      <c r="D308" s="1">
        <v>254.66</v>
      </c>
      <c r="E308" s="1">
        <f>(testdata[[#This Row],[high]]+testdata[[#This Row],[low]])/2</f>
        <v>257.32499999999999</v>
      </c>
      <c r="F308" s="19">
        <f xml:space="preserve"> (F307 *(13 - 1) + E300) / 13</f>
        <v>262.86554952107508</v>
      </c>
      <c r="G308" s="18">
        <f xml:space="preserve"> (G307 *(8-1) + E303) / 8</f>
        <v>264.27089315003496</v>
      </c>
      <c r="H308" s="18">
        <f xml:space="preserve"> (H307 *(5-1) + E305) / 5</f>
        <v>264.70296746676667</v>
      </c>
      <c r="I308" s="8">
        <f>ABS(testdata[[#This Row],[Jaw (13,8)]]-testdata[[#This Row],[Teeth (8,5)]])</f>
        <v>1.4053436289598835</v>
      </c>
      <c r="J308" s="8">
        <f>-ABS(testdata[[#This Row],[Teeth (8,5)]]-testdata[[#This Row],[Lips (5,3)]])</f>
        <v>-0.43207431673170049</v>
      </c>
      <c r="K308" s="11" t="b">
        <f>IF(testdata[[#This Row],[Upper]]&gt;I307,TRUE,FALSE)</f>
        <v>0</v>
      </c>
      <c r="L308" s="11" t="b">
        <f>IF(testdata[[#This Row],[Lower]]&lt;J307,TRUE,FALSE)</f>
        <v>0</v>
      </c>
      <c r="N308" s="2">
        <v>43181</v>
      </c>
      <c r="O308" s="8">
        <v>1.4053</v>
      </c>
      <c r="P308" s="8">
        <v>-0.43209999999999998</v>
      </c>
      <c r="Q308" s="11" t="b">
        <v>0</v>
      </c>
      <c r="R308" s="11" t="b">
        <v>0</v>
      </c>
    </row>
    <row r="309" spans="1:18" x14ac:dyDescent="0.25">
      <c r="A309" s="4">
        <v>308</v>
      </c>
      <c r="B309" s="2">
        <v>43182</v>
      </c>
      <c r="C309" s="1">
        <v>256.27</v>
      </c>
      <c r="D309" s="1">
        <v>249.32</v>
      </c>
      <c r="E309" s="1">
        <f>(testdata[[#This Row],[high]]+testdata[[#This Row],[low]])/2</f>
        <v>252.79499999999999</v>
      </c>
      <c r="F309" s="19">
        <f xml:space="preserve"> (F308 *(13 - 1) + E301) / 13</f>
        <v>263.25743032714621</v>
      </c>
      <c r="G309" s="18">
        <f xml:space="preserve"> (G308 *(8-1) + E304) / 8</f>
        <v>264.44890650628059</v>
      </c>
      <c r="H309" s="18">
        <f xml:space="preserve"> (H308 *(5-1) + E306) / 5</f>
        <v>264.15837397341335</v>
      </c>
      <c r="I309" s="8">
        <f>ABS(testdata[[#This Row],[Jaw (13,8)]]-testdata[[#This Row],[Teeth (8,5)]])</f>
        <v>1.1914761791343835</v>
      </c>
      <c r="J309" s="8">
        <f>-ABS(testdata[[#This Row],[Teeth (8,5)]]-testdata[[#This Row],[Lips (5,3)]])</f>
        <v>-0.29053253286724612</v>
      </c>
      <c r="K309" s="11" t="b">
        <f>IF(testdata[[#This Row],[Upper]]&gt;I308,TRUE,FALSE)</f>
        <v>0</v>
      </c>
      <c r="L309" s="11" t="b">
        <f>IF(testdata[[#This Row],[Lower]]&lt;J308,TRUE,FALSE)</f>
        <v>0</v>
      </c>
      <c r="N309" s="2">
        <v>43182</v>
      </c>
      <c r="O309" s="8">
        <v>1.1915</v>
      </c>
      <c r="P309" s="8">
        <v>-0.29049999999999998</v>
      </c>
      <c r="Q309" s="11" t="b">
        <v>0</v>
      </c>
      <c r="R309" s="11" t="b">
        <v>0</v>
      </c>
    </row>
    <row r="310" spans="1:18" x14ac:dyDescent="0.25">
      <c r="A310" s="4">
        <v>309</v>
      </c>
      <c r="B310" s="2">
        <v>43185</v>
      </c>
      <c r="C310" s="1">
        <v>256.67</v>
      </c>
      <c r="D310" s="1">
        <v>250.84</v>
      </c>
      <c r="E310" s="1">
        <f>(testdata[[#This Row],[high]]+testdata[[#This Row],[low]])/2</f>
        <v>253.755</v>
      </c>
      <c r="F310" s="19">
        <f xml:space="preserve"> (F309 *(13 - 1) + E302) / 13</f>
        <v>263.48032030198107</v>
      </c>
      <c r="G310" s="18">
        <f xml:space="preserve"> (G309 *(8-1) + E305) / 8</f>
        <v>264.21091819299551</v>
      </c>
      <c r="H310" s="18">
        <f xml:space="preserve"> (H309 *(5-1) + E307) / 5</f>
        <v>263.8786991787307</v>
      </c>
      <c r="I310" s="8">
        <f>ABS(testdata[[#This Row],[Jaw (13,8)]]-testdata[[#This Row],[Teeth (8,5)]])</f>
        <v>0.73059789101444039</v>
      </c>
      <c r="J310" s="8">
        <f>-ABS(testdata[[#This Row],[Teeth (8,5)]]-testdata[[#This Row],[Lips (5,3)]])</f>
        <v>-0.33221901426480827</v>
      </c>
      <c r="K310" s="11" t="b">
        <f>IF(testdata[[#This Row],[Upper]]&gt;I309,TRUE,FALSE)</f>
        <v>0</v>
      </c>
      <c r="L310" s="11" t="b">
        <f>IF(testdata[[#This Row],[Lower]]&lt;J309,TRUE,FALSE)</f>
        <v>1</v>
      </c>
      <c r="N310" s="2">
        <v>43185</v>
      </c>
      <c r="O310" s="8">
        <v>0.73060000000000003</v>
      </c>
      <c r="P310" s="8">
        <v>-0.3322</v>
      </c>
      <c r="Q310" s="11" t="b">
        <v>0</v>
      </c>
      <c r="R310" s="11" t="b">
        <v>1</v>
      </c>
    </row>
    <row r="311" spans="1:18" x14ac:dyDescent="0.25">
      <c r="A311" s="4">
        <v>310</v>
      </c>
      <c r="B311" s="2">
        <v>43186</v>
      </c>
      <c r="C311" s="1">
        <v>257.95999999999998</v>
      </c>
      <c r="D311" s="1">
        <v>250.29</v>
      </c>
      <c r="E311" s="1">
        <f>(testdata[[#This Row],[high]]+testdata[[#This Row],[low]])/2</f>
        <v>254.125</v>
      </c>
      <c r="F311" s="19">
        <f xml:space="preserve"> (F310 *(13 - 1) + E303) / 13</f>
        <v>263.62491104798255</v>
      </c>
      <c r="G311" s="18">
        <f xml:space="preserve"> (G310 *(8-1) + E306) / 8</f>
        <v>263.93205341887108</v>
      </c>
      <c r="H311" s="18">
        <f xml:space="preserve"> (H310 *(5-1) + E308) / 5</f>
        <v>262.56795934298458</v>
      </c>
      <c r="I311" s="8">
        <f>ABS(testdata[[#This Row],[Jaw (13,8)]]-testdata[[#This Row],[Teeth (8,5)]])</f>
        <v>0.30714237088852769</v>
      </c>
      <c r="J311" s="8">
        <f>-ABS(testdata[[#This Row],[Teeth (8,5)]]-testdata[[#This Row],[Lips (5,3)]])</f>
        <v>-1.3640940758864986</v>
      </c>
      <c r="K311" s="11" t="b">
        <f>IF(testdata[[#This Row],[Upper]]&gt;I310,TRUE,FALSE)</f>
        <v>0</v>
      </c>
      <c r="L311" s="11" t="b">
        <f>IF(testdata[[#This Row],[Lower]]&lt;J310,TRUE,FALSE)</f>
        <v>1</v>
      </c>
      <c r="N311" s="2">
        <v>43186</v>
      </c>
      <c r="O311" s="8">
        <v>0.30709999999999998</v>
      </c>
      <c r="P311" s="8">
        <v>-1.3641000000000001</v>
      </c>
      <c r="Q311" s="11" t="b">
        <v>0</v>
      </c>
      <c r="R311" s="11" t="b">
        <v>1</v>
      </c>
    </row>
    <row r="312" spans="1:18" x14ac:dyDescent="0.25">
      <c r="A312" s="4">
        <v>311</v>
      </c>
      <c r="B312" s="2">
        <v>43187</v>
      </c>
      <c r="C312" s="1">
        <v>253.97</v>
      </c>
      <c r="D312" s="1">
        <v>250.04</v>
      </c>
      <c r="E312" s="1">
        <f>(testdata[[#This Row],[high]]+testdata[[#This Row],[low]])/2</f>
        <v>252.005</v>
      </c>
      <c r="F312" s="19">
        <f xml:space="preserve"> (F311 *(13 - 1) + E304) / 13</f>
        <v>263.78414865967619</v>
      </c>
      <c r="G312" s="18">
        <f xml:space="preserve"> (G311 *(8-1) + E307) / 8</f>
        <v>263.78554674151223</v>
      </c>
      <c r="H312" s="18">
        <f xml:space="preserve"> (H311 *(5-1) + E309) / 5</f>
        <v>260.6133674743877</v>
      </c>
      <c r="I312" s="8">
        <f>ABS(testdata[[#This Row],[Jaw (13,8)]]-testdata[[#This Row],[Teeth (8,5)]])</f>
        <v>1.3980818360437297E-3</v>
      </c>
      <c r="J312" s="8">
        <f>-ABS(testdata[[#This Row],[Teeth (8,5)]]-testdata[[#This Row],[Lips (5,3)]])</f>
        <v>-3.1721792671245339</v>
      </c>
      <c r="K312" s="11" t="b">
        <f>IF(testdata[[#This Row],[Upper]]&gt;I311,TRUE,FALSE)</f>
        <v>0</v>
      </c>
      <c r="L312" s="11" t="b">
        <f>IF(testdata[[#This Row],[Lower]]&lt;J311,TRUE,FALSE)</f>
        <v>1</v>
      </c>
      <c r="N312" s="2">
        <v>43187</v>
      </c>
      <c r="O312" s="8">
        <v>1.4E-3</v>
      </c>
      <c r="P312" s="8">
        <v>-3.1722000000000001</v>
      </c>
      <c r="Q312" s="11" t="b">
        <v>0</v>
      </c>
      <c r="R312" s="11" t="b">
        <v>1</v>
      </c>
    </row>
    <row r="313" spans="1:18" x14ac:dyDescent="0.25">
      <c r="A313" s="4">
        <v>312</v>
      </c>
      <c r="B313" s="2">
        <v>43188</v>
      </c>
      <c r="C313" s="1">
        <v>256.5</v>
      </c>
      <c r="D313" s="1">
        <v>251.26</v>
      </c>
      <c r="E313" s="1">
        <f>(testdata[[#This Row],[high]]+testdata[[#This Row],[low]])/2</f>
        <v>253.88</v>
      </c>
      <c r="F313" s="19">
        <f xml:space="preserve"> (F312 *(13 - 1) + E305) / 13</f>
        <v>263.68882953200875</v>
      </c>
      <c r="G313" s="18">
        <f xml:space="preserve"> (G312 *(8-1) + E308) / 8</f>
        <v>262.97797839882321</v>
      </c>
      <c r="H313" s="18">
        <f xml:space="preserve"> (H312 *(5-1) + E310) / 5</f>
        <v>259.24169397951016</v>
      </c>
      <c r="I313" s="8">
        <f>ABS(testdata[[#This Row],[Jaw (13,8)]]-testdata[[#This Row],[Teeth (8,5)]])</f>
        <v>0.71085113318554249</v>
      </c>
      <c r="J313" s="8">
        <f>-ABS(testdata[[#This Row],[Teeth (8,5)]]-testdata[[#This Row],[Lips (5,3)]])</f>
        <v>-3.7362844193130513</v>
      </c>
      <c r="K313" s="11" t="b">
        <f>IF(testdata[[#This Row],[Upper]]&gt;I312,TRUE,FALSE)</f>
        <v>1</v>
      </c>
      <c r="L313" s="11" t="b">
        <f>IF(testdata[[#This Row],[Lower]]&lt;J312,TRUE,FALSE)</f>
        <v>1</v>
      </c>
      <c r="N313" s="2">
        <v>43188</v>
      </c>
      <c r="O313" s="8">
        <v>0.71089999999999998</v>
      </c>
      <c r="P313" s="8">
        <v>-3.7363</v>
      </c>
      <c r="Q313" s="11" t="b">
        <v>1</v>
      </c>
      <c r="R313" s="11" t="b">
        <v>1</v>
      </c>
    </row>
    <row r="314" spans="1:18" x14ac:dyDescent="0.25">
      <c r="A314" s="4">
        <v>313</v>
      </c>
      <c r="B314" s="2">
        <v>43192</v>
      </c>
      <c r="C314" s="1">
        <v>254.44</v>
      </c>
      <c r="D314" s="1">
        <v>246.26</v>
      </c>
      <c r="E314" s="1">
        <f>(testdata[[#This Row],[high]]+testdata[[#This Row],[low]])/2</f>
        <v>250.35</v>
      </c>
      <c r="F314" s="19">
        <f xml:space="preserve"> (F313 *(13 - 1) + E306) / 13</f>
        <v>263.55738110646962</v>
      </c>
      <c r="G314" s="18">
        <f xml:space="preserve"> (G313 *(8-1) + E309) / 8</f>
        <v>261.7051060989703</v>
      </c>
      <c r="H314" s="18">
        <f xml:space="preserve"> (H313 *(5-1) + E311) / 5</f>
        <v>258.21835518360814</v>
      </c>
      <c r="I314" s="8">
        <f>ABS(testdata[[#This Row],[Jaw (13,8)]]-testdata[[#This Row],[Teeth (8,5)]])</f>
        <v>1.8522750074993155</v>
      </c>
      <c r="J314" s="8">
        <f>-ABS(testdata[[#This Row],[Teeth (8,5)]]-testdata[[#This Row],[Lips (5,3)]])</f>
        <v>-3.4867509153621654</v>
      </c>
      <c r="K314" s="11" t="b">
        <f>IF(testdata[[#This Row],[Upper]]&gt;I313,TRUE,FALSE)</f>
        <v>1</v>
      </c>
      <c r="L314" s="11" t="b">
        <f>IF(testdata[[#This Row],[Lower]]&lt;J313,TRUE,FALSE)</f>
        <v>0</v>
      </c>
      <c r="N314" s="2">
        <v>43192</v>
      </c>
      <c r="O314" s="8">
        <v>1.8523000000000001</v>
      </c>
      <c r="P314" s="8">
        <v>-3.4868000000000001</v>
      </c>
      <c r="Q314" s="11" t="b">
        <v>1</v>
      </c>
      <c r="R314" s="11" t="b">
        <v>0</v>
      </c>
    </row>
    <row r="315" spans="1:18" x14ac:dyDescent="0.25">
      <c r="A315" s="4">
        <v>314</v>
      </c>
      <c r="B315" s="2">
        <v>43193</v>
      </c>
      <c r="C315" s="1">
        <v>252.68</v>
      </c>
      <c r="D315" s="1">
        <v>248.36</v>
      </c>
      <c r="E315" s="1">
        <f>(testdata[[#This Row],[high]]+testdata[[#This Row],[low]])/2</f>
        <v>250.52</v>
      </c>
      <c r="F315" s="19">
        <f xml:space="preserve"> (F314 *(13 - 1) + E307) / 13</f>
        <v>263.49604409827964</v>
      </c>
      <c r="G315" s="18">
        <f xml:space="preserve"> (G314 *(8-1) + E310) / 8</f>
        <v>260.71134283659904</v>
      </c>
      <c r="H315" s="18">
        <f xml:space="preserve"> (H314 *(5-1) + E312) / 5</f>
        <v>256.97568414688646</v>
      </c>
      <c r="I315" s="8">
        <f>ABS(testdata[[#This Row],[Jaw (13,8)]]-testdata[[#This Row],[Teeth (8,5)]])</f>
        <v>2.7847012616805955</v>
      </c>
      <c r="J315" s="8">
        <f>-ABS(testdata[[#This Row],[Teeth (8,5)]]-testdata[[#This Row],[Lips (5,3)]])</f>
        <v>-3.7356586897125794</v>
      </c>
      <c r="K315" s="11" t="b">
        <f>IF(testdata[[#This Row],[Upper]]&gt;I314,TRUE,FALSE)</f>
        <v>1</v>
      </c>
      <c r="L315" s="11" t="b">
        <f>IF(testdata[[#This Row],[Lower]]&lt;J314,TRUE,FALSE)</f>
        <v>1</v>
      </c>
      <c r="N315" s="2">
        <v>43193</v>
      </c>
      <c r="O315" s="8">
        <v>2.7847</v>
      </c>
      <c r="P315" s="8">
        <v>-3.7357</v>
      </c>
      <c r="Q315" s="11" t="b">
        <v>1</v>
      </c>
      <c r="R315" s="11" t="b">
        <v>1</v>
      </c>
    </row>
    <row r="316" spans="1:18" x14ac:dyDescent="0.25">
      <c r="A316" s="4">
        <v>315</v>
      </c>
      <c r="B316" s="2">
        <v>43194</v>
      </c>
      <c r="C316" s="1">
        <v>255.63</v>
      </c>
      <c r="D316" s="1">
        <v>248.13</v>
      </c>
      <c r="E316" s="1">
        <f>(testdata[[#This Row],[high]]+testdata[[#This Row],[low]])/2</f>
        <v>251.88</v>
      </c>
      <c r="F316" s="19">
        <f xml:space="preserve"> (F315 *(13 - 1) + E308) / 13</f>
        <v>263.02134839841199</v>
      </c>
      <c r="G316" s="18">
        <f xml:space="preserve"> (G315 *(8-1) + E311) / 8</f>
        <v>259.8880499820242</v>
      </c>
      <c r="H316" s="18">
        <f xml:space="preserve"> (H315 *(5-1) + E313) / 5</f>
        <v>256.35654731750918</v>
      </c>
      <c r="I316" s="8">
        <f>ABS(testdata[[#This Row],[Jaw (13,8)]]-testdata[[#This Row],[Teeth (8,5)]])</f>
        <v>3.1332984163877882</v>
      </c>
      <c r="J316" s="8">
        <f>-ABS(testdata[[#This Row],[Teeth (8,5)]]-testdata[[#This Row],[Lips (5,3)]])</f>
        <v>-3.5315026645150169</v>
      </c>
      <c r="K316" s="11" t="b">
        <f>IF(testdata[[#This Row],[Upper]]&gt;I315,TRUE,FALSE)</f>
        <v>1</v>
      </c>
      <c r="L316" s="11" t="b">
        <f>IF(testdata[[#This Row],[Lower]]&lt;J315,TRUE,FALSE)</f>
        <v>0</v>
      </c>
      <c r="N316" s="2">
        <v>43194</v>
      </c>
      <c r="O316" s="8">
        <v>3.1333000000000002</v>
      </c>
      <c r="P316" s="8">
        <v>-3.5314999999999999</v>
      </c>
      <c r="Q316" s="11" t="b">
        <v>1</v>
      </c>
      <c r="R316" s="11" t="b">
        <v>0</v>
      </c>
    </row>
    <row r="317" spans="1:18" x14ac:dyDescent="0.25">
      <c r="A317" s="4">
        <v>316</v>
      </c>
      <c r="B317" s="2">
        <v>43195</v>
      </c>
      <c r="C317" s="1">
        <v>257.83999999999997</v>
      </c>
      <c r="D317" s="1">
        <v>255.59</v>
      </c>
      <c r="E317" s="1">
        <f>(testdata[[#This Row],[high]]+testdata[[#This Row],[low]])/2</f>
        <v>256.71499999999997</v>
      </c>
      <c r="F317" s="19">
        <f xml:space="preserve"> (F316 *(13 - 1) + E309) / 13</f>
        <v>262.23470621391874</v>
      </c>
      <c r="G317" s="18">
        <f xml:space="preserve"> (G316 *(8-1) + E312) / 8</f>
        <v>258.90266873427117</v>
      </c>
      <c r="H317" s="18">
        <f xml:space="preserve"> (H316 *(5-1) + E314) / 5</f>
        <v>255.15523785400734</v>
      </c>
      <c r="I317" s="8">
        <f>ABS(testdata[[#This Row],[Jaw (13,8)]]-testdata[[#This Row],[Teeth (8,5)]])</f>
        <v>3.3320374796475676</v>
      </c>
      <c r="J317" s="8">
        <f>-ABS(testdata[[#This Row],[Teeth (8,5)]]-testdata[[#This Row],[Lips (5,3)]])</f>
        <v>-3.7474308802638348</v>
      </c>
      <c r="K317" s="11" t="b">
        <f>IF(testdata[[#This Row],[Upper]]&gt;I316,TRUE,FALSE)</f>
        <v>1</v>
      </c>
      <c r="L317" s="11" t="b">
        <f>IF(testdata[[#This Row],[Lower]]&lt;J316,TRUE,FALSE)</f>
        <v>1</v>
      </c>
      <c r="N317" s="2">
        <v>43195</v>
      </c>
      <c r="O317" s="8">
        <v>3.3319999999999999</v>
      </c>
      <c r="P317" s="8">
        <v>-3.7473999999999998</v>
      </c>
      <c r="Q317" s="11" t="b">
        <v>1</v>
      </c>
      <c r="R317" s="11" t="b">
        <v>1</v>
      </c>
    </row>
    <row r="318" spans="1:18" x14ac:dyDescent="0.25">
      <c r="A318" s="4">
        <v>317</v>
      </c>
      <c r="B318" s="2">
        <v>43196</v>
      </c>
      <c r="C318" s="1">
        <v>256.36</v>
      </c>
      <c r="D318" s="1">
        <v>249.48</v>
      </c>
      <c r="E318" s="1">
        <f>(testdata[[#This Row],[high]]+testdata[[#This Row],[low]])/2</f>
        <v>252.92000000000002</v>
      </c>
      <c r="F318" s="19">
        <f xml:space="preserve"> (F317 *(13 - 1) + E310) / 13</f>
        <v>261.58242112054035</v>
      </c>
      <c r="G318" s="18">
        <f xml:space="preserve"> (G317 *(8-1) + E313) / 8</f>
        <v>258.27483514248729</v>
      </c>
      <c r="H318" s="18">
        <f xml:space="preserve"> (H317 *(5-1) + E315) / 5</f>
        <v>254.22819028320586</v>
      </c>
      <c r="I318" s="8">
        <f>ABS(testdata[[#This Row],[Jaw (13,8)]]-testdata[[#This Row],[Teeth (8,5)]])</f>
        <v>3.307585978053055</v>
      </c>
      <c r="J318" s="8">
        <f>-ABS(testdata[[#This Row],[Teeth (8,5)]]-testdata[[#This Row],[Lips (5,3)]])</f>
        <v>-4.0466448592814288</v>
      </c>
      <c r="K318" s="11" t="b">
        <f>IF(testdata[[#This Row],[Upper]]&gt;I317,TRUE,FALSE)</f>
        <v>0</v>
      </c>
      <c r="L318" s="11" t="b">
        <f>IF(testdata[[#This Row],[Lower]]&lt;J317,TRUE,FALSE)</f>
        <v>1</v>
      </c>
      <c r="N318" s="2">
        <v>43196</v>
      </c>
      <c r="O318" s="8">
        <v>3.3075999999999999</v>
      </c>
      <c r="P318" s="8">
        <v>-4.0465999999999998</v>
      </c>
      <c r="Q318" s="11" t="b">
        <v>0</v>
      </c>
      <c r="R318" s="11" t="b">
        <v>1</v>
      </c>
    </row>
    <row r="319" spans="1:18" x14ac:dyDescent="0.25">
      <c r="A319" s="4">
        <v>318</v>
      </c>
      <c r="B319" s="2">
        <v>43199</v>
      </c>
      <c r="C319" s="1">
        <v>256.10000000000002</v>
      </c>
      <c r="D319" s="1">
        <v>251.35</v>
      </c>
      <c r="E319" s="1">
        <f>(testdata[[#This Row],[high]]+testdata[[#This Row],[low]])/2</f>
        <v>253.72500000000002</v>
      </c>
      <c r="F319" s="19">
        <f xml:space="preserve"> (F318 *(13 - 1) + E311) / 13</f>
        <v>261.00877334203722</v>
      </c>
      <c r="G319" s="18">
        <f xml:space="preserve"> (G318 *(8-1) + E314) / 8</f>
        <v>257.2842307496764</v>
      </c>
      <c r="H319" s="18">
        <f xml:space="preserve"> (H318 *(5-1) + E316) / 5</f>
        <v>253.75855222656469</v>
      </c>
      <c r="I319" s="8">
        <f>ABS(testdata[[#This Row],[Jaw (13,8)]]-testdata[[#This Row],[Teeth (8,5)]])</f>
        <v>3.7245425923608195</v>
      </c>
      <c r="J319" s="8">
        <f>-ABS(testdata[[#This Row],[Teeth (8,5)]]-testdata[[#This Row],[Lips (5,3)]])</f>
        <v>-3.5256785231117078</v>
      </c>
      <c r="K319" s="11" t="b">
        <f>IF(testdata[[#This Row],[Upper]]&gt;I318,TRUE,FALSE)</f>
        <v>1</v>
      </c>
      <c r="L319" s="11" t="b">
        <f>IF(testdata[[#This Row],[Lower]]&lt;J318,TRUE,FALSE)</f>
        <v>0</v>
      </c>
      <c r="N319" s="2">
        <v>43199</v>
      </c>
      <c r="O319" s="8">
        <v>3.7244999999999999</v>
      </c>
      <c r="P319" s="8">
        <v>-3.5257000000000001</v>
      </c>
      <c r="Q319" s="11" t="b">
        <v>1</v>
      </c>
      <c r="R319" s="11" t="b">
        <v>0</v>
      </c>
    </row>
    <row r="320" spans="1:18" x14ac:dyDescent="0.25">
      <c r="A320" s="4">
        <v>319</v>
      </c>
      <c r="B320" s="2">
        <v>43200</v>
      </c>
      <c r="C320" s="1">
        <v>257.26</v>
      </c>
      <c r="D320" s="1">
        <v>254.3</v>
      </c>
      <c r="E320" s="1">
        <f>(testdata[[#This Row],[high]]+testdata[[#This Row],[low]])/2</f>
        <v>255.78</v>
      </c>
      <c r="F320" s="19">
        <f xml:space="preserve"> (F319 *(13 - 1) + E312) / 13</f>
        <v>260.31617539264977</v>
      </c>
      <c r="G320" s="18">
        <f xml:space="preserve"> (G319 *(8-1) + E315) / 8</f>
        <v>256.43870190596687</v>
      </c>
      <c r="H320" s="18">
        <f xml:space="preserve"> (H319 *(5-1) + E317) / 5</f>
        <v>254.34984178125174</v>
      </c>
      <c r="I320" s="8">
        <f>ABS(testdata[[#This Row],[Jaw (13,8)]]-testdata[[#This Row],[Teeth (8,5)]])</f>
        <v>3.8774734866829021</v>
      </c>
      <c r="J320" s="8">
        <f>-ABS(testdata[[#This Row],[Teeth (8,5)]]-testdata[[#This Row],[Lips (5,3)]])</f>
        <v>-2.0888601247151257</v>
      </c>
      <c r="K320" s="11" t="b">
        <f>IF(testdata[[#This Row],[Upper]]&gt;I319,TRUE,FALSE)</f>
        <v>1</v>
      </c>
      <c r="L320" s="11" t="b">
        <f>IF(testdata[[#This Row],[Lower]]&lt;J319,TRUE,FALSE)</f>
        <v>0</v>
      </c>
      <c r="N320" s="2">
        <v>43200</v>
      </c>
      <c r="O320" s="8">
        <v>3.8774999999999999</v>
      </c>
      <c r="P320" s="8">
        <v>-2.0889000000000002</v>
      </c>
      <c r="Q320" s="11" t="b">
        <v>1</v>
      </c>
      <c r="R320" s="11" t="b">
        <v>0</v>
      </c>
    </row>
    <row r="321" spans="1:18" x14ac:dyDescent="0.25">
      <c r="A321" s="4">
        <v>320</v>
      </c>
      <c r="B321" s="2">
        <v>43201</v>
      </c>
      <c r="C321" s="1">
        <v>256.87</v>
      </c>
      <c r="D321" s="1">
        <v>254.69</v>
      </c>
      <c r="E321" s="1">
        <f>(testdata[[#This Row],[high]]+testdata[[#This Row],[low]])/2</f>
        <v>255.78</v>
      </c>
      <c r="F321" s="19">
        <f xml:space="preserve"> (F320 *(13 - 1) + E313) / 13</f>
        <v>259.82108497783059</v>
      </c>
      <c r="G321" s="18">
        <f xml:space="preserve"> (G320 *(8-1) + E316) / 8</f>
        <v>255.86886416772103</v>
      </c>
      <c r="H321" s="18">
        <f xml:space="preserve"> (H320 *(5-1) + E318) / 5</f>
        <v>254.06387342500139</v>
      </c>
      <c r="I321" s="8">
        <f>ABS(testdata[[#This Row],[Jaw (13,8)]]-testdata[[#This Row],[Teeth (8,5)]])</f>
        <v>3.9522208101095657</v>
      </c>
      <c r="J321" s="8">
        <f>-ABS(testdata[[#This Row],[Teeth (8,5)]]-testdata[[#This Row],[Lips (5,3)]])</f>
        <v>-1.8049907427196388</v>
      </c>
      <c r="K321" s="11" t="b">
        <f>IF(testdata[[#This Row],[Upper]]&gt;I320,TRUE,FALSE)</f>
        <v>1</v>
      </c>
      <c r="L321" s="11" t="b">
        <f>IF(testdata[[#This Row],[Lower]]&lt;J320,TRUE,FALSE)</f>
        <v>0</v>
      </c>
      <c r="N321" s="2">
        <v>43201</v>
      </c>
      <c r="O321" s="8">
        <v>3.9521999999999999</v>
      </c>
      <c r="P321" s="8">
        <v>-1.8049999999999999</v>
      </c>
      <c r="Q321" s="11" t="b">
        <v>1</v>
      </c>
      <c r="R321" s="11" t="b">
        <v>0</v>
      </c>
    </row>
    <row r="322" spans="1:18" x14ac:dyDescent="0.25">
      <c r="A322" s="4">
        <v>321</v>
      </c>
      <c r="B322" s="2">
        <v>43202</v>
      </c>
      <c r="C322" s="1">
        <v>258.18</v>
      </c>
      <c r="D322" s="1">
        <v>256.31</v>
      </c>
      <c r="E322" s="1">
        <f>(testdata[[#This Row],[high]]+testdata[[#This Row],[low]])/2</f>
        <v>257.245</v>
      </c>
      <c r="F322" s="19">
        <f xml:space="preserve"> (F321 *(13 - 1) + E314) / 13</f>
        <v>259.0925399795359</v>
      </c>
      <c r="G322" s="18">
        <f xml:space="preserve"> (G321 *(8-1) + E317) / 8</f>
        <v>255.97463114675588</v>
      </c>
      <c r="H322" s="18">
        <f xml:space="preserve"> (H321 *(5-1) + E319) / 5</f>
        <v>253.99609874000112</v>
      </c>
      <c r="I322" s="8">
        <f>ABS(testdata[[#This Row],[Jaw (13,8)]]-testdata[[#This Row],[Teeth (8,5)]])</f>
        <v>3.1179088327800173</v>
      </c>
      <c r="J322" s="8">
        <f>-ABS(testdata[[#This Row],[Teeth (8,5)]]-testdata[[#This Row],[Lips (5,3)]])</f>
        <v>-1.9785324067547663</v>
      </c>
      <c r="K322" s="11" t="b">
        <f>IF(testdata[[#This Row],[Upper]]&gt;I321,TRUE,FALSE)</f>
        <v>0</v>
      </c>
      <c r="L322" s="11" t="b">
        <f>IF(testdata[[#This Row],[Lower]]&lt;J321,TRUE,FALSE)</f>
        <v>1</v>
      </c>
      <c r="N322" s="2">
        <v>43202</v>
      </c>
      <c r="O322" s="8">
        <v>3.1179000000000001</v>
      </c>
      <c r="P322" s="8">
        <v>-1.9784999999999999</v>
      </c>
      <c r="Q322" s="11" t="b">
        <v>0</v>
      </c>
      <c r="R322" s="11" t="b">
        <v>1</v>
      </c>
    </row>
    <row r="323" spans="1:18" x14ac:dyDescent="0.25">
      <c r="A323" s="4">
        <v>322</v>
      </c>
      <c r="B323" s="2">
        <v>43203</v>
      </c>
      <c r="C323" s="1">
        <v>258.70999999999998</v>
      </c>
      <c r="D323" s="1">
        <v>255.29</v>
      </c>
      <c r="E323" s="1">
        <f>(testdata[[#This Row],[high]]+testdata[[#This Row],[low]])/2</f>
        <v>257</v>
      </c>
      <c r="F323" s="19">
        <f xml:space="preserve"> (F322 *(13 - 1) + E315) / 13</f>
        <v>258.43311382726392</v>
      </c>
      <c r="G323" s="18">
        <f xml:space="preserve"> (G322 *(8-1) + E318) / 8</f>
        <v>255.59280225341141</v>
      </c>
      <c r="H323" s="18">
        <f xml:space="preserve"> (H322 *(5-1) + E320) / 5</f>
        <v>254.35287899200088</v>
      </c>
      <c r="I323" s="8">
        <f>ABS(testdata[[#This Row],[Jaw (13,8)]]-testdata[[#This Row],[Teeth (8,5)]])</f>
        <v>2.8403115738525173</v>
      </c>
      <c r="J323" s="8">
        <f>-ABS(testdata[[#This Row],[Teeth (8,5)]]-testdata[[#This Row],[Lips (5,3)]])</f>
        <v>-1.2399232614105244</v>
      </c>
      <c r="K323" s="11" t="b">
        <f>IF(testdata[[#This Row],[Upper]]&gt;I322,TRUE,FALSE)</f>
        <v>0</v>
      </c>
      <c r="L323" s="11" t="b">
        <f>IF(testdata[[#This Row],[Lower]]&lt;J322,TRUE,FALSE)</f>
        <v>0</v>
      </c>
      <c r="N323" s="2">
        <v>43203</v>
      </c>
      <c r="O323" s="8">
        <v>2.8403</v>
      </c>
      <c r="P323" s="8">
        <v>-1.2399</v>
      </c>
      <c r="Q323" s="11" t="b">
        <v>0</v>
      </c>
      <c r="R323" s="11" t="b">
        <v>0</v>
      </c>
    </row>
    <row r="324" spans="1:18" x14ac:dyDescent="0.25">
      <c r="A324" s="4">
        <v>323</v>
      </c>
      <c r="B324" s="2">
        <v>43206</v>
      </c>
      <c r="C324" s="1">
        <v>259.33999999999997</v>
      </c>
      <c r="D324" s="1">
        <v>257.29000000000002</v>
      </c>
      <c r="E324" s="1">
        <f>(testdata[[#This Row],[high]]+testdata[[#This Row],[low]])/2</f>
        <v>258.315</v>
      </c>
      <c r="F324" s="19">
        <f xml:space="preserve"> (F323 *(13 - 1) + E316) / 13</f>
        <v>257.92902814824362</v>
      </c>
      <c r="G324" s="18">
        <f xml:space="preserve"> (G323 *(8-1) + E319) / 8</f>
        <v>255.35932697173496</v>
      </c>
      <c r="H324" s="18">
        <f xml:space="preserve"> (H323 *(5-1) + E321) / 5</f>
        <v>254.63830319360073</v>
      </c>
      <c r="I324" s="8">
        <f>ABS(testdata[[#This Row],[Jaw (13,8)]]-testdata[[#This Row],[Teeth (8,5)]])</f>
        <v>2.5697011765086586</v>
      </c>
      <c r="J324" s="8">
        <f>-ABS(testdata[[#This Row],[Teeth (8,5)]]-testdata[[#This Row],[Lips (5,3)]])</f>
        <v>-0.72102377813422436</v>
      </c>
      <c r="K324" s="11" t="b">
        <f>IF(testdata[[#This Row],[Upper]]&gt;I323,TRUE,FALSE)</f>
        <v>0</v>
      </c>
      <c r="L324" s="11" t="b">
        <f>IF(testdata[[#This Row],[Lower]]&lt;J323,TRUE,FALSE)</f>
        <v>0</v>
      </c>
      <c r="N324" s="2">
        <v>43206</v>
      </c>
      <c r="O324" s="8">
        <v>2.5697000000000001</v>
      </c>
      <c r="P324" s="8">
        <v>-0.72099999999999997</v>
      </c>
      <c r="Q324" s="11" t="b">
        <v>0</v>
      </c>
      <c r="R324" s="11" t="b">
        <v>0</v>
      </c>
    </row>
    <row r="325" spans="1:18" x14ac:dyDescent="0.25">
      <c r="A325" s="4">
        <v>324</v>
      </c>
      <c r="B325" s="2">
        <v>43207</v>
      </c>
      <c r="C325" s="1">
        <v>261.93</v>
      </c>
      <c r="D325" s="1">
        <v>259.88</v>
      </c>
      <c r="E325" s="1">
        <f>(testdata[[#This Row],[high]]+testdata[[#This Row],[low]])/2</f>
        <v>260.90499999999997</v>
      </c>
      <c r="F325" s="19">
        <f xml:space="preserve"> (F324 *(13 - 1) + E317) / 13</f>
        <v>257.83564136760953</v>
      </c>
      <c r="G325" s="18">
        <f xml:space="preserve"> (G324 *(8-1) + E320) / 8</f>
        <v>255.4119111002681</v>
      </c>
      <c r="H325" s="18">
        <f xml:space="preserve"> (H324 *(5-1) + E322) / 5</f>
        <v>255.15964255488061</v>
      </c>
      <c r="I325" s="8">
        <f>ABS(testdata[[#This Row],[Jaw (13,8)]]-testdata[[#This Row],[Teeth (8,5)]])</f>
        <v>2.4237302673414263</v>
      </c>
      <c r="J325" s="8">
        <f>-ABS(testdata[[#This Row],[Teeth (8,5)]]-testdata[[#This Row],[Lips (5,3)]])</f>
        <v>-0.25226854538749421</v>
      </c>
      <c r="K325" s="11" t="b">
        <f>IF(testdata[[#This Row],[Upper]]&gt;I324,TRUE,FALSE)</f>
        <v>0</v>
      </c>
      <c r="L325" s="11" t="b">
        <f>IF(testdata[[#This Row],[Lower]]&lt;J324,TRUE,FALSE)</f>
        <v>0</v>
      </c>
      <c r="N325" s="2">
        <v>43207</v>
      </c>
      <c r="O325" s="8">
        <v>2.4237000000000002</v>
      </c>
      <c r="P325" s="8">
        <v>-0.25230000000000002</v>
      </c>
      <c r="Q325" s="11" t="b">
        <v>0</v>
      </c>
      <c r="R325" s="11" t="b">
        <v>0</v>
      </c>
    </row>
    <row r="326" spans="1:18" x14ac:dyDescent="0.25">
      <c r="A326" s="4">
        <v>325</v>
      </c>
      <c r="B326" s="2">
        <v>43208</v>
      </c>
      <c r="C326" s="1">
        <v>262.33999999999997</v>
      </c>
      <c r="D326" s="1">
        <v>260.95999999999998</v>
      </c>
      <c r="E326" s="1">
        <f>(testdata[[#This Row],[high]]+testdata[[#This Row],[low]])/2</f>
        <v>261.64999999999998</v>
      </c>
      <c r="F326" s="19">
        <f xml:space="preserve"> (F325 *(13 - 1) + E318) / 13</f>
        <v>257.45751510856269</v>
      </c>
      <c r="G326" s="18">
        <f xml:space="preserve"> (G325 *(8-1) + E321) / 8</f>
        <v>255.45792221273459</v>
      </c>
      <c r="H326" s="18">
        <f xml:space="preserve"> (H325 *(5-1) + E323) / 5</f>
        <v>255.5277140439045</v>
      </c>
      <c r="I326" s="8">
        <f>ABS(testdata[[#This Row],[Jaw (13,8)]]-testdata[[#This Row],[Teeth (8,5)]])</f>
        <v>1.9995928958281013</v>
      </c>
      <c r="J326" s="8">
        <f>-ABS(testdata[[#This Row],[Teeth (8,5)]]-testdata[[#This Row],[Lips (5,3)]])</f>
        <v>-6.9791831169908392E-2</v>
      </c>
      <c r="K326" s="11" t="b">
        <f>IF(testdata[[#This Row],[Upper]]&gt;I325,TRUE,FALSE)</f>
        <v>0</v>
      </c>
      <c r="L326" s="11" t="b">
        <f>IF(testdata[[#This Row],[Lower]]&lt;J325,TRUE,FALSE)</f>
        <v>0</v>
      </c>
      <c r="N326" s="2">
        <v>43208</v>
      </c>
      <c r="O326" s="8">
        <v>1.9996</v>
      </c>
      <c r="P326" s="8">
        <v>-6.9800000000000001E-2</v>
      </c>
      <c r="Q326" s="11" t="b">
        <v>0</v>
      </c>
      <c r="R326" s="11" t="b">
        <v>0</v>
      </c>
    </row>
    <row r="327" spans="1:18" x14ac:dyDescent="0.25">
      <c r="A327" s="4">
        <v>326</v>
      </c>
      <c r="B327" s="2">
        <v>43209</v>
      </c>
      <c r="C327" s="1">
        <v>260.97000000000003</v>
      </c>
      <c r="D327" s="1">
        <v>258.88</v>
      </c>
      <c r="E327" s="1">
        <f>(testdata[[#This Row],[high]]+testdata[[#This Row],[low]])/2</f>
        <v>259.92500000000001</v>
      </c>
      <c r="F327" s="19">
        <f xml:space="preserve"> (F326 *(13 - 1) + E319) / 13</f>
        <v>257.17039856175018</v>
      </c>
      <c r="G327" s="18">
        <f xml:space="preserve"> (G326 *(8-1) + E322) / 8</f>
        <v>255.68130693614279</v>
      </c>
      <c r="H327" s="18">
        <f xml:space="preserve"> (H326 *(5-1) + E324) / 5</f>
        <v>256.0851712351236</v>
      </c>
      <c r="I327" s="8">
        <f>ABS(testdata[[#This Row],[Jaw (13,8)]]-testdata[[#This Row],[Teeth (8,5)]])</f>
        <v>1.4890916256073865</v>
      </c>
      <c r="J327" s="8">
        <f>-ABS(testdata[[#This Row],[Teeth (8,5)]]-testdata[[#This Row],[Lips (5,3)]])</f>
        <v>-0.40386429898080678</v>
      </c>
      <c r="K327" s="11" t="b">
        <f>IF(testdata[[#This Row],[Upper]]&gt;I326,TRUE,FALSE)</f>
        <v>0</v>
      </c>
      <c r="L327" s="11" t="b">
        <f>IF(testdata[[#This Row],[Lower]]&lt;J326,TRUE,FALSE)</f>
        <v>1</v>
      </c>
      <c r="N327" s="2">
        <v>43209</v>
      </c>
      <c r="O327" s="8">
        <v>1.4891000000000001</v>
      </c>
      <c r="P327" s="8">
        <v>-0.40389999999999998</v>
      </c>
      <c r="Q327" s="11" t="b">
        <v>0</v>
      </c>
      <c r="R327" s="11" t="b">
        <v>1</v>
      </c>
    </row>
    <row r="328" spans="1:18" x14ac:dyDescent="0.25">
      <c r="A328" s="4">
        <v>327</v>
      </c>
      <c r="B328" s="2">
        <v>43210</v>
      </c>
      <c r="C328" s="1">
        <v>260.18</v>
      </c>
      <c r="D328" s="1">
        <v>256.83999999999997</v>
      </c>
      <c r="E328" s="1">
        <f>(testdata[[#This Row],[high]]+testdata[[#This Row],[low]])/2</f>
        <v>258.51</v>
      </c>
      <c r="F328" s="19">
        <f xml:space="preserve"> (F327 *(13 - 1) + E320) / 13</f>
        <v>257.06344482623092</v>
      </c>
      <c r="G328" s="18">
        <f xml:space="preserve"> (G327 *(8-1) + E323) / 8</f>
        <v>255.84614356912493</v>
      </c>
      <c r="H328" s="18">
        <f xml:space="preserve"> (H327 *(5-1) + E325) / 5</f>
        <v>257.04913698809889</v>
      </c>
      <c r="I328" s="8">
        <f>ABS(testdata[[#This Row],[Jaw (13,8)]]-testdata[[#This Row],[Teeth (8,5)]])</f>
        <v>1.2173012571059871</v>
      </c>
      <c r="J328" s="8">
        <f>-ABS(testdata[[#This Row],[Teeth (8,5)]]-testdata[[#This Row],[Lips (5,3)]])</f>
        <v>-1.2029934189739606</v>
      </c>
      <c r="K328" s="11" t="b">
        <f>IF(testdata[[#This Row],[Upper]]&gt;I327,TRUE,FALSE)</f>
        <v>0</v>
      </c>
      <c r="L328" s="11" t="b">
        <f>IF(testdata[[#This Row],[Lower]]&lt;J327,TRUE,FALSE)</f>
        <v>1</v>
      </c>
      <c r="N328" s="2">
        <v>43210</v>
      </c>
      <c r="O328" s="8">
        <v>1.2173</v>
      </c>
      <c r="P328" s="8">
        <v>-1.2030000000000001</v>
      </c>
      <c r="Q328" s="11" t="b">
        <v>0</v>
      </c>
      <c r="R328" s="11" t="b">
        <v>1</v>
      </c>
    </row>
    <row r="329" spans="1:18" x14ac:dyDescent="0.25">
      <c r="A329" s="4">
        <v>328</v>
      </c>
      <c r="B329" s="2">
        <v>43213</v>
      </c>
      <c r="C329" s="1">
        <v>259.04000000000002</v>
      </c>
      <c r="D329" s="1">
        <v>256.58999999999997</v>
      </c>
      <c r="E329" s="1">
        <f>(testdata[[#This Row],[high]]+testdata[[#This Row],[low]])/2</f>
        <v>257.815</v>
      </c>
      <c r="F329" s="19">
        <f xml:space="preserve"> (F328 *(13 - 1) + E321) / 13</f>
        <v>256.96471830113626</v>
      </c>
      <c r="G329" s="18">
        <f xml:space="preserve"> (G328 *(8-1) + E324) / 8</f>
        <v>256.1547506229843</v>
      </c>
      <c r="H329" s="18">
        <f xml:space="preserve"> (H328 *(5-1) + E326) / 5</f>
        <v>257.96930959047916</v>
      </c>
      <c r="I329" s="8">
        <f>ABS(testdata[[#This Row],[Jaw (13,8)]]-testdata[[#This Row],[Teeth (8,5)]])</f>
        <v>0.80996767815196336</v>
      </c>
      <c r="J329" s="8">
        <f>-ABS(testdata[[#This Row],[Teeth (8,5)]]-testdata[[#This Row],[Lips (5,3)]])</f>
        <v>-1.814558967494861</v>
      </c>
      <c r="K329" s="11" t="b">
        <f>IF(testdata[[#This Row],[Upper]]&gt;I328,TRUE,FALSE)</f>
        <v>0</v>
      </c>
      <c r="L329" s="11" t="b">
        <f>IF(testdata[[#This Row],[Lower]]&lt;J328,TRUE,FALSE)</f>
        <v>1</v>
      </c>
      <c r="N329" s="2">
        <v>43213</v>
      </c>
      <c r="O329" s="8">
        <v>0.81</v>
      </c>
      <c r="P329" s="8">
        <v>-1.8146</v>
      </c>
      <c r="Q329" s="11" t="b">
        <v>0</v>
      </c>
      <c r="R329" s="11" t="b">
        <v>1</v>
      </c>
    </row>
    <row r="330" spans="1:18" x14ac:dyDescent="0.25">
      <c r="A330" s="4">
        <v>329</v>
      </c>
      <c r="B330" s="2">
        <v>43214</v>
      </c>
      <c r="C330" s="1">
        <v>259.13</v>
      </c>
      <c r="D330" s="1">
        <v>252.65</v>
      </c>
      <c r="E330" s="1">
        <f>(testdata[[#This Row],[high]]+testdata[[#This Row],[low]])/2</f>
        <v>255.89</v>
      </c>
      <c r="F330" s="19">
        <f xml:space="preserve"> (F329 *(13 - 1) + E322) / 13</f>
        <v>256.98627843181805</v>
      </c>
      <c r="G330" s="18">
        <f xml:space="preserve"> (G329 *(8-1) + E325) / 8</f>
        <v>256.74853179511126</v>
      </c>
      <c r="H330" s="18">
        <f xml:space="preserve"> (H329 *(5-1) + E327) / 5</f>
        <v>258.36044767238332</v>
      </c>
      <c r="I330" s="8">
        <f>ABS(testdata[[#This Row],[Jaw (13,8)]]-testdata[[#This Row],[Teeth (8,5)]])</f>
        <v>0.23774663670678819</v>
      </c>
      <c r="J330" s="8">
        <f>-ABS(testdata[[#This Row],[Teeth (8,5)]]-testdata[[#This Row],[Lips (5,3)]])</f>
        <v>-1.6119158772720539</v>
      </c>
      <c r="K330" s="11" t="b">
        <f>IF(testdata[[#This Row],[Upper]]&gt;I329,TRUE,FALSE)</f>
        <v>0</v>
      </c>
      <c r="L330" s="11" t="b">
        <f>IF(testdata[[#This Row],[Lower]]&lt;J329,TRUE,FALSE)</f>
        <v>0</v>
      </c>
      <c r="N330" s="2">
        <v>43214</v>
      </c>
      <c r="O330" s="8">
        <v>0.23769999999999999</v>
      </c>
      <c r="P330" s="8">
        <v>-1.6119000000000001</v>
      </c>
      <c r="Q330" s="11" t="b">
        <v>0</v>
      </c>
      <c r="R330" s="11" t="b">
        <v>0</v>
      </c>
    </row>
    <row r="331" spans="1:18" x14ac:dyDescent="0.25">
      <c r="A331" s="4">
        <v>330</v>
      </c>
      <c r="B331" s="2">
        <v>43215</v>
      </c>
      <c r="C331" s="1">
        <v>255.41</v>
      </c>
      <c r="D331" s="1">
        <v>252.24</v>
      </c>
      <c r="E331" s="1">
        <f>(testdata[[#This Row],[high]]+testdata[[#This Row],[low]])/2</f>
        <v>253.82499999999999</v>
      </c>
      <c r="F331" s="19">
        <f xml:space="preserve"> (F330 *(13 - 1) + E323) / 13</f>
        <v>256.98733393706283</v>
      </c>
      <c r="G331" s="18">
        <f xml:space="preserve"> (G330 *(8-1) + E326) / 8</f>
        <v>257.36121532072235</v>
      </c>
      <c r="H331" s="18">
        <f xml:space="preserve"> (H330 *(5-1) + E328) / 5</f>
        <v>258.39035813790667</v>
      </c>
      <c r="I331" s="8">
        <f>ABS(testdata[[#This Row],[Jaw (13,8)]]-testdata[[#This Row],[Teeth (8,5)]])</f>
        <v>0.37388138365952273</v>
      </c>
      <c r="J331" s="8">
        <f>-ABS(testdata[[#This Row],[Teeth (8,5)]]-testdata[[#This Row],[Lips (5,3)]])</f>
        <v>-1.0291428171843222</v>
      </c>
      <c r="K331" s="11" t="b">
        <f>IF(testdata[[#This Row],[Upper]]&gt;I330,TRUE,FALSE)</f>
        <v>1</v>
      </c>
      <c r="L331" s="11" t="b">
        <f>IF(testdata[[#This Row],[Lower]]&lt;J330,TRUE,FALSE)</f>
        <v>0</v>
      </c>
      <c r="N331" s="2">
        <v>43215</v>
      </c>
      <c r="O331" s="8">
        <v>0.37390000000000001</v>
      </c>
      <c r="P331" s="8">
        <v>-1.0290999999999999</v>
      </c>
      <c r="Q331" s="11" t="b">
        <v>1</v>
      </c>
      <c r="R331" s="11" t="b">
        <v>0</v>
      </c>
    </row>
    <row r="332" spans="1:18" x14ac:dyDescent="0.25">
      <c r="A332" s="4">
        <v>331</v>
      </c>
      <c r="B332" s="2">
        <v>43216</v>
      </c>
      <c r="C332" s="1">
        <v>258.42</v>
      </c>
      <c r="D332" s="1">
        <v>255.56</v>
      </c>
      <c r="E332" s="1">
        <f>(testdata[[#This Row],[high]]+testdata[[#This Row],[low]])/2</f>
        <v>256.99</v>
      </c>
      <c r="F332" s="19">
        <f xml:space="preserve"> (F331 *(13 - 1) + E324) / 13</f>
        <v>257.08946209575026</v>
      </c>
      <c r="G332" s="18">
        <f xml:space="preserve"> (G331 *(8-1) + E327) / 8</f>
        <v>257.68168840563209</v>
      </c>
      <c r="H332" s="18">
        <f xml:space="preserve"> (H331 *(5-1) + E329) / 5</f>
        <v>258.27528651032537</v>
      </c>
      <c r="I332" s="8">
        <f>ABS(testdata[[#This Row],[Jaw (13,8)]]-testdata[[#This Row],[Teeth (8,5)]])</f>
        <v>0.59222630988182345</v>
      </c>
      <c r="J332" s="8">
        <f>-ABS(testdata[[#This Row],[Teeth (8,5)]]-testdata[[#This Row],[Lips (5,3)]])</f>
        <v>-0.59359810469328522</v>
      </c>
      <c r="K332" s="11" t="b">
        <f>IF(testdata[[#This Row],[Upper]]&gt;I331,TRUE,FALSE)</f>
        <v>1</v>
      </c>
      <c r="L332" s="11" t="b">
        <f>IF(testdata[[#This Row],[Lower]]&lt;J331,TRUE,FALSE)</f>
        <v>0</v>
      </c>
      <c r="N332" s="2">
        <v>43216</v>
      </c>
      <c r="O332" s="8">
        <v>0.59219999999999995</v>
      </c>
      <c r="P332" s="8">
        <v>-0.59360000000000002</v>
      </c>
      <c r="Q332" s="11" t="b">
        <v>1</v>
      </c>
      <c r="R332" s="11" t="b">
        <v>0</v>
      </c>
    </row>
    <row r="333" spans="1:18" x14ac:dyDescent="0.25">
      <c r="A333" s="4">
        <v>332</v>
      </c>
      <c r="B333" s="2">
        <v>43217</v>
      </c>
      <c r="C333" s="1">
        <v>258.51</v>
      </c>
      <c r="D333" s="1">
        <v>256.73</v>
      </c>
      <c r="E333" s="1">
        <f>(testdata[[#This Row],[high]]+testdata[[#This Row],[low]])/2</f>
        <v>257.62</v>
      </c>
      <c r="F333" s="19">
        <f xml:space="preserve"> (F332 *(13 - 1) + E325) / 13</f>
        <v>257.38296501146181</v>
      </c>
      <c r="G333" s="18">
        <f xml:space="preserve"> (G332 *(8-1) + E328) / 8</f>
        <v>257.78522735492811</v>
      </c>
      <c r="H333" s="18">
        <f xml:space="preserve"> (H332 *(5-1) + E330) / 5</f>
        <v>257.7982292082603</v>
      </c>
      <c r="I333" s="8">
        <f>ABS(testdata[[#This Row],[Jaw (13,8)]]-testdata[[#This Row],[Teeth (8,5)]])</f>
        <v>0.40226234346630463</v>
      </c>
      <c r="J333" s="8">
        <f>-ABS(testdata[[#This Row],[Teeth (8,5)]]-testdata[[#This Row],[Lips (5,3)]])</f>
        <v>-1.300185333218451E-2</v>
      </c>
      <c r="K333" s="11" t="b">
        <f>IF(testdata[[#This Row],[Upper]]&gt;I332,TRUE,FALSE)</f>
        <v>0</v>
      </c>
      <c r="L333" s="11" t="b">
        <f>IF(testdata[[#This Row],[Lower]]&lt;J332,TRUE,FALSE)</f>
        <v>0</v>
      </c>
      <c r="N333" s="2">
        <v>43217</v>
      </c>
      <c r="O333" s="8">
        <v>0.40229999999999999</v>
      </c>
      <c r="P333" s="8">
        <v>-1.2999999999999999E-2</v>
      </c>
      <c r="Q333" s="11" t="b">
        <v>0</v>
      </c>
      <c r="R333" s="11" t="b">
        <v>0</v>
      </c>
    </row>
    <row r="334" spans="1:18" x14ac:dyDescent="0.25">
      <c r="A334" s="4">
        <v>333</v>
      </c>
      <c r="B334" s="2">
        <v>43220</v>
      </c>
      <c r="C334" s="1">
        <v>259.04000000000002</v>
      </c>
      <c r="D334" s="1">
        <v>255.7</v>
      </c>
      <c r="E334" s="1">
        <f>(testdata[[#This Row],[high]]+testdata[[#This Row],[low]])/2</f>
        <v>257.37</v>
      </c>
      <c r="F334" s="19">
        <f xml:space="preserve"> (F333 *(13 - 1) + E326) / 13</f>
        <v>257.71119847211861</v>
      </c>
      <c r="G334" s="18">
        <f xml:space="preserve"> (G333 *(8-1) + E329) / 8</f>
        <v>257.78894893556208</v>
      </c>
      <c r="H334" s="18">
        <f xml:space="preserve"> (H333 *(5-1) + E331) / 5</f>
        <v>257.00358336660827</v>
      </c>
      <c r="I334" s="8">
        <f>ABS(testdata[[#This Row],[Jaw (13,8)]]-testdata[[#This Row],[Teeth (8,5)]])</f>
        <v>7.7750463443464923E-2</v>
      </c>
      <c r="J334" s="8">
        <f>-ABS(testdata[[#This Row],[Teeth (8,5)]]-testdata[[#This Row],[Lips (5,3)]])</f>
        <v>-0.78536556895380727</v>
      </c>
      <c r="K334" s="11" t="b">
        <f>IF(testdata[[#This Row],[Upper]]&gt;I333,TRUE,FALSE)</f>
        <v>0</v>
      </c>
      <c r="L334" s="11" t="b">
        <f>IF(testdata[[#This Row],[Lower]]&lt;J333,TRUE,FALSE)</f>
        <v>1</v>
      </c>
      <c r="N334" s="2">
        <v>43220</v>
      </c>
      <c r="O334" s="8">
        <v>7.7799999999999994E-2</v>
      </c>
      <c r="P334" s="8">
        <v>-0.78539999999999999</v>
      </c>
      <c r="Q334" s="11" t="b">
        <v>0</v>
      </c>
      <c r="R334" s="11" t="b">
        <v>1</v>
      </c>
    </row>
    <row r="335" spans="1:18" x14ac:dyDescent="0.25">
      <c r="A335" s="4">
        <v>334</v>
      </c>
      <c r="B335" s="2">
        <v>43221</v>
      </c>
      <c r="C335" s="1">
        <v>256.35000000000002</v>
      </c>
      <c r="D335" s="1">
        <v>253.46</v>
      </c>
      <c r="E335" s="1">
        <f>(testdata[[#This Row],[high]]+testdata[[#This Row],[low]])/2</f>
        <v>254.90500000000003</v>
      </c>
      <c r="F335" s="19">
        <f xml:space="preserve"> (F334 *(13 - 1) + E327) / 13</f>
        <v>257.88149089734026</v>
      </c>
      <c r="G335" s="18">
        <f xml:space="preserve"> (G334 *(8-1) + E330) / 8</f>
        <v>257.5515803186168</v>
      </c>
      <c r="H335" s="18">
        <f xml:space="preserve"> (H334 *(5-1) + E332) / 5</f>
        <v>257.00086669328664</v>
      </c>
      <c r="I335" s="8">
        <f>ABS(testdata[[#This Row],[Jaw (13,8)]]-testdata[[#This Row],[Teeth (8,5)]])</f>
        <v>0.32991057872345664</v>
      </c>
      <c r="J335" s="8">
        <f>-ABS(testdata[[#This Row],[Teeth (8,5)]]-testdata[[#This Row],[Lips (5,3)]])</f>
        <v>-0.55071362533016099</v>
      </c>
      <c r="K335" s="11" t="b">
        <f>IF(testdata[[#This Row],[Upper]]&gt;I334,TRUE,FALSE)</f>
        <v>1</v>
      </c>
      <c r="L335" s="11" t="b">
        <f>IF(testdata[[#This Row],[Lower]]&lt;J334,TRUE,FALSE)</f>
        <v>0</v>
      </c>
      <c r="N335" s="2">
        <v>43221</v>
      </c>
      <c r="O335" s="8">
        <v>0.32990000000000003</v>
      </c>
      <c r="P335" s="8">
        <v>-0.55069999999999997</v>
      </c>
      <c r="Q335" s="11" t="b">
        <v>1</v>
      </c>
      <c r="R335" s="11" t="b">
        <v>0</v>
      </c>
    </row>
    <row r="336" spans="1:18" x14ac:dyDescent="0.25">
      <c r="A336" s="4">
        <v>335</v>
      </c>
      <c r="B336" s="2">
        <v>43222</v>
      </c>
      <c r="C336" s="1">
        <v>256.91000000000003</v>
      </c>
      <c r="D336" s="1">
        <v>254.08</v>
      </c>
      <c r="E336" s="1">
        <f>(testdata[[#This Row],[high]]+testdata[[#This Row],[low]])/2</f>
        <v>255.495</v>
      </c>
      <c r="F336" s="19">
        <f xml:space="preserve"> (F335 *(13 - 1) + E328) / 13</f>
        <v>257.92983775139106</v>
      </c>
      <c r="G336" s="18">
        <f xml:space="preserve"> (G335 *(8-1) + E331) / 8</f>
        <v>257.08575777878968</v>
      </c>
      <c r="H336" s="18">
        <f xml:space="preserve"> (H335 *(5-1) + E333) / 5</f>
        <v>257.1246933546293</v>
      </c>
      <c r="I336" s="8">
        <f>ABS(testdata[[#This Row],[Jaw (13,8)]]-testdata[[#This Row],[Teeth (8,5)]])</f>
        <v>0.8440799726013779</v>
      </c>
      <c r="J336" s="8">
        <f>-ABS(testdata[[#This Row],[Teeth (8,5)]]-testdata[[#This Row],[Lips (5,3)]])</f>
        <v>-3.8935575839616376E-2</v>
      </c>
      <c r="K336" s="11" t="b">
        <f>IF(testdata[[#This Row],[Upper]]&gt;I335,TRUE,FALSE)</f>
        <v>1</v>
      </c>
      <c r="L336" s="11" t="b">
        <f>IF(testdata[[#This Row],[Lower]]&lt;J335,TRUE,FALSE)</f>
        <v>0</v>
      </c>
      <c r="N336" s="2">
        <v>43222</v>
      </c>
      <c r="O336" s="8">
        <v>0.84409999999999996</v>
      </c>
      <c r="P336" s="8">
        <v>-3.8899999999999997E-2</v>
      </c>
      <c r="Q336" s="11" t="b">
        <v>1</v>
      </c>
      <c r="R336" s="11" t="b">
        <v>0</v>
      </c>
    </row>
    <row r="337" spans="1:18" x14ac:dyDescent="0.25">
      <c r="A337" s="4">
        <v>336</v>
      </c>
      <c r="B337" s="2">
        <v>43223</v>
      </c>
      <c r="C337" s="1">
        <v>254.66</v>
      </c>
      <c r="D337" s="1">
        <v>250.5</v>
      </c>
      <c r="E337" s="1">
        <f>(testdata[[#This Row],[high]]+testdata[[#This Row],[low]])/2</f>
        <v>252.57999999999998</v>
      </c>
      <c r="F337" s="19">
        <f xml:space="preserve"> (F336 *(13 - 1) + E329) / 13</f>
        <v>257.92100407820715</v>
      </c>
      <c r="G337" s="18">
        <f xml:space="preserve"> (G336 *(8-1) + E332) / 8</f>
        <v>257.073788056441</v>
      </c>
      <c r="H337" s="18">
        <f xml:space="preserve"> (H336 *(5-1) + E334) / 5</f>
        <v>257.17375468370346</v>
      </c>
      <c r="I337" s="8">
        <f>ABS(testdata[[#This Row],[Jaw (13,8)]]-testdata[[#This Row],[Teeth (8,5)]])</f>
        <v>0.84721602176614397</v>
      </c>
      <c r="J337" s="8">
        <f>-ABS(testdata[[#This Row],[Teeth (8,5)]]-testdata[[#This Row],[Lips (5,3)]])</f>
        <v>-9.9966627262460861E-2</v>
      </c>
      <c r="K337" s="11" t="b">
        <f>IF(testdata[[#This Row],[Upper]]&gt;I336,TRUE,FALSE)</f>
        <v>1</v>
      </c>
      <c r="L337" s="11" t="b">
        <f>IF(testdata[[#This Row],[Lower]]&lt;J336,TRUE,FALSE)</f>
        <v>1</v>
      </c>
      <c r="N337" s="2">
        <v>43223</v>
      </c>
      <c r="O337" s="8">
        <v>0.84719999999999995</v>
      </c>
      <c r="P337" s="8">
        <v>-0.1</v>
      </c>
      <c r="Q337" s="11" t="b">
        <v>1</v>
      </c>
      <c r="R337" s="11" t="b">
        <v>1</v>
      </c>
    </row>
    <row r="338" spans="1:18" x14ac:dyDescent="0.25">
      <c r="A338" s="4">
        <v>337</v>
      </c>
      <c r="B338" s="2">
        <v>43224</v>
      </c>
      <c r="C338" s="1">
        <v>257.98</v>
      </c>
      <c r="D338" s="1">
        <v>252.53</v>
      </c>
      <c r="E338" s="1">
        <f>(testdata[[#This Row],[high]]+testdata[[#This Row],[low]])/2</f>
        <v>255.255</v>
      </c>
      <c r="F338" s="19">
        <f xml:space="preserve"> (F337 *(13 - 1) + E330) / 13</f>
        <v>257.76477299526812</v>
      </c>
      <c r="G338" s="18">
        <f xml:space="preserve"> (G337 *(8-1) + E333) / 8</f>
        <v>257.14206454938585</v>
      </c>
      <c r="H338" s="18">
        <f xml:space="preserve"> (H337 *(5-1) + E335) / 5</f>
        <v>256.72000374696279</v>
      </c>
      <c r="I338" s="8">
        <f>ABS(testdata[[#This Row],[Jaw (13,8)]]-testdata[[#This Row],[Teeth (8,5)]])</f>
        <v>0.62270844588226737</v>
      </c>
      <c r="J338" s="8">
        <f>-ABS(testdata[[#This Row],[Teeth (8,5)]]-testdata[[#This Row],[Lips (5,3)]])</f>
        <v>-0.42206080242306143</v>
      </c>
      <c r="K338" s="11" t="b">
        <f>IF(testdata[[#This Row],[Upper]]&gt;I337,TRUE,FALSE)</f>
        <v>0</v>
      </c>
      <c r="L338" s="11" t="b">
        <f>IF(testdata[[#This Row],[Lower]]&lt;J337,TRUE,FALSE)</f>
        <v>1</v>
      </c>
      <c r="N338" s="2">
        <v>43224</v>
      </c>
      <c r="O338" s="8">
        <v>0.62270000000000003</v>
      </c>
      <c r="P338" s="8">
        <v>-0.42209999999999998</v>
      </c>
      <c r="Q338" s="11" t="b">
        <v>0</v>
      </c>
      <c r="R338" s="11" t="b">
        <v>1</v>
      </c>
    </row>
    <row r="339" spans="1:18" x14ac:dyDescent="0.25">
      <c r="A339" s="4">
        <v>338</v>
      </c>
      <c r="B339" s="2">
        <v>43227</v>
      </c>
      <c r="C339" s="1">
        <v>259.17</v>
      </c>
      <c r="D339" s="1">
        <v>257.32</v>
      </c>
      <c r="E339" s="1">
        <f>(testdata[[#This Row],[high]]+testdata[[#This Row],[low]])/2</f>
        <v>258.245</v>
      </c>
      <c r="F339" s="19">
        <f xml:space="preserve"> (F338 *(13 - 1) + E331) / 13</f>
        <v>257.46171353409363</v>
      </c>
      <c r="G339" s="18">
        <f xml:space="preserve"> (G338 *(8-1) + E334) / 8</f>
        <v>257.17055648071261</v>
      </c>
      <c r="H339" s="18">
        <f xml:space="preserve"> (H338 *(5-1) + E336) / 5</f>
        <v>256.47500299757019</v>
      </c>
      <c r="I339" s="8">
        <f>ABS(testdata[[#This Row],[Jaw (13,8)]]-testdata[[#This Row],[Teeth (8,5)]])</f>
        <v>0.29115705338102771</v>
      </c>
      <c r="J339" s="8">
        <f>-ABS(testdata[[#This Row],[Teeth (8,5)]]-testdata[[#This Row],[Lips (5,3)]])</f>
        <v>-0.69555348314241883</v>
      </c>
      <c r="K339" s="11" t="b">
        <f>IF(testdata[[#This Row],[Upper]]&gt;I338,TRUE,FALSE)</f>
        <v>0</v>
      </c>
      <c r="L339" s="11" t="b">
        <f>IF(testdata[[#This Row],[Lower]]&lt;J338,TRUE,FALSE)</f>
        <v>1</v>
      </c>
      <c r="N339" s="2">
        <v>43227</v>
      </c>
      <c r="O339" s="8">
        <v>0.29120000000000001</v>
      </c>
      <c r="P339" s="8">
        <v>-0.6956</v>
      </c>
      <c r="Q339" s="11" t="b">
        <v>0</v>
      </c>
      <c r="R339" s="11" t="b">
        <v>1</v>
      </c>
    </row>
    <row r="340" spans="1:18" x14ac:dyDescent="0.25">
      <c r="A340" s="4">
        <v>339</v>
      </c>
      <c r="B340" s="2">
        <v>43228</v>
      </c>
      <c r="C340" s="1">
        <v>258.5</v>
      </c>
      <c r="D340" s="1">
        <v>256.39999999999998</v>
      </c>
      <c r="E340" s="1">
        <f>(testdata[[#This Row],[high]]+testdata[[#This Row],[low]])/2</f>
        <v>257.45</v>
      </c>
      <c r="F340" s="19">
        <f xml:space="preserve"> (F339 *(13 - 1) + E332) / 13</f>
        <v>257.42542787762488</v>
      </c>
      <c r="G340" s="18">
        <f xml:space="preserve"> (G339 *(8-1) + E335) / 8</f>
        <v>256.88736192062356</v>
      </c>
      <c r="H340" s="18">
        <f xml:space="preserve"> (H339 *(5-1) + E337) / 5</f>
        <v>255.69600239805612</v>
      </c>
      <c r="I340" s="8">
        <f>ABS(testdata[[#This Row],[Jaw (13,8)]]-testdata[[#This Row],[Teeth (8,5)]])</f>
        <v>0.5380659570013222</v>
      </c>
      <c r="J340" s="8">
        <f>-ABS(testdata[[#This Row],[Teeth (8,5)]]-testdata[[#This Row],[Lips (5,3)]])</f>
        <v>-1.1913595225674385</v>
      </c>
      <c r="K340" s="11" t="b">
        <f>IF(testdata[[#This Row],[Upper]]&gt;I339,TRUE,FALSE)</f>
        <v>1</v>
      </c>
      <c r="L340" s="11" t="b">
        <f>IF(testdata[[#This Row],[Lower]]&lt;J339,TRUE,FALSE)</f>
        <v>1</v>
      </c>
      <c r="N340" s="2">
        <v>43228</v>
      </c>
      <c r="O340" s="8">
        <v>0.53810000000000002</v>
      </c>
      <c r="P340" s="8">
        <v>-1.1914</v>
      </c>
      <c r="Q340" s="11" t="b">
        <v>1</v>
      </c>
      <c r="R340" s="11" t="b">
        <v>1</v>
      </c>
    </row>
    <row r="341" spans="1:18" x14ac:dyDescent="0.25">
      <c r="A341" s="4">
        <v>340</v>
      </c>
      <c r="B341" s="2">
        <v>43229</v>
      </c>
      <c r="C341" s="1">
        <v>260.95</v>
      </c>
      <c r="D341" s="1">
        <v>258.27</v>
      </c>
      <c r="E341" s="1">
        <f>(testdata[[#This Row],[high]]+testdata[[#This Row],[low]])/2</f>
        <v>259.61</v>
      </c>
      <c r="F341" s="19">
        <f xml:space="preserve"> (F340 *(13 - 1) + E333) / 13</f>
        <v>257.44039496396141</v>
      </c>
      <c r="G341" s="18">
        <f xml:space="preserve"> (G340 *(8-1) + E336) / 8</f>
        <v>256.71331668054563</v>
      </c>
      <c r="H341" s="18">
        <f xml:space="preserve"> (H340 *(5-1) + E338) / 5</f>
        <v>255.60780191844486</v>
      </c>
      <c r="I341" s="8">
        <f>ABS(testdata[[#This Row],[Jaw (13,8)]]-testdata[[#This Row],[Teeth (8,5)]])</f>
        <v>0.72707828341577851</v>
      </c>
      <c r="J341" s="8">
        <f>-ABS(testdata[[#This Row],[Teeth (8,5)]]-testdata[[#This Row],[Lips (5,3)]])</f>
        <v>-1.1055147621007677</v>
      </c>
      <c r="K341" s="11" t="b">
        <f>IF(testdata[[#This Row],[Upper]]&gt;I340,TRUE,FALSE)</f>
        <v>1</v>
      </c>
      <c r="L341" s="11" t="b">
        <f>IF(testdata[[#This Row],[Lower]]&lt;J340,TRUE,FALSE)</f>
        <v>0</v>
      </c>
      <c r="N341" s="2">
        <v>43229</v>
      </c>
      <c r="O341" s="8">
        <v>0.72709999999999997</v>
      </c>
      <c r="P341" s="8">
        <v>-1.1054999999999999</v>
      </c>
      <c r="Q341" s="11" t="b">
        <v>1</v>
      </c>
      <c r="R341" s="11" t="b">
        <v>0</v>
      </c>
    </row>
    <row r="342" spans="1:18" x14ac:dyDescent="0.25">
      <c r="A342" s="4">
        <v>341</v>
      </c>
      <c r="B342" s="2">
        <v>43230</v>
      </c>
      <c r="C342" s="1">
        <v>263.39999999999998</v>
      </c>
      <c r="D342" s="1">
        <v>261.3</v>
      </c>
      <c r="E342" s="1">
        <f>(testdata[[#This Row],[high]]+testdata[[#This Row],[low]])/2</f>
        <v>262.35000000000002</v>
      </c>
      <c r="F342" s="19">
        <f xml:space="preserve"> (F341 *(13 - 1) + E334) / 13</f>
        <v>257.43497996673364</v>
      </c>
      <c r="G342" s="18">
        <f xml:space="preserve"> (G341 *(8-1) + E337) / 8</f>
        <v>256.19665209547742</v>
      </c>
      <c r="H342" s="18">
        <f xml:space="preserve"> (H341 *(5-1) + E339) / 5</f>
        <v>256.13524153475589</v>
      </c>
      <c r="I342" s="8">
        <f>ABS(testdata[[#This Row],[Jaw (13,8)]]-testdata[[#This Row],[Teeth (8,5)]])</f>
        <v>1.2383278712562173</v>
      </c>
      <c r="J342" s="8">
        <f>-ABS(testdata[[#This Row],[Teeth (8,5)]]-testdata[[#This Row],[Lips (5,3)]])</f>
        <v>-6.1410560721526508E-2</v>
      </c>
      <c r="K342" s="11" t="b">
        <f>IF(testdata[[#This Row],[Upper]]&gt;I341,TRUE,FALSE)</f>
        <v>1</v>
      </c>
      <c r="L342" s="11" t="b">
        <f>IF(testdata[[#This Row],[Lower]]&lt;J341,TRUE,FALSE)</f>
        <v>0</v>
      </c>
      <c r="N342" s="2">
        <v>43230</v>
      </c>
      <c r="O342" s="8">
        <v>1.2383</v>
      </c>
      <c r="P342" s="8">
        <v>-6.1400000000000003E-2</v>
      </c>
      <c r="Q342" s="11" t="b">
        <v>1</v>
      </c>
      <c r="R342" s="11" t="b">
        <v>0</v>
      </c>
    </row>
    <row r="343" spans="1:18" x14ac:dyDescent="0.25">
      <c r="A343" s="4">
        <v>342</v>
      </c>
      <c r="B343" s="2">
        <v>43231</v>
      </c>
      <c r="C343" s="1">
        <v>264.13</v>
      </c>
      <c r="D343" s="1">
        <v>262.61</v>
      </c>
      <c r="E343" s="1">
        <f>(testdata[[#This Row],[high]]+testdata[[#This Row],[low]])/2</f>
        <v>263.37</v>
      </c>
      <c r="F343" s="19">
        <f xml:space="preserve"> (F342 *(13 - 1) + E335) / 13</f>
        <v>257.24036612313876</v>
      </c>
      <c r="G343" s="18">
        <f xml:space="preserve"> (G342 *(8-1) + E338) / 8</f>
        <v>256.07894558354275</v>
      </c>
      <c r="H343" s="18">
        <f xml:space="preserve"> (H342 *(5-1) + E340) / 5</f>
        <v>256.39819322780471</v>
      </c>
      <c r="I343" s="8">
        <f>ABS(testdata[[#This Row],[Jaw (13,8)]]-testdata[[#This Row],[Teeth (8,5)]])</f>
        <v>1.1614205395960084</v>
      </c>
      <c r="J343" s="8">
        <f>-ABS(testdata[[#This Row],[Teeth (8,5)]]-testdata[[#This Row],[Lips (5,3)]])</f>
        <v>-0.31924764426196361</v>
      </c>
      <c r="K343" s="11" t="b">
        <f>IF(testdata[[#This Row],[Upper]]&gt;I342,TRUE,FALSE)</f>
        <v>0</v>
      </c>
      <c r="L343" s="11" t="b">
        <f>IF(testdata[[#This Row],[Lower]]&lt;J342,TRUE,FALSE)</f>
        <v>1</v>
      </c>
      <c r="N343" s="2">
        <v>43231</v>
      </c>
      <c r="O343" s="8">
        <v>1.1614</v>
      </c>
      <c r="P343" s="8">
        <v>-0.31919999999999998</v>
      </c>
      <c r="Q343" s="11" t="b">
        <v>0</v>
      </c>
      <c r="R343" s="11" t="b">
        <v>1</v>
      </c>
    </row>
    <row r="344" spans="1:18" x14ac:dyDescent="0.25">
      <c r="A344" s="4">
        <v>343</v>
      </c>
      <c r="B344" s="2">
        <v>43234</v>
      </c>
      <c r="C344" s="1">
        <v>265.02999999999997</v>
      </c>
      <c r="D344" s="1">
        <v>263.37</v>
      </c>
      <c r="E344" s="1">
        <f>(testdata[[#This Row],[high]]+testdata[[#This Row],[low]])/2</f>
        <v>264.2</v>
      </c>
      <c r="F344" s="19">
        <f xml:space="preserve"> (F343 *(13 - 1) + E336) / 13</f>
        <v>257.10610719058963</v>
      </c>
      <c r="G344" s="18">
        <f xml:space="preserve"> (G343 *(8-1) + E339) / 8</f>
        <v>256.34970238559993</v>
      </c>
      <c r="H344" s="18">
        <f xml:space="preserve"> (H343 *(5-1) + E341) / 5</f>
        <v>257.04055458224377</v>
      </c>
      <c r="I344" s="8">
        <f>ABS(testdata[[#This Row],[Jaw (13,8)]]-testdata[[#This Row],[Teeth (8,5)]])</f>
        <v>0.75640480498969964</v>
      </c>
      <c r="J344" s="8">
        <f>-ABS(testdata[[#This Row],[Teeth (8,5)]]-testdata[[#This Row],[Lips (5,3)]])</f>
        <v>-0.69085219664384567</v>
      </c>
      <c r="K344" s="11" t="b">
        <f>IF(testdata[[#This Row],[Upper]]&gt;I343,TRUE,FALSE)</f>
        <v>0</v>
      </c>
      <c r="L344" s="11" t="b">
        <f>IF(testdata[[#This Row],[Lower]]&lt;J343,TRUE,FALSE)</f>
        <v>1</v>
      </c>
      <c r="N344" s="2">
        <v>43234</v>
      </c>
      <c r="O344" s="8">
        <v>0.75639999999999996</v>
      </c>
      <c r="P344" s="8">
        <v>-0.69089999999999996</v>
      </c>
      <c r="Q344" s="11" t="b">
        <v>0</v>
      </c>
      <c r="R344" s="11" t="b">
        <v>1</v>
      </c>
    </row>
    <row r="345" spans="1:18" x14ac:dyDescent="0.25">
      <c r="A345" s="4">
        <v>344</v>
      </c>
      <c r="B345" s="2">
        <v>43235</v>
      </c>
      <c r="C345" s="1">
        <v>262.64</v>
      </c>
      <c r="D345" s="1">
        <v>261.11</v>
      </c>
      <c r="E345" s="1">
        <f>(testdata[[#This Row],[high]]+testdata[[#This Row],[low]])/2</f>
        <v>261.875</v>
      </c>
      <c r="F345" s="19">
        <f xml:space="preserve"> (F344 *(13 - 1) + E337) / 13</f>
        <v>256.75794509900578</v>
      </c>
      <c r="G345" s="18">
        <f xml:space="preserve"> (G344 *(8-1) + E340) / 8</f>
        <v>256.48723958739993</v>
      </c>
      <c r="H345" s="18">
        <f xml:space="preserve"> (H344 *(5-1) + E342) / 5</f>
        <v>258.10244366579502</v>
      </c>
      <c r="I345" s="8">
        <f>ABS(testdata[[#This Row],[Jaw (13,8)]]-testdata[[#This Row],[Teeth (8,5)]])</f>
        <v>0.2707055116058541</v>
      </c>
      <c r="J345" s="8">
        <f>-ABS(testdata[[#This Row],[Teeth (8,5)]]-testdata[[#This Row],[Lips (5,3)]])</f>
        <v>-1.6152040783950952</v>
      </c>
      <c r="K345" s="11" t="b">
        <f>IF(testdata[[#This Row],[Upper]]&gt;I344,TRUE,FALSE)</f>
        <v>0</v>
      </c>
      <c r="L345" s="11" t="b">
        <f>IF(testdata[[#This Row],[Lower]]&lt;J344,TRUE,FALSE)</f>
        <v>1</v>
      </c>
      <c r="N345" s="2">
        <v>43235</v>
      </c>
      <c r="O345" s="8">
        <v>0.2707</v>
      </c>
      <c r="P345" s="8">
        <v>-1.6152</v>
      </c>
      <c r="Q345" s="11" t="b">
        <v>0</v>
      </c>
      <c r="R345" s="11" t="b">
        <v>1</v>
      </c>
    </row>
    <row r="346" spans="1:18" x14ac:dyDescent="0.25">
      <c r="A346" s="4">
        <v>345</v>
      </c>
      <c r="B346" s="2">
        <v>43236</v>
      </c>
      <c r="C346" s="1">
        <v>263.75</v>
      </c>
      <c r="D346" s="1">
        <v>262.16000000000003</v>
      </c>
      <c r="E346" s="1">
        <f>(testdata[[#This Row],[high]]+testdata[[#This Row],[low]])/2</f>
        <v>262.95500000000004</v>
      </c>
      <c r="F346" s="19">
        <f xml:space="preserve"> (F345 *(13 - 1) + E338) / 13</f>
        <v>256.64233393754381</v>
      </c>
      <c r="G346" s="18">
        <f xml:space="preserve"> (G345 *(8-1) + E341) / 8</f>
        <v>256.87758463897495</v>
      </c>
      <c r="H346" s="18">
        <f xml:space="preserve"> (H345 *(5-1) + E343) / 5</f>
        <v>259.15595493263601</v>
      </c>
      <c r="I346" s="8">
        <f>ABS(testdata[[#This Row],[Jaw (13,8)]]-testdata[[#This Row],[Teeth (8,5)]])</f>
        <v>0.23525070143114135</v>
      </c>
      <c r="J346" s="8">
        <f>-ABS(testdata[[#This Row],[Teeth (8,5)]]-testdata[[#This Row],[Lips (5,3)]])</f>
        <v>-2.2783702936610553</v>
      </c>
      <c r="K346" s="11" t="b">
        <f>IF(testdata[[#This Row],[Upper]]&gt;I345,TRUE,FALSE)</f>
        <v>0</v>
      </c>
      <c r="L346" s="11" t="b">
        <f>IF(testdata[[#This Row],[Lower]]&lt;J345,TRUE,FALSE)</f>
        <v>1</v>
      </c>
      <c r="N346" s="2">
        <v>43236</v>
      </c>
      <c r="O346" s="8">
        <v>0.23530000000000001</v>
      </c>
      <c r="P346" s="8">
        <v>-2.2784</v>
      </c>
      <c r="Q346" s="11" t="b">
        <v>0</v>
      </c>
      <c r="R346" s="11" t="b">
        <v>1</v>
      </c>
    </row>
    <row r="347" spans="1:18" x14ac:dyDescent="0.25">
      <c r="A347" s="4">
        <v>346</v>
      </c>
      <c r="B347" s="2">
        <v>43237</v>
      </c>
      <c r="C347" s="1">
        <v>264.20999999999998</v>
      </c>
      <c r="D347" s="1">
        <v>262.18</v>
      </c>
      <c r="E347" s="1">
        <f>(testdata[[#This Row],[high]]+testdata[[#This Row],[low]])/2</f>
        <v>263.19499999999999</v>
      </c>
      <c r="F347" s="19">
        <f xml:space="preserve"> (F346 *(13 - 1) + E339) / 13</f>
        <v>256.76561594234812</v>
      </c>
      <c r="G347" s="18">
        <f xml:space="preserve"> (G346 *(8-1) + E342) / 8</f>
        <v>257.56163655910308</v>
      </c>
      <c r="H347" s="18">
        <f xml:space="preserve"> (H346 *(5-1) + E344) / 5</f>
        <v>260.16476394610879</v>
      </c>
      <c r="I347" s="8">
        <f>ABS(testdata[[#This Row],[Jaw (13,8)]]-testdata[[#This Row],[Teeth (8,5)]])</f>
        <v>0.79602061675495861</v>
      </c>
      <c r="J347" s="8">
        <f>-ABS(testdata[[#This Row],[Teeth (8,5)]]-testdata[[#This Row],[Lips (5,3)]])</f>
        <v>-2.6031273870057134</v>
      </c>
      <c r="K347" s="11" t="b">
        <f>IF(testdata[[#This Row],[Upper]]&gt;I346,TRUE,FALSE)</f>
        <v>1</v>
      </c>
      <c r="L347" s="11" t="b">
        <f>IF(testdata[[#This Row],[Lower]]&lt;J346,TRUE,FALSE)</f>
        <v>1</v>
      </c>
      <c r="N347" s="2">
        <v>43237</v>
      </c>
      <c r="O347" s="8">
        <v>0.79600000000000004</v>
      </c>
      <c r="P347" s="8">
        <v>-2.6031</v>
      </c>
      <c r="Q347" s="11" t="b">
        <v>1</v>
      </c>
      <c r="R347" s="11" t="b">
        <v>1</v>
      </c>
    </row>
    <row r="348" spans="1:18" x14ac:dyDescent="0.25">
      <c r="A348" s="4">
        <v>347</v>
      </c>
      <c r="B348" s="2">
        <v>43238</v>
      </c>
      <c r="C348" s="1">
        <v>263.05</v>
      </c>
      <c r="D348" s="1">
        <v>261.98</v>
      </c>
      <c r="E348" s="1">
        <f>(testdata[[#This Row],[high]]+testdata[[#This Row],[low]])/2</f>
        <v>262.51499999999999</v>
      </c>
      <c r="F348" s="19">
        <f xml:space="preserve"> (F347 *(13 - 1) + E340) / 13</f>
        <v>256.81826086985978</v>
      </c>
      <c r="G348" s="18">
        <f xml:space="preserve"> (G347 *(8-1) + E343) / 8</f>
        <v>258.28768198921517</v>
      </c>
      <c r="H348" s="18">
        <f xml:space="preserve"> (H347 *(5-1) + E345) / 5</f>
        <v>260.50681115688701</v>
      </c>
      <c r="I348" s="8">
        <f>ABS(testdata[[#This Row],[Jaw (13,8)]]-testdata[[#This Row],[Teeth (8,5)]])</f>
        <v>1.4694211193553883</v>
      </c>
      <c r="J348" s="8">
        <f>-ABS(testdata[[#This Row],[Teeth (8,5)]]-testdata[[#This Row],[Lips (5,3)]])</f>
        <v>-2.2191291676718379</v>
      </c>
      <c r="K348" s="11" t="b">
        <f>IF(testdata[[#This Row],[Upper]]&gt;I347,TRUE,FALSE)</f>
        <v>1</v>
      </c>
      <c r="L348" s="11" t="b">
        <f>IF(testdata[[#This Row],[Lower]]&lt;J347,TRUE,FALSE)</f>
        <v>0</v>
      </c>
      <c r="N348" s="2">
        <v>43238</v>
      </c>
      <c r="O348" s="8">
        <v>1.4694</v>
      </c>
      <c r="P348" s="8">
        <v>-2.2191000000000001</v>
      </c>
      <c r="Q348" s="11" t="b">
        <v>1</v>
      </c>
      <c r="R348" s="11" t="b">
        <v>0</v>
      </c>
    </row>
    <row r="349" spans="1:18" x14ac:dyDescent="0.25">
      <c r="A349" s="4">
        <v>348</v>
      </c>
      <c r="B349" s="2">
        <v>43241</v>
      </c>
      <c r="C349" s="1">
        <v>264.93</v>
      </c>
      <c r="D349" s="1">
        <v>262.39</v>
      </c>
      <c r="E349" s="1">
        <f>(testdata[[#This Row],[high]]+testdata[[#This Row],[low]])/2</f>
        <v>263.65999999999997</v>
      </c>
      <c r="F349" s="19">
        <f xml:space="preserve"> (F348 *(13 - 1) + E341) / 13</f>
        <v>257.03301003371672</v>
      </c>
      <c r="G349" s="18">
        <f xml:space="preserve"> (G348 *(8-1) + E344) / 8</f>
        <v>259.02672174056329</v>
      </c>
      <c r="H349" s="18">
        <f xml:space="preserve"> (H348 *(5-1) + E346) / 5</f>
        <v>260.99644892550958</v>
      </c>
      <c r="I349" s="8">
        <f>ABS(testdata[[#This Row],[Jaw (13,8)]]-testdata[[#This Row],[Teeth (8,5)]])</f>
        <v>1.9937117068465682</v>
      </c>
      <c r="J349" s="8">
        <f>-ABS(testdata[[#This Row],[Teeth (8,5)]]-testdata[[#This Row],[Lips (5,3)]])</f>
        <v>-1.9697271849462936</v>
      </c>
      <c r="K349" s="11" t="b">
        <f>IF(testdata[[#This Row],[Upper]]&gt;I348,TRUE,FALSE)</f>
        <v>1</v>
      </c>
      <c r="L349" s="11" t="b">
        <f>IF(testdata[[#This Row],[Lower]]&lt;J348,TRUE,FALSE)</f>
        <v>0</v>
      </c>
      <c r="N349" s="2">
        <v>43241</v>
      </c>
      <c r="O349" s="8">
        <v>1.9937</v>
      </c>
      <c r="P349" s="8">
        <v>-1.9697</v>
      </c>
      <c r="Q349" s="11" t="b">
        <v>1</v>
      </c>
      <c r="R349" s="11" t="b">
        <v>0</v>
      </c>
    </row>
    <row r="350" spans="1:18" x14ac:dyDescent="0.25">
      <c r="A350" s="4">
        <v>349</v>
      </c>
      <c r="B350" s="2">
        <v>43242</v>
      </c>
      <c r="C350" s="1">
        <v>265.2</v>
      </c>
      <c r="D350" s="1">
        <v>263.25</v>
      </c>
      <c r="E350" s="1">
        <f>(testdata[[#This Row],[high]]+testdata[[#This Row],[low]])/2</f>
        <v>264.22500000000002</v>
      </c>
      <c r="F350" s="19">
        <f xml:space="preserve"> (F349 *(13 - 1) + E342) / 13</f>
        <v>257.44200926189239</v>
      </c>
      <c r="G350" s="18">
        <f xml:space="preserve"> (G349 *(8-1) + E345) / 8</f>
        <v>259.38275652299285</v>
      </c>
      <c r="H350" s="18">
        <f xml:space="preserve"> (H349 *(5-1) + E347) / 5</f>
        <v>261.43615914040765</v>
      </c>
      <c r="I350" s="8">
        <f>ABS(testdata[[#This Row],[Jaw (13,8)]]-testdata[[#This Row],[Teeth (8,5)]])</f>
        <v>1.940747261100455</v>
      </c>
      <c r="J350" s="8">
        <f>-ABS(testdata[[#This Row],[Teeth (8,5)]]-testdata[[#This Row],[Lips (5,3)]])</f>
        <v>-2.0534026174148039</v>
      </c>
      <c r="K350" s="11" t="b">
        <f>IF(testdata[[#This Row],[Upper]]&gt;I349,TRUE,FALSE)</f>
        <v>0</v>
      </c>
      <c r="L350" s="11" t="b">
        <f>IF(testdata[[#This Row],[Lower]]&lt;J349,TRUE,FALSE)</f>
        <v>1</v>
      </c>
      <c r="N350" s="2">
        <v>43242</v>
      </c>
      <c r="O350" s="8">
        <v>1.9407000000000001</v>
      </c>
      <c r="P350" s="8">
        <v>-2.0533999999999999</v>
      </c>
      <c r="Q350" s="11" t="b">
        <v>0</v>
      </c>
      <c r="R350" s="11" t="b">
        <v>1</v>
      </c>
    </row>
    <row r="351" spans="1:18" x14ac:dyDescent="0.25">
      <c r="A351" s="4">
        <v>350</v>
      </c>
      <c r="B351" s="2">
        <v>43243</v>
      </c>
      <c r="C351" s="1">
        <v>264.36</v>
      </c>
      <c r="D351" s="1">
        <v>262.04000000000002</v>
      </c>
      <c r="E351" s="1">
        <f>(testdata[[#This Row],[high]]+testdata[[#This Row],[low]])/2</f>
        <v>263.20000000000005</v>
      </c>
      <c r="F351" s="19">
        <f xml:space="preserve"> (F350 *(13 - 1) + E343) / 13</f>
        <v>257.89800854943911</v>
      </c>
      <c r="G351" s="18">
        <f xml:space="preserve"> (G350 *(8-1) + E346) / 8</f>
        <v>259.82928695761876</v>
      </c>
      <c r="H351" s="18">
        <f xml:space="preserve"> (H350 *(5-1) + E348) / 5</f>
        <v>261.65192731232611</v>
      </c>
      <c r="I351" s="8">
        <f>ABS(testdata[[#This Row],[Jaw (13,8)]]-testdata[[#This Row],[Teeth (8,5)]])</f>
        <v>1.9312784081796508</v>
      </c>
      <c r="J351" s="8">
        <f>-ABS(testdata[[#This Row],[Teeth (8,5)]]-testdata[[#This Row],[Lips (5,3)]])</f>
        <v>-1.822640354707346</v>
      </c>
      <c r="K351" s="11" t="b">
        <f>IF(testdata[[#This Row],[Upper]]&gt;I350,TRUE,FALSE)</f>
        <v>0</v>
      </c>
      <c r="L351" s="11" t="b">
        <f>IF(testdata[[#This Row],[Lower]]&lt;J350,TRUE,FALSE)</f>
        <v>0</v>
      </c>
      <c r="N351" s="2">
        <v>43243</v>
      </c>
      <c r="O351" s="8">
        <v>1.9313</v>
      </c>
      <c r="P351" s="8">
        <v>-1.8226</v>
      </c>
      <c r="Q351" s="11" t="b">
        <v>0</v>
      </c>
      <c r="R351" s="11" t="b">
        <v>0</v>
      </c>
    </row>
    <row r="352" spans="1:18" x14ac:dyDescent="0.25">
      <c r="A352" s="4">
        <v>351</v>
      </c>
      <c r="B352" s="2">
        <v>43244</v>
      </c>
      <c r="C352" s="1">
        <v>264.2</v>
      </c>
      <c r="D352" s="1">
        <v>261.83999999999997</v>
      </c>
      <c r="E352" s="1">
        <f>(testdata[[#This Row],[high]]+testdata[[#This Row],[low]])/2</f>
        <v>263.02</v>
      </c>
      <c r="F352" s="19">
        <f xml:space="preserve"> (F351 *(13 - 1) + E344) / 13</f>
        <v>258.38277712255916</v>
      </c>
      <c r="G352" s="18">
        <f xml:space="preserve"> (G351 *(8-1) + E347) / 8</f>
        <v>260.25000108791642</v>
      </c>
      <c r="H352" s="18">
        <f xml:space="preserve"> (H351 *(5-1) + E349) / 5</f>
        <v>262.05354184986089</v>
      </c>
      <c r="I352" s="8">
        <f>ABS(testdata[[#This Row],[Jaw (13,8)]]-testdata[[#This Row],[Teeth (8,5)]])</f>
        <v>1.8672239653572547</v>
      </c>
      <c r="J352" s="8">
        <f>-ABS(testdata[[#This Row],[Teeth (8,5)]]-testdata[[#This Row],[Lips (5,3)]])</f>
        <v>-1.8035407619444754</v>
      </c>
      <c r="K352" s="11" t="b">
        <f>IF(testdata[[#This Row],[Upper]]&gt;I351,TRUE,FALSE)</f>
        <v>0</v>
      </c>
      <c r="L352" s="11" t="b">
        <f>IF(testdata[[#This Row],[Lower]]&lt;J351,TRUE,FALSE)</f>
        <v>0</v>
      </c>
      <c r="N352" s="2">
        <v>43244</v>
      </c>
      <c r="O352" s="8">
        <v>1.8672</v>
      </c>
      <c r="P352" s="8">
        <v>-1.8035000000000001</v>
      </c>
      <c r="Q352" s="11" t="b">
        <v>0</v>
      </c>
      <c r="R352" s="11" t="b">
        <v>0</v>
      </c>
    </row>
    <row r="353" spans="1:18" x14ac:dyDescent="0.25">
      <c r="A353" s="4">
        <v>352</v>
      </c>
      <c r="B353" s="2">
        <v>43245</v>
      </c>
      <c r="C353" s="1">
        <v>263.85000000000002</v>
      </c>
      <c r="D353" s="1">
        <v>262.61</v>
      </c>
      <c r="E353" s="1">
        <f>(testdata[[#This Row],[high]]+testdata[[#This Row],[low]])/2</f>
        <v>263.23</v>
      </c>
      <c r="F353" s="19">
        <f xml:space="preserve"> (F352 *(13 - 1) + E345) / 13</f>
        <v>258.65140965159304</v>
      </c>
      <c r="G353" s="18">
        <f xml:space="preserve"> (G352 *(8-1) + E348) / 8</f>
        <v>260.53312595192688</v>
      </c>
      <c r="H353" s="18">
        <f xml:space="preserve"> (H352 *(5-1) + E350) / 5</f>
        <v>262.48783347988876</v>
      </c>
      <c r="I353" s="8">
        <f>ABS(testdata[[#This Row],[Jaw (13,8)]]-testdata[[#This Row],[Teeth (8,5)]])</f>
        <v>1.8817163003338351</v>
      </c>
      <c r="J353" s="8">
        <f>-ABS(testdata[[#This Row],[Teeth (8,5)]]-testdata[[#This Row],[Lips (5,3)]])</f>
        <v>-1.9547075279618866</v>
      </c>
      <c r="K353" s="11" t="b">
        <f>IF(testdata[[#This Row],[Upper]]&gt;I352,TRUE,FALSE)</f>
        <v>1</v>
      </c>
      <c r="L353" s="11" t="b">
        <f>IF(testdata[[#This Row],[Lower]]&lt;J352,TRUE,FALSE)</f>
        <v>1</v>
      </c>
      <c r="N353" s="2">
        <v>43245</v>
      </c>
      <c r="O353" s="8">
        <v>1.8816999999999999</v>
      </c>
      <c r="P353" s="8">
        <v>-1.9547000000000001</v>
      </c>
      <c r="Q353" s="11" t="b">
        <v>1</v>
      </c>
      <c r="R353" s="11" t="b">
        <v>1</v>
      </c>
    </row>
    <row r="354" spans="1:18" x14ac:dyDescent="0.25">
      <c r="A354" s="4">
        <v>353</v>
      </c>
      <c r="B354" s="2">
        <v>43249</v>
      </c>
      <c r="C354" s="1">
        <v>262.22000000000003</v>
      </c>
      <c r="D354" s="1">
        <v>258.92</v>
      </c>
      <c r="E354" s="1">
        <f>(testdata[[#This Row],[high]]+testdata[[#This Row],[low]])/2</f>
        <v>260.57000000000005</v>
      </c>
      <c r="F354" s="19">
        <f xml:space="preserve"> (F353 *(13 - 1) + E346) / 13</f>
        <v>258.98245506300896</v>
      </c>
      <c r="G354" s="18">
        <f xml:space="preserve"> (G353 *(8-1) + E349) / 8</f>
        <v>260.92398520793603</v>
      </c>
      <c r="H354" s="18">
        <f xml:space="preserve"> (H353 *(5-1) + E351) / 5</f>
        <v>262.630266783911</v>
      </c>
      <c r="I354" s="8">
        <f>ABS(testdata[[#This Row],[Jaw (13,8)]]-testdata[[#This Row],[Teeth (8,5)]])</f>
        <v>1.9415301449270714</v>
      </c>
      <c r="J354" s="8">
        <f>-ABS(testdata[[#This Row],[Teeth (8,5)]]-testdata[[#This Row],[Lips (5,3)]])</f>
        <v>-1.7062815759749697</v>
      </c>
      <c r="K354" s="11" t="b">
        <f>IF(testdata[[#This Row],[Upper]]&gt;I353,TRUE,FALSE)</f>
        <v>1</v>
      </c>
      <c r="L354" s="11" t="b">
        <f>IF(testdata[[#This Row],[Lower]]&lt;J353,TRUE,FALSE)</f>
        <v>0</v>
      </c>
      <c r="N354" s="2">
        <v>43249</v>
      </c>
      <c r="O354" s="8">
        <v>1.9415</v>
      </c>
      <c r="P354" s="8">
        <v>-1.7062999999999999</v>
      </c>
      <c r="Q354" s="11" t="b">
        <v>1</v>
      </c>
      <c r="R354" s="11" t="b">
        <v>0</v>
      </c>
    </row>
    <row r="355" spans="1:18" x14ac:dyDescent="0.25">
      <c r="A355" s="4">
        <v>354</v>
      </c>
      <c r="B355" s="2">
        <v>43250</v>
      </c>
      <c r="C355" s="1">
        <v>264.08999999999997</v>
      </c>
      <c r="D355" s="1">
        <v>261.49</v>
      </c>
      <c r="E355" s="1">
        <f>(testdata[[#This Row],[high]]+testdata[[#This Row],[low]])/2</f>
        <v>262.78999999999996</v>
      </c>
      <c r="F355" s="19">
        <f xml:space="preserve"> (F354 *(13 - 1) + E347) / 13</f>
        <v>259.30649698123904</v>
      </c>
      <c r="G355" s="18">
        <f xml:space="preserve"> (G354 *(8-1) + E350) / 8</f>
        <v>261.33661205694403</v>
      </c>
      <c r="H355" s="18">
        <f xml:space="preserve"> (H354 *(5-1) + E352) / 5</f>
        <v>262.70821342712878</v>
      </c>
      <c r="I355" s="8">
        <f>ABS(testdata[[#This Row],[Jaw (13,8)]]-testdata[[#This Row],[Teeth (8,5)]])</f>
        <v>2.0301150757049982</v>
      </c>
      <c r="J355" s="8">
        <f>-ABS(testdata[[#This Row],[Teeth (8,5)]]-testdata[[#This Row],[Lips (5,3)]])</f>
        <v>-1.3716013701847487</v>
      </c>
      <c r="K355" s="11" t="b">
        <f>IF(testdata[[#This Row],[Upper]]&gt;I354,TRUE,FALSE)</f>
        <v>1</v>
      </c>
      <c r="L355" s="11" t="b">
        <f>IF(testdata[[#This Row],[Lower]]&lt;J354,TRUE,FALSE)</f>
        <v>0</v>
      </c>
      <c r="N355" s="2">
        <v>43250</v>
      </c>
      <c r="O355" s="8">
        <v>2.0301</v>
      </c>
      <c r="P355" s="8">
        <v>-1.3715999999999999</v>
      </c>
      <c r="Q355" s="11" t="b">
        <v>1</v>
      </c>
      <c r="R355" s="11" t="b">
        <v>0</v>
      </c>
    </row>
    <row r="356" spans="1:18" x14ac:dyDescent="0.25">
      <c r="A356" s="4">
        <v>355</v>
      </c>
      <c r="B356" s="2">
        <v>43251</v>
      </c>
      <c r="C356" s="1">
        <v>263.49</v>
      </c>
      <c r="D356" s="1">
        <v>261.33</v>
      </c>
      <c r="E356" s="1">
        <f>(testdata[[#This Row],[high]]+testdata[[#This Row],[low]])/2</f>
        <v>262.40999999999997</v>
      </c>
      <c r="F356" s="19">
        <f xml:space="preserve"> (F355 *(13 - 1) + E348) / 13</f>
        <v>259.55330490575909</v>
      </c>
      <c r="G356" s="18">
        <f xml:space="preserve"> (G355 *(8-1) + E351) / 8</f>
        <v>261.56953554982601</v>
      </c>
      <c r="H356" s="18">
        <f xml:space="preserve"> (H355 *(5-1) + E353) / 5</f>
        <v>262.81257074170304</v>
      </c>
      <c r="I356" s="8">
        <f>ABS(testdata[[#This Row],[Jaw (13,8)]]-testdata[[#This Row],[Teeth (8,5)]])</f>
        <v>2.0162306440669227</v>
      </c>
      <c r="J356" s="8">
        <f>-ABS(testdata[[#This Row],[Teeth (8,5)]]-testdata[[#This Row],[Lips (5,3)]])</f>
        <v>-1.243035191877027</v>
      </c>
      <c r="K356" s="11" t="b">
        <f>IF(testdata[[#This Row],[Upper]]&gt;I355,TRUE,FALSE)</f>
        <v>0</v>
      </c>
      <c r="L356" s="11" t="b">
        <f>IF(testdata[[#This Row],[Lower]]&lt;J355,TRUE,FALSE)</f>
        <v>0</v>
      </c>
      <c r="N356" s="2">
        <v>43251</v>
      </c>
      <c r="O356" s="8">
        <v>2.0162</v>
      </c>
      <c r="P356" s="8">
        <v>-1.2430000000000001</v>
      </c>
      <c r="Q356" s="11" t="b">
        <v>0</v>
      </c>
      <c r="R356" s="11" t="b">
        <v>0</v>
      </c>
    </row>
    <row r="357" spans="1:18" x14ac:dyDescent="0.25">
      <c r="A357" s="4">
        <v>356</v>
      </c>
      <c r="B357" s="2">
        <v>43252</v>
      </c>
      <c r="C357" s="1">
        <v>264.89999999999998</v>
      </c>
      <c r="D357" s="1">
        <v>263.33999999999997</v>
      </c>
      <c r="E357" s="1">
        <f>(testdata[[#This Row],[high]]+testdata[[#This Row],[low]])/2</f>
        <v>264.12</v>
      </c>
      <c r="F357" s="19">
        <f xml:space="preserve"> (F356 *(13 - 1) + E349) / 13</f>
        <v>259.86920452839297</v>
      </c>
      <c r="G357" s="18">
        <f xml:space="preserve"> (G356 *(8-1) + E352) / 8</f>
        <v>261.75084360609776</v>
      </c>
      <c r="H357" s="18">
        <f xml:space="preserve"> (H356 *(5-1) + E354) / 5</f>
        <v>262.36405659336242</v>
      </c>
      <c r="I357" s="8">
        <f>ABS(testdata[[#This Row],[Jaw (13,8)]]-testdata[[#This Row],[Teeth (8,5)]])</f>
        <v>1.88163907770479</v>
      </c>
      <c r="J357" s="8">
        <f>-ABS(testdata[[#This Row],[Teeth (8,5)]]-testdata[[#This Row],[Lips (5,3)]])</f>
        <v>-0.61321298726466011</v>
      </c>
      <c r="K357" s="11" t="b">
        <f>IF(testdata[[#This Row],[Upper]]&gt;I356,TRUE,FALSE)</f>
        <v>0</v>
      </c>
      <c r="L357" s="11" t="b">
        <f>IF(testdata[[#This Row],[Lower]]&lt;J356,TRUE,FALSE)</f>
        <v>0</v>
      </c>
      <c r="N357" s="2">
        <v>43252</v>
      </c>
      <c r="O357" s="8">
        <v>1.8815999999999999</v>
      </c>
      <c r="P357" s="8">
        <v>-0.61319999999999997</v>
      </c>
      <c r="Q357" s="11" t="b">
        <v>0</v>
      </c>
      <c r="R357" s="11" t="b">
        <v>0</v>
      </c>
    </row>
    <row r="358" spans="1:18" x14ac:dyDescent="0.25">
      <c r="A358" s="4">
        <v>357</v>
      </c>
      <c r="B358" s="2">
        <v>43255</v>
      </c>
      <c r="C358" s="1">
        <v>266.10000000000002</v>
      </c>
      <c r="D358" s="1">
        <v>265.2</v>
      </c>
      <c r="E358" s="1">
        <f>(testdata[[#This Row],[high]]+testdata[[#This Row],[low]])/2</f>
        <v>265.64999999999998</v>
      </c>
      <c r="F358" s="19">
        <f xml:space="preserve"> (F357 *(13 - 1) + E350) / 13</f>
        <v>260.20426571851658</v>
      </c>
      <c r="G358" s="18">
        <f xml:space="preserve"> (G357 *(8-1) + E353) / 8</f>
        <v>261.93573815533557</v>
      </c>
      <c r="H358" s="18">
        <f xml:space="preserve"> (H357 *(5-1) + E355) / 5</f>
        <v>262.44924527468993</v>
      </c>
      <c r="I358" s="8">
        <f>ABS(testdata[[#This Row],[Jaw (13,8)]]-testdata[[#This Row],[Teeth (8,5)]])</f>
        <v>1.73147243681899</v>
      </c>
      <c r="J358" s="8">
        <f>-ABS(testdata[[#This Row],[Teeth (8,5)]]-testdata[[#This Row],[Lips (5,3)]])</f>
        <v>-0.51350711935435811</v>
      </c>
      <c r="K358" s="11" t="b">
        <f>IF(testdata[[#This Row],[Upper]]&gt;I357,TRUE,FALSE)</f>
        <v>0</v>
      </c>
      <c r="L358" s="11" t="b">
        <f>IF(testdata[[#This Row],[Lower]]&lt;J357,TRUE,FALSE)</f>
        <v>0</v>
      </c>
      <c r="N358" s="2">
        <v>43255</v>
      </c>
      <c r="O358" s="8">
        <v>1.7315</v>
      </c>
      <c r="P358" s="8">
        <v>-0.51349999999999996</v>
      </c>
      <c r="Q358" s="11" t="b">
        <v>0</v>
      </c>
      <c r="R358" s="11" t="b">
        <v>0</v>
      </c>
    </row>
    <row r="359" spans="1:18" x14ac:dyDescent="0.25">
      <c r="A359" s="4">
        <v>358</v>
      </c>
      <c r="B359" s="2">
        <v>43256</v>
      </c>
      <c r="C359" s="1">
        <v>266.43</v>
      </c>
      <c r="D359" s="1">
        <v>265.13</v>
      </c>
      <c r="E359" s="1">
        <f>(testdata[[#This Row],[high]]+testdata[[#This Row],[low]])/2</f>
        <v>265.77999999999997</v>
      </c>
      <c r="F359" s="19">
        <f xml:space="preserve"> (F358 *(13 - 1) + E351) / 13</f>
        <v>260.43470681709221</v>
      </c>
      <c r="G359" s="18">
        <f xml:space="preserve"> (G358 *(8-1) + E354) / 8</f>
        <v>261.76502088591866</v>
      </c>
      <c r="H359" s="18">
        <f xml:space="preserve"> (H358 *(5-1) + E356) / 5</f>
        <v>262.44139621975194</v>
      </c>
      <c r="I359" s="8">
        <f>ABS(testdata[[#This Row],[Jaw (13,8)]]-testdata[[#This Row],[Teeth (8,5)]])</f>
        <v>1.3303140688264534</v>
      </c>
      <c r="J359" s="8">
        <f>-ABS(testdata[[#This Row],[Teeth (8,5)]]-testdata[[#This Row],[Lips (5,3)]])</f>
        <v>-0.67637533383327764</v>
      </c>
      <c r="K359" s="11" t="b">
        <f>IF(testdata[[#This Row],[Upper]]&gt;I358,TRUE,FALSE)</f>
        <v>0</v>
      </c>
      <c r="L359" s="11" t="b">
        <f>IF(testdata[[#This Row],[Lower]]&lt;J358,TRUE,FALSE)</f>
        <v>1</v>
      </c>
      <c r="N359" s="2">
        <v>43256</v>
      </c>
      <c r="O359" s="8">
        <v>1.3303</v>
      </c>
      <c r="P359" s="8">
        <v>-0.6764</v>
      </c>
      <c r="Q359" s="11" t="b">
        <v>0</v>
      </c>
      <c r="R359" s="11" t="b">
        <v>1</v>
      </c>
    </row>
    <row r="360" spans="1:18" x14ac:dyDescent="0.25">
      <c r="A360" s="4">
        <v>359</v>
      </c>
      <c r="B360" s="2">
        <v>43257</v>
      </c>
      <c r="C360" s="1">
        <v>268.36</v>
      </c>
      <c r="D360" s="1">
        <v>266.01</v>
      </c>
      <c r="E360" s="1">
        <f>(testdata[[#This Row],[high]]+testdata[[#This Row],[low]])/2</f>
        <v>267.185</v>
      </c>
      <c r="F360" s="19">
        <f xml:space="preserve"> (F359 *(13 - 1) + E352) / 13</f>
        <v>260.63357552346974</v>
      </c>
      <c r="G360" s="18">
        <f xml:space="preserve"> (G359 *(8-1) + E355) / 8</f>
        <v>261.89314327517883</v>
      </c>
      <c r="H360" s="18">
        <f xml:space="preserve"> (H359 *(5-1) + E357) / 5</f>
        <v>262.7771169758015</v>
      </c>
      <c r="I360" s="8">
        <f>ABS(testdata[[#This Row],[Jaw (13,8)]]-testdata[[#This Row],[Teeth (8,5)]])</f>
        <v>1.2595677517090849</v>
      </c>
      <c r="J360" s="8">
        <f>-ABS(testdata[[#This Row],[Teeth (8,5)]]-testdata[[#This Row],[Lips (5,3)]])</f>
        <v>-0.88397370062267555</v>
      </c>
      <c r="K360" s="11" t="b">
        <f>IF(testdata[[#This Row],[Upper]]&gt;I359,TRUE,FALSE)</f>
        <v>0</v>
      </c>
      <c r="L360" s="11" t="b">
        <f>IF(testdata[[#This Row],[Lower]]&lt;J359,TRUE,FALSE)</f>
        <v>1</v>
      </c>
      <c r="N360" s="2">
        <v>43257</v>
      </c>
      <c r="O360" s="8">
        <v>1.2596000000000001</v>
      </c>
      <c r="P360" s="8">
        <v>-0.88400000000000001</v>
      </c>
      <c r="Q360" s="11" t="b">
        <v>0</v>
      </c>
      <c r="R360" s="11" t="b">
        <v>1</v>
      </c>
    </row>
    <row r="361" spans="1:18" x14ac:dyDescent="0.25">
      <c r="A361" s="4">
        <v>360</v>
      </c>
      <c r="B361" s="2">
        <v>43258</v>
      </c>
      <c r="C361" s="1">
        <v>269.08999999999997</v>
      </c>
      <c r="D361" s="1">
        <v>267.22000000000003</v>
      </c>
      <c r="E361" s="1">
        <f>(testdata[[#This Row],[high]]+testdata[[#This Row],[low]])/2</f>
        <v>268.15499999999997</v>
      </c>
      <c r="F361" s="19">
        <f xml:space="preserve"> (F360 *(13 - 1) + E353) / 13</f>
        <v>260.83330048320283</v>
      </c>
      <c r="G361" s="18">
        <f xml:space="preserve"> (G360 *(8-1) + E356) / 8</f>
        <v>261.95775036578146</v>
      </c>
      <c r="H361" s="18">
        <f xml:space="preserve"> (H360 *(5-1) + E358) / 5</f>
        <v>263.35169358064121</v>
      </c>
      <c r="I361" s="8">
        <f>ABS(testdata[[#This Row],[Jaw (13,8)]]-testdata[[#This Row],[Teeth (8,5)]])</f>
        <v>1.1244498825786309</v>
      </c>
      <c r="J361" s="8">
        <f>-ABS(testdata[[#This Row],[Teeth (8,5)]]-testdata[[#This Row],[Lips (5,3)]])</f>
        <v>-1.3939432148597461</v>
      </c>
      <c r="K361" s="11" t="b">
        <f>IF(testdata[[#This Row],[Upper]]&gt;I360,TRUE,FALSE)</f>
        <v>0</v>
      </c>
      <c r="L361" s="11" t="b">
        <f>IF(testdata[[#This Row],[Lower]]&lt;J360,TRUE,FALSE)</f>
        <v>1</v>
      </c>
      <c r="N361" s="2">
        <v>43258</v>
      </c>
      <c r="O361" s="8">
        <v>1.1244000000000001</v>
      </c>
      <c r="P361" s="8">
        <v>-1.3938999999999999</v>
      </c>
      <c r="Q361" s="11" t="b">
        <v>0</v>
      </c>
      <c r="R361" s="11" t="b">
        <v>1</v>
      </c>
    </row>
    <row r="362" spans="1:18" x14ac:dyDescent="0.25">
      <c r="A362" s="4">
        <v>361</v>
      </c>
      <c r="B362" s="2">
        <v>43259</v>
      </c>
      <c r="C362" s="1">
        <v>269.06</v>
      </c>
      <c r="D362" s="1">
        <v>267.52999999999997</v>
      </c>
      <c r="E362" s="1">
        <f>(testdata[[#This Row],[high]]+testdata[[#This Row],[low]])/2</f>
        <v>268.29499999999996</v>
      </c>
      <c r="F362" s="19">
        <f xml:space="preserve"> (F361 *(13 - 1) + E354) / 13</f>
        <v>260.81304659987956</v>
      </c>
      <c r="G362" s="18">
        <f xml:space="preserve"> (G361 *(8-1) + E357) / 8</f>
        <v>262.22803157005876</v>
      </c>
      <c r="H362" s="18">
        <f xml:space="preserve"> (H361 *(5-1) + E359) / 5</f>
        <v>263.83735486451297</v>
      </c>
      <c r="I362" s="8">
        <f>ABS(testdata[[#This Row],[Jaw (13,8)]]-testdata[[#This Row],[Teeth (8,5)]])</f>
        <v>1.414984970179205</v>
      </c>
      <c r="J362" s="8">
        <f>-ABS(testdata[[#This Row],[Teeth (8,5)]]-testdata[[#This Row],[Lips (5,3)]])</f>
        <v>-1.6093232944542137</v>
      </c>
      <c r="K362" s="11" t="b">
        <f>IF(testdata[[#This Row],[Upper]]&gt;I361,TRUE,FALSE)</f>
        <v>1</v>
      </c>
      <c r="L362" s="11" t="b">
        <f>IF(testdata[[#This Row],[Lower]]&lt;J361,TRUE,FALSE)</f>
        <v>1</v>
      </c>
      <c r="N362" s="2">
        <v>43259</v>
      </c>
      <c r="O362" s="8">
        <v>1.415</v>
      </c>
      <c r="P362" s="8">
        <v>-1.6093</v>
      </c>
      <c r="Q362" s="11" t="b">
        <v>1</v>
      </c>
      <c r="R362" s="11" t="b">
        <v>1</v>
      </c>
    </row>
    <row r="363" spans="1:18" x14ac:dyDescent="0.25">
      <c r="A363" s="4">
        <v>362</v>
      </c>
      <c r="B363" s="2">
        <v>43262</v>
      </c>
      <c r="C363" s="1">
        <v>270.14999999999998</v>
      </c>
      <c r="D363" s="1">
        <v>269.12</v>
      </c>
      <c r="E363" s="1">
        <f>(testdata[[#This Row],[high]]+testdata[[#This Row],[low]])/2</f>
        <v>269.63499999999999</v>
      </c>
      <c r="F363" s="19">
        <f xml:space="preserve"> (F362 *(13 - 1) + E355) / 13</f>
        <v>260.96511993835037</v>
      </c>
      <c r="G363" s="18">
        <f xml:space="preserve"> (G362 *(8-1) + E358) / 8</f>
        <v>262.65577762380144</v>
      </c>
      <c r="H363" s="18">
        <f xml:space="preserve"> (H362 *(5-1) + E360) / 5</f>
        <v>264.50688389161036</v>
      </c>
      <c r="I363" s="8">
        <f>ABS(testdata[[#This Row],[Jaw (13,8)]]-testdata[[#This Row],[Teeth (8,5)]])</f>
        <v>1.6906576854510718</v>
      </c>
      <c r="J363" s="8">
        <f>-ABS(testdata[[#This Row],[Teeth (8,5)]]-testdata[[#This Row],[Lips (5,3)]])</f>
        <v>-1.8511062678089161</v>
      </c>
      <c r="K363" s="11" t="b">
        <f>IF(testdata[[#This Row],[Upper]]&gt;I362,TRUE,FALSE)</f>
        <v>1</v>
      </c>
      <c r="L363" s="11" t="b">
        <f>IF(testdata[[#This Row],[Lower]]&lt;J362,TRUE,FALSE)</f>
        <v>1</v>
      </c>
      <c r="N363" s="2">
        <v>43262</v>
      </c>
      <c r="O363" s="8">
        <v>1.6907000000000001</v>
      </c>
      <c r="P363" s="8">
        <v>-1.8511</v>
      </c>
      <c r="Q363" s="11" t="b">
        <v>1</v>
      </c>
      <c r="R363" s="11" t="b">
        <v>1</v>
      </c>
    </row>
    <row r="364" spans="1:18" x14ac:dyDescent="0.25">
      <c r="A364" s="4">
        <v>363</v>
      </c>
      <c r="B364" s="2">
        <v>43263</v>
      </c>
      <c r="C364" s="1">
        <v>270.11</v>
      </c>
      <c r="D364" s="1">
        <v>269</v>
      </c>
      <c r="E364" s="1">
        <f>(testdata[[#This Row],[high]]+testdata[[#This Row],[low]])/2</f>
        <v>269.55500000000001</v>
      </c>
      <c r="F364" s="19">
        <f xml:space="preserve"> (F363 *(13 - 1) + E356) / 13</f>
        <v>261.07626455847725</v>
      </c>
      <c r="G364" s="18">
        <f xml:space="preserve"> (G363 *(8-1) + E359) / 8</f>
        <v>263.04630542082623</v>
      </c>
      <c r="H364" s="18">
        <f xml:space="preserve"> (H363 *(5-1) + E361) / 5</f>
        <v>265.23650711328827</v>
      </c>
      <c r="I364" s="8">
        <f>ABS(testdata[[#This Row],[Jaw (13,8)]]-testdata[[#This Row],[Teeth (8,5)]])</f>
        <v>1.9700408623489807</v>
      </c>
      <c r="J364" s="8">
        <f>-ABS(testdata[[#This Row],[Teeth (8,5)]]-testdata[[#This Row],[Lips (5,3)]])</f>
        <v>-2.1902016924620398</v>
      </c>
      <c r="K364" s="11" t="b">
        <f>IF(testdata[[#This Row],[Upper]]&gt;I363,TRUE,FALSE)</f>
        <v>1</v>
      </c>
      <c r="L364" s="11" t="b">
        <f>IF(testdata[[#This Row],[Lower]]&lt;J363,TRUE,FALSE)</f>
        <v>1</v>
      </c>
      <c r="N364" s="2">
        <v>43263</v>
      </c>
      <c r="O364" s="8">
        <v>1.97</v>
      </c>
      <c r="P364" s="8">
        <v>-2.1901999999999999</v>
      </c>
      <c r="Q364" s="11" t="b">
        <v>1</v>
      </c>
      <c r="R364" s="11" t="b">
        <v>1</v>
      </c>
    </row>
    <row r="365" spans="1:18" x14ac:dyDescent="0.25">
      <c r="A365" s="4">
        <v>364</v>
      </c>
      <c r="B365" s="2">
        <v>43264</v>
      </c>
      <c r="C365" s="1">
        <v>270.25</v>
      </c>
      <c r="D365" s="1">
        <v>268.63</v>
      </c>
      <c r="E365" s="1">
        <f>(testdata[[#This Row],[high]]+testdata[[#This Row],[low]])/2</f>
        <v>269.44</v>
      </c>
      <c r="F365" s="19">
        <f xml:space="preserve"> (F364 *(13 - 1) + E357) / 13</f>
        <v>261.31039805397899</v>
      </c>
      <c r="G365" s="18">
        <f xml:space="preserve"> (G364 *(8-1) + E360) / 8</f>
        <v>263.56364224322294</v>
      </c>
      <c r="H365" s="18">
        <f xml:space="preserve"> (H364 *(5-1) + E362) / 5</f>
        <v>265.84820569063061</v>
      </c>
      <c r="I365" s="8">
        <f>ABS(testdata[[#This Row],[Jaw (13,8)]]-testdata[[#This Row],[Teeth (8,5)]])</f>
        <v>2.2532441892439579</v>
      </c>
      <c r="J365" s="8">
        <f>-ABS(testdata[[#This Row],[Teeth (8,5)]]-testdata[[#This Row],[Lips (5,3)]])</f>
        <v>-2.2845634474076633</v>
      </c>
      <c r="K365" s="11" t="b">
        <f>IF(testdata[[#This Row],[Upper]]&gt;I364,TRUE,FALSE)</f>
        <v>1</v>
      </c>
      <c r="L365" s="11" t="b">
        <f>IF(testdata[[#This Row],[Lower]]&lt;J364,TRUE,FALSE)</f>
        <v>1</v>
      </c>
      <c r="N365" s="2">
        <v>43264</v>
      </c>
      <c r="O365" s="8">
        <v>2.2532000000000001</v>
      </c>
      <c r="P365" s="8">
        <v>-2.2846000000000002</v>
      </c>
      <c r="Q365" s="11" t="b">
        <v>1</v>
      </c>
      <c r="R365" s="11" t="b">
        <v>1</v>
      </c>
    </row>
    <row r="366" spans="1:18" x14ac:dyDescent="0.25">
      <c r="A366" s="4">
        <v>365</v>
      </c>
      <c r="B366" s="2">
        <v>43265</v>
      </c>
      <c r="C366" s="1">
        <v>270.11</v>
      </c>
      <c r="D366" s="1">
        <v>268.88</v>
      </c>
      <c r="E366" s="1">
        <f>(testdata[[#This Row],[high]]+testdata[[#This Row],[low]])/2</f>
        <v>269.495</v>
      </c>
      <c r="F366" s="19">
        <f xml:space="preserve"> (F365 *(13 - 1) + E358) / 13</f>
        <v>261.64421358828827</v>
      </c>
      <c r="G366" s="18">
        <f xml:space="preserve"> (G365 *(8-1) + E361) / 8</f>
        <v>264.13756196282009</v>
      </c>
      <c r="H366" s="18">
        <f xml:space="preserve"> (H365 *(5-1) + E363) / 5</f>
        <v>266.60556455250446</v>
      </c>
      <c r="I366" s="8">
        <f>ABS(testdata[[#This Row],[Jaw (13,8)]]-testdata[[#This Row],[Teeth (8,5)]])</f>
        <v>2.4933483745318199</v>
      </c>
      <c r="J366" s="8">
        <f>-ABS(testdata[[#This Row],[Teeth (8,5)]]-testdata[[#This Row],[Lips (5,3)]])</f>
        <v>-2.4680025896843745</v>
      </c>
      <c r="K366" s="11" t="b">
        <f>IF(testdata[[#This Row],[Upper]]&gt;I365,TRUE,FALSE)</f>
        <v>1</v>
      </c>
      <c r="L366" s="11" t="b">
        <f>IF(testdata[[#This Row],[Lower]]&lt;J365,TRUE,FALSE)</f>
        <v>1</v>
      </c>
      <c r="N366" s="2">
        <v>43265</v>
      </c>
      <c r="O366" s="8">
        <v>2.4933000000000001</v>
      </c>
      <c r="P366" s="8">
        <v>-2.468</v>
      </c>
      <c r="Q366" s="11" t="b">
        <v>1</v>
      </c>
      <c r="R366" s="11" t="b">
        <v>1</v>
      </c>
    </row>
    <row r="367" spans="1:18" x14ac:dyDescent="0.25">
      <c r="A367" s="4">
        <v>366</v>
      </c>
      <c r="B367" s="2">
        <v>43266</v>
      </c>
      <c r="C367" s="1">
        <v>269.55</v>
      </c>
      <c r="D367" s="1">
        <v>267.45</v>
      </c>
      <c r="E367" s="1">
        <f>(testdata[[#This Row],[high]]+testdata[[#This Row],[low]])/2</f>
        <v>268.5</v>
      </c>
      <c r="F367" s="19">
        <f xml:space="preserve"> (F366 *(13 - 1) + E359) / 13</f>
        <v>261.96235100457375</v>
      </c>
      <c r="G367" s="18">
        <f xml:space="preserve"> (G366 *(8-1) + E362) / 8</f>
        <v>264.65724171746757</v>
      </c>
      <c r="H367" s="18">
        <f xml:space="preserve"> (H366 *(5-1) + E364) / 5</f>
        <v>267.1954516420036</v>
      </c>
      <c r="I367" s="8">
        <f>ABS(testdata[[#This Row],[Jaw (13,8)]]-testdata[[#This Row],[Teeth (8,5)]])</f>
        <v>2.6948907128938231</v>
      </c>
      <c r="J367" s="8">
        <f>-ABS(testdata[[#This Row],[Teeth (8,5)]]-testdata[[#This Row],[Lips (5,3)]])</f>
        <v>-2.5382099245360337</v>
      </c>
      <c r="K367" s="11" t="b">
        <f>IF(testdata[[#This Row],[Upper]]&gt;I366,TRUE,FALSE)</f>
        <v>1</v>
      </c>
      <c r="L367" s="11" t="b">
        <f>IF(testdata[[#This Row],[Lower]]&lt;J366,TRUE,FALSE)</f>
        <v>1</v>
      </c>
      <c r="N367" s="2">
        <v>43266</v>
      </c>
      <c r="O367" s="8">
        <v>2.6949000000000001</v>
      </c>
      <c r="P367" s="8">
        <v>-2.5381999999999998</v>
      </c>
      <c r="Q367" s="11" t="b">
        <v>1</v>
      </c>
      <c r="R367" s="11" t="b">
        <v>1</v>
      </c>
    </row>
    <row r="368" spans="1:18" x14ac:dyDescent="0.25">
      <c r="A368" s="4">
        <v>367</v>
      </c>
      <c r="B368" s="2">
        <v>43269</v>
      </c>
      <c r="C368" s="1">
        <v>268.77</v>
      </c>
      <c r="D368" s="1">
        <v>267.07</v>
      </c>
      <c r="E368" s="1">
        <f>(testdata[[#This Row],[high]]+testdata[[#This Row],[low]])/2</f>
        <v>267.91999999999996</v>
      </c>
      <c r="F368" s="19">
        <f xml:space="preserve"> (F367 *(13 - 1) + E360) / 13</f>
        <v>262.36409323499117</v>
      </c>
      <c r="G368" s="18">
        <f xml:space="preserve"> (G367 *(8-1) + E363) / 8</f>
        <v>265.2794615027841</v>
      </c>
      <c r="H368" s="18">
        <f xml:space="preserve"> (H367 *(5-1) + E365) / 5</f>
        <v>267.64436131360287</v>
      </c>
      <c r="I368" s="8">
        <f>ABS(testdata[[#This Row],[Jaw (13,8)]]-testdata[[#This Row],[Teeth (8,5)]])</f>
        <v>2.9153682677929282</v>
      </c>
      <c r="J368" s="8">
        <f>-ABS(testdata[[#This Row],[Teeth (8,5)]]-testdata[[#This Row],[Lips (5,3)]])</f>
        <v>-2.3648998108187698</v>
      </c>
      <c r="K368" s="11" t="b">
        <f>IF(testdata[[#This Row],[Upper]]&gt;I367,TRUE,FALSE)</f>
        <v>1</v>
      </c>
      <c r="L368" s="11" t="b">
        <f>IF(testdata[[#This Row],[Lower]]&lt;J367,TRUE,FALSE)</f>
        <v>0</v>
      </c>
      <c r="N368" s="2">
        <v>43269</v>
      </c>
      <c r="O368" s="8">
        <v>2.9154</v>
      </c>
      <c r="P368" s="8">
        <v>-2.3649</v>
      </c>
      <c r="Q368" s="11" t="b">
        <v>1</v>
      </c>
      <c r="R368" s="11" t="b">
        <v>0</v>
      </c>
    </row>
    <row r="369" spans="1:18" x14ac:dyDescent="0.25">
      <c r="A369" s="4">
        <v>368</v>
      </c>
      <c r="B369" s="2">
        <v>43270</v>
      </c>
      <c r="C369" s="1">
        <v>267.83999999999997</v>
      </c>
      <c r="D369" s="1">
        <v>265.69</v>
      </c>
      <c r="E369" s="1">
        <f>(testdata[[#This Row],[high]]+testdata[[#This Row],[low]])/2</f>
        <v>266.76499999999999</v>
      </c>
      <c r="F369" s="19">
        <f xml:space="preserve"> (F368 *(13 - 1) + E361) / 13</f>
        <v>262.80954760153031</v>
      </c>
      <c r="G369" s="18">
        <f xml:space="preserve"> (G368 *(8-1) + E364) / 8</f>
        <v>265.81390381493605</v>
      </c>
      <c r="H369" s="18">
        <f xml:space="preserve"> (H368 *(5-1) + E366) / 5</f>
        <v>268.01448905088228</v>
      </c>
      <c r="I369" s="8">
        <f>ABS(testdata[[#This Row],[Jaw (13,8)]]-testdata[[#This Row],[Teeth (8,5)]])</f>
        <v>3.0043562134057424</v>
      </c>
      <c r="J369" s="8">
        <f>-ABS(testdata[[#This Row],[Teeth (8,5)]]-testdata[[#This Row],[Lips (5,3)]])</f>
        <v>-2.200585235946221</v>
      </c>
      <c r="K369" s="11" t="b">
        <f>IF(testdata[[#This Row],[Upper]]&gt;I368,TRUE,FALSE)</f>
        <v>1</v>
      </c>
      <c r="L369" s="11" t="b">
        <f>IF(testdata[[#This Row],[Lower]]&lt;J368,TRUE,FALSE)</f>
        <v>0</v>
      </c>
      <c r="N369" s="2">
        <v>43270</v>
      </c>
      <c r="O369" s="8">
        <v>3.0044</v>
      </c>
      <c r="P369" s="8">
        <v>-2.2006000000000001</v>
      </c>
      <c r="Q369" s="11" t="b">
        <v>1</v>
      </c>
      <c r="R369" s="11" t="b">
        <v>0</v>
      </c>
    </row>
    <row r="370" spans="1:18" x14ac:dyDescent="0.25">
      <c r="A370" s="4">
        <v>369</v>
      </c>
      <c r="B370" s="2">
        <v>43271</v>
      </c>
      <c r="C370" s="1">
        <v>268.77999999999997</v>
      </c>
      <c r="D370" s="1">
        <v>267.69</v>
      </c>
      <c r="E370" s="1">
        <f>(testdata[[#This Row],[high]]+testdata[[#This Row],[low]])/2</f>
        <v>268.23500000000001</v>
      </c>
      <c r="F370" s="19">
        <f xml:space="preserve"> (F369 *(13 - 1) + E362) / 13</f>
        <v>263.23150547833569</v>
      </c>
      <c r="G370" s="18">
        <f xml:space="preserve"> (G369 *(8-1) + E365) / 8</f>
        <v>266.26716583806905</v>
      </c>
      <c r="H370" s="18">
        <f xml:space="preserve"> (H369 *(5-1) + E367) / 5</f>
        <v>268.11159124070582</v>
      </c>
      <c r="I370" s="8">
        <f>ABS(testdata[[#This Row],[Jaw (13,8)]]-testdata[[#This Row],[Teeth (8,5)]])</f>
        <v>3.035660359733356</v>
      </c>
      <c r="J370" s="8">
        <f>-ABS(testdata[[#This Row],[Teeth (8,5)]]-testdata[[#This Row],[Lips (5,3)]])</f>
        <v>-1.844425402636773</v>
      </c>
      <c r="K370" s="11" t="b">
        <f>IF(testdata[[#This Row],[Upper]]&gt;I369,TRUE,FALSE)</f>
        <v>1</v>
      </c>
      <c r="L370" s="11" t="b">
        <f>IF(testdata[[#This Row],[Lower]]&lt;J369,TRUE,FALSE)</f>
        <v>0</v>
      </c>
      <c r="N370" s="2">
        <v>43271</v>
      </c>
      <c r="O370" s="8">
        <v>3.0356999999999998</v>
      </c>
      <c r="P370" s="8">
        <v>-1.8444</v>
      </c>
      <c r="Q370" s="11" t="b">
        <v>1</v>
      </c>
      <c r="R370" s="11" t="b">
        <v>0</v>
      </c>
    </row>
    <row r="371" spans="1:18" x14ac:dyDescent="0.25">
      <c r="A371" s="4">
        <v>370</v>
      </c>
      <c r="B371" s="2">
        <v>43272</v>
      </c>
      <c r="C371" s="1">
        <v>268.07</v>
      </c>
      <c r="D371" s="1">
        <v>265.83</v>
      </c>
      <c r="E371" s="1">
        <f>(testdata[[#This Row],[high]]+testdata[[#This Row],[low]])/2</f>
        <v>266.95</v>
      </c>
      <c r="F371" s="19">
        <f xml:space="preserve"> (F370 *(13 - 1) + E363) / 13</f>
        <v>263.72408198000215</v>
      </c>
      <c r="G371" s="18">
        <f xml:space="preserve"> (G370 *(8-1) + E366) / 8</f>
        <v>266.6706451083104</v>
      </c>
      <c r="H371" s="18">
        <f xml:space="preserve"> (H370 *(5-1) + E368) / 5</f>
        <v>268.07327299256468</v>
      </c>
      <c r="I371" s="8">
        <f>ABS(testdata[[#This Row],[Jaw (13,8)]]-testdata[[#This Row],[Teeth (8,5)]])</f>
        <v>2.9465631283082416</v>
      </c>
      <c r="J371" s="8">
        <f>-ABS(testdata[[#This Row],[Teeth (8,5)]]-testdata[[#This Row],[Lips (5,3)]])</f>
        <v>-1.4026278842542865</v>
      </c>
      <c r="K371" s="11" t="b">
        <f>IF(testdata[[#This Row],[Upper]]&gt;I370,TRUE,FALSE)</f>
        <v>0</v>
      </c>
      <c r="L371" s="11" t="b">
        <f>IF(testdata[[#This Row],[Lower]]&lt;J370,TRUE,FALSE)</f>
        <v>0</v>
      </c>
      <c r="N371" s="2">
        <v>43272</v>
      </c>
      <c r="O371" s="8">
        <v>2.9466000000000001</v>
      </c>
      <c r="P371" s="8">
        <v>-1.4026000000000001</v>
      </c>
      <c r="Q371" s="11" t="b">
        <v>0</v>
      </c>
      <c r="R371" s="11" t="b">
        <v>0</v>
      </c>
    </row>
    <row r="372" spans="1:18" x14ac:dyDescent="0.25">
      <c r="A372" s="4">
        <v>371</v>
      </c>
      <c r="B372" s="2">
        <v>43273</v>
      </c>
      <c r="C372" s="1">
        <v>267.88</v>
      </c>
      <c r="D372" s="1">
        <v>266.62</v>
      </c>
      <c r="E372" s="1">
        <f>(testdata[[#This Row],[high]]+testdata[[#This Row],[low]])/2</f>
        <v>267.25</v>
      </c>
      <c r="F372" s="19">
        <f xml:space="preserve"> (F371 *(13 - 1) + E364) / 13</f>
        <v>264.1726141353866</v>
      </c>
      <c r="G372" s="18">
        <f xml:space="preserve"> (G371 *(8-1) + E367) / 8</f>
        <v>266.89931446977158</v>
      </c>
      <c r="H372" s="18">
        <f xml:space="preserve"> (H371 *(5-1) + E369) / 5</f>
        <v>267.81161839405178</v>
      </c>
      <c r="I372" s="8">
        <f>ABS(testdata[[#This Row],[Jaw (13,8)]]-testdata[[#This Row],[Teeth (8,5)]])</f>
        <v>2.7267003343849865</v>
      </c>
      <c r="J372" s="8">
        <f>-ABS(testdata[[#This Row],[Teeth (8,5)]]-testdata[[#This Row],[Lips (5,3)]])</f>
        <v>-0.91230392428019513</v>
      </c>
      <c r="K372" s="11" t="b">
        <f>IF(testdata[[#This Row],[Upper]]&gt;I371,TRUE,FALSE)</f>
        <v>0</v>
      </c>
      <c r="L372" s="11" t="b">
        <f>IF(testdata[[#This Row],[Lower]]&lt;J371,TRUE,FALSE)</f>
        <v>0</v>
      </c>
      <c r="N372" s="2">
        <v>43273</v>
      </c>
      <c r="O372" s="8">
        <v>2.7267000000000001</v>
      </c>
      <c r="P372" s="8">
        <v>-0.9123</v>
      </c>
      <c r="Q372" s="11" t="b">
        <v>0</v>
      </c>
      <c r="R372" s="11" t="b">
        <v>0</v>
      </c>
    </row>
    <row r="373" spans="1:18" x14ac:dyDescent="0.25">
      <c r="A373" s="4">
        <v>372</v>
      </c>
      <c r="B373" s="2">
        <v>43276</v>
      </c>
      <c r="C373" s="1">
        <v>265.77</v>
      </c>
      <c r="D373" s="1">
        <v>261.38</v>
      </c>
      <c r="E373" s="1">
        <f>(testdata[[#This Row],[high]]+testdata[[#This Row],[low]])/2</f>
        <v>263.57499999999999</v>
      </c>
      <c r="F373" s="19">
        <f xml:space="preserve"> (F372 *(13 - 1) + E365) / 13</f>
        <v>264.57779766343378</v>
      </c>
      <c r="G373" s="18">
        <f xml:space="preserve"> (G372 *(8-1) + E368) / 8</f>
        <v>267.02690016105015</v>
      </c>
      <c r="H373" s="18">
        <f xml:space="preserve"> (H372 *(5-1) + E370) / 5</f>
        <v>267.89629471524142</v>
      </c>
      <c r="I373" s="8">
        <f>ABS(testdata[[#This Row],[Jaw (13,8)]]-testdata[[#This Row],[Teeth (8,5)]])</f>
        <v>2.4491024976163658</v>
      </c>
      <c r="J373" s="8">
        <f>-ABS(testdata[[#This Row],[Teeth (8,5)]]-testdata[[#This Row],[Lips (5,3)]])</f>
        <v>-0.86939455419127398</v>
      </c>
      <c r="K373" s="11" t="b">
        <f>IF(testdata[[#This Row],[Upper]]&gt;I372,TRUE,FALSE)</f>
        <v>0</v>
      </c>
      <c r="L373" s="11" t="b">
        <f>IF(testdata[[#This Row],[Lower]]&lt;J372,TRUE,FALSE)</f>
        <v>0</v>
      </c>
      <c r="N373" s="2">
        <v>43276</v>
      </c>
      <c r="O373" s="8">
        <v>2.4491000000000001</v>
      </c>
      <c r="P373" s="8">
        <v>-0.86939999999999995</v>
      </c>
      <c r="Q373" s="11" t="b">
        <v>0</v>
      </c>
      <c r="R373" s="11" t="b">
        <v>0</v>
      </c>
    </row>
    <row r="374" spans="1:18" x14ac:dyDescent="0.25">
      <c r="A374" s="4">
        <v>373</v>
      </c>
      <c r="B374" s="2">
        <v>43277</v>
      </c>
      <c r="C374" s="1">
        <v>264.74</v>
      </c>
      <c r="D374" s="1">
        <v>263.02</v>
      </c>
      <c r="E374" s="1">
        <f>(testdata[[#This Row],[high]]+testdata[[#This Row],[low]])/2</f>
        <v>263.88</v>
      </c>
      <c r="F374" s="19">
        <f xml:space="preserve"> (F373 *(13 - 1) + E366) / 13</f>
        <v>264.9560439970158</v>
      </c>
      <c r="G374" s="18">
        <f xml:space="preserve"> (G373 *(8-1) + E369) / 8</f>
        <v>266.99416264091889</v>
      </c>
      <c r="H374" s="18">
        <f xml:space="preserve"> (H373 *(5-1) + E371) / 5</f>
        <v>267.70703577219314</v>
      </c>
      <c r="I374" s="8">
        <f>ABS(testdata[[#This Row],[Jaw (13,8)]]-testdata[[#This Row],[Teeth (8,5)]])</f>
        <v>2.0381186439030898</v>
      </c>
      <c r="J374" s="8">
        <f>-ABS(testdata[[#This Row],[Teeth (8,5)]]-testdata[[#This Row],[Lips (5,3)]])</f>
        <v>-0.71287313127425023</v>
      </c>
      <c r="K374" s="11" t="b">
        <f>IF(testdata[[#This Row],[Upper]]&gt;I373,TRUE,FALSE)</f>
        <v>0</v>
      </c>
      <c r="L374" s="11" t="b">
        <f>IF(testdata[[#This Row],[Lower]]&lt;J373,TRUE,FALSE)</f>
        <v>0</v>
      </c>
      <c r="N374" s="2">
        <v>43277</v>
      </c>
      <c r="O374" s="8">
        <v>2.0381</v>
      </c>
      <c r="P374" s="8">
        <v>-0.71289999999999998</v>
      </c>
      <c r="Q374" s="11" t="b">
        <v>0</v>
      </c>
      <c r="R374" s="11" t="b">
        <v>0</v>
      </c>
    </row>
    <row r="375" spans="1:18" x14ac:dyDescent="0.25">
      <c r="A375" s="4">
        <v>374</v>
      </c>
      <c r="B375" s="2">
        <v>43278</v>
      </c>
      <c r="C375" s="1">
        <v>266.01</v>
      </c>
      <c r="D375" s="1">
        <v>261.45999999999998</v>
      </c>
      <c r="E375" s="1">
        <f>(testdata[[#This Row],[high]]+testdata[[#This Row],[low]])/2</f>
        <v>263.73500000000001</v>
      </c>
      <c r="F375" s="19">
        <f xml:space="preserve"> (F374 *(13 - 1) + E367) / 13</f>
        <v>265.22865599724537</v>
      </c>
      <c r="G375" s="18">
        <f xml:space="preserve"> (G374 *(8-1) + E370) / 8</f>
        <v>267.14926731080402</v>
      </c>
      <c r="H375" s="18">
        <f xml:space="preserve"> (H374 *(5-1) + E372) / 5</f>
        <v>267.61562861775451</v>
      </c>
      <c r="I375" s="8">
        <f>ABS(testdata[[#This Row],[Jaw (13,8)]]-testdata[[#This Row],[Teeth (8,5)]])</f>
        <v>1.920611313558652</v>
      </c>
      <c r="J375" s="8">
        <f>-ABS(testdata[[#This Row],[Teeth (8,5)]]-testdata[[#This Row],[Lips (5,3)]])</f>
        <v>-0.46636130695048905</v>
      </c>
      <c r="K375" s="11" t="b">
        <f>IF(testdata[[#This Row],[Upper]]&gt;I374,TRUE,FALSE)</f>
        <v>0</v>
      </c>
      <c r="L375" s="11" t="b">
        <f>IF(testdata[[#This Row],[Lower]]&lt;J374,TRUE,FALSE)</f>
        <v>0</v>
      </c>
      <c r="N375" s="2">
        <v>43278</v>
      </c>
      <c r="O375" s="8">
        <v>1.9206000000000001</v>
      </c>
      <c r="P375" s="8">
        <v>-0.46639999999999998</v>
      </c>
      <c r="Q375" s="11" t="b">
        <v>0</v>
      </c>
      <c r="R375" s="11" t="b">
        <v>0</v>
      </c>
    </row>
    <row r="376" spans="1:18" x14ac:dyDescent="0.25">
      <c r="A376" s="4">
        <v>375</v>
      </c>
      <c r="B376" s="2">
        <v>43279</v>
      </c>
      <c r="C376" s="1">
        <v>263.95999999999998</v>
      </c>
      <c r="D376" s="1">
        <v>260.79000000000002</v>
      </c>
      <c r="E376" s="1">
        <f>(testdata[[#This Row],[high]]+testdata[[#This Row],[low]])/2</f>
        <v>262.375</v>
      </c>
      <c r="F376" s="19">
        <f xml:space="preserve"> (F375 *(13 - 1) + E368) / 13</f>
        <v>265.43568245899576</v>
      </c>
      <c r="G376" s="18">
        <f xml:space="preserve"> (G375 *(8-1) + E371) / 8</f>
        <v>267.12435889695348</v>
      </c>
      <c r="H376" s="18">
        <f xml:space="preserve"> (H375 *(5-1) + E373) / 5</f>
        <v>266.80750289420359</v>
      </c>
      <c r="I376" s="8">
        <f>ABS(testdata[[#This Row],[Jaw (13,8)]]-testdata[[#This Row],[Teeth (8,5)]])</f>
        <v>1.6886764379577244</v>
      </c>
      <c r="J376" s="8">
        <f>-ABS(testdata[[#This Row],[Teeth (8,5)]]-testdata[[#This Row],[Lips (5,3)]])</f>
        <v>-0.31685600274988701</v>
      </c>
      <c r="K376" s="11" t="b">
        <f>IF(testdata[[#This Row],[Upper]]&gt;I375,TRUE,FALSE)</f>
        <v>0</v>
      </c>
      <c r="L376" s="11" t="b">
        <f>IF(testdata[[#This Row],[Lower]]&lt;J375,TRUE,FALSE)</f>
        <v>0</v>
      </c>
      <c r="N376" s="2">
        <v>43279</v>
      </c>
      <c r="O376" s="8">
        <v>1.6887000000000001</v>
      </c>
      <c r="P376" s="8">
        <v>-0.31690000000000002</v>
      </c>
      <c r="Q376" s="11" t="b">
        <v>0</v>
      </c>
      <c r="R376" s="11" t="b">
        <v>0</v>
      </c>
    </row>
    <row r="377" spans="1:18" x14ac:dyDescent="0.25">
      <c r="A377" s="4">
        <v>376</v>
      </c>
      <c r="B377" s="2">
        <v>43280</v>
      </c>
      <c r="C377" s="1">
        <v>265.81</v>
      </c>
      <c r="D377" s="1">
        <v>263.37</v>
      </c>
      <c r="E377" s="1">
        <f>(testdata[[#This Row],[high]]+testdata[[#This Row],[low]])/2</f>
        <v>264.59000000000003</v>
      </c>
      <c r="F377" s="19">
        <f xml:space="preserve"> (F376 *(13 - 1) + E369) / 13</f>
        <v>265.53793765445761</v>
      </c>
      <c r="G377" s="18">
        <f xml:space="preserve"> (G376 *(8-1) + E372) / 8</f>
        <v>267.14006403483427</v>
      </c>
      <c r="H377" s="18">
        <f xml:space="preserve"> (H376 *(5-1) + E374) / 5</f>
        <v>266.22200231536289</v>
      </c>
      <c r="I377" s="8">
        <f>ABS(testdata[[#This Row],[Jaw (13,8)]]-testdata[[#This Row],[Teeth (8,5)]])</f>
        <v>1.6021263803766601</v>
      </c>
      <c r="J377" s="8">
        <f>-ABS(testdata[[#This Row],[Teeth (8,5)]]-testdata[[#This Row],[Lips (5,3)]])</f>
        <v>-0.91806171947138182</v>
      </c>
      <c r="K377" s="11" t="b">
        <f>IF(testdata[[#This Row],[Upper]]&gt;I376,TRUE,FALSE)</f>
        <v>0</v>
      </c>
      <c r="L377" s="11" t="b">
        <f>IF(testdata[[#This Row],[Lower]]&lt;J376,TRUE,FALSE)</f>
        <v>1</v>
      </c>
      <c r="N377" s="2">
        <v>43280</v>
      </c>
      <c r="O377" s="8">
        <v>1.6021000000000001</v>
      </c>
      <c r="P377" s="8">
        <v>-0.91810000000000003</v>
      </c>
      <c r="Q377" s="11" t="b">
        <v>0</v>
      </c>
      <c r="R377" s="11" t="b">
        <v>1</v>
      </c>
    </row>
    <row r="378" spans="1:18" x14ac:dyDescent="0.25">
      <c r="A378" s="4">
        <v>377</v>
      </c>
      <c r="B378" s="2">
        <v>43283</v>
      </c>
      <c r="C378" s="1">
        <v>264.24</v>
      </c>
      <c r="D378" s="1">
        <v>261.52</v>
      </c>
      <c r="E378" s="1">
        <f>(testdata[[#This Row],[high]]+testdata[[#This Row],[low]])/2</f>
        <v>262.88</v>
      </c>
      <c r="F378" s="19">
        <f xml:space="preserve"> (F377 *(13 - 1) + E370) / 13</f>
        <v>265.74540398873012</v>
      </c>
      <c r="G378" s="18">
        <f xml:space="preserve"> (G377 *(8-1) + E373) / 8</f>
        <v>266.69443103047996</v>
      </c>
      <c r="H378" s="18">
        <f xml:space="preserve"> (H377 *(5-1) + E375) / 5</f>
        <v>265.72460185229028</v>
      </c>
      <c r="I378" s="8">
        <f>ABS(testdata[[#This Row],[Jaw (13,8)]]-testdata[[#This Row],[Teeth (8,5)]])</f>
        <v>0.94902704174984365</v>
      </c>
      <c r="J378" s="8">
        <f>-ABS(testdata[[#This Row],[Teeth (8,5)]]-testdata[[#This Row],[Lips (5,3)]])</f>
        <v>-0.96982917818968417</v>
      </c>
      <c r="K378" s="11" t="b">
        <f>IF(testdata[[#This Row],[Upper]]&gt;I377,TRUE,FALSE)</f>
        <v>0</v>
      </c>
      <c r="L378" s="11" t="b">
        <f>IF(testdata[[#This Row],[Lower]]&lt;J377,TRUE,FALSE)</f>
        <v>1</v>
      </c>
      <c r="N378" s="2">
        <v>43283</v>
      </c>
      <c r="O378" s="8">
        <v>0.94899999999999995</v>
      </c>
      <c r="P378" s="8">
        <v>-0.9698</v>
      </c>
      <c r="Q378" s="11" t="b">
        <v>0</v>
      </c>
      <c r="R378" s="11" t="b">
        <v>1</v>
      </c>
    </row>
    <row r="379" spans="1:18" x14ac:dyDescent="0.25">
      <c r="A379" s="4">
        <v>378</v>
      </c>
      <c r="B379" s="2">
        <v>43284</v>
      </c>
      <c r="C379" s="1">
        <v>265.14999999999998</v>
      </c>
      <c r="D379" s="1">
        <v>262.67</v>
      </c>
      <c r="E379" s="1">
        <f>(testdata[[#This Row],[high]]+testdata[[#This Row],[low]])/2</f>
        <v>263.90999999999997</v>
      </c>
      <c r="F379" s="19">
        <f xml:space="preserve"> (F378 *(13 - 1) + E371) / 13</f>
        <v>265.83806522036627</v>
      </c>
      <c r="G379" s="18">
        <f xml:space="preserve"> (G378 *(8-1) + E374) / 8</f>
        <v>266.34262715166994</v>
      </c>
      <c r="H379" s="18">
        <f xml:space="preserve"> (H378 *(5-1) + E376) / 5</f>
        <v>265.05468148183223</v>
      </c>
      <c r="I379" s="8">
        <f>ABS(testdata[[#This Row],[Jaw (13,8)]]-testdata[[#This Row],[Teeth (8,5)]])</f>
        <v>0.50456193130366955</v>
      </c>
      <c r="J379" s="8">
        <f>-ABS(testdata[[#This Row],[Teeth (8,5)]]-testdata[[#This Row],[Lips (5,3)]])</f>
        <v>-1.2879456698377112</v>
      </c>
      <c r="K379" s="11" t="b">
        <f>IF(testdata[[#This Row],[Upper]]&gt;I378,TRUE,FALSE)</f>
        <v>0</v>
      </c>
      <c r="L379" s="11" t="b">
        <f>IF(testdata[[#This Row],[Lower]]&lt;J378,TRUE,FALSE)</f>
        <v>1</v>
      </c>
      <c r="N379" s="2">
        <v>43284</v>
      </c>
      <c r="O379" s="8">
        <v>0.50460000000000005</v>
      </c>
      <c r="P379" s="8">
        <v>-1.2879</v>
      </c>
      <c r="Q379" s="11" t="b">
        <v>0</v>
      </c>
      <c r="R379" s="11" t="b">
        <v>1</v>
      </c>
    </row>
    <row r="380" spans="1:18" x14ac:dyDescent="0.25">
      <c r="A380" s="4">
        <v>379</v>
      </c>
      <c r="B380" s="2">
        <v>43286</v>
      </c>
      <c r="C380" s="1">
        <v>265.35000000000002</v>
      </c>
      <c r="D380" s="1">
        <v>263.19</v>
      </c>
      <c r="E380" s="1">
        <f>(testdata[[#This Row],[high]]+testdata[[#This Row],[low]])/2</f>
        <v>264.27</v>
      </c>
      <c r="F380" s="19">
        <f xml:space="preserve"> (F379 *(13 - 1) + E372) / 13</f>
        <v>265.94667558803042</v>
      </c>
      <c r="G380" s="18">
        <f xml:space="preserve"> (G379 *(8-1) + E375) / 8</f>
        <v>266.0166737577112</v>
      </c>
      <c r="H380" s="18">
        <f xml:space="preserve"> (H379 *(5-1) + E377) / 5</f>
        <v>264.96174518546576</v>
      </c>
      <c r="I380" s="8">
        <f>ABS(testdata[[#This Row],[Jaw (13,8)]]-testdata[[#This Row],[Teeth (8,5)]])</f>
        <v>6.9998169680786759E-2</v>
      </c>
      <c r="J380" s="8">
        <f>-ABS(testdata[[#This Row],[Teeth (8,5)]]-testdata[[#This Row],[Lips (5,3)]])</f>
        <v>-1.0549285722454442</v>
      </c>
      <c r="K380" s="11" t="b">
        <f>IF(testdata[[#This Row],[Upper]]&gt;I379,TRUE,FALSE)</f>
        <v>0</v>
      </c>
      <c r="L380" s="11" t="b">
        <f>IF(testdata[[#This Row],[Lower]]&lt;J379,TRUE,FALSE)</f>
        <v>0</v>
      </c>
      <c r="N380" s="2">
        <v>43286</v>
      </c>
      <c r="O380" s="8">
        <v>7.0000000000000007E-2</v>
      </c>
      <c r="P380" s="8">
        <v>-1.0548999999999999</v>
      </c>
      <c r="Q380" s="11" t="b">
        <v>0</v>
      </c>
      <c r="R380" s="11" t="b">
        <v>0</v>
      </c>
    </row>
    <row r="381" spans="1:18" x14ac:dyDescent="0.25">
      <c r="A381" s="4">
        <v>380</v>
      </c>
      <c r="B381" s="2">
        <v>43287</v>
      </c>
      <c r="C381" s="1">
        <v>267.93</v>
      </c>
      <c r="D381" s="1">
        <v>264.89</v>
      </c>
      <c r="E381" s="1">
        <f>(testdata[[#This Row],[high]]+testdata[[#This Row],[low]])/2</f>
        <v>266.40999999999997</v>
      </c>
      <c r="F381" s="19">
        <f xml:space="preserve"> (F380 *(13 - 1) + E373) / 13</f>
        <v>265.76423900433576</v>
      </c>
      <c r="G381" s="18">
        <f xml:space="preserve"> (G380 *(8-1) + E376) / 8</f>
        <v>265.56146453799727</v>
      </c>
      <c r="H381" s="18">
        <f xml:space="preserve"> (H380 *(5-1) + E378) / 5</f>
        <v>264.54539614837256</v>
      </c>
      <c r="I381" s="8">
        <f>ABS(testdata[[#This Row],[Jaw (13,8)]]-testdata[[#This Row],[Teeth (8,5)]])</f>
        <v>0.2027744663384965</v>
      </c>
      <c r="J381" s="8">
        <f>-ABS(testdata[[#This Row],[Teeth (8,5)]]-testdata[[#This Row],[Lips (5,3)]])</f>
        <v>-1.0160683896247065</v>
      </c>
      <c r="K381" s="11" t="b">
        <f>IF(testdata[[#This Row],[Upper]]&gt;I380,TRUE,FALSE)</f>
        <v>1</v>
      </c>
      <c r="L381" s="11" t="b">
        <f>IF(testdata[[#This Row],[Lower]]&lt;J380,TRUE,FALSE)</f>
        <v>0</v>
      </c>
      <c r="N381" s="2">
        <v>43287</v>
      </c>
      <c r="O381" s="8">
        <v>0.20280000000000001</v>
      </c>
      <c r="P381" s="8">
        <v>-1.0161</v>
      </c>
      <c r="Q381" s="11" t="b">
        <v>1</v>
      </c>
      <c r="R381" s="11" t="b">
        <v>0</v>
      </c>
    </row>
    <row r="382" spans="1:18" x14ac:dyDescent="0.25">
      <c r="A382" s="4">
        <v>381</v>
      </c>
      <c r="B382" s="2">
        <v>43290</v>
      </c>
      <c r="C382" s="1">
        <v>269.99</v>
      </c>
      <c r="D382" s="1">
        <v>268.57</v>
      </c>
      <c r="E382" s="1">
        <f>(testdata[[#This Row],[high]]+testdata[[#This Row],[low]])/2</f>
        <v>269.27999999999997</v>
      </c>
      <c r="F382" s="19">
        <f xml:space="preserve"> (F381 *(13 - 1) + E374) / 13</f>
        <v>265.61929754246381</v>
      </c>
      <c r="G382" s="18">
        <f xml:space="preserve"> (G381 *(8-1) + E377) / 8</f>
        <v>265.44003147074761</v>
      </c>
      <c r="H382" s="18">
        <f xml:space="preserve"> (H381 *(5-1) + E379) / 5</f>
        <v>264.418316918698</v>
      </c>
      <c r="I382" s="8">
        <f>ABS(testdata[[#This Row],[Jaw (13,8)]]-testdata[[#This Row],[Teeth (8,5)]])</f>
        <v>0.17926607171619935</v>
      </c>
      <c r="J382" s="8">
        <f>-ABS(testdata[[#This Row],[Teeth (8,5)]]-testdata[[#This Row],[Lips (5,3)]])</f>
        <v>-1.021714552049616</v>
      </c>
      <c r="K382" s="11" t="b">
        <f>IF(testdata[[#This Row],[Upper]]&gt;I381,TRUE,FALSE)</f>
        <v>0</v>
      </c>
      <c r="L382" s="11" t="b">
        <f>IF(testdata[[#This Row],[Lower]]&lt;J381,TRUE,FALSE)</f>
        <v>1</v>
      </c>
      <c r="N382" s="2">
        <v>43290</v>
      </c>
      <c r="O382" s="8">
        <v>0.17929999999999999</v>
      </c>
      <c r="P382" s="8">
        <v>-1.0217000000000001</v>
      </c>
      <c r="Q382" s="11" t="b">
        <v>0</v>
      </c>
      <c r="R382" s="11" t="b">
        <v>1</v>
      </c>
    </row>
    <row r="383" spans="1:18" x14ac:dyDescent="0.25">
      <c r="A383" s="4">
        <v>382</v>
      </c>
      <c r="B383" s="2">
        <v>43291</v>
      </c>
      <c r="C383" s="1">
        <v>271.01</v>
      </c>
      <c r="D383" s="1">
        <v>270.11</v>
      </c>
      <c r="E383" s="1">
        <f>(testdata[[#This Row],[high]]+testdata[[#This Row],[low]])/2</f>
        <v>270.56</v>
      </c>
      <c r="F383" s="19">
        <f xml:space="preserve"> (F382 *(13 - 1) + E375) / 13</f>
        <v>265.47435157765892</v>
      </c>
      <c r="G383" s="18">
        <f xml:space="preserve"> (G382 *(8-1) + E378) / 8</f>
        <v>265.12002753690416</v>
      </c>
      <c r="H383" s="18">
        <f xml:space="preserve"> (H382 *(5-1) + E380) / 5</f>
        <v>264.38865353495839</v>
      </c>
      <c r="I383" s="8">
        <f>ABS(testdata[[#This Row],[Jaw (13,8)]]-testdata[[#This Row],[Teeth (8,5)]])</f>
        <v>0.35432404075476143</v>
      </c>
      <c r="J383" s="8">
        <f>-ABS(testdata[[#This Row],[Teeth (8,5)]]-testdata[[#This Row],[Lips (5,3)]])</f>
        <v>-0.73137400194576685</v>
      </c>
      <c r="K383" s="11" t="b">
        <f>IF(testdata[[#This Row],[Upper]]&gt;I382,TRUE,FALSE)</f>
        <v>1</v>
      </c>
      <c r="L383" s="11" t="b">
        <f>IF(testdata[[#This Row],[Lower]]&lt;J382,TRUE,FALSE)</f>
        <v>0</v>
      </c>
      <c r="N383" s="2">
        <v>43291</v>
      </c>
      <c r="O383" s="8">
        <v>0.3543</v>
      </c>
      <c r="P383" s="8">
        <v>-0.73140000000000005</v>
      </c>
      <c r="Q383" s="11" t="b">
        <v>1</v>
      </c>
      <c r="R383" s="11" t="b">
        <v>0</v>
      </c>
    </row>
    <row r="384" spans="1:18" x14ac:dyDescent="0.25">
      <c r="A384" s="4">
        <v>383</v>
      </c>
      <c r="B384" s="2">
        <v>43292</v>
      </c>
      <c r="C384" s="1">
        <v>270.07</v>
      </c>
      <c r="D384" s="1">
        <v>268.58999999999997</v>
      </c>
      <c r="E384" s="1">
        <f>(testdata[[#This Row],[high]]+testdata[[#This Row],[low]])/2</f>
        <v>269.33</v>
      </c>
      <c r="F384" s="19">
        <f xml:space="preserve"> (F383 *(13 - 1) + E376) / 13</f>
        <v>265.235939917839</v>
      </c>
      <c r="G384" s="18">
        <f xml:space="preserve"> (G383 *(8-1) + E379) / 8</f>
        <v>264.96877409479112</v>
      </c>
      <c r="H384" s="18">
        <f xml:space="preserve"> (H383 *(5-1) + E381) / 5</f>
        <v>264.79292282796666</v>
      </c>
      <c r="I384" s="8">
        <f>ABS(testdata[[#This Row],[Jaw (13,8)]]-testdata[[#This Row],[Teeth (8,5)]])</f>
        <v>0.26716582304788972</v>
      </c>
      <c r="J384" s="8">
        <f>-ABS(testdata[[#This Row],[Teeth (8,5)]]-testdata[[#This Row],[Lips (5,3)]])</f>
        <v>-0.17585126682445207</v>
      </c>
      <c r="K384" s="11" t="b">
        <f>IF(testdata[[#This Row],[Upper]]&gt;I383,TRUE,FALSE)</f>
        <v>0</v>
      </c>
      <c r="L384" s="11" t="b">
        <f>IF(testdata[[#This Row],[Lower]]&lt;J383,TRUE,FALSE)</f>
        <v>0</v>
      </c>
      <c r="N384" s="2">
        <v>43292</v>
      </c>
      <c r="O384" s="8">
        <v>0.26719999999999999</v>
      </c>
      <c r="P384" s="8">
        <v>-0.1759</v>
      </c>
      <c r="Q384" s="11" t="b">
        <v>0</v>
      </c>
      <c r="R384" s="11" t="b">
        <v>0</v>
      </c>
    </row>
    <row r="385" spans="1:18" x14ac:dyDescent="0.25">
      <c r="A385" s="4">
        <v>384</v>
      </c>
      <c r="B385" s="2">
        <v>43293</v>
      </c>
      <c r="C385" s="1">
        <v>271.42</v>
      </c>
      <c r="D385" s="1">
        <v>269.64</v>
      </c>
      <c r="E385" s="1">
        <f>(testdata[[#This Row],[high]]+testdata[[#This Row],[low]])/2</f>
        <v>270.52999999999997</v>
      </c>
      <c r="F385" s="19">
        <f xml:space="preserve"> (F384 *(13 - 1) + E377) / 13</f>
        <v>265.18625223185143</v>
      </c>
      <c r="G385" s="18">
        <f xml:space="preserve"> (G384 *(8-1) + E380) / 8</f>
        <v>264.88142733294222</v>
      </c>
      <c r="H385" s="18">
        <f xml:space="preserve"> (H384 *(5-1) + E382) / 5</f>
        <v>265.6903382623733</v>
      </c>
      <c r="I385" s="8">
        <f>ABS(testdata[[#This Row],[Jaw (13,8)]]-testdata[[#This Row],[Teeth (8,5)]])</f>
        <v>0.30482489890920306</v>
      </c>
      <c r="J385" s="8">
        <f>-ABS(testdata[[#This Row],[Teeth (8,5)]]-testdata[[#This Row],[Lips (5,3)]])</f>
        <v>-0.80891092943107878</v>
      </c>
      <c r="K385" s="11" t="b">
        <f>IF(testdata[[#This Row],[Upper]]&gt;I384,TRUE,FALSE)</f>
        <v>1</v>
      </c>
      <c r="L385" s="11" t="b">
        <f>IF(testdata[[#This Row],[Lower]]&lt;J384,TRUE,FALSE)</f>
        <v>1</v>
      </c>
      <c r="N385" s="2">
        <v>43293</v>
      </c>
      <c r="O385" s="8">
        <v>0.30480000000000002</v>
      </c>
      <c r="P385" s="8">
        <v>-0.80889999999999995</v>
      </c>
      <c r="Q385" s="11" t="b">
        <v>1</v>
      </c>
      <c r="R385" s="11" t="b">
        <v>1</v>
      </c>
    </row>
    <row r="386" spans="1:18" x14ac:dyDescent="0.25">
      <c r="A386" s="4">
        <v>385</v>
      </c>
      <c r="B386" s="2">
        <v>43294</v>
      </c>
      <c r="C386" s="1">
        <v>271.89999999999998</v>
      </c>
      <c r="D386" s="1">
        <v>270.67</v>
      </c>
      <c r="E386" s="1">
        <f>(testdata[[#This Row],[high]]+testdata[[#This Row],[low]])/2</f>
        <v>271.28499999999997</v>
      </c>
      <c r="F386" s="19">
        <f xml:space="preserve"> (F385 *(13 - 1) + E378) / 13</f>
        <v>265.00884821401672</v>
      </c>
      <c r="G386" s="18">
        <f xml:space="preserve"> (G385 *(8-1) + E381) / 8</f>
        <v>265.07249891632443</v>
      </c>
      <c r="H386" s="18">
        <f xml:space="preserve"> (H385 *(5-1) + E383) / 5</f>
        <v>266.66427060989861</v>
      </c>
      <c r="I386" s="8">
        <f>ABS(testdata[[#This Row],[Jaw (13,8)]]-testdata[[#This Row],[Teeth (8,5)]])</f>
        <v>6.3650702307711526E-2</v>
      </c>
      <c r="J386" s="8">
        <f>-ABS(testdata[[#This Row],[Teeth (8,5)]]-testdata[[#This Row],[Lips (5,3)]])</f>
        <v>-1.5917716935741737</v>
      </c>
      <c r="K386" s="11" t="b">
        <f>IF(testdata[[#This Row],[Upper]]&gt;I385,TRUE,FALSE)</f>
        <v>0</v>
      </c>
      <c r="L386" s="11" t="b">
        <f>IF(testdata[[#This Row],[Lower]]&lt;J385,TRUE,FALSE)</f>
        <v>1</v>
      </c>
      <c r="N386" s="2">
        <v>43294</v>
      </c>
      <c r="O386" s="8">
        <v>6.3700000000000007E-2</v>
      </c>
      <c r="P386" s="8">
        <v>-1.5918000000000001</v>
      </c>
      <c r="Q386" s="11" t="b">
        <v>0</v>
      </c>
      <c r="R386" s="11" t="b">
        <v>1</v>
      </c>
    </row>
    <row r="387" spans="1:18" x14ac:dyDescent="0.25">
      <c r="A387" s="4">
        <v>386</v>
      </c>
      <c r="B387" s="2">
        <v>43297</v>
      </c>
      <c r="C387" s="1">
        <v>271.77999999999997</v>
      </c>
      <c r="D387" s="1">
        <v>270.83999999999997</v>
      </c>
      <c r="E387" s="1">
        <f>(testdata[[#This Row],[high]]+testdata[[#This Row],[low]])/2</f>
        <v>271.30999999999995</v>
      </c>
      <c r="F387" s="19">
        <f xml:space="preserve"> (F386 *(13 - 1) + E379) / 13</f>
        <v>264.92432142832308</v>
      </c>
      <c r="G387" s="18">
        <f xml:space="preserve"> (G386 *(8-1) + E382) / 8</f>
        <v>265.59843655178383</v>
      </c>
      <c r="H387" s="18">
        <f xml:space="preserve"> (H386 *(5-1) + E384) / 5</f>
        <v>267.19741648791887</v>
      </c>
      <c r="I387" s="8">
        <f>ABS(testdata[[#This Row],[Jaw (13,8)]]-testdata[[#This Row],[Teeth (8,5)]])</f>
        <v>0.67411512346075142</v>
      </c>
      <c r="J387" s="8">
        <f>-ABS(testdata[[#This Row],[Teeth (8,5)]]-testdata[[#This Row],[Lips (5,3)]])</f>
        <v>-1.5989799361350379</v>
      </c>
      <c r="K387" s="11" t="b">
        <f>IF(testdata[[#This Row],[Upper]]&gt;I386,TRUE,FALSE)</f>
        <v>1</v>
      </c>
      <c r="L387" s="11" t="b">
        <f>IF(testdata[[#This Row],[Lower]]&lt;J386,TRUE,FALSE)</f>
        <v>1</v>
      </c>
      <c r="N387" s="2">
        <v>43297</v>
      </c>
      <c r="O387" s="8">
        <v>0.67410000000000003</v>
      </c>
      <c r="P387" s="8">
        <v>-1.599</v>
      </c>
      <c r="Q387" s="11" t="b">
        <v>1</v>
      </c>
      <c r="R387" s="11" t="b">
        <v>1</v>
      </c>
    </row>
    <row r="388" spans="1:18" x14ac:dyDescent="0.25">
      <c r="A388" s="4">
        <v>387</v>
      </c>
      <c r="B388" s="2">
        <v>43298</v>
      </c>
      <c r="C388" s="1">
        <v>272.85000000000002</v>
      </c>
      <c r="D388" s="1">
        <v>270.43</v>
      </c>
      <c r="E388" s="1">
        <f>(testdata[[#This Row],[high]]+testdata[[#This Row],[low]])/2</f>
        <v>271.64</v>
      </c>
      <c r="F388" s="19">
        <f xml:space="preserve"> (F387 *(13 - 1) + E380) / 13</f>
        <v>264.87398901075977</v>
      </c>
      <c r="G388" s="18">
        <f xml:space="preserve"> (G387 *(8-1) + E383) / 8</f>
        <v>266.21863198281085</v>
      </c>
      <c r="H388" s="18">
        <f xml:space="preserve"> (H387 *(5-1) + E385) / 5</f>
        <v>267.8639331903351</v>
      </c>
      <c r="I388" s="8">
        <f>ABS(testdata[[#This Row],[Jaw (13,8)]]-testdata[[#This Row],[Teeth (8,5)]])</f>
        <v>1.3446429720510764</v>
      </c>
      <c r="J388" s="8">
        <f>-ABS(testdata[[#This Row],[Teeth (8,5)]]-testdata[[#This Row],[Lips (5,3)]])</f>
        <v>-1.6453012075242555</v>
      </c>
      <c r="K388" s="11" t="b">
        <f>IF(testdata[[#This Row],[Upper]]&gt;I387,TRUE,FALSE)</f>
        <v>1</v>
      </c>
      <c r="L388" s="11" t="b">
        <f>IF(testdata[[#This Row],[Lower]]&lt;J387,TRUE,FALSE)</f>
        <v>1</v>
      </c>
      <c r="N388" s="2">
        <v>43298</v>
      </c>
      <c r="O388" s="8">
        <v>1.3446</v>
      </c>
      <c r="P388" s="8">
        <v>-1.6453</v>
      </c>
      <c r="Q388" s="11" t="b">
        <v>1</v>
      </c>
      <c r="R388" s="11" t="b">
        <v>1</v>
      </c>
    </row>
    <row r="389" spans="1:18" x14ac:dyDescent="0.25">
      <c r="A389" s="4">
        <v>388</v>
      </c>
      <c r="B389" s="2">
        <v>43299</v>
      </c>
      <c r="C389" s="1">
        <v>273.12</v>
      </c>
      <c r="D389" s="1">
        <v>272.02999999999997</v>
      </c>
      <c r="E389" s="1">
        <f>(testdata[[#This Row],[high]]+testdata[[#This Row],[low]])/2</f>
        <v>272.57499999999999</v>
      </c>
      <c r="F389" s="19">
        <f xml:space="preserve"> (F388 *(13 - 1) + E381) / 13</f>
        <v>264.99214370223979</v>
      </c>
      <c r="G389" s="18">
        <f xml:space="preserve"> (G388 *(8-1) + E384) / 8</f>
        <v>266.60755298495951</v>
      </c>
      <c r="H389" s="18">
        <f xml:space="preserve"> (H388 *(5-1) + E386) / 5</f>
        <v>268.54814655226812</v>
      </c>
      <c r="I389" s="8">
        <f>ABS(testdata[[#This Row],[Jaw (13,8)]]-testdata[[#This Row],[Teeth (8,5)]])</f>
        <v>1.6154092827197246</v>
      </c>
      <c r="J389" s="8">
        <f>-ABS(testdata[[#This Row],[Teeth (8,5)]]-testdata[[#This Row],[Lips (5,3)]])</f>
        <v>-1.9405935673086105</v>
      </c>
      <c r="K389" s="11" t="b">
        <f>IF(testdata[[#This Row],[Upper]]&gt;I388,TRUE,FALSE)</f>
        <v>1</v>
      </c>
      <c r="L389" s="11" t="b">
        <f>IF(testdata[[#This Row],[Lower]]&lt;J388,TRUE,FALSE)</f>
        <v>1</v>
      </c>
      <c r="N389" s="2">
        <v>43299</v>
      </c>
      <c r="O389" s="8">
        <v>1.6153999999999999</v>
      </c>
      <c r="P389" s="8">
        <v>-1.9406000000000001</v>
      </c>
      <c r="Q389" s="11" t="b">
        <v>1</v>
      </c>
      <c r="R389" s="11" t="b">
        <v>1</v>
      </c>
    </row>
    <row r="390" spans="1:18" x14ac:dyDescent="0.25">
      <c r="A390" s="4">
        <v>389</v>
      </c>
      <c r="B390" s="2">
        <v>43300</v>
      </c>
      <c r="C390" s="1">
        <v>272.69</v>
      </c>
      <c r="D390" s="1">
        <v>271.45</v>
      </c>
      <c r="E390" s="1">
        <f>(testdata[[#This Row],[high]]+testdata[[#This Row],[low]])/2</f>
        <v>272.07</v>
      </c>
      <c r="F390" s="19">
        <f xml:space="preserve"> (F389 *(13 - 1) + E382) / 13</f>
        <v>265.32197880206752</v>
      </c>
      <c r="G390" s="18">
        <f xml:space="preserve"> (G389 *(8-1) + E385) / 8</f>
        <v>267.09785886183954</v>
      </c>
      <c r="H390" s="18">
        <f xml:space="preserve"> (H389 *(5-1) + E387) / 5</f>
        <v>269.10051724181449</v>
      </c>
      <c r="I390" s="8">
        <f>ABS(testdata[[#This Row],[Jaw (13,8)]]-testdata[[#This Row],[Teeth (8,5)]])</f>
        <v>1.775880059772021</v>
      </c>
      <c r="J390" s="8">
        <f>-ABS(testdata[[#This Row],[Teeth (8,5)]]-testdata[[#This Row],[Lips (5,3)]])</f>
        <v>-2.002658379974946</v>
      </c>
      <c r="K390" s="11" t="b">
        <f>IF(testdata[[#This Row],[Upper]]&gt;I389,TRUE,FALSE)</f>
        <v>1</v>
      </c>
      <c r="L390" s="11" t="b">
        <f>IF(testdata[[#This Row],[Lower]]&lt;J389,TRUE,FALSE)</f>
        <v>1</v>
      </c>
      <c r="N390" s="2">
        <v>43300</v>
      </c>
      <c r="O390" s="8">
        <v>1.7759</v>
      </c>
      <c r="P390" s="8">
        <v>-2.0026999999999999</v>
      </c>
      <c r="Q390" s="11" t="b">
        <v>1</v>
      </c>
      <c r="R390" s="11" t="b">
        <v>1</v>
      </c>
    </row>
    <row r="391" spans="1:18" x14ac:dyDescent="0.25">
      <c r="A391" s="4">
        <v>390</v>
      </c>
      <c r="B391" s="2">
        <v>43301</v>
      </c>
      <c r="C391" s="1">
        <v>272.44</v>
      </c>
      <c r="D391" s="1">
        <v>271.48</v>
      </c>
      <c r="E391" s="1">
        <f>(testdata[[#This Row],[high]]+testdata[[#This Row],[low]])/2</f>
        <v>271.96000000000004</v>
      </c>
      <c r="F391" s="19">
        <f xml:space="preserve"> (F390 *(13 - 1) + E383) / 13</f>
        <v>265.72490350960078</v>
      </c>
      <c r="G391" s="18">
        <f xml:space="preserve"> (G390 *(8-1) + E386) / 8</f>
        <v>267.62125150410958</v>
      </c>
      <c r="H391" s="18">
        <f xml:space="preserve"> (H390 *(5-1) + E388) / 5</f>
        <v>269.60841379345158</v>
      </c>
      <c r="I391" s="8">
        <f>ABS(testdata[[#This Row],[Jaw (13,8)]]-testdata[[#This Row],[Teeth (8,5)]])</f>
        <v>1.8963479945088011</v>
      </c>
      <c r="J391" s="8">
        <f>-ABS(testdata[[#This Row],[Teeth (8,5)]]-testdata[[#This Row],[Lips (5,3)]])</f>
        <v>-1.9871622893419953</v>
      </c>
      <c r="K391" s="11" t="b">
        <f>IF(testdata[[#This Row],[Upper]]&gt;I390,TRUE,FALSE)</f>
        <v>1</v>
      </c>
      <c r="L391" s="11" t="b">
        <f>IF(testdata[[#This Row],[Lower]]&lt;J390,TRUE,FALSE)</f>
        <v>0</v>
      </c>
      <c r="N391" s="2">
        <v>43301</v>
      </c>
      <c r="O391" s="8">
        <v>1.8963000000000001</v>
      </c>
      <c r="P391" s="8">
        <v>-1.9872000000000001</v>
      </c>
      <c r="Q391" s="11" t="b">
        <v>1</v>
      </c>
      <c r="R391" s="11" t="b">
        <v>0</v>
      </c>
    </row>
    <row r="392" spans="1:18" x14ac:dyDescent="0.25">
      <c r="A392" s="4">
        <v>391</v>
      </c>
      <c r="B392" s="2">
        <v>43304</v>
      </c>
      <c r="C392" s="1">
        <v>272.39</v>
      </c>
      <c r="D392" s="1">
        <v>271.06</v>
      </c>
      <c r="E392" s="1">
        <f>(testdata[[#This Row],[high]]+testdata[[#This Row],[low]])/2</f>
        <v>271.72500000000002</v>
      </c>
      <c r="F392" s="19">
        <f xml:space="preserve"> (F391 *(13 - 1) + E384) / 13</f>
        <v>266.00221862424684</v>
      </c>
      <c r="G392" s="18">
        <f xml:space="preserve"> (G391 *(8-1) + E387) / 8</f>
        <v>268.08234506609585</v>
      </c>
      <c r="H392" s="18">
        <f xml:space="preserve"> (H391 *(5-1) + E389) / 5</f>
        <v>270.20173103476128</v>
      </c>
      <c r="I392" s="8">
        <f>ABS(testdata[[#This Row],[Jaw (13,8)]]-testdata[[#This Row],[Teeth (8,5)]])</f>
        <v>2.0801264418490177</v>
      </c>
      <c r="J392" s="8">
        <f>-ABS(testdata[[#This Row],[Teeth (8,5)]]-testdata[[#This Row],[Lips (5,3)]])</f>
        <v>-2.1193859686654264</v>
      </c>
      <c r="K392" s="11" t="b">
        <f>IF(testdata[[#This Row],[Upper]]&gt;I391,TRUE,FALSE)</f>
        <v>1</v>
      </c>
      <c r="L392" s="11" t="b">
        <f>IF(testdata[[#This Row],[Lower]]&lt;J391,TRUE,FALSE)</f>
        <v>1</v>
      </c>
      <c r="N392" s="2">
        <v>43304</v>
      </c>
      <c r="O392" s="8">
        <v>2.0800999999999998</v>
      </c>
      <c r="P392" s="8">
        <v>-2.1194000000000002</v>
      </c>
      <c r="Q392" s="11" t="b">
        <v>1</v>
      </c>
      <c r="R392" s="11" t="b">
        <v>1</v>
      </c>
    </row>
    <row r="393" spans="1:18" x14ac:dyDescent="0.25">
      <c r="A393" s="4">
        <v>392</v>
      </c>
      <c r="B393" s="2">
        <v>43305</v>
      </c>
      <c r="C393" s="1">
        <v>274.45999999999998</v>
      </c>
      <c r="D393" s="1">
        <v>272.58</v>
      </c>
      <c r="E393" s="1">
        <f>(testdata[[#This Row],[high]]+testdata[[#This Row],[low]])/2</f>
        <v>273.52</v>
      </c>
      <c r="F393" s="19">
        <f xml:space="preserve"> (F392 *(13 - 1) + E385) / 13</f>
        <v>266.35050949930479</v>
      </c>
      <c r="G393" s="18">
        <f xml:space="preserve"> (G392 *(8-1) + E388) / 8</f>
        <v>268.52705193283384</v>
      </c>
      <c r="H393" s="18">
        <f xml:space="preserve"> (H392 *(5-1) + E390) / 5</f>
        <v>270.57538482780899</v>
      </c>
      <c r="I393" s="8">
        <f>ABS(testdata[[#This Row],[Jaw (13,8)]]-testdata[[#This Row],[Teeth (8,5)]])</f>
        <v>2.1765424335290504</v>
      </c>
      <c r="J393" s="8">
        <f>-ABS(testdata[[#This Row],[Teeth (8,5)]]-testdata[[#This Row],[Lips (5,3)]])</f>
        <v>-2.0483328949751467</v>
      </c>
      <c r="K393" s="11" t="b">
        <f>IF(testdata[[#This Row],[Upper]]&gt;I392,TRUE,FALSE)</f>
        <v>1</v>
      </c>
      <c r="L393" s="11" t="b">
        <f>IF(testdata[[#This Row],[Lower]]&lt;J392,TRUE,FALSE)</f>
        <v>0</v>
      </c>
      <c r="N393" s="2">
        <v>43305</v>
      </c>
      <c r="O393" s="8">
        <v>2.1764999999999999</v>
      </c>
      <c r="P393" s="8">
        <v>-2.0482999999999998</v>
      </c>
      <c r="Q393" s="11" t="b">
        <v>1</v>
      </c>
      <c r="R393" s="11" t="b">
        <v>0</v>
      </c>
    </row>
    <row r="394" spans="1:18" x14ac:dyDescent="0.25">
      <c r="A394" s="4">
        <v>393</v>
      </c>
      <c r="B394" s="2">
        <v>43306</v>
      </c>
      <c r="C394" s="1">
        <v>276.22000000000003</v>
      </c>
      <c r="D394" s="1">
        <v>273.20999999999998</v>
      </c>
      <c r="E394" s="1">
        <f>(testdata[[#This Row],[high]]+testdata[[#This Row],[low]])/2</f>
        <v>274.71500000000003</v>
      </c>
      <c r="F394" s="19">
        <f xml:space="preserve"> (F393 *(13 - 1) + E386) / 13</f>
        <v>266.73008569166598</v>
      </c>
      <c r="G394" s="18">
        <f xml:space="preserve"> (G393 *(8-1) + E389) / 8</f>
        <v>269.0330454412296</v>
      </c>
      <c r="H394" s="18">
        <f xml:space="preserve"> (H393 *(5-1) + E391) / 5</f>
        <v>270.85230786224719</v>
      </c>
      <c r="I394" s="8">
        <f>ABS(testdata[[#This Row],[Jaw (13,8)]]-testdata[[#This Row],[Teeth (8,5)]])</f>
        <v>2.3029597495636267</v>
      </c>
      <c r="J394" s="8">
        <f>-ABS(testdata[[#This Row],[Teeth (8,5)]]-testdata[[#This Row],[Lips (5,3)]])</f>
        <v>-1.8192624210175836</v>
      </c>
      <c r="K394" s="11" t="b">
        <f>IF(testdata[[#This Row],[Upper]]&gt;I393,TRUE,FALSE)</f>
        <v>1</v>
      </c>
      <c r="L394" s="11" t="b">
        <f>IF(testdata[[#This Row],[Lower]]&lt;J393,TRUE,FALSE)</f>
        <v>0</v>
      </c>
      <c r="N394" s="2">
        <v>43306</v>
      </c>
      <c r="O394" s="8">
        <v>2.3029999999999999</v>
      </c>
      <c r="P394" s="8">
        <v>-1.8192999999999999</v>
      </c>
      <c r="Q394" s="11" t="b">
        <v>1</v>
      </c>
      <c r="R394" s="11" t="b">
        <v>0</v>
      </c>
    </row>
    <row r="395" spans="1:18" x14ac:dyDescent="0.25">
      <c r="A395" s="4">
        <v>394</v>
      </c>
      <c r="B395" s="2">
        <v>43307</v>
      </c>
      <c r="C395" s="1">
        <v>275.95999999999998</v>
      </c>
      <c r="D395" s="1">
        <v>274.97000000000003</v>
      </c>
      <c r="E395" s="1">
        <f>(testdata[[#This Row],[high]]+testdata[[#This Row],[low]])/2</f>
        <v>275.46500000000003</v>
      </c>
      <c r="F395" s="19">
        <f xml:space="preserve"> (F394 *(13 - 1) + E387) / 13</f>
        <v>267.08238679230703</v>
      </c>
      <c r="G395" s="18">
        <f xml:space="preserve"> (G394 *(8-1) + E390) / 8</f>
        <v>269.41266476107592</v>
      </c>
      <c r="H395" s="18">
        <f xml:space="preserve"> (H394 *(5-1) + E392) / 5</f>
        <v>271.02684628979779</v>
      </c>
      <c r="I395" s="8">
        <f>ABS(testdata[[#This Row],[Jaw (13,8)]]-testdata[[#This Row],[Teeth (8,5)]])</f>
        <v>2.3302779687688826</v>
      </c>
      <c r="J395" s="8">
        <f>-ABS(testdata[[#This Row],[Teeth (8,5)]]-testdata[[#This Row],[Lips (5,3)]])</f>
        <v>-1.6141815287218719</v>
      </c>
      <c r="K395" s="11" t="b">
        <f>IF(testdata[[#This Row],[Upper]]&gt;I394,TRUE,FALSE)</f>
        <v>1</v>
      </c>
      <c r="L395" s="11" t="b">
        <f>IF(testdata[[#This Row],[Lower]]&lt;J394,TRUE,FALSE)</f>
        <v>0</v>
      </c>
      <c r="N395" s="2">
        <v>43307</v>
      </c>
      <c r="O395" s="8">
        <v>2.3302999999999998</v>
      </c>
      <c r="P395" s="8">
        <v>-1.6142000000000001</v>
      </c>
      <c r="Q395" s="11" t="b">
        <v>1</v>
      </c>
      <c r="R395" s="11" t="b">
        <v>0</v>
      </c>
    </row>
    <row r="396" spans="1:18" x14ac:dyDescent="0.25">
      <c r="A396" s="4">
        <v>395</v>
      </c>
      <c r="B396" s="2">
        <v>43308</v>
      </c>
      <c r="C396" s="1">
        <v>275.68</v>
      </c>
      <c r="D396" s="1">
        <v>272.33999999999997</v>
      </c>
      <c r="E396" s="1">
        <f>(testdata[[#This Row],[high]]+testdata[[#This Row],[low]])/2</f>
        <v>274.01</v>
      </c>
      <c r="F396" s="19">
        <f xml:space="preserve"> (F395 *(13 - 1) + E388) / 13</f>
        <v>267.43297242366805</v>
      </c>
      <c r="G396" s="18">
        <f xml:space="preserve"> (G395 *(8-1) + E391) / 8</f>
        <v>269.73108166594142</v>
      </c>
      <c r="H396" s="18">
        <f xml:space="preserve"> (H395 *(5-1) + E393) / 5</f>
        <v>271.52547703183825</v>
      </c>
      <c r="I396" s="8">
        <f>ABS(testdata[[#This Row],[Jaw (13,8)]]-testdata[[#This Row],[Teeth (8,5)]])</f>
        <v>2.2981092422733695</v>
      </c>
      <c r="J396" s="8">
        <f>-ABS(testdata[[#This Row],[Teeth (8,5)]]-testdata[[#This Row],[Lips (5,3)]])</f>
        <v>-1.7943953658968326</v>
      </c>
      <c r="K396" s="11" t="b">
        <f>IF(testdata[[#This Row],[Upper]]&gt;I395,TRUE,FALSE)</f>
        <v>0</v>
      </c>
      <c r="L396" s="11" t="b">
        <f>IF(testdata[[#This Row],[Lower]]&lt;J395,TRUE,FALSE)</f>
        <v>1</v>
      </c>
      <c r="N396" s="2">
        <v>43308</v>
      </c>
      <c r="O396" s="8">
        <v>2.2980999999999998</v>
      </c>
      <c r="P396" s="8">
        <v>-1.7944</v>
      </c>
      <c r="Q396" s="11" t="b">
        <v>0</v>
      </c>
      <c r="R396" s="11" t="b">
        <v>1</v>
      </c>
    </row>
    <row r="397" spans="1:18" x14ac:dyDescent="0.25">
      <c r="A397" s="4">
        <v>396</v>
      </c>
      <c r="B397" s="2">
        <v>43311</v>
      </c>
      <c r="C397" s="1">
        <v>273.61</v>
      </c>
      <c r="D397" s="1">
        <v>271.35000000000002</v>
      </c>
      <c r="E397" s="1">
        <f>(testdata[[#This Row],[high]]+testdata[[#This Row],[low]])/2</f>
        <v>272.48</v>
      </c>
      <c r="F397" s="19">
        <f xml:space="preserve"> (F396 *(13 - 1) + E389) / 13</f>
        <v>267.8285130064628</v>
      </c>
      <c r="G397" s="18">
        <f xml:space="preserve"> (G396 *(8-1) + E392) / 8</f>
        <v>269.98032145769872</v>
      </c>
      <c r="H397" s="18">
        <f xml:space="preserve"> (H396 *(5-1) + E394) / 5</f>
        <v>272.16338162547061</v>
      </c>
      <c r="I397" s="8">
        <f>ABS(testdata[[#This Row],[Jaw (13,8)]]-testdata[[#This Row],[Teeth (8,5)]])</f>
        <v>2.1518084512359223</v>
      </c>
      <c r="J397" s="8">
        <f>-ABS(testdata[[#This Row],[Teeth (8,5)]]-testdata[[#This Row],[Lips (5,3)]])</f>
        <v>-2.1830601677718846</v>
      </c>
      <c r="K397" s="11" t="b">
        <f>IF(testdata[[#This Row],[Upper]]&gt;I396,TRUE,FALSE)</f>
        <v>0</v>
      </c>
      <c r="L397" s="11" t="b">
        <f>IF(testdata[[#This Row],[Lower]]&lt;J396,TRUE,FALSE)</f>
        <v>1</v>
      </c>
      <c r="N397" s="2">
        <v>43311</v>
      </c>
      <c r="O397" s="8">
        <v>2.1518000000000002</v>
      </c>
      <c r="P397" s="8">
        <v>-2.1831</v>
      </c>
      <c r="Q397" s="11" t="b">
        <v>0</v>
      </c>
      <c r="R397" s="11" t="b">
        <v>1</v>
      </c>
    </row>
    <row r="398" spans="1:18" x14ac:dyDescent="0.25">
      <c r="A398" s="4">
        <v>397</v>
      </c>
      <c r="B398" s="2">
        <v>43312</v>
      </c>
      <c r="C398" s="1">
        <v>273.93</v>
      </c>
      <c r="D398" s="1">
        <v>272.33999999999997</v>
      </c>
      <c r="E398" s="1">
        <f>(testdata[[#This Row],[high]]+testdata[[#This Row],[low]])/2</f>
        <v>273.13499999999999</v>
      </c>
      <c r="F398" s="19">
        <f xml:space="preserve"> (F397 *(13 - 1) + E390) / 13</f>
        <v>268.15478123673489</v>
      </c>
      <c r="G398" s="18">
        <f xml:space="preserve"> (G397 *(8-1) + E393) / 8</f>
        <v>270.42278127548639</v>
      </c>
      <c r="H398" s="18">
        <f xml:space="preserve"> (H397 *(5-1) + E395) / 5</f>
        <v>272.8237053003765</v>
      </c>
      <c r="I398" s="8">
        <f>ABS(testdata[[#This Row],[Jaw (13,8)]]-testdata[[#This Row],[Teeth (8,5)]])</f>
        <v>2.2680000387514951</v>
      </c>
      <c r="J398" s="8">
        <f>-ABS(testdata[[#This Row],[Teeth (8,5)]]-testdata[[#This Row],[Lips (5,3)]])</f>
        <v>-2.4009240248901165</v>
      </c>
      <c r="K398" s="11" t="b">
        <f>IF(testdata[[#This Row],[Upper]]&gt;I397,TRUE,FALSE)</f>
        <v>1</v>
      </c>
      <c r="L398" s="11" t="b">
        <f>IF(testdata[[#This Row],[Lower]]&lt;J397,TRUE,FALSE)</f>
        <v>1</v>
      </c>
      <c r="N398" s="2">
        <v>43312</v>
      </c>
      <c r="O398" s="8">
        <v>2.2679999999999998</v>
      </c>
      <c r="P398" s="8">
        <v>-2.4009</v>
      </c>
      <c r="Q398" s="11" t="b">
        <v>1</v>
      </c>
      <c r="R398" s="11" t="b">
        <v>1</v>
      </c>
    </row>
    <row r="399" spans="1:18" x14ac:dyDescent="0.25">
      <c r="A399" s="4">
        <v>398</v>
      </c>
      <c r="B399" s="2">
        <v>43313</v>
      </c>
      <c r="C399" s="1">
        <v>274.04000000000002</v>
      </c>
      <c r="D399" s="1">
        <v>272.10000000000002</v>
      </c>
      <c r="E399" s="1">
        <f>(testdata[[#This Row],[high]]+testdata[[#This Row],[low]])/2</f>
        <v>273.07000000000005</v>
      </c>
      <c r="F399" s="19">
        <f xml:space="preserve"> (F398 *(13 - 1) + E391) / 13</f>
        <v>268.44749037237068</v>
      </c>
      <c r="G399" s="18">
        <f xml:space="preserve"> (G398 *(8-1) + E394) / 8</f>
        <v>270.95930861605058</v>
      </c>
      <c r="H399" s="18">
        <f xml:space="preserve"> (H398 *(5-1) + E396) / 5</f>
        <v>273.06096424030119</v>
      </c>
      <c r="I399" s="8">
        <f>ABS(testdata[[#This Row],[Jaw (13,8)]]-testdata[[#This Row],[Teeth (8,5)]])</f>
        <v>2.5118182436798975</v>
      </c>
      <c r="J399" s="8">
        <f>-ABS(testdata[[#This Row],[Teeth (8,5)]]-testdata[[#This Row],[Lips (5,3)]])</f>
        <v>-2.1016556242506113</v>
      </c>
      <c r="K399" s="11" t="b">
        <f>IF(testdata[[#This Row],[Upper]]&gt;I398,TRUE,FALSE)</f>
        <v>1</v>
      </c>
      <c r="L399" s="11" t="b">
        <f>IF(testdata[[#This Row],[Lower]]&lt;J398,TRUE,FALSE)</f>
        <v>0</v>
      </c>
      <c r="N399" s="2">
        <v>43313</v>
      </c>
      <c r="O399" s="8">
        <v>2.5118</v>
      </c>
      <c r="P399" s="8">
        <v>-2.1017000000000001</v>
      </c>
      <c r="Q399" s="11" t="b">
        <v>1</v>
      </c>
      <c r="R399" s="11" t="b">
        <v>0</v>
      </c>
    </row>
    <row r="400" spans="1:18" x14ac:dyDescent="0.25">
      <c r="A400" s="4">
        <v>399</v>
      </c>
      <c r="B400" s="2">
        <v>43314</v>
      </c>
      <c r="C400" s="1">
        <v>274.48</v>
      </c>
      <c r="D400" s="1">
        <v>271.14999999999998</v>
      </c>
      <c r="E400" s="1">
        <f>(testdata[[#This Row],[high]]+testdata[[#This Row],[low]])/2</f>
        <v>272.815</v>
      </c>
      <c r="F400" s="19">
        <f xml:space="preserve"> (F399 *(13 - 1) + E392) / 13</f>
        <v>268.69960649757292</v>
      </c>
      <c r="G400" s="18">
        <f xml:space="preserve"> (G399 *(8-1) + E395) / 8</f>
        <v>271.52252003904425</v>
      </c>
      <c r="H400" s="18">
        <f xml:space="preserve"> (H399 *(5-1) + E397) / 5</f>
        <v>272.94477139224097</v>
      </c>
      <c r="I400" s="8">
        <f>ABS(testdata[[#This Row],[Jaw (13,8)]]-testdata[[#This Row],[Teeth (8,5)]])</f>
        <v>2.8229135414713369</v>
      </c>
      <c r="J400" s="8">
        <f>-ABS(testdata[[#This Row],[Teeth (8,5)]]-testdata[[#This Row],[Lips (5,3)]])</f>
        <v>-1.4222513531967138</v>
      </c>
      <c r="K400" s="11" t="b">
        <f>IF(testdata[[#This Row],[Upper]]&gt;I399,TRUE,FALSE)</f>
        <v>1</v>
      </c>
      <c r="L400" s="11" t="b">
        <f>IF(testdata[[#This Row],[Lower]]&lt;J399,TRUE,FALSE)</f>
        <v>0</v>
      </c>
      <c r="N400" s="2">
        <v>43314</v>
      </c>
      <c r="O400" s="8">
        <v>2.8229000000000002</v>
      </c>
      <c r="P400" s="8">
        <v>-1.4222999999999999</v>
      </c>
      <c r="Q400" s="11" t="b">
        <v>1</v>
      </c>
      <c r="R400" s="11" t="b">
        <v>0</v>
      </c>
    </row>
    <row r="401" spans="1:18" x14ac:dyDescent="0.25">
      <c r="A401" s="4">
        <v>400</v>
      </c>
      <c r="B401" s="2">
        <v>43315</v>
      </c>
      <c r="C401" s="1">
        <v>275.52</v>
      </c>
      <c r="D401" s="1">
        <v>274.23</v>
      </c>
      <c r="E401" s="1">
        <f>(testdata[[#This Row],[high]]+testdata[[#This Row],[low]])/2</f>
        <v>274.875</v>
      </c>
      <c r="F401" s="19">
        <f xml:space="preserve"> (F400 *(13 - 1) + E393) / 13</f>
        <v>269.07040599775962</v>
      </c>
      <c r="G401" s="18">
        <f xml:space="preserve"> (G400 *(8-1) + E396) / 8</f>
        <v>271.83345503416376</v>
      </c>
      <c r="H401" s="18">
        <f xml:space="preserve"> (H400 *(5-1) + E398) / 5</f>
        <v>272.98281711379275</v>
      </c>
      <c r="I401" s="8">
        <f>ABS(testdata[[#This Row],[Jaw (13,8)]]-testdata[[#This Row],[Teeth (8,5)]])</f>
        <v>2.7630490364041407</v>
      </c>
      <c r="J401" s="8">
        <f>-ABS(testdata[[#This Row],[Teeth (8,5)]]-testdata[[#This Row],[Lips (5,3)]])</f>
        <v>-1.1493620796289861</v>
      </c>
      <c r="K401" s="11" t="b">
        <f>IF(testdata[[#This Row],[Upper]]&gt;I400,TRUE,FALSE)</f>
        <v>0</v>
      </c>
      <c r="L401" s="11" t="b">
        <f>IF(testdata[[#This Row],[Lower]]&lt;J400,TRUE,FALSE)</f>
        <v>0</v>
      </c>
      <c r="N401" s="2">
        <v>43315</v>
      </c>
      <c r="O401" s="8">
        <v>2.7629999999999999</v>
      </c>
      <c r="P401" s="8">
        <v>-1.1494</v>
      </c>
      <c r="Q401" s="11" t="b">
        <v>0</v>
      </c>
      <c r="R401" s="11" t="b">
        <v>0</v>
      </c>
    </row>
    <row r="402" spans="1:18" x14ac:dyDescent="0.25">
      <c r="A402" s="4">
        <v>401</v>
      </c>
      <c r="B402" s="2">
        <v>43318</v>
      </c>
      <c r="C402" s="1">
        <v>276.82</v>
      </c>
      <c r="D402" s="1">
        <v>275.08</v>
      </c>
      <c r="E402" s="1">
        <f>(testdata[[#This Row],[high]]+testdata[[#This Row],[low]])/2</f>
        <v>275.95</v>
      </c>
      <c r="F402" s="19">
        <f xml:space="preserve"> (F401 *(13 - 1) + E394) / 13</f>
        <v>269.50460553639351</v>
      </c>
      <c r="G402" s="18">
        <f xml:space="preserve"> (G401 *(8-1) + E397) / 8</f>
        <v>271.91427315489329</v>
      </c>
      <c r="H402" s="18">
        <f xml:space="preserve"> (H401 *(5-1) + E399) / 5</f>
        <v>273.00025369103423</v>
      </c>
      <c r="I402" s="8">
        <f>ABS(testdata[[#This Row],[Jaw (13,8)]]-testdata[[#This Row],[Teeth (8,5)]])</f>
        <v>2.4096676184997818</v>
      </c>
      <c r="J402" s="8">
        <f>-ABS(testdata[[#This Row],[Teeth (8,5)]]-testdata[[#This Row],[Lips (5,3)]])</f>
        <v>-1.0859805361409371</v>
      </c>
      <c r="K402" s="11" t="b">
        <f>IF(testdata[[#This Row],[Upper]]&gt;I401,TRUE,FALSE)</f>
        <v>0</v>
      </c>
      <c r="L402" s="11" t="b">
        <f>IF(testdata[[#This Row],[Lower]]&lt;J401,TRUE,FALSE)</f>
        <v>0</v>
      </c>
      <c r="N402" s="2">
        <v>43318</v>
      </c>
      <c r="O402" s="8">
        <v>2.4097</v>
      </c>
      <c r="P402" s="8">
        <v>-1.0860000000000001</v>
      </c>
      <c r="Q402" s="11" t="b">
        <v>0</v>
      </c>
      <c r="R402" s="11" t="b">
        <v>0</v>
      </c>
    </row>
    <row r="403" spans="1:18" x14ac:dyDescent="0.25">
      <c r="A403" s="4">
        <v>402</v>
      </c>
      <c r="B403" s="2">
        <v>43319</v>
      </c>
      <c r="C403" s="1">
        <v>277.81</v>
      </c>
      <c r="D403" s="1">
        <v>277.06</v>
      </c>
      <c r="E403" s="1">
        <f>(testdata[[#This Row],[high]]+testdata[[#This Row],[low]])/2</f>
        <v>277.435</v>
      </c>
      <c r="F403" s="19">
        <f xml:space="preserve"> (F402 *(13 - 1) + E395) / 13</f>
        <v>269.96309741820943</v>
      </c>
      <c r="G403" s="18">
        <f xml:space="preserve"> (G402 *(8-1) + E398) / 8</f>
        <v>272.06686401053162</v>
      </c>
      <c r="H403" s="18">
        <f xml:space="preserve"> (H402 *(5-1) + E400) / 5</f>
        <v>272.96320295282737</v>
      </c>
      <c r="I403" s="8">
        <f>ABS(testdata[[#This Row],[Jaw (13,8)]]-testdata[[#This Row],[Teeth (8,5)]])</f>
        <v>2.103766592322188</v>
      </c>
      <c r="J403" s="8">
        <f>-ABS(testdata[[#This Row],[Teeth (8,5)]]-testdata[[#This Row],[Lips (5,3)]])</f>
        <v>-0.89633894229575617</v>
      </c>
      <c r="K403" s="11" t="b">
        <f>IF(testdata[[#This Row],[Upper]]&gt;I402,TRUE,FALSE)</f>
        <v>0</v>
      </c>
      <c r="L403" s="11" t="b">
        <f>IF(testdata[[#This Row],[Lower]]&lt;J402,TRUE,FALSE)</f>
        <v>0</v>
      </c>
      <c r="N403" s="2">
        <v>43319</v>
      </c>
      <c r="O403" s="8">
        <v>2.1038000000000001</v>
      </c>
      <c r="P403" s="8">
        <v>-0.89629999999999999</v>
      </c>
      <c r="Q403" s="11" t="b">
        <v>0</v>
      </c>
      <c r="R403" s="11" t="b">
        <v>0</v>
      </c>
    </row>
    <row r="404" spans="1:18" x14ac:dyDescent="0.25">
      <c r="A404" s="4">
        <v>403</v>
      </c>
      <c r="B404" s="2">
        <v>43320</v>
      </c>
      <c r="C404" s="1">
        <v>277.70999999999998</v>
      </c>
      <c r="D404" s="1">
        <v>276.77</v>
      </c>
      <c r="E404" s="1">
        <f>(testdata[[#This Row],[high]]+testdata[[#This Row],[low]])/2</f>
        <v>277.24</v>
      </c>
      <c r="F404" s="19">
        <f xml:space="preserve"> (F403 *(13 - 1) + E396) / 13</f>
        <v>270.27439761680876</v>
      </c>
      <c r="G404" s="18">
        <f xml:space="preserve"> (G403 *(8-1) + E399) / 8</f>
        <v>272.19225600921516</v>
      </c>
      <c r="H404" s="18">
        <f xml:space="preserve"> (H403 *(5-1) + E401) / 5</f>
        <v>273.34556236226189</v>
      </c>
      <c r="I404" s="8">
        <f>ABS(testdata[[#This Row],[Jaw (13,8)]]-testdata[[#This Row],[Teeth (8,5)]])</f>
        <v>1.9178583924064014</v>
      </c>
      <c r="J404" s="8">
        <f>-ABS(testdata[[#This Row],[Teeth (8,5)]]-testdata[[#This Row],[Lips (5,3)]])</f>
        <v>-1.1533063530467302</v>
      </c>
      <c r="K404" s="11" t="b">
        <f>IF(testdata[[#This Row],[Upper]]&gt;I403,TRUE,FALSE)</f>
        <v>0</v>
      </c>
      <c r="L404" s="11" t="b">
        <f>IF(testdata[[#This Row],[Lower]]&lt;J403,TRUE,FALSE)</f>
        <v>1</v>
      </c>
      <c r="N404" s="2">
        <v>43320</v>
      </c>
      <c r="O404" s="8">
        <v>1.9178999999999999</v>
      </c>
      <c r="P404" s="8">
        <v>-1.1533</v>
      </c>
      <c r="Q404" s="11" t="b">
        <v>0</v>
      </c>
      <c r="R404" s="11" t="b">
        <v>1</v>
      </c>
    </row>
    <row r="405" spans="1:18" x14ac:dyDescent="0.25">
      <c r="A405" s="4">
        <v>404</v>
      </c>
      <c r="B405" s="2">
        <v>43321</v>
      </c>
      <c r="C405" s="1">
        <v>277.77</v>
      </c>
      <c r="D405" s="1">
        <v>276.74</v>
      </c>
      <c r="E405" s="1">
        <f>(testdata[[#This Row],[high]]+testdata[[#This Row],[low]])/2</f>
        <v>277.255</v>
      </c>
      <c r="F405" s="19">
        <f xml:space="preserve"> (F404 *(13 - 1) + E397) / 13</f>
        <v>270.44405933859269</v>
      </c>
      <c r="G405" s="18">
        <f xml:space="preserve"> (G404 *(8-1) + E400) / 8</f>
        <v>272.27009900806326</v>
      </c>
      <c r="H405" s="18">
        <f xml:space="preserve"> (H404 *(5-1) + E402) / 5</f>
        <v>273.86644988980953</v>
      </c>
      <c r="I405" s="8">
        <f>ABS(testdata[[#This Row],[Jaw (13,8)]]-testdata[[#This Row],[Teeth (8,5)]])</f>
        <v>1.8260396694705605</v>
      </c>
      <c r="J405" s="8">
        <f>-ABS(testdata[[#This Row],[Teeth (8,5)]]-testdata[[#This Row],[Lips (5,3)]])</f>
        <v>-1.5963508817462753</v>
      </c>
      <c r="K405" s="11" t="b">
        <f>IF(testdata[[#This Row],[Upper]]&gt;I404,TRUE,FALSE)</f>
        <v>0</v>
      </c>
      <c r="L405" s="11" t="b">
        <f>IF(testdata[[#This Row],[Lower]]&lt;J404,TRUE,FALSE)</f>
        <v>1</v>
      </c>
      <c r="N405" s="2">
        <v>43321</v>
      </c>
      <c r="O405" s="8">
        <v>1.8260000000000001</v>
      </c>
      <c r="P405" s="8">
        <v>-1.5964</v>
      </c>
      <c r="Q405" s="11" t="b">
        <v>0</v>
      </c>
      <c r="R405" s="11" t="b">
        <v>1</v>
      </c>
    </row>
    <row r="406" spans="1:18" x14ac:dyDescent="0.25">
      <c r="A406" s="4">
        <v>405</v>
      </c>
      <c r="B406" s="2">
        <v>43322</v>
      </c>
      <c r="C406" s="1">
        <v>275.91000000000003</v>
      </c>
      <c r="D406" s="1">
        <v>274.26</v>
      </c>
      <c r="E406" s="1">
        <f>(testdata[[#This Row],[high]]+testdata[[#This Row],[low]])/2</f>
        <v>275.08500000000004</v>
      </c>
      <c r="F406" s="19">
        <f xml:space="preserve"> (F405 *(13 - 1) + E398) / 13</f>
        <v>270.65105477408554</v>
      </c>
      <c r="G406" s="18">
        <f xml:space="preserve"> (G405 *(8-1) + E401) / 8</f>
        <v>272.59571163205533</v>
      </c>
      <c r="H406" s="18">
        <f xml:space="preserve"> (H405 *(5-1) + E403) / 5</f>
        <v>274.5801599118476</v>
      </c>
      <c r="I406" s="8">
        <f>ABS(testdata[[#This Row],[Jaw (13,8)]]-testdata[[#This Row],[Teeth (8,5)]])</f>
        <v>1.9446568579697896</v>
      </c>
      <c r="J406" s="8">
        <f>-ABS(testdata[[#This Row],[Teeth (8,5)]]-testdata[[#This Row],[Lips (5,3)]])</f>
        <v>-1.9844482797922751</v>
      </c>
      <c r="K406" s="11" t="b">
        <f>IF(testdata[[#This Row],[Upper]]&gt;I405,TRUE,FALSE)</f>
        <v>1</v>
      </c>
      <c r="L406" s="11" t="b">
        <f>IF(testdata[[#This Row],[Lower]]&lt;J405,TRUE,FALSE)</f>
        <v>1</v>
      </c>
      <c r="N406" s="2">
        <v>43322</v>
      </c>
      <c r="O406" s="8">
        <v>1.9447000000000001</v>
      </c>
      <c r="P406" s="8">
        <v>-1.9843999999999999</v>
      </c>
      <c r="Q406" s="11" t="b">
        <v>1</v>
      </c>
      <c r="R406" s="11" t="b">
        <v>1</v>
      </c>
    </row>
    <row r="407" spans="1:18" x14ac:dyDescent="0.25">
      <c r="A407" s="4">
        <v>406</v>
      </c>
      <c r="B407" s="2">
        <v>43325</v>
      </c>
      <c r="C407" s="1">
        <v>276.01</v>
      </c>
      <c r="D407" s="1">
        <v>273.69</v>
      </c>
      <c r="E407" s="1">
        <f>(testdata[[#This Row],[high]]+testdata[[#This Row],[low]])/2</f>
        <v>274.85000000000002</v>
      </c>
      <c r="F407" s="19">
        <f xml:space="preserve"> (F406 *(13 - 1) + E399) / 13</f>
        <v>270.83712748377127</v>
      </c>
      <c r="G407" s="18">
        <f xml:space="preserve"> (G406 *(8-1) + E402) / 8</f>
        <v>273.01499767804842</v>
      </c>
      <c r="H407" s="18">
        <f xml:space="preserve"> (H406 *(5-1) + E404) / 5</f>
        <v>275.11212792947811</v>
      </c>
      <c r="I407" s="8">
        <f>ABS(testdata[[#This Row],[Jaw (13,8)]]-testdata[[#This Row],[Teeth (8,5)]])</f>
        <v>2.1778701942771477</v>
      </c>
      <c r="J407" s="8">
        <f>-ABS(testdata[[#This Row],[Teeth (8,5)]]-testdata[[#This Row],[Lips (5,3)]])</f>
        <v>-2.0971302514296895</v>
      </c>
      <c r="K407" s="11" t="b">
        <f>IF(testdata[[#This Row],[Upper]]&gt;I406,TRUE,FALSE)</f>
        <v>1</v>
      </c>
      <c r="L407" s="11" t="b">
        <f>IF(testdata[[#This Row],[Lower]]&lt;J406,TRUE,FALSE)</f>
        <v>1</v>
      </c>
      <c r="N407" s="2">
        <v>43325</v>
      </c>
      <c r="O407" s="8">
        <v>2.1779000000000002</v>
      </c>
      <c r="P407" s="8">
        <v>-2.0971000000000002</v>
      </c>
      <c r="Q407" s="11" t="b">
        <v>1</v>
      </c>
      <c r="R407" s="11" t="b">
        <v>1</v>
      </c>
    </row>
    <row r="408" spans="1:18" x14ac:dyDescent="0.25">
      <c r="A408" s="4">
        <v>407</v>
      </c>
      <c r="B408" s="2">
        <v>43326</v>
      </c>
      <c r="C408" s="1">
        <v>276.02</v>
      </c>
      <c r="D408" s="1">
        <v>274.38</v>
      </c>
      <c r="E408" s="1">
        <f>(testdata[[#This Row],[high]]+testdata[[#This Row],[low]])/2</f>
        <v>275.2</v>
      </c>
      <c r="F408" s="19">
        <f xml:space="preserve"> (F407 *(13 - 1) + E400) / 13</f>
        <v>270.98927152348119</v>
      </c>
      <c r="G408" s="18">
        <f xml:space="preserve"> (G407 *(8-1) + E403) / 8</f>
        <v>273.56749796829234</v>
      </c>
      <c r="H408" s="18">
        <f xml:space="preserve"> (H407 *(5-1) + E405) / 5</f>
        <v>275.5407023435825</v>
      </c>
      <c r="I408" s="8">
        <f>ABS(testdata[[#This Row],[Jaw (13,8)]]-testdata[[#This Row],[Teeth (8,5)]])</f>
        <v>2.5782264448111505</v>
      </c>
      <c r="J408" s="8">
        <f>-ABS(testdata[[#This Row],[Teeth (8,5)]]-testdata[[#This Row],[Lips (5,3)]])</f>
        <v>-1.9732043752901518</v>
      </c>
      <c r="K408" s="11" t="b">
        <f>IF(testdata[[#This Row],[Upper]]&gt;I407,TRUE,FALSE)</f>
        <v>1</v>
      </c>
      <c r="L408" s="11" t="b">
        <f>IF(testdata[[#This Row],[Lower]]&lt;J407,TRUE,FALSE)</f>
        <v>0</v>
      </c>
      <c r="N408" s="2">
        <v>43326</v>
      </c>
      <c r="O408" s="8">
        <v>2.5781999999999998</v>
      </c>
      <c r="P408" s="8">
        <v>-1.9732000000000001</v>
      </c>
      <c r="Q408" s="11" t="b">
        <v>1</v>
      </c>
      <c r="R408" s="11" t="b">
        <v>0</v>
      </c>
    </row>
    <row r="409" spans="1:18" x14ac:dyDescent="0.25">
      <c r="A409" s="4">
        <v>408</v>
      </c>
      <c r="B409" s="2">
        <v>43327</v>
      </c>
      <c r="C409" s="1">
        <v>274.44</v>
      </c>
      <c r="D409" s="1">
        <v>272.13</v>
      </c>
      <c r="E409" s="1">
        <f>(testdata[[#This Row],[high]]+testdata[[#This Row],[low]])/2</f>
        <v>273.28499999999997</v>
      </c>
      <c r="F409" s="19">
        <f xml:space="preserve"> (F408 *(13 - 1) + E401) / 13</f>
        <v>271.28817371398264</v>
      </c>
      <c r="G409" s="18">
        <f xml:space="preserve"> (G408 *(8-1) + E404) / 8</f>
        <v>274.02656072225579</v>
      </c>
      <c r="H409" s="18">
        <f xml:space="preserve"> (H408 *(5-1) + E406) / 5</f>
        <v>275.44956187486599</v>
      </c>
      <c r="I409" s="8">
        <f>ABS(testdata[[#This Row],[Jaw (13,8)]]-testdata[[#This Row],[Teeth (8,5)]])</f>
        <v>2.7383870082731505</v>
      </c>
      <c r="J409" s="8">
        <f>-ABS(testdata[[#This Row],[Teeth (8,5)]]-testdata[[#This Row],[Lips (5,3)]])</f>
        <v>-1.4230011526101976</v>
      </c>
      <c r="K409" s="11" t="b">
        <f>IF(testdata[[#This Row],[Upper]]&gt;I408,TRUE,FALSE)</f>
        <v>1</v>
      </c>
      <c r="L409" s="11" t="b">
        <f>IF(testdata[[#This Row],[Lower]]&lt;J408,TRUE,FALSE)</f>
        <v>0</v>
      </c>
      <c r="N409" s="2">
        <v>43327</v>
      </c>
      <c r="O409" s="8">
        <v>2.7383999999999999</v>
      </c>
      <c r="P409" s="8">
        <v>-1.423</v>
      </c>
      <c r="Q409" s="11" t="b">
        <v>1</v>
      </c>
      <c r="R409" s="11" t="b">
        <v>0</v>
      </c>
    </row>
    <row r="410" spans="1:18" x14ac:dyDescent="0.25">
      <c r="A410" s="4">
        <v>409</v>
      </c>
      <c r="B410" s="2">
        <v>43328</v>
      </c>
      <c r="C410" s="1">
        <v>276.87</v>
      </c>
      <c r="D410" s="1">
        <v>275.23</v>
      </c>
      <c r="E410" s="1">
        <f>(testdata[[#This Row],[high]]+testdata[[#This Row],[low]])/2</f>
        <v>276.05</v>
      </c>
      <c r="F410" s="19">
        <f xml:space="preserve"> (F409 *(13 - 1) + E402) / 13</f>
        <v>271.64677573598397</v>
      </c>
      <c r="G410" s="18">
        <f xml:space="preserve"> (G409 *(8-1) + E405) / 8</f>
        <v>274.43011563197382</v>
      </c>
      <c r="H410" s="18">
        <f xml:space="preserve"> (H409 *(5-1) + E407) / 5</f>
        <v>275.32964949989281</v>
      </c>
      <c r="I410" s="8">
        <f>ABS(testdata[[#This Row],[Jaw (13,8)]]-testdata[[#This Row],[Teeth (8,5)]])</f>
        <v>2.7833398959898545</v>
      </c>
      <c r="J410" s="8">
        <f>-ABS(testdata[[#This Row],[Teeth (8,5)]]-testdata[[#This Row],[Lips (5,3)]])</f>
        <v>-0.89953386791898993</v>
      </c>
      <c r="K410" s="11" t="b">
        <f>IF(testdata[[#This Row],[Upper]]&gt;I409,TRUE,FALSE)</f>
        <v>1</v>
      </c>
      <c r="L410" s="11" t="b">
        <f>IF(testdata[[#This Row],[Lower]]&lt;J409,TRUE,FALSE)</f>
        <v>0</v>
      </c>
      <c r="N410" s="2">
        <v>43328</v>
      </c>
      <c r="O410" s="8">
        <v>2.7833000000000001</v>
      </c>
      <c r="P410" s="8">
        <v>-0.89949999999999997</v>
      </c>
      <c r="Q410" s="11" t="b">
        <v>1</v>
      </c>
      <c r="R410" s="11" t="b">
        <v>0</v>
      </c>
    </row>
    <row r="411" spans="1:18" x14ac:dyDescent="0.25">
      <c r="A411" s="4">
        <v>410</v>
      </c>
      <c r="B411" s="2">
        <v>43329</v>
      </c>
      <c r="C411" s="1">
        <v>277.37</v>
      </c>
      <c r="D411" s="1">
        <v>275.24</v>
      </c>
      <c r="E411" s="1">
        <f>(testdata[[#This Row],[high]]+testdata[[#This Row],[low]])/2</f>
        <v>276.30500000000001</v>
      </c>
      <c r="F411" s="19">
        <f xml:space="preserve"> (F410 *(13 - 1) + E403) / 13</f>
        <v>272.09202375629286</v>
      </c>
      <c r="G411" s="18">
        <f xml:space="preserve"> (G410 *(8-1) + E406) / 8</f>
        <v>274.51197617797709</v>
      </c>
      <c r="H411" s="18">
        <f xml:space="preserve"> (H410 *(5-1) + E408) / 5</f>
        <v>275.30371959991425</v>
      </c>
      <c r="I411" s="8">
        <f>ABS(testdata[[#This Row],[Jaw (13,8)]]-testdata[[#This Row],[Teeth (8,5)]])</f>
        <v>2.4199524216842292</v>
      </c>
      <c r="J411" s="8">
        <f>-ABS(testdata[[#This Row],[Teeth (8,5)]]-testdata[[#This Row],[Lips (5,3)]])</f>
        <v>-0.79174342193715574</v>
      </c>
      <c r="K411" s="11" t="b">
        <f>IF(testdata[[#This Row],[Upper]]&gt;I410,TRUE,FALSE)</f>
        <v>0</v>
      </c>
      <c r="L411" s="11" t="b">
        <f>IF(testdata[[#This Row],[Lower]]&lt;J410,TRUE,FALSE)</f>
        <v>0</v>
      </c>
      <c r="N411" s="2">
        <v>43329</v>
      </c>
      <c r="O411" s="8">
        <v>2.42</v>
      </c>
      <c r="P411" s="8">
        <v>-0.79169999999999996</v>
      </c>
      <c r="Q411" s="11" t="b">
        <v>0</v>
      </c>
      <c r="R411" s="11" t="b">
        <v>0</v>
      </c>
    </row>
    <row r="412" spans="1:18" x14ac:dyDescent="0.25">
      <c r="A412" s="4">
        <v>411</v>
      </c>
      <c r="B412" s="2">
        <v>43332</v>
      </c>
      <c r="C412" s="1">
        <v>277.77</v>
      </c>
      <c r="D412" s="1">
        <v>276.89</v>
      </c>
      <c r="E412" s="1">
        <f>(testdata[[#This Row],[high]]+testdata[[#This Row],[low]])/2</f>
        <v>277.33</v>
      </c>
      <c r="F412" s="19">
        <f xml:space="preserve"> (F411 *(13 - 1) + E404) / 13</f>
        <v>272.48802192888576</v>
      </c>
      <c r="G412" s="18">
        <f xml:space="preserve"> (G411 *(8-1) + E407) / 8</f>
        <v>274.55422915572996</v>
      </c>
      <c r="H412" s="18">
        <f xml:space="preserve"> (H411 *(5-1) + E409) / 5</f>
        <v>274.8999756799314</v>
      </c>
      <c r="I412" s="8">
        <f>ABS(testdata[[#This Row],[Jaw (13,8)]]-testdata[[#This Row],[Teeth (8,5)]])</f>
        <v>2.0662072268441989</v>
      </c>
      <c r="J412" s="8">
        <f>-ABS(testdata[[#This Row],[Teeth (8,5)]]-testdata[[#This Row],[Lips (5,3)]])</f>
        <v>-0.34574652420144503</v>
      </c>
      <c r="K412" s="11" t="b">
        <f>IF(testdata[[#This Row],[Upper]]&gt;I411,TRUE,FALSE)</f>
        <v>0</v>
      </c>
      <c r="L412" s="11" t="b">
        <f>IF(testdata[[#This Row],[Lower]]&lt;J411,TRUE,FALSE)</f>
        <v>0</v>
      </c>
      <c r="N412" s="2">
        <v>43332</v>
      </c>
      <c r="O412" s="8">
        <v>2.0661999999999998</v>
      </c>
      <c r="P412" s="8">
        <v>-0.34570000000000001</v>
      </c>
      <c r="Q412" s="11" t="b">
        <v>0</v>
      </c>
      <c r="R412" s="11" t="b">
        <v>0</v>
      </c>
    </row>
    <row r="413" spans="1:18" x14ac:dyDescent="0.25">
      <c r="A413" s="4">
        <v>412</v>
      </c>
      <c r="B413" s="2">
        <v>43333</v>
      </c>
      <c r="C413" s="1">
        <v>279.07</v>
      </c>
      <c r="D413" s="1">
        <v>277.52</v>
      </c>
      <c r="E413" s="1">
        <f>(testdata[[#This Row],[high]]+testdata[[#This Row],[low]])/2</f>
        <v>278.29499999999996</v>
      </c>
      <c r="F413" s="19">
        <f xml:space="preserve"> (F412 *(13 - 1) + E405) / 13</f>
        <v>272.85471254974073</v>
      </c>
      <c r="G413" s="18">
        <f xml:space="preserve"> (G412 *(8-1) + E408) / 8</f>
        <v>274.6349505112637</v>
      </c>
      <c r="H413" s="18">
        <f xml:space="preserve"> (H412 *(5-1) + E410) / 5</f>
        <v>275.12998054394512</v>
      </c>
      <c r="I413" s="8">
        <f>ABS(testdata[[#This Row],[Jaw (13,8)]]-testdata[[#This Row],[Teeth (8,5)]])</f>
        <v>1.7802379615229711</v>
      </c>
      <c r="J413" s="8">
        <f>-ABS(testdata[[#This Row],[Teeth (8,5)]]-testdata[[#This Row],[Lips (5,3)]])</f>
        <v>-0.4950300326814272</v>
      </c>
      <c r="K413" s="11" t="b">
        <f>IF(testdata[[#This Row],[Upper]]&gt;I412,TRUE,FALSE)</f>
        <v>0</v>
      </c>
      <c r="L413" s="11" t="b">
        <f>IF(testdata[[#This Row],[Lower]]&lt;J412,TRUE,FALSE)</f>
        <v>1</v>
      </c>
      <c r="N413" s="2">
        <v>43333</v>
      </c>
      <c r="O413" s="8">
        <v>1.7802</v>
      </c>
      <c r="P413" s="8">
        <v>-0.495</v>
      </c>
      <c r="Q413" s="11" t="b">
        <v>0</v>
      </c>
      <c r="R413" s="11" t="b">
        <v>1</v>
      </c>
    </row>
    <row r="414" spans="1:18" x14ac:dyDescent="0.25">
      <c r="A414" s="4">
        <v>413</v>
      </c>
      <c r="B414" s="2">
        <v>43334</v>
      </c>
      <c r="C414" s="1">
        <v>278.54000000000002</v>
      </c>
      <c r="D414" s="1">
        <v>277.39</v>
      </c>
      <c r="E414" s="1">
        <f>(testdata[[#This Row],[high]]+testdata[[#This Row],[low]])/2</f>
        <v>277.96500000000003</v>
      </c>
      <c r="F414" s="19">
        <f xml:space="preserve"> (F413 *(13 - 1) + E406) / 13</f>
        <v>273.02627312283761</v>
      </c>
      <c r="G414" s="18">
        <f xml:space="preserve"> (G413 *(8-1) + E409) / 8</f>
        <v>274.46620669735574</v>
      </c>
      <c r="H414" s="18">
        <f xml:space="preserve"> (H413 *(5-1) + E411) / 5</f>
        <v>275.36498443515609</v>
      </c>
      <c r="I414" s="8">
        <f>ABS(testdata[[#This Row],[Jaw (13,8)]]-testdata[[#This Row],[Teeth (8,5)]])</f>
        <v>1.4399335745181361</v>
      </c>
      <c r="J414" s="8">
        <f>-ABS(testdata[[#This Row],[Teeth (8,5)]]-testdata[[#This Row],[Lips (5,3)]])</f>
        <v>-0.89877773780034431</v>
      </c>
      <c r="K414" s="11" t="b">
        <f>IF(testdata[[#This Row],[Upper]]&gt;I413,TRUE,FALSE)</f>
        <v>0</v>
      </c>
      <c r="L414" s="11" t="b">
        <f>IF(testdata[[#This Row],[Lower]]&lt;J413,TRUE,FALSE)</f>
        <v>1</v>
      </c>
      <c r="N414" s="2">
        <v>43334</v>
      </c>
      <c r="O414" s="8">
        <v>1.4399</v>
      </c>
      <c r="P414" s="8">
        <v>-0.89880000000000004</v>
      </c>
      <c r="Q414" s="11" t="b">
        <v>0</v>
      </c>
      <c r="R414" s="11" t="b">
        <v>1</v>
      </c>
    </row>
    <row r="415" spans="1:18" x14ac:dyDescent="0.25">
      <c r="A415" s="4">
        <v>414</v>
      </c>
      <c r="B415" s="2">
        <v>43335</v>
      </c>
      <c r="C415" s="1">
        <v>278.70999999999998</v>
      </c>
      <c r="D415" s="1">
        <v>277.24</v>
      </c>
      <c r="E415" s="1">
        <f>(testdata[[#This Row],[high]]+testdata[[#This Row],[low]])/2</f>
        <v>277.97500000000002</v>
      </c>
      <c r="F415" s="19">
        <f xml:space="preserve"> (F414 *(13 - 1) + E407) / 13</f>
        <v>273.16655980569624</v>
      </c>
      <c r="G415" s="18">
        <f xml:space="preserve"> (G414 *(8-1) + E410) / 8</f>
        <v>274.66418086018626</v>
      </c>
      <c r="H415" s="18">
        <f xml:space="preserve"> (H414 *(5-1) + E412) / 5</f>
        <v>275.75798754812485</v>
      </c>
      <c r="I415" s="8">
        <f>ABS(testdata[[#This Row],[Jaw (13,8)]]-testdata[[#This Row],[Teeth (8,5)]])</f>
        <v>1.4976210544900255</v>
      </c>
      <c r="J415" s="8">
        <f>-ABS(testdata[[#This Row],[Teeth (8,5)]]-testdata[[#This Row],[Lips (5,3)]])</f>
        <v>-1.0938066879385815</v>
      </c>
      <c r="K415" s="11" t="b">
        <f>IF(testdata[[#This Row],[Upper]]&gt;I414,TRUE,FALSE)</f>
        <v>1</v>
      </c>
      <c r="L415" s="11" t="b">
        <f>IF(testdata[[#This Row],[Lower]]&lt;J414,TRUE,FALSE)</f>
        <v>1</v>
      </c>
      <c r="N415" s="2">
        <v>43335</v>
      </c>
      <c r="O415" s="8">
        <v>1.4976</v>
      </c>
      <c r="P415" s="8">
        <v>-1.0938000000000001</v>
      </c>
      <c r="Q415" s="11" t="b">
        <v>1</v>
      </c>
      <c r="R415" s="11" t="b">
        <v>1</v>
      </c>
    </row>
    <row r="416" spans="1:18" x14ac:dyDescent="0.25">
      <c r="A416" s="4">
        <v>415</v>
      </c>
      <c r="B416" s="2">
        <v>43336</v>
      </c>
      <c r="C416" s="1">
        <v>279.42</v>
      </c>
      <c r="D416" s="1">
        <v>278.17</v>
      </c>
      <c r="E416" s="1">
        <f>(testdata[[#This Row],[high]]+testdata[[#This Row],[low]])/2</f>
        <v>278.79500000000002</v>
      </c>
      <c r="F416" s="19">
        <f xml:space="preserve"> (F415 *(13 - 1) + E408) / 13</f>
        <v>273.32297828218111</v>
      </c>
      <c r="G416" s="18">
        <f xml:space="preserve"> (G415 *(8-1) + E411) / 8</f>
        <v>274.86928325266297</v>
      </c>
      <c r="H416" s="18">
        <f xml:space="preserve"> (H415 *(5-1) + E413) / 5</f>
        <v>276.26539003849985</v>
      </c>
      <c r="I416" s="8">
        <f>ABS(testdata[[#This Row],[Jaw (13,8)]]-testdata[[#This Row],[Teeth (8,5)]])</f>
        <v>1.5463049704818559</v>
      </c>
      <c r="J416" s="8">
        <f>-ABS(testdata[[#This Row],[Teeth (8,5)]]-testdata[[#This Row],[Lips (5,3)]])</f>
        <v>-1.3961067858368779</v>
      </c>
      <c r="K416" s="11" t="b">
        <f>IF(testdata[[#This Row],[Upper]]&gt;I415,TRUE,FALSE)</f>
        <v>1</v>
      </c>
      <c r="L416" s="11" t="b">
        <f>IF(testdata[[#This Row],[Lower]]&lt;J415,TRUE,FALSE)</f>
        <v>1</v>
      </c>
      <c r="N416" s="2">
        <v>43336</v>
      </c>
      <c r="O416" s="8">
        <v>1.5463</v>
      </c>
      <c r="P416" s="8">
        <v>-1.3960999999999999</v>
      </c>
      <c r="Q416" s="11" t="b">
        <v>1</v>
      </c>
      <c r="R416" s="11" t="b">
        <v>1</v>
      </c>
    </row>
    <row r="417" spans="1:18" x14ac:dyDescent="0.25">
      <c r="A417" s="4">
        <v>416</v>
      </c>
      <c r="B417" s="2">
        <v>43339</v>
      </c>
      <c r="C417" s="1">
        <v>281.58999999999997</v>
      </c>
      <c r="D417" s="1">
        <v>280.39999999999998</v>
      </c>
      <c r="E417" s="1">
        <f>(testdata[[#This Row],[high]]+testdata[[#This Row],[low]])/2</f>
        <v>280.995</v>
      </c>
      <c r="F417" s="19">
        <f xml:space="preserve"> (F416 *(13 - 1) + E409) / 13</f>
        <v>273.32005687585945</v>
      </c>
      <c r="G417" s="18">
        <f xml:space="preserve"> (G416 *(8-1) + E412) / 8</f>
        <v>275.17687284608007</v>
      </c>
      <c r="H417" s="18">
        <f xml:space="preserve"> (H416 *(5-1) + E414) / 5</f>
        <v>276.60531203079989</v>
      </c>
      <c r="I417" s="8">
        <f>ABS(testdata[[#This Row],[Jaw (13,8)]]-testdata[[#This Row],[Teeth (8,5)]])</f>
        <v>1.8568159702206231</v>
      </c>
      <c r="J417" s="8">
        <f>-ABS(testdata[[#This Row],[Teeth (8,5)]]-testdata[[#This Row],[Lips (5,3)]])</f>
        <v>-1.4284391847198208</v>
      </c>
      <c r="K417" s="11" t="b">
        <f>IF(testdata[[#This Row],[Upper]]&gt;I416,TRUE,FALSE)</f>
        <v>1</v>
      </c>
      <c r="L417" s="11" t="b">
        <f>IF(testdata[[#This Row],[Lower]]&lt;J416,TRUE,FALSE)</f>
        <v>1</v>
      </c>
      <c r="N417" s="2">
        <v>43339</v>
      </c>
      <c r="O417" s="8">
        <v>1.8568</v>
      </c>
      <c r="P417" s="8">
        <v>-1.4283999999999999</v>
      </c>
      <c r="Q417" s="11" t="b">
        <v>1</v>
      </c>
      <c r="R417" s="11" t="b">
        <v>1</v>
      </c>
    </row>
    <row r="418" spans="1:18" x14ac:dyDescent="0.25">
      <c r="A418" s="4">
        <v>417</v>
      </c>
      <c r="B418" s="2">
        <v>43340</v>
      </c>
      <c r="C418" s="1">
        <v>282.08999999999997</v>
      </c>
      <c r="D418" s="1">
        <v>281.10000000000002</v>
      </c>
      <c r="E418" s="1">
        <f>(testdata[[#This Row],[high]]+testdata[[#This Row],[low]])/2</f>
        <v>281.59500000000003</v>
      </c>
      <c r="F418" s="19">
        <f xml:space="preserve"> (F417 *(13 - 1) + E410) / 13</f>
        <v>273.53005250079337</v>
      </c>
      <c r="G418" s="18">
        <f xml:space="preserve"> (G417 *(8-1) + E413) / 8</f>
        <v>275.56663874032006</v>
      </c>
      <c r="H418" s="18">
        <f xml:space="preserve"> (H417 *(5-1) + E415) / 5</f>
        <v>276.87924962463995</v>
      </c>
      <c r="I418" s="8">
        <f>ABS(testdata[[#This Row],[Jaw (13,8)]]-testdata[[#This Row],[Teeth (8,5)]])</f>
        <v>2.0365862395266845</v>
      </c>
      <c r="J418" s="8">
        <f>-ABS(testdata[[#This Row],[Teeth (8,5)]]-testdata[[#This Row],[Lips (5,3)]])</f>
        <v>-1.3126108843198949</v>
      </c>
      <c r="K418" s="11" t="b">
        <f>IF(testdata[[#This Row],[Upper]]&gt;I417,TRUE,FALSE)</f>
        <v>1</v>
      </c>
      <c r="L418" s="11" t="b">
        <f>IF(testdata[[#This Row],[Lower]]&lt;J417,TRUE,FALSE)</f>
        <v>0</v>
      </c>
      <c r="N418" s="2">
        <v>43340</v>
      </c>
      <c r="O418" s="8">
        <v>2.0366</v>
      </c>
      <c r="P418" s="8">
        <v>-1.3126</v>
      </c>
      <c r="Q418" s="11" t="b">
        <v>1</v>
      </c>
      <c r="R418" s="11" t="b">
        <v>0</v>
      </c>
    </row>
    <row r="419" spans="1:18" x14ac:dyDescent="0.25">
      <c r="A419" s="4">
        <v>418</v>
      </c>
      <c r="B419" s="2">
        <v>43341</v>
      </c>
      <c r="C419" s="1">
        <v>283.37</v>
      </c>
      <c r="D419" s="1">
        <v>281.57</v>
      </c>
      <c r="E419" s="1">
        <f>(testdata[[#This Row],[high]]+testdata[[#This Row],[low]])/2</f>
        <v>282.47000000000003</v>
      </c>
      <c r="F419" s="19">
        <f xml:space="preserve"> (F418 *(13 - 1) + E411) / 13</f>
        <v>273.74351000073233</v>
      </c>
      <c r="G419" s="18">
        <f xml:space="preserve"> (G418 *(8-1) + E414) / 8</f>
        <v>275.86643389778004</v>
      </c>
      <c r="H419" s="18">
        <f xml:space="preserve"> (H418 *(5-1) + E416) / 5</f>
        <v>277.26239969971198</v>
      </c>
      <c r="I419" s="8">
        <f>ABS(testdata[[#This Row],[Jaw (13,8)]]-testdata[[#This Row],[Teeth (8,5)]])</f>
        <v>2.1229238970477127</v>
      </c>
      <c r="J419" s="8">
        <f>-ABS(testdata[[#This Row],[Teeth (8,5)]]-testdata[[#This Row],[Lips (5,3)]])</f>
        <v>-1.3959658019319363</v>
      </c>
      <c r="K419" s="11" t="b">
        <f>IF(testdata[[#This Row],[Upper]]&gt;I418,TRUE,FALSE)</f>
        <v>1</v>
      </c>
      <c r="L419" s="11" t="b">
        <f>IF(testdata[[#This Row],[Lower]]&lt;J418,TRUE,FALSE)</f>
        <v>1</v>
      </c>
      <c r="N419" s="2">
        <v>43341</v>
      </c>
      <c r="O419" s="8">
        <v>2.1229</v>
      </c>
      <c r="P419" s="8">
        <v>-1.3959999999999999</v>
      </c>
      <c r="Q419" s="11" t="b">
        <v>1</v>
      </c>
      <c r="R419" s="11" t="b">
        <v>1</v>
      </c>
    </row>
    <row r="420" spans="1:18" x14ac:dyDescent="0.25">
      <c r="A420" s="4">
        <v>419</v>
      </c>
      <c r="B420" s="2">
        <v>43342</v>
      </c>
      <c r="C420" s="1">
        <v>283</v>
      </c>
      <c r="D420" s="1">
        <v>281.32</v>
      </c>
      <c r="E420" s="1">
        <f>(testdata[[#This Row],[high]]+testdata[[#This Row],[low]])/2</f>
        <v>282.15999999999997</v>
      </c>
      <c r="F420" s="19">
        <f xml:space="preserve"> (F419 *(13 - 1) + E412) / 13</f>
        <v>274.01939384682981</v>
      </c>
      <c r="G420" s="18">
        <f xml:space="preserve"> (G419 *(8-1) + E415) / 8</f>
        <v>276.13000466055752</v>
      </c>
      <c r="H420" s="18">
        <f xml:space="preserve"> (H419 *(5-1) + E417) / 5</f>
        <v>278.00891975976958</v>
      </c>
      <c r="I420" s="8">
        <f>ABS(testdata[[#This Row],[Jaw (13,8)]]-testdata[[#This Row],[Teeth (8,5)]])</f>
        <v>2.1106108137277033</v>
      </c>
      <c r="J420" s="8">
        <f>-ABS(testdata[[#This Row],[Teeth (8,5)]]-testdata[[#This Row],[Lips (5,3)]])</f>
        <v>-1.8789150992120653</v>
      </c>
      <c r="K420" s="11" t="b">
        <f>IF(testdata[[#This Row],[Upper]]&gt;I419,TRUE,FALSE)</f>
        <v>0</v>
      </c>
      <c r="L420" s="11" t="b">
        <f>IF(testdata[[#This Row],[Lower]]&lt;J419,TRUE,FALSE)</f>
        <v>1</v>
      </c>
      <c r="N420" s="2">
        <v>43342</v>
      </c>
      <c r="O420" s="8">
        <v>2.1105999999999998</v>
      </c>
      <c r="P420" s="8">
        <v>-1.8789</v>
      </c>
      <c r="Q420" s="11" t="b">
        <v>0</v>
      </c>
      <c r="R420" s="11" t="b">
        <v>1</v>
      </c>
    </row>
    <row r="421" spans="1:18" x14ac:dyDescent="0.25">
      <c r="A421" s="4">
        <v>420</v>
      </c>
      <c r="B421" s="2">
        <v>43343</v>
      </c>
      <c r="C421" s="1">
        <v>282.47000000000003</v>
      </c>
      <c r="D421" s="1">
        <v>280.99</v>
      </c>
      <c r="E421" s="1">
        <f>(testdata[[#This Row],[high]]+testdata[[#This Row],[low]])/2</f>
        <v>281.73</v>
      </c>
      <c r="F421" s="19">
        <f xml:space="preserve"> (F420 *(13 - 1) + E413) / 13</f>
        <v>274.34828662784287</v>
      </c>
      <c r="G421" s="18">
        <f xml:space="preserve"> (G420 *(8-1) + E416) / 8</f>
        <v>276.46312907798784</v>
      </c>
      <c r="H421" s="18">
        <f xml:space="preserve"> (H420 *(5-1) + E418) / 5</f>
        <v>278.72613580781569</v>
      </c>
      <c r="I421" s="8">
        <f>ABS(testdata[[#This Row],[Jaw (13,8)]]-testdata[[#This Row],[Teeth (8,5)]])</f>
        <v>2.1148424501449767</v>
      </c>
      <c r="J421" s="8">
        <f>-ABS(testdata[[#This Row],[Teeth (8,5)]]-testdata[[#This Row],[Lips (5,3)]])</f>
        <v>-2.2630067298278504</v>
      </c>
      <c r="K421" s="11" t="b">
        <f>IF(testdata[[#This Row],[Upper]]&gt;I420,TRUE,FALSE)</f>
        <v>1</v>
      </c>
      <c r="L421" s="11" t="b">
        <f>IF(testdata[[#This Row],[Lower]]&lt;J420,TRUE,FALSE)</f>
        <v>1</v>
      </c>
      <c r="N421" s="2">
        <v>43343</v>
      </c>
      <c r="O421" s="8">
        <v>2.1147999999999998</v>
      </c>
      <c r="P421" s="8">
        <v>-2.2629999999999999</v>
      </c>
      <c r="Q421" s="11" t="b">
        <v>1</v>
      </c>
      <c r="R421" s="11" t="b">
        <v>1</v>
      </c>
    </row>
    <row r="422" spans="1:18" x14ac:dyDescent="0.25">
      <c r="A422" s="4">
        <v>421</v>
      </c>
      <c r="B422" s="2">
        <v>43347</v>
      </c>
      <c r="C422" s="1">
        <v>281.89</v>
      </c>
      <c r="D422" s="1">
        <v>280.39999999999998</v>
      </c>
      <c r="E422" s="1">
        <f>(testdata[[#This Row],[high]]+testdata[[#This Row],[low]])/2</f>
        <v>281.14499999999998</v>
      </c>
      <c r="F422" s="19">
        <f xml:space="preserve"> (F421 *(13 - 1) + E414) / 13</f>
        <v>274.62649534877806</v>
      </c>
      <c r="G422" s="18">
        <f xml:space="preserve"> (G421 *(8-1) + E417) / 8</f>
        <v>277.02961294323939</v>
      </c>
      <c r="H422" s="18">
        <f xml:space="preserve"> (H421 *(5-1) + E419) / 5</f>
        <v>279.47490864625257</v>
      </c>
      <c r="I422" s="8">
        <f>ABS(testdata[[#This Row],[Jaw (13,8)]]-testdata[[#This Row],[Teeth (8,5)]])</f>
        <v>2.403117594461321</v>
      </c>
      <c r="J422" s="8">
        <f>-ABS(testdata[[#This Row],[Teeth (8,5)]]-testdata[[#This Row],[Lips (5,3)]])</f>
        <v>-2.445295703013187</v>
      </c>
      <c r="K422" s="11" t="b">
        <f>IF(testdata[[#This Row],[Upper]]&gt;I421,TRUE,FALSE)</f>
        <v>1</v>
      </c>
      <c r="L422" s="11" t="b">
        <f>IF(testdata[[#This Row],[Lower]]&lt;J421,TRUE,FALSE)</f>
        <v>1</v>
      </c>
      <c r="N422" s="2">
        <v>43347</v>
      </c>
      <c r="O422" s="8">
        <v>2.4030999999999998</v>
      </c>
      <c r="P422" s="8">
        <v>-2.4453</v>
      </c>
      <c r="Q422" s="11" t="b">
        <v>1</v>
      </c>
      <c r="R422" s="11" t="b">
        <v>1</v>
      </c>
    </row>
    <row r="423" spans="1:18" x14ac:dyDescent="0.25">
      <c r="A423" s="4">
        <v>422</v>
      </c>
      <c r="B423" s="2">
        <v>43348</v>
      </c>
      <c r="C423" s="1">
        <v>281.33</v>
      </c>
      <c r="D423" s="1">
        <v>279.63</v>
      </c>
      <c r="E423" s="1">
        <f>(testdata[[#This Row],[high]]+testdata[[#This Row],[low]])/2</f>
        <v>280.48</v>
      </c>
      <c r="F423" s="19">
        <f xml:space="preserve"> (F422 *(13 - 1) + E415) / 13</f>
        <v>274.88407262964131</v>
      </c>
      <c r="G423" s="18">
        <f xml:space="preserve"> (G422 *(8-1) + E418) / 8</f>
        <v>277.60028632533442</v>
      </c>
      <c r="H423" s="18">
        <f xml:space="preserve"> (H422 *(5-1) + E420) / 5</f>
        <v>280.01192691700209</v>
      </c>
      <c r="I423" s="8">
        <f>ABS(testdata[[#This Row],[Jaw (13,8)]]-testdata[[#This Row],[Teeth (8,5)]])</f>
        <v>2.7162136956931136</v>
      </c>
      <c r="J423" s="8">
        <f>-ABS(testdata[[#This Row],[Teeth (8,5)]]-testdata[[#This Row],[Lips (5,3)]])</f>
        <v>-2.4116405916676626</v>
      </c>
      <c r="K423" s="11" t="b">
        <f>IF(testdata[[#This Row],[Upper]]&gt;I422,TRUE,FALSE)</f>
        <v>1</v>
      </c>
      <c r="L423" s="11" t="b">
        <f>IF(testdata[[#This Row],[Lower]]&lt;J422,TRUE,FALSE)</f>
        <v>0</v>
      </c>
      <c r="N423" s="2">
        <v>43348</v>
      </c>
      <c r="O423" s="8">
        <v>2.7162000000000002</v>
      </c>
      <c r="P423" s="8">
        <v>-2.4116</v>
      </c>
      <c r="Q423" s="11" t="b">
        <v>1</v>
      </c>
      <c r="R423" s="11" t="b">
        <v>0</v>
      </c>
    </row>
    <row r="424" spans="1:18" x14ac:dyDescent="0.25">
      <c r="A424" s="4">
        <v>423</v>
      </c>
      <c r="B424" s="2">
        <v>43349</v>
      </c>
      <c r="C424" s="1">
        <v>281.19</v>
      </c>
      <c r="D424" s="1">
        <v>278.77</v>
      </c>
      <c r="E424" s="1">
        <f>(testdata[[#This Row],[high]]+testdata[[#This Row],[low]])/2</f>
        <v>279.98</v>
      </c>
      <c r="F424" s="19">
        <f xml:space="preserve"> (F423 *(13 - 1) + E416) / 13</f>
        <v>275.18491319659199</v>
      </c>
      <c r="G424" s="18">
        <f xml:space="preserve"> (G423 *(8-1) + E419) / 8</f>
        <v>278.20900053466767</v>
      </c>
      <c r="H424" s="18">
        <f xml:space="preserve"> (H423 *(5-1) + E421) / 5</f>
        <v>280.35554153360169</v>
      </c>
      <c r="I424" s="8">
        <f>ABS(testdata[[#This Row],[Jaw (13,8)]]-testdata[[#This Row],[Teeth (8,5)]])</f>
        <v>3.0240873380756739</v>
      </c>
      <c r="J424" s="8">
        <f>-ABS(testdata[[#This Row],[Teeth (8,5)]]-testdata[[#This Row],[Lips (5,3)]])</f>
        <v>-2.1465409989340287</v>
      </c>
      <c r="K424" s="11" t="b">
        <f>IF(testdata[[#This Row],[Upper]]&gt;I423,TRUE,FALSE)</f>
        <v>1</v>
      </c>
      <c r="L424" s="11" t="b">
        <f>IF(testdata[[#This Row],[Lower]]&lt;J423,TRUE,FALSE)</f>
        <v>0</v>
      </c>
      <c r="N424" s="2">
        <v>43349</v>
      </c>
      <c r="O424" s="8">
        <v>3.0240999999999998</v>
      </c>
      <c r="P424" s="8">
        <v>-2.1465000000000001</v>
      </c>
      <c r="Q424" s="11" t="b">
        <v>1</v>
      </c>
      <c r="R424" s="11" t="b">
        <v>0</v>
      </c>
    </row>
    <row r="425" spans="1:18" x14ac:dyDescent="0.25">
      <c r="A425" s="4">
        <v>424</v>
      </c>
      <c r="B425" s="2">
        <v>43350</v>
      </c>
      <c r="C425" s="1">
        <v>280.42</v>
      </c>
      <c r="D425" s="1">
        <v>278.49</v>
      </c>
      <c r="E425" s="1">
        <f>(testdata[[#This Row],[high]]+testdata[[#This Row],[low]])/2</f>
        <v>279.45500000000004</v>
      </c>
      <c r="F425" s="19">
        <f xml:space="preserve"> (F424 *(13 - 1) + E417) / 13</f>
        <v>275.63184295070027</v>
      </c>
      <c r="G425" s="18">
        <f xml:space="preserve"> (G424 *(8-1) + E420) / 8</f>
        <v>278.70287546783419</v>
      </c>
      <c r="H425" s="18">
        <f xml:space="preserve"> (H424 *(5-1) + E422) / 5</f>
        <v>280.51343322688138</v>
      </c>
      <c r="I425" s="8">
        <f>ABS(testdata[[#This Row],[Jaw (13,8)]]-testdata[[#This Row],[Teeth (8,5)]])</f>
        <v>3.071032517133915</v>
      </c>
      <c r="J425" s="8">
        <f>-ABS(testdata[[#This Row],[Teeth (8,5)]]-testdata[[#This Row],[Lips (5,3)]])</f>
        <v>-1.8105577590471853</v>
      </c>
      <c r="K425" s="11" t="b">
        <f>IF(testdata[[#This Row],[Upper]]&gt;I424,TRUE,FALSE)</f>
        <v>1</v>
      </c>
      <c r="L425" s="11" t="b">
        <f>IF(testdata[[#This Row],[Lower]]&lt;J424,TRUE,FALSE)</f>
        <v>0</v>
      </c>
      <c r="N425" s="2">
        <v>43350</v>
      </c>
      <c r="O425" s="8">
        <v>3.0710000000000002</v>
      </c>
      <c r="P425" s="8">
        <v>-1.8106</v>
      </c>
      <c r="Q425" s="11" t="b">
        <v>1</v>
      </c>
      <c r="R425" s="11" t="b">
        <v>0</v>
      </c>
    </row>
    <row r="426" spans="1:18" x14ac:dyDescent="0.25">
      <c r="A426" s="4">
        <v>425</v>
      </c>
      <c r="B426" s="2">
        <v>43353</v>
      </c>
      <c r="C426" s="1">
        <v>280.75</v>
      </c>
      <c r="D426" s="1">
        <v>279.62</v>
      </c>
      <c r="E426" s="1">
        <f>(testdata[[#This Row],[high]]+testdata[[#This Row],[low]])/2</f>
        <v>280.185</v>
      </c>
      <c r="F426" s="19">
        <f xml:space="preserve"> (F425 *(13 - 1) + E418) / 13</f>
        <v>276.09054733910796</v>
      </c>
      <c r="G426" s="18">
        <f xml:space="preserve"> (G425 *(8-1) + E421) / 8</f>
        <v>279.08126603435494</v>
      </c>
      <c r="H426" s="18">
        <f xml:space="preserve"> (H425 *(5-1) + E423) / 5</f>
        <v>280.50674658150513</v>
      </c>
      <c r="I426" s="8">
        <f>ABS(testdata[[#This Row],[Jaw (13,8)]]-testdata[[#This Row],[Teeth (8,5)]])</f>
        <v>2.9907186952469829</v>
      </c>
      <c r="J426" s="8">
        <f>-ABS(testdata[[#This Row],[Teeth (8,5)]]-testdata[[#This Row],[Lips (5,3)]])</f>
        <v>-1.4254805471501868</v>
      </c>
      <c r="K426" s="11" t="b">
        <f>IF(testdata[[#This Row],[Upper]]&gt;I425,TRUE,FALSE)</f>
        <v>0</v>
      </c>
      <c r="L426" s="11" t="b">
        <f>IF(testdata[[#This Row],[Lower]]&lt;J425,TRUE,FALSE)</f>
        <v>0</v>
      </c>
      <c r="N426" s="2">
        <v>43353</v>
      </c>
      <c r="O426" s="8">
        <v>2.9906999999999999</v>
      </c>
      <c r="P426" s="8">
        <v>-1.4255</v>
      </c>
      <c r="Q426" s="11" t="b">
        <v>0</v>
      </c>
      <c r="R426" s="11" t="b">
        <v>0</v>
      </c>
    </row>
    <row r="427" spans="1:18" x14ac:dyDescent="0.25">
      <c r="A427" s="4">
        <v>426</v>
      </c>
      <c r="B427" s="2">
        <v>43354</v>
      </c>
      <c r="C427" s="1">
        <v>281.25</v>
      </c>
      <c r="D427" s="1">
        <v>278.75</v>
      </c>
      <c r="E427" s="1">
        <f>(testdata[[#This Row],[high]]+testdata[[#This Row],[low]])/2</f>
        <v>280</v>
      </c>
      <c r="F427" s="19">
        <f xml:space="preserve"> (F426 *(13 - 1) + E419) / 13</f>
        <v>276.58127446686888</v>
      </c>
      <c r="G427" s="18">
        <f xml:space="preserve"> (G426 *(8-1) + E422) / 8</f>
        <v>279.33923278006057</v>
      </c>
      <c r="H427" s="18">
        <f xml:space="preserve"> (H426 *(5-1) + E424) / 5</f>
        <v>280.40139726520408</v>
      </c>
      <c r="I427" s="8">
        <f>ABS(testdata[[#This Row],[Jaw (13,8)]]-testdata[[#This Row],[Teeth (8,5)]])</f>
        <v>2.7579583131916934</v>
      </c>
      <c r="J427" s="8">
        <f>-ABS(testdata[[#This Row],[Teeth (8,5)]]-testdata[[#This Row],[Lips (5,3)]])</f>
        <v>-1.0621644851435121</v>
      </c>
      <c r="K427" s="11" t="b">
        <f>IF(testdata[[#This Row],[Upper]]&gt;I426,TRUE,FALSE)</f>
        <v>0</v>
      </c>
      <c r="L427" s="11" t="b">
        <f>IF(testdata[[#This Row],[Lower]]&lt;J426,TRUE,FALSE)</f>
        <v>0</v>
      </c>
      <c r="N427" s="2">
        <v>43354</v>
      </c>
      <c r="O427" s="8">
        <v>2.758</v>
      </c>
      <c r="P427" s="8">
        <v>-1.0622</v>
      </c>
      <c r="Q427" s="11" t="b">
        <v>0</v>
      </c>
      <c r="R427" s="11" t="b">
        <v>0</v>
      </c>
    </row>
    <row r="428" spans="1:18" x14ac:dyDescent="0.25">
      <c r="A428" s="4">
        <v>427</v>
      </c>
      <c r="B428" s="2">
        <v>43355</v>
      </c>
      <c r="C428" s="1">
        <v>281.49</v>
      </c>
      <c r="D428" s="1">
        <v>279.95999999999998</v>
      </c>
      <c r="E428" s="1">
        <f>(testdata[[#This Row],[high]]+testdata[[#This Row],[low]])/2</f>
        <v>280.72500000000002</v>
      </c>
      <c r="F428" s="19">
        <f xml:space="preserve"> (F427 *(13 - 1) + E420) / 13</f>
        <v>277.01040720018665</v>
      </c>
      <c r="G428" s="18">
        <f xml:space="preserve"> (G427 *(8-1) + E423) / 8</f>
        <v>279.48182868255299</v>
      </c>
      <c r="H428" s="18">
        <f xml:space="preserve"> (H427 *(5-1) + E425) / 5</f>
        <v>280.21211781216323</v>
      </c>
      <c r="I428" s="8">
        <f>ABS(testdata[[#This Row],[Jaw (13,8)]]-testdata[[#This Row],[Teeth (8,5)]])</f>
        <v>2.4714214823663383</v>
      </c>
      <c r="J428" s="8">
        <f>-ABS(testdata[[#This Row],[Teeth (8,5)]]-testdata[[#This Row],[Lips (5,3)]])</f>
        <v>-0.73028912961024162</v>
      </c>
      <c r="K428" s="11" t="b">
        <f>IF(testdata[[#This Row],[Upper]]&gt;I427,TRUE,FALSE)</f>
        <v>0</v>
      </c>
      <c r="L428" s="11" t="b">
        <f>IF(testdata[[#This Row],[Lower]]&lt;J427,TRUE,FALSE)</f>
        <v>0</v>
      </c>
      <c r="N428" s="2">
        <v>43355</v>
      </c>
      <c r="O428" s="8">
        <v>2.4714</v>
      </c>
      <c r="P428" s="8">
        <v>-0.73029999999999995</v>
      </c>
      <c r="Q428" s="11" t="b">
        <v>0</v>
      </c>
      <c r="R428" s="11" t="b">
        <v>0</v>
      </c>
    </row>
    <row r="429" spans="1:18" x14ac:dyDescent="0.25">
      <c r="A429" s="4">
        <v>428</v>
      </c>
      <c r="B429" s="2">
        <v>43356</v>
      </c>
      <c r="C429" s="1">
        <v>282.69</v>
      </c>
      <c r="D429" s="1">
        <v>281.68</v>
      </c>
      <c r="E429" s="1">
        <f>(testdata[[#This Row],[high]]+testdata[[#This Row],[low]])/2</f>
        <v>282.185</v>
      </c>
      <c r="F429" s="19">
        <f xml:space="preserve"> (F428 *(13 - 1) + E421) / 13</f>
        <v>277.37345280017229</v>
      </c>
      <c r="G429" s="18">
        <f xml:space="preserve"> (G428 *(8-1) + E424) / 8</f>
        <v>279.54410009723387</v>
      </c>
      <c r="H429" s="18">
        <f xml:space="preserve"> (H428 *(5-1) + E426) / 5</f>
        <v>280.20669424973056</v>
      </c>
      <c r="I429" s="8">
        <f>ABS(testdata[[#This Row],[Jaw (13,8)]]-testdata[[#This Row],[Teeth (8,5)]])</f>
        <v>2.1706472970615778</v>
      </c>
      <c r="J429" s="8">
        <f>-ABS(testdata[[#This Row],[Teeth (8,5)]]-testdata[[#This Row],[Lips (5,3)]])</f>
        <v>-0.66259415249669473</v>
      </c>
      <c r="K429" s="11" t="b">
        <f>IF(testdata[[#This Row],[Upper]]&gt;I428,TRUE,FALSE)</f>
        <v>0</v>
      </c>
      <c r="L429" s="11" t="b">
        <f>IF(testdata[[#This Row],[Lower]]&lt;J428,TRUE,FALSE)</f>
        <v>0</v>
      </c>
      <c r="N429" s="2">
        <v>43356</v>
      </c>
      <c r="O429" s="8">
        <v>2.1705999999999999</v>
      </c>
      <c r="P429" s="8">
        <v>-0.66259999999999997</v>
      </c>
      <c r="Q429" s="11" t="b">
        <v>0</v>
      </c>
      <c r="R429" s="11" t="b">
        <v>0</v>
      </c>
    </row>
    <row r="430" spans="1:18" x14ac:dyDescent="0.25">
      <c r="A430" s="4">
        <v>429</v>
      </c>
      <c r="B430" s="2">
        <v>43357</v>
      </c>
      <c r="C430" s="1">
        <v>282.92</v>
      </c>
      <c r="D430" s="1">
        <v>281.68</v>
      </c>
      <c r="E430" s="1">
        <f>(testdata[[#This Row],[high]]+testdata[[#This Row],[low]])/2</f>
        <v>282.3</v>
      </c>
      <c r="F430" s="19">
        <f xml:space="preserve"> (F429 *(13 - 1) + E422) / 13</f>
        <v>277.66357181554361</v>
      </c>
      <c r="G430" s="18">
        <f xml:space="preserve"> (G429 *(8-1) + E425) / 8</f>
        <v>279.53296258507964</v>
      </c>
      <c r="H430" s="18">
        <f xml:space="preserve"> (H429 *(5-1) + E427) / 5</f>
        <v>280.16535539978446</v>
      </c>
      <c r="I430" s="8">
        <f>ABS(testdata[[#This Row],[Jaw (13,8)]]-testdata[[#This Row],[Teeth (8,5)]])</f>
        <v>1.8693907695360394</v>
      </c>
      <c r="J430" s="8">
        <f>-ABS(testdata[[#This Row],[Teeth (8,5)]]-testdata[[#This Row],[Lips (5,3)]])</f>
        <v>-0.63239281470481501</v>
      </c>
      <c r="K430" s="11" t="b">
        <f>IF(testdata[[#This Row],[Upper]]&gt;I429,TRUE,FALSE)</f>
        <v>0</v>
      </c>
      <c r="L430" s="11" t="b">
        <f>IF(testdata[[#This Row],[Lower]]&lt;J429,TRUE,FALSE)</f>
        <v>0</v>
      </c>
      <c r="N430" s="2">
        <v>43357</v>
      </c>
      <c r="O430" s="8">
        <v>1.8694</v>
      </c>
      <c r="P430" s="8">
        <v>-0.63239999999999996</v>
      </c>
      <c r="Q430" s="11" t="b">
        <v>0</v>
      </c>
      <c r="R430" s="11" t="b">
        <v>0</v>
      </c>
    </row>
    <row r="431" spans="1:18" x14ac:dyDescent="0.25">
      <c r="A431" s="4">
        <v>430</v>
      </c>
      <c r="B431" s="2">
        <v>43360</v>
      </c>
      <c r="C431" s="1">
        <v>282.52</v>
      </c>
      <c r="D431" s="1">
        <v>280.74</v>
      </c>
      <c r="E431" s="1">
        <f>(testdata[[#This Row],[high]]+testdata[[#This Row],[low]])/2</f>
        <v>281.63</v>
      </c>
      <c r="F431" s="19">
        <f xml:space="preserve"> (F430 *(13 - 1) + E423) / 13</f>
        <v>277.88022013742489</v>
      </c>
      <c r="G431" s="18">
        <f xml:space="preserve"> (G430 *(8-1) + E426) / 8</f>
        <v>279.6144672619447</v>
      </c>
      <c r="H431" s="18">
        <f xml:space="preserve"> (H430 *(5-1) + E428) / 5</f>
        <v>280.27728431982757</v>
      </c>
      <c r="I431" s="8">
        <f>ABS(testdata[[#This Row],[Jaw (13,8)]]-testdata[[#This Row],[Teeth (8,5)]])</f>
        <v>1.7342471245198112</v>
      </c>
      <c r="J431" s="8">
        <f>-ABS(testdata[[#This Row],[Teeth (8,5)]]-testdata[[#This Row],[Lips (5,3)]])</f>
        <v>-0.66281705788287582</v>
      </c>
      <c r="K431" s="11" t="b">
        <f>IF(testdata[[#This Row],[Upper]]&gt;I430,TRUE,FALSE)</f>
        <v>0</v>
      </c>
      <c r="L431" s="11" t="b">
        <f>IF(testdata[[#This Row],[Lower]]&lt;J430,TRUE,FALSE)</f>
        <v>1</v>
      </c>
      <c r="N431" s="2">
        <v>43360</v>
      </c>
      <c r="O431" s="8">
        <v>1.7342</v>
      </c>
      <c r="P431" s="8">
        <v>-0.66279999999999994</v>
      </c>
      <c r="Q431" s="11" t="b">
        <v>0</v>
      </c>
      <c r="R431" s="11" t="b">
        <v>1</v>
      </c>
    </row>
    <row r="432" spans="1:18" x14ac:dyDescent="0.25">
      <c r="A432" s="4">
        <v>431</v>
      </c>
      <c r="B432" s="2">
        <v>43361</v>
      </c>
      <c r="C432" s="1">
        <v>283.22000000000003</v>
      </c>
      <c r="D432" s="1">
        <v>281.25</v>
      </c>
      <c r="E432" s="1">
        <f>(testdata[[#This Row],[high]]+testdata[[#This Row],[low]])/2</f>
        <v>282.23500000000001</v>
      </c>
      <c r="F432" s="19">
        <f xml:space="preserve"> (F431 *(13 - 1) + E424) / 13</f>
        <v>278.04174166531527</v>
      </c>
      <c r="G432" s="18">
        <f xml:space="preserve"> (G431 *(8-1) + E427) / 8</f>
        <v>279.6626588542016</v>
      </c>
      <c r="H432" s="18">
        <f xml:space="preserve"> (H431 *(5-1) + E429) / 5</f>
        <v>280.65882745586202</v>
      </c>
      <c r="I432" s="8">
        <f>ABS(testdata[[#This Row],[Jaw (13,8)]]-testdata[[#This Row],[Teeth (8,5)]])</f>
        <v>1.6209171888863239</v>
      </c>
      <c r="J432" s="8">
        <f>-ABS(testdata[[#This Row],[Teeth (8,5)]]-testdata[[#This Row],[Lips (5,3)]])</f>
        <v>-0.99616860166042898</v>
      </c>
      <c r="K432" s="11" t="b">
        <f>IF(testdata[[#This Row],[Upper]]&gt;I431,TRUE,FALSE)</f>
        <v>0</v>
      </c>
      <c r="L432" s="11" t="b">
        <f>IF(testdata[[#This Row],[Lower]]&lt;J431,TRUE,FALSE)</f>
        <v>1</v>
      </c>
      <c r="N432" s="2">
        <v>43361</v>
      </c>
      <c r="O432" s="8">
        <v>1.6209</v>
      </c>
      <c r="P432" s="8">
        <v>-0.99619999999999997</v>
      </c>
      <c r="Q432" s="11" t="b">
        <v>0</v>
      </c>
      <c r="R432" s="11" t="b">
        <v>1</v>
      </c>
    </row>
    <row r="433" spans="1:18" x14ac:dyDescent="0.25">
      <c r="A433" s="4">
        <v>432</v>
      </c>
      <c r="B433" s="2">
        <v>43362</v>
      </c>
      <c r="C433" s="1">
        <v>283.33</v>
      </c>
      <c r="D433" s="1">
        <v>282.48</v>
      </c>
      <c r="E433" s="1">
        <f>(testdata[[#This Row],[high]]+testdata[[#This Row],[low]])/2</f>
        <v>282.90499999999997</v>
      </c>
      <c r="F433" s="19">
        <f xml:space="preserve"> (F432 *(13 - 1) + E425) / 13</f>
        <v>278.15045384490639</v>
      </c>
      <c r="G433" s="18">
        <f xml:space="preserve"> (G432 *(8-1) + E428) / 8</f>
        <v>279.79545149742637</v>
      </c>
      <c r="H433" s="18">
        <f xml:space="preserve"> (H432 *(5-1) + E430) / 5</f>
        <v>280.98706196468959</v>
      </c>
      <c r="I433" s="8">
        <f>ABS(testdata[[#This Row],[Jaw (13,8)]]-testdata[[#This Row],[Teeth (8,5)]])</f>
        <v>1.6449976525199759</v>
      </c>
      <c r="J433" s="8">
        <f>-ABS(testdata[[#This Row],[Teeth (8,5)]]-testdata[[#This Row],[Lips (5,3)]])</f>
        <v>-1.1916104672632173</v>
      </c>
      <c r="K433" s="11" t="b">
        <f>IF(testdata[[#This Row],[Upper]]&gt;I432,TRUE,FALSE)</f>
        <v>1</v>
      </c>
      <c r="L433" s="11" t="b">
        <f>IF(testdata[[#This Row],[Lower]]&lt;J432,TRUE,FALSE)</f>
        <v>1</v>
      </c>
      <c r="N433" s="2">
        <v>43362</v>
      </c>
      <c r="O433" s="8">
        <v>1.645</v>
      </c>
      <c r="P433" s="8">
        <v>-1.1916</v>
      </c>
      <c r="Q433" s="11" t="b">
        <v>1</v>
      </c>
      <c r="R433" s="11" t="b">
        <v>1</v>
      </c>
    </row>
    <row r="434" spans="1:18" x14ac:dyDescent="0.25">
      <c r="A434" s="4">
        <v>433</v>
      </c>
      <c r="B434" s="2">
        <v>43363</v>
      </c>
      <c r="C434" s="1">
        <v>285.51</v>
      </c>
      <c r="D434" s="1">
        <v>282.88</v>
      </c>
      <c r="E434" s="1">
        <f>(testdata[[#This Row],[high]]+testdata[[#This Row],[low]])/2</f>
        <v>284.19499999999999</v>
      </c>
      <c r="F434" s="19">
        <f xml:space="preserve"> (F433 *(13 - 1) + E426) / 13</f>
        <v>278.30695739529818</v>
      </c>
      <c r="G434" s="18">
        <f xml:space="preserve"> (G433 *(8-1) + E429) / 8</f>
        <v>280.09414506024808</v>
      </c>
      <c r="H434" s="18">
        <f xml:space="preserve"> (H433 *(5-1) + E431) / 5</f>
        <v>281.1156495717517</v>
      </c>
      <c r="I434" s="8">
        <f>ABS(testdata[[#This Row],[Jaw (13,8)]]-testdata[[#This Row],[Teeth (8,5)]])</f>
        <v>1.7871876649498972</v>
      </c>
      <c r="J434" s="8">
        <f>-ABS(testdata[[#This Row],[Teeth (8,5)]]-testdata[[#This Row],[Lips (5,3)]])</f>
        <v>-1.0215045115036219</v>
      </c>
      <c r="K434" s="11" t="b">
        <f>IF(testdata[[#This Row],[Upper]]&gt;I433,TRUE,FALSE)</f>
        <v>1</v>
      </c>
      <c r="L434" s="11" t="b">
        <f>IF(testdata[[#This Row],[Lower]]&lt;J433,TRUE,FALSE)</f>
        <v>0</v>
      </c>
      <c r="N434" s="2">
        <v>43363</v>
      </c>
      <c r="O434" s="8">
        <v>1.7871999999999999</v>
      </c>
      <c r="P434" s="8">
        <v>-1.0215000000000001</v>
      </c>
      <c r="Q434" s="11" t="b">
        <v>1</v>
      </c>
      <c r="R434" s="11" t="b">
        <v>0</v>
      </c>
    </row>
    <row r="435" spans="1:18" x14ac:dyDescent="0.25">
      <c r="A435" s="4">
        <v>434</v>
      </c>
      <c r="B435" s="2">
        <v>43364</v>
      </c>
      <c r="C435" s="1">
        <v>286.10000000000002</v>
      </c>
      <c r="D435" s="1">
        <v>284.72000000000003</v>
      </c>
      <c r="E435" s="1">
        <f>(testdata[[#This Row],[high]]+testdata[[#This Row],[low]])/2</f>
        <v>285.41000000000003</v>
      </c>
      <c r="F435" s="19">
        <f xml:space="preserve"> (F434 *(13 - 1) + E427) / 13</f>
        <v>278.4371914418137</v>
      </c>
      <c r="G435" s="18">
        <f xml:space="preserve"> (G434 *(8-1) + E430) / 8</f>
        <v>280.36987692771709</v>
      </c>
      <c r="H435" s="18">
        <f xml:space="preserve"> (H434 *(5-1) + E432) / 5</f>
        <v>281.33951965740135</v>
      </c>
      <c r="I435" s="8">
        <f>ABS(testdata[[#This Row],[Jaw (13,8)]]-testdata[[#This Row],[Teeth (8,5)]])</f>
        <v>1.9326854859033915</v>
      </c>
      <c r="J435" s="8">
        <f>-ABS(testdata[[#This Row],[Teeth (8,5)]]-testdata[[#This Row],[Lips (5,3)]])</f>
        <v>-0.96964272968426712</v>
      </c>
      <c r="K435" s="11" t="b">
        <f>IF(testdata[[#This Row],[Upper]]&gt;I434,TRUE,FALSE)</f>
        <v>1</v>
      </c>
      <c r="L435" s="11" t="b">
        <f>IF(testdata[[#This Row],[Lower]]&lt;J434,TRUE,FALSE)</f>
        <v>0</v>
      </c>
      <c r="N435" s="2">
        <v>43364</v>
      </c>
      <c r="O435" s="8">
        <v>1.9327000000000001</v>
      </c>
      <c r="P435" s="8">
        <v>-0.96960000000000002</v>
      </c>
      <c r="Q435" s="11" t="b">
        <v>1</v>
      </c>
      <c r="R435" s="11" t="b">
        <v>0</v>
      </c>
    </row>
    <row r="436" spans="1:18" x14ac:dyDescent="0.25">
      <c r="A436" s="4">
        <v>435</v>
      </c>
      <c r="B436" s="2">
        <v>43367</v>
      </c>
      <c r="C436" s="1">
        <v>284.42</v>
      </c>
      <c r="D436" s="1">
        <v>283.32</v>
      </c>
      <c r="E436" s="1">
        <f>(testdata[[#This Row],[high]]+testdata[[#This Row],[low]])/2</f>
        <v>283.87</v>
      </c>
      <c r="F436" s="19">
        <f xml:space="preserve"> (F435 *(13 - 1) + E428) / 13</f>
        <v>278.61317671552035</v>
      </c>
      <c r="G436" s="18">
        <f xml:space="preserve"> (G435 *(8-1) + E431) / 8</f>
        <v>280.52739231175246</v>
      </c>
      <c r="H436" s="18">
        <f xml:space="preserve"> (H435 *(5-1) + E433) / 5</f>
        <v>281.65261572592107</v>
      </c>
      <c r="I436" s="8">
        <f>ABS(testdata[[#This Row],[Jaw (13,8)]]-testdata[[#This Row],[Teeth (8,5)]])</f>
        <v>1.9142155962321112</v>
      </c>
      <c r="J436" s="8">
        <f>-ABS(testdata[[#This Row],[Teeth (8,5)]]-testdata[[#This Row],[Lips (5,3)]])</f>
        <v>-1.1252234141686017</v>
      </c>
      <c r="K436" s="11" t="b">
        <f>IF(testdata[[#This Row],[Upper]]&gt;I435,TRUE,FALSE)</f>
        <v>0</v>
      </c>
      <c r="L436" s="11" t="b">
        <f>IF(testdata[[#This Row],[Lower]]&lt;J435,TRUE,FALSE)</f>
        <v>1</v>
      </c>
      <c r="N436" s="2">
        <v>43367</v>
      </c>
      <c r="O436" s="8">
        <v>1.9141999999999999</v>
      </c>
      <c r="P436" s="8">
        <v>-1.1252</v>
      </c>
      <c r="Q436" s="11" t="b">
        <v>0</v>
      </c>
      <c r="R436" s="11" t="b">
        <v>1</v>
      </c>
    </row>
    <row r="437" spans="1:18" x14ac:dyDescent="0.25">
      <c r="A437" s="4">
        <v>436</v>
      </c>
      <c r="B437" s="2">
        <v>43368</v>
      </c>
      <c r="C437" s="1">
        <v>284.57</v>
      </c>
      <c r="D437" s="1">
        <v>283.43</v>
      </c>
      <c r="E437" s="1">
        <f>(testdata[[#This Row],[high]]+testdata[[#This Row],[low]])/2</f>
        <v>284</v>
      </c>
      <c r="F437" s="19">
        <f xml:space="preserve"> (F436 *(13 - 1) + E429) / 13</f>
        <v>278.88793235278803</v>
      </c>
      <c r="G437" s="18">
        <f xml:space="preserve"> (G436 *(8-1) + E432) / 8</f>
        <v>280.74084327278342</v>
      </c>
      <c r="H437" s="18">
        <f xml:space="preserve"> (H436 *(5-1) + E434) / 5</f>
        <v>282.16109258073686</v>
      </c>
      <c r="I437" s="8">
        <f>ABS(testdata[[#This Row],[Jaw (13,8)]]-testdata[[#This Row],[Teeth (8,5)]])</f>
        <v>1.852910919995395</v>
      </c>
      <c r="J437" s="8">
        <f>-ABS(testdata[[#This Row],[Teeth (8,5)]]-testdata[[#This Row],[Lips (5,3)]])</f>
        <v>-1.4202493079534406</v>
      </c>
      <c r="K437" s="11" t="b">
        <f>IF(testdata[[#This Row],[Upper]]&gt;I436,TRUE,FALSE)</f>
        <v>0</v>
      </c>
      <c r="L437" s="11" t="b">
        <f>IF(testdata[[#This Row],[Lower]]&lt;J436,TRUE,FALSE)</f>
        <v>1</v>
      </c>
      <c r="N437" s="2">
        <v>43368</v>
      </c>
      <c r="O437" s="8">
        <v>1.8529</v>
      </c>
      <c r="P437" s="8">
        <v>-1.4201999999999999</v>
      </c>
      <c r="Q437" s="11" t="b">
        <v>0</v>
      </c>
      <c r="R437" s="11" t="b">
        <v>1</v>
      </c>
    </row>
    <row r="438" spans="1:18" x14ac:dyDescent="0.25">
      <c r="A438" s="4">
        <v>437</v>
      </c>
      <c r="B438" s="2">
        <v>43369</v>
      </c>
      <c r="C438" s="1">
        <v>285.14</v>
      </c>
      <c r="D438" s="1">
        <v>282.38</v>
      </c>
      <c r="E438" s="1">
        <f>(testdata[[#This Row],[high]]+testdata[[#This Row],[low]])/2</f>
        <v>283.76</v>
      </c>
      <c r="F438" s="19">
        <f xml:space="preserve"> (F437 *(13 - 1) + E430) / 13</f>
        <v>279.15039909488127</v>
      </c>
      <c r="G438" s="18">
        <f xml:space="preserve"> (G437 *(8-1) + E433) / 8</f>
        <v>281.01136286368546</v>
      </c>
      <c r="H438" s="18">
        <f xml:space="preserve"> (H437 *(5-1) + E435) / 5</f>
        <v>282.81087406458948</v>
      </c>
      <c r="I438" s="8">
        <f>ABS(testdata[[#This Row],[Jaw (13,8)]]-testdata[[#This Row],[Teeth (8,5)]])</f>
        <v>1.8609637688041971</v>
      </c>
      <c r="J438" s="8">
        <f>-ABS(testdata[[#This Row],[Teeth (8,5)]]-testdata[[#This Row],[Lips (5,3)]])</f>
        <v>-1.7995112009040213</v>
      </c>
      <c r="K438" s="11" t="b">
        <f>IF(testdata[[#This Row],[Upper]]&gt;I437,TRUE,FALSE)</f>
        <v>1</v>
      </c>
      <c r="L438" s="11" t="b">
        <f>IF(testdata[[#This Row],[Lower]]&lt;J437,TRUE,FALSE)</f>
        <v>1</v>
      </c>
      <c r="N438" s="2">
        <v>43369</v>
      </c>
      <c r="O438" s="8">
        <v>1.861</v>
      </c>
      <c r="P438" s="8">
        <v>-1.7995000000000001</v>
      </c>
      <c r="Q438" s="11" t="b">
        <v>1</v>
      </c>
      <c r="R438" s="11" t="b">
        <v>1</v>
      </c>
    </row>
    <row r="439" spans="1:18" x14ac:dyDescent="0.25">
      <c r="A439" s="4">
        <v>438</v>
      </c>
      <c r="B439" s="2">
        <v>43370</v>
      </c>
      <c r="C439" s="1">
        <v>284.82</v>
      </c>
      <c r="D439" s="1">
        <v>283.06</v>
      </c>
      <c r="E439" s="1">
        <f>(testdata[[#This Row],[high]]+testdata[[#This Row],[low]])/2</f>
        <v>283.94</v>
      </c>
      <c r="F439" s="19">
        <f xml:space="preserve"> (F438 *(13 - 1) + E431) / 13</f>
        <v>279.34113762604426</v>
      </c>
      <c r="G439" s="18">
        <f xml:space="preserve"> (G438 *(8-1) + E434) / 8</f>
        <v>281.4093175057248</v>
      </c>
      <c r="H439" s="18">
        <f xml:space="preserve"> (H438 *(5-1) + E436) / 5</f>
        <v>283.02269925167155</v>
      </c>
      <c r="I439" s="8">
        <f>ABS(testdata[[#This Row],[Jaw (13,8)]]-testdata[[#This Row],[Teeth (8,5)]])</f>
        <v>2.0681798796805424</v>
      </c>
      <c r="J439" s="8">
        <f>-ABS(testdata[[#This Row],[Teeth (8,5)]]-testdata[[#This Row],[Lips (5,3)]])</f>
        <v>-1.6133817459467537</v>
      </c>
      <c r="K439" s="11" t="b">
        <f>IF(testdata[[#This Row],[Upper]]&gt;I438,TRUE,FALSE)</f>
        <v>1</v>
      </c>
      <c r="L439" s="11" t="b">
        <f>IF(testdata[[#This Row],[Lower]]&lt;J438,TRUE,FALSE)</f>
        <v>0</v>
      </c>
      <c r="N439" s="2">
        <v>43370</v>
      </c>
      <c r="O439" s="8">
        <v>2.0682</v>
      </c>
      <c r="P439" s="8">
        <v>-1.6133999999999999</v>
      </c>
      <c r="Q439" s="11" t="b">
        <v>1</v>
      </c>
      <c r="R439" s="11" t="b">
        <v>0</v>
      </c>
    </row>
    <row r="440" spans="1:18" x14ac:dyDescent="0.25">
      <c r="A440" s="4">
        <v>439</v>
      </c>
      <c r="B440" s="2">
        <v>43371</v>
      </c>
      <c r="C440" s="1">
        <v>284.20999999999998</v>
      </c>
      <c r="D440" s="1">
        <v>282.91000000000003</v>
      </c>
      <c r="E440" s="1">
        <f>(testdata[[#This Row],[high]]+testdata[[#This Row],[low]])/2</f>
        <v>283.56</v>
      </c>
      <c r="F440" s="19">
        <f xml:space="preserve"> (F439 *(13 - 1) + E432) / 13</f>
        <v>279.56374242404087</v>
      </c>
      <c r="G440" s="18">
        <f xml:space="preserve"> (G439 *(8-1) + E435) / 8</f>
        <v>281.9094028175092</v>
      </c>
      <c r="H440" s="18">
        <f xml:space="preserve"> (H439 *(5-1) + E437) / 5</f>
        <v>283.21815940133723</v>
      </c>
      <c r="I440" s="8">
        <f>ABS(testdata[[#This Row],[Jaw (13,8)]]-testdata[[#This Row],[Teeth (8,5)]])</f>
        <v>2.3456603934683358</v>
      </c>
      <c r="J440" s="8">
        <f>-ABS(testdata[[#This Row],[Teeth (8,5)]]-testdata[[#This Row],[Lips (5,3)]])</f>
        <v>-1.3087565838280284</v>
      </c>
      <c r="K440" s="11" t="b">
        <f>IF(testdata[[#This Row],[Upper]]&gt;I439,TRUE,FALSE)</f>
        <v>1</v>
      </c>
      <c r="L440" s="11" t="b">
        <f>IF(testdata[[#This Row],[Lower]]&lt;J439,TRUE,FALSE)</f>
        <v>0</v>
      </c>
      <c r="N440" s="2">
        <v>43371</v>
      </c>
      <c r="O440" s="8">
        <v>2.3456999999999999</v>
      </c>
      <c r="P440" s="8">
        <v>-1.3088</v>
      </c>
      <c r="Q440" s="11" t="b">
        <v>1</v>
      </c>
      <c r="R440" s="11" t="b">
        <v>0</v>
      </c>
    </row>
    <row r="441" spans="1:18" x14ac:dyDescent="0.25">
      <c r="A441" s="4">
        <v>440</v>
      </c>
      <c r="B441" s="2">
        <v>43374</v>
      </c>
      <c r="C441" s="1">
        <v>285.82</v>
      </c>
      <c r="D441" s="1">
        <v>283.91000000000003</v>
      </c>
      <c r="E441" s="1">
        <f>(testdata[[#This Row],[high]]+testdata[[#This Row],[low]])/2</f>
        <v>284.86500000000001</v>
      </c>
      <c r="F441" s="19">
        <f xml:space="preserve"> (F440 *(13 - 1) + E433) / 13</f>
        <v>279.82076223757616</v>
      </c>
      <c r="G441" s="18">
        <f xml:space="preserve"> (G440 *(8-1) + E436) / 8</f>
        <v>282.15447746532055</v>
      </c>
      <c r="H441" s="18">
        <f xml:space="preserve"> (H440 *(5-1) + E438) / 5</f>
        <v>283.32652752106981</v>
      </c>
      <c r="I441" s="8">
        <f>ABS(testdata[[#This Row],[Jaw (13,8)]]-testdata[[#This Row],[Teeth (8,5)]])</f>
        <v>2.333715227744392</v>
      </c>
      <c r="J441" s="8">
        <f>-ABS(testdata[[#This Row],[Teeth (8,5)]]-testdata[[#This Row],[Lips (5,3)]])</f>
        <v>-1.1720500557492528</v>
      </c>
      <c r="K441" s="11" t="b">
        <f>IF(testdata[[#This Row],[Upper]]&gt;I440,TRUE,FALSE)</f>
        <v>0</v>
      </c>
      <c r="L441" s="11" t="b">
        <f>IF(testdata[[#This Row],[Lower]]&lt;J440,TRUE,FALSE)</f>
        <v>0</v>
      </c>
      <c r="N441" s="2">
        <v>43374</v>
      </c>
      <c r="O441" s="8">
        <v>2.3336999999999999</v>
      </c>
      <c r="P441" s="8">
        <v>-1.1720999999999999</v>
      </c>
      <c r="Q441" s="11" t="b">
        <v>0</v>
      </c>
      <c r="R441" s="11" t="b">
        <v>0</v>
      </c>
    </row>
    <row r="442" spans="1:18" x14ac:dyDescent="0.25">
      <c r="A442" s="4">
        <v>441</v>
      </c>
      <c r="B442" s="2">
        <v>43375</v>
      </c>
      <c r="C442" s="1">
        <v>285.26</v>
      </c>
      <c r="D442" s="1">
        <v>284.07</v>
      </c>
      <c r="E442" s="1">
        <f>(testdata[[#This Row],[high]]+testdata[[#This Row],[low]])/2</f>
        <v>284.66499999999996</v>
      </c>
      <c r="F442" s="19">
        <f xml:space="preserve"> (F441 *(13 - 1) + E434) / 13</f>
        <v>280.15724206545491</v>
      </c>
      <c r="G442" s="18">
        <f xml:space="preserve"> (G441 *(8-1) + E437) / 8</f>
        <v>282.38516778215546</v>
      </c>
      <c r="H442" s="18">
        <f xml:space="preserve"> (H441 *(5-1) + E439) / 5</f>
        <v>283.44922201685586</v>
      </c>
      <c r="I442" s="8">
        <f>ABS(testdata[[#This Row],[Jaw (13,8)]]-testdata[[#This Row],[Teeth (8,5)]])</f>
        <v>2.2279257167005539</v>
      </c>
      <c r="J442" s="8">
        <f>-ABS(testdata[[#This Row],[Teeth (8,5)]]-testdata[[#This Row],[Lips (5,3)]])</f>
        <v>-1.064054234700393</v>
      </c>
      <c r="K442" s="11" t="b">
        <f>IF(testdata[[#This Row],[Upper]]&gt;I441,TRUE,FALSE)</f>
        <v>0</v>
      </c>
      <c r="L442" s="11" t="b">
        <f>IF(testdata[[#This Row],[Lower]]&lt;J441,TRUE,FALSE)</f>
        <v>0</v>
      </c>
      <c r="N442" s="2">
        <v>43375</v>
      </c>
      <c r="O442" s="8">
        <v>2.2279</v>
      </c>
      <c r="P442" s="8">
        <v>-1.0641</v>
      </c>
      <c r="Q442" s="11" t="b">
        <v>0</v>
      </c>
      <c r="R442" s="11" t="b">
        <v>0</v>
      </c>
    </row>
    <row r="443" spans="1:18" x14ac:dyDescent="0.25">
      <c r="A443" s="4">
        <v>442</v>
      </c>
      <c r="B443" s="2">
        <v>43376</v>
      </c>
      <c r="C443" s="1">
        <v>286.08999999999997</v>
      </c>
      <c r="D443" s="1">
        <v>284.25</v>
      </c>
      <c r="E443" s="1">
        <f>(testdata[[#This Row],[high]]+testdata[[#This Row],[low]])/2</f>
        <v>285.16999999999996</v>
      </c>
      <c r="F443" s="19">
        <f xml:space="preserve"> (F442 *(13 - 1) + E435) / 13</f>
        <v>280.5613003681122</v>
      </c>
      <c r="G443" s="18">
        <f xml:space="preserve"> (G442 *(8-1) + E438) / 8</f>
        <v>282.55702180938601</v>
      </c>
      <c r="H443" s="18">
        <f xml:space="preserve"> (H442 *(5-1) + E440) / 5</f>
        <v>283.47137761348466</v>
      </c>
      <c r="I443" s="8">
        <f>ABS(testdata[[#This Row],[Jaw (13,8)]]-testdata[[#This Row],[Teeth (8,5)]])</f>
        <v>1.9957214412738153</v>
      </c>
      <c r="J443" s="8">
        <f>-ABS(testdata[[#This Row],[Teeth (8,5)]]-testdata[[#This Row],[Lips (5,3)]])</f>
        <v>-0.9143558040986477</v>
      </c>
      <c r="K443" s="11" t="b">
        <f>IF(testdata[[#This Row],[Upper]]&gt;I442,TRUE,FALSE)</f>
        <v>0</v>
      </c>
      <c r="L443" s="11" t="b">
        <f>IF(testdata[[#This Row],[Lower]]&lt;J442,TRUE,FALSE)</f>
        <v>0</v>
      </c>
      <c r="N443" s="2">
        <v>43376</v>
      </c>
      <c r="O443" s="8">
        <v>1.9957</v>
      </c>
      <c r="P443" s="8">
        <v>-0.91439999999999999</v>
      </c>
      <c r="Q443" s="11" t="b">
        <v>0</v>
      </c>
      <c r="R443" s="11" t="b">
        <v>0</v>
      </c>
    </row>
    <row r="444" spans="1:18" x14ac:dyDescent="0.25">
      <c r="A444" s="4">
        <v>443</v>
      </c>
      <c r="B444" s="2">
        <v>43377</v>
      </c>
      <c r="C444" s="1">
        <v>284.17</v>
      </c>
      <c r="D444" s="1">
        <v>280.68</v>
      </c>
      <c r="E444" s="1">
        <f>(testdata[[#This Row],[high]]+testdata[[#This Row],[low]])/2</f>
        <v>282.42500000000001</v>
      </c>
      <c r="F444" s="19">
        <f xml:space="preserve"> (F443 *(13 - 1) + E436) / 13</f>
        <v>280.81581572441127</v>
      </c>
      <c r="G444" s="18">
        <f xml:space="preserve"> (G443 *(8-1) + E439) / 8</f>
        <v>282.72989408321274</v>
      </c>
      <c r="H444" s="18">
        <f xml:space="preserve"> (H443 *(5-1) + E441) / 5</f>
        <v>283.75010209078772</v>
      </c>
      <c r="I444" s="8">
        <f>ABS(testdata[[#This Row],[Jaw (13,8)]]-testdata[[#This Row],[Teeth (8,5)]])</f>
        <v>1.9140783588014756</v>
      </c>
      <c r="J444" s="8">
        <f>-ABS(testdata[[#This Row],[Teeth (8,5)]]-testdata[[#This Row],[Lips (5,3)]])</f>
        <v>-1.0202080075749791</v>
      </c>
      <c r="K444" s="11" t="b">
        <f>IF(testdata[[#This Row],[Upper]]&gt;I443,TRUE,FALSE)</f>
        <v>0</v>
      </c>
      <c r="L444" s="11" t="b">
        <f>IF(testdata[[#This Row],[Lower]]&lt;J443,TRUE,FALSE)</f>
        <v>1</v>
      </c>
      <c r="N444" s="2">
        <v>43377</v>
      </c>
      <c r="O444" s="8">
        <v>1.9140999999999999</v>
      </c>
      <c r="P444" s="8">
        <v>-1.0202</v>
      </c>
      <c r="Q444" s="11" t="b">
        <v>0</v>
      </c>
      <c r="R444" s="11" t="b">
        <v>1</v>
      </c>
    </row>
    <row r="445" spans="1:18" x14ac:dyDescent="0.25">
      <c r="A445" s="4">
        <v>444</v>
      </c>
      <c r="B445" s="2">
        <v>43378</v>
      </c>
      <c r="C445" s="1">
        <v>283.22000000000003</v>
      </c>
      <c r="D445" s="1">
        <v>279.27</v>
      </c>
      <c r="E445" s="1">
        <f>(testdata[[#This Row],[high]]+testdata[[#This Row],[low]])/2</f>
        <v>281.245</v>
      </c>
      <c r="F445" s="19">
        <f xml:space="preserve"> (F444 *(13 - 1) + E437) / 13</f>
        <v>281.0607529763796</v>
      </c>
      <c r="G445" s="18">
        <f xml:space="preserve"> (G444 *(8-1) + E440) / 8</f>
        <v>282.83365732281118</v>
      </c>
      <c r="H445" s="18">
        <f xml:space="preserve"> (H444 *(5-1) + E442) / 5</f>
        <v>283.93308167263018</v>
      </c>
      <c r="I445" s="8">
        <f>ABS(testdata[[#This Row],[Jaw (13,8)]]-testdata[[#This Row],[Teeth (8,5)]])</f>
        <v>1.7729043464315737</v>
      </c>
      <c r="J445" s="8">
        <f>-ABS(testdata[[#This Row],[Teeth (8,5)]]-testdata[[#This Row],[Lips (5,3)]])</f>
        <v>-1.0994243498190031</v>
      </c>
      <c r="K445" s="11" t="b">
        <f>IF(testdata[[#This Row],[Upper]]&gt;I444,TRUE,FALSE)</f>
        <v>0</v>
      </c>
      <c r="L445" s="11" t="b">
        <f>IF(testdata[[#This Row],[Lower]]&lt;J444,TRUE,FALSE)</f>
        <v>1</v>
      </c>
      <c r="N445" s="2">
        <v>43378</v>
      </c>
      <c r="O445" s="8">
        <v>1.7728999999999999</v>
      </c>
      <c r="P445" s="8">
        <v>-1.0993999999999999</v>
      </c>
      <c r="Q445" s="11" t="b">
        <v>0</v>
      </c>
      <c r="R445" s="11" t="b">
        <v>1</v>
      </c>
    </row>
    <row r="446" spans="1:18" x14ac:dyDescent="0.25">
      <c r="A446" s="4">
        <v>445</v>
      </c>
      <c r="B446" s="2">
        <v>43381</v>
      </c>
      <c r="C446" s="1">
        <v>281.22000000000003</v>
      </c>
      <c r="D446" s="1">
        <v>278.57</v>
      </c>
      <c r="E446" s="1">
        <f>(testdata[[#This Row],[high]]+testdata[[#This Row],[low]])/2</f>
        <v>279.89499999999998</v>
      </c>
      <c r="F446" s="19">
        <f xml:space="preserve"> (F445 *(13 - 1) + E438) / 13</f>
        <v>281.26838736281195</v>
      </c>
      <c r="G446" s="18">
        <f xml:space="preserve"> (G445 *(8-1) + E441) / 8</f>
        <v>283.08757515745981</v>
      </c>
      <c r="H446" s="18">
        <f xml:space="preserve"> (H445 *(5-1) + E443) / 5</f>
        <v>284.18046533810411</v>
      </c>
      <c r="I446" s="8">
        <f>ABS(testdata[[#This Row],[Jaw (13,8)]]-testdata[[#This Row],[Teeth (8,5)]])</f>
        <v>1.8191877946478598</v>
      </c>
      <c r="J446" s="8">
        <f>-ABS(testdata[[#This Row],[Teeth (8,5)]]-testdata[[#This Row],[Lips (5,3)]])</f>
        <v>-1.0928901806443037</v>
      </c>
      <c r="K446" s="11" t="b">
        <f>IF(testdata[[#This Row],[Upper]]&gt;I445,TRUE,FALSE)</f>
        <v>1</v>
      </c>
      <c r="L446" s="11" t="b">
        <f>IF(testdata[[#This Row],[Lower]]&lt;J445,TRUE,FALSE)</f>
        <v>0</v>
      </c>
      <c r="N446" s="2">
        <v>43381</v>
      </c>
      <c r="O446" s="8">
        <v>1.8191999999999999</v>
      </c>
      <c r="P446" s="8">
        <v>-1.0929</v>
      </c>
      <c r="Q446" s="11" t="b">
        <v>1</v>
      </c>
      <c r="R446" s="11" t="b">
        <v>0</v>
      </c>
    </row>
    <row r="447" spans="1:18" x14ac:dyDescent="0.25">
      <c r="A447" s="4">
        <v>446</v>
      </c>
      <c r="B447" s="2">
        <v>43382</v>
      </c>
      <c r="C447" s="1">
        <v>281.85000000000002</v>
      </c>
      <c r="D447" s="1">
        <v>279.81</v>
      </c>
      <c r="E447" s="1">
        <f>(testdata[[#This Row],[high]]+testdata[[#This Row],[low]])/2</f>
        <v>280.83000000000004</v>
      </c>
      <c r="F447" s="19">
        <f xml:space="preserve"> (F446 *(13 - 1) + E439) / 13</f>
        <v>281.47389602721103</v>
      </c>
      <c r="G447" s="18">
        <f xml:space="preserve"> (G446 *(8-1) + E442) / 8</f>
        <v>283.28475326277731</v>
      </c>
      <c r="H447" s="18">
        <f xml:space="preserve"> (H446 *(5-1) + E444) / 5</f>
        <v>283.8293722704833</v>
      </c>
      <c r="I447" s="8">
        <f>ABS(testdata[[#This Row],[Jaw (13,8)]]-testdata[[#This Row],[Teeth (8,5)]])</f>
        <v>1.8108572355662886</v>
      </c>
      <c r="J447" s="8">
        <f>-ABS(testdata[[#This Row],[Teeth (8,5)]]-testdata[[#This Row],[Lips (5,3)]])</f>
        <v>-0.54461900770598959</v>
      </c>
      <c r="K447" s="11" t="b">
        <f>IF(testdata[[#This Row],[Upper]]&gt;I446,TRUE,FALSE)</f>
        <v>0</v>
      </c>
      <c r="L447" s="11" t="b">
        <f>IF(testdata[[#This Row],[Lower]]&lt;J446,TRUE,FALSE)</f>
        <v>0</v>
      </c>
      <c r="N447" s="2">
        <v>43382</v>
      </c>
      <c r="O447" s="8">
        <v>1.8109</v>
      </c>
      <c r="P447" s="8">
        <v>-0.54459999999999997</v>
      </c>
      <c r="Q447" s="11" t="b">
        <v>0</v>
      </c>
      <c r="R447" s="11" t="b">
        <v>0</v>
      </c>
    </row>
    <row r="448" spans="1:18" x14ac:dyDescent="0.25">
      <c r="A448" s="4">
        <v>447</v>
      </c>
      <c r="B448" s="2">
        <v>43383</v>
      </c>
      <c r="C448" s="1">
        <v>279.94</v>
      </c>
      <c r="D448" s="1">
        <v>271.13</v>
      </c>
      <c r="E448" s="1">
        <f>(testdata[[#This Row],[high]]+testdata[[#This Row],[low]])/2</f>
        <v>275.53499999999997</v>
      </c>
      <c r="F448" s="19">
        <f xml:space="preserve"> (F447 *(13 - 1) + E440) / 13</f>
        <v>281.63436556357942</v>
      </c>
      <c r="G448" s="18">
        <f xml:space="preserve"> (G447 *(8-1) + E443) / 8</f>
        <v>283.52040910493014</v>
      </c>
      <c r="H448" s="18">
        <f xml:space="preserve"> (H447 *(5-1) + E445) / 5</f>
        <v>283.31249781638661</v>
      </c>
      <c r="I448" s="8">
        <f>ABS(testdata[[#This Row],[Jaw (13,8)]]-testdata[[#This Row],[Teeth (8,5)]])</f>
        <v>1.8860435413507162</v>
      </c>
      <c r="J448" s="8">
        <f>-ABS(testdata[[#This Row],[Teeth (8,5)]]-testdata[[#This Row],[Lips (5,3)]])</f>
        <v>-0.20791128854352792</v>
      </c>
      <c r="K448" s="11" t="b">
        <f>IF(testdata[[#This Row],[Upper]]&gt;I447,TRUE,FALSE)</f>
        <v>1</v>
      </c>
      <c r="L448" s="11" t="b">
        <f>IF(testdata[[#This Row],[Lower]]&lt;J447,TRUE,FALSE)</f>
        <v>0</v>
      </c>
      <c r="N448" s="2">
        <v>43383</v>
      </c>
      <c r="O448" s="8">
        <v>1.8859999999999999</v>
      </c>
      <c r="P448" s="8">
        <v>-0.2079</v>
      </c>
      <c r="Q448" s="11" t="b">
        <v>1</v>
      </c>
      <c r="R448" s="11" t="b">
        <v>0</v>
      </c>
    </row>
    <row r="449" spans="1:18" x14ac:dyDescent="0.25">
      <c r="A449" s="4">
        <v>448</v>
      </c>
      <c r="B449" s="2">
        <v>43384</v>
      </c>
      <c r="C449" s="1">
        <v>272.13</v>
      </c>
      <c r="D449" s="1">
        <v>263.8</v>
      </c>
      <c r="E449" s="1">
        <f>(testdata[[#This Row],[high]]+testdata[[#This Row],[low]])/2</f>
        <v>267.96500000000003</v>
      </c>
      <c r="F449" s="19">
        <f xml:space="preserve"> (F448 *(13 - 1) + E441) / 13</f>
        <v>281.88287590484254</v>
      </c>
      <c r="G449" s="18">
        <f xml:space="preserve"> (G448 *(8-1) + E444) / 8</f>
        <v>283.38348296681386</v>
      </c>
      <c r="H449" s="18">
        <f xml:space="preserve"> (H448 *(5-1) + E446) / 5</f>
        <v>282.62899825310927</v>
      </c>
      <c r="I449" s="8">
        <f>ABS(testdata[[#This Row],[Jaw (13,8)]]-testdata[[#This Row],[Teeth (8,5)]])</f>
        <v>1.5006070619713228</v>
      </c>
      <c r="J449" s="8">
        <f>-ABS(testdata[[#This Row],[Teeth (8,5)]]-testdata[[#This Row],[Lips (5,3)]])</f>
        <v>-0.75448471370458492</v>
      </c>
      <c r="K449" s="11" t="b">
        <f>IF(testdata[[#This Row],[Upper]]&gt;I448,TRUE,FALSE)</f>
        <v>0</v>
      </c>
      <c r="L449" s="11" t="b">
        <f>IF(testdata[[#This Row],[Lower]]&lt;J448,TRUE,FALSE)</f>
        <v>1</v>
      </c>
      <c r="N449" s="2">
        <v>43384</v>
      </c>
      <c r="O449" s="8">
        <v>1.5005999999999999</v>
      </c>
      <c r="P449" s="8">
        <v>-0.75449999999999995</v>
      </c>
      <c r="Q449" s="11" t="b">
        <v>0</v>
      </c>
      <c r="R449" s="11" t="b">
        <v>1</v>
      </c>
    </row>
    <row r="450" spans="1:18" x14ac:dyDescent="0.25">
      <c r="A450" s="4">
        <v>449</v>
      </c>
      <c r="B450" s="2">
        <v>43385</v>
      </c>
      <c r="C450" s="1">
        <v>270.36</v>
      </c>
      <c r="D450" s="1">
        <v>265.76</v>
      </c>
      <c r="E450" s="1">
        <f>(testdata[[#This Row],[high]]+testdata[[#This Row],[low]])/2</f>
        <v>268.06</v>
      </c>
      <c r="F450" s="19">
        <f xml:space="preserve"> (F449 *(13 - 1) + E442) / 13</f>
        <v>282.09688545062386</v>
      </c>
      <c r="G450" s="18">
        <f xml:space="preserve"> (G449 *(8-1) + E445) / 8</f>
        <v>283.1161725959621</v>
      </c>
      <c r="H450" s="18">
        <f xml:space="preserve"> (H449 *(5-1) + E447) / 5</f>
        <v>282.26919860248745</v>
      </c>
      <c r="I450" s="8">
        <f>ABS(testdata[[#This Row],[Jaw (13,8)]]-testdata[[#This Row],[Teeth (8,5)]])</f>
        <v>1.0192871453382395</v>
      </c>
      <c r="J450" s="8">
        <f>-ABS(testdata[[#This Row],[Teeth (8,5)]]-testdata[[#This Row],[Lips (5,3)]])</f>
        <v>-0.84697399347464852</v>
      </c>
      <c r="K450" s="11" t="b">
        <f>IF(testdata[[#This Row],[Upper]]&gt;I449,TRUE,FALSE)</f>
        <v>0</v>
      </c>
      <c r="L450" s="11" t="b">
        <f>IF(testdata[[#This Row],[Lower]]&lt;J449,TRUE,FALSE)</f>
        <v>1</v>
      </c>
      <c r="N450" s="2">
        <v>43385</v>
      </c>
      <c r="O450" s="8">
        <v>1.0193000000000001</v>
      </c>
      <c r="P450" s="8">
        <v>-0.84699999999999998</v>
      </c>
      <c r="Q450" s="11" t="b">
        <v>0</v>
      </c>
      <c r="R450" s="11" t="b">
        <v>1</v>
      </c>
    </row>
    <row r="451" spans="1:18" x14ac:dyDescent="0.25">
      <c r="A451" s="4">
        <v>450</v>
      </c>
      <c r="B451" s="2">
        <v>43388</v>
      </c>
      <c r="C451" s="1">
        <v>270.31</v>
      </c>
      <c r="D451" s="1">
        <v>267.64</v>
      </c>
      <c r="E451" s="1">
        <f>(testdata[[#This Row],[high]]+testdata[[#This Row],[low]])/2</f>
        <v>268.97500000000002</v>
      </c>
      <c r="F451" s="19">
        <f xml:space="preserve"> (F450 *(13 - 1) + E443) / 13</f>
        <v>282.33327887749897</v>
      </c>
      <c r="G451" s="18">
        <f xml:space="preserve"> (G450 *(8-1) + E446) / 8</f>
        <v>282.71352602146681</v>
      </c>
      <c r="H451" s="18">
        <f xml:space="preserve"> (H450 *(5-1) + E448) / 5</f>
        <v>280.92235888198991</v>
      </c>
      <c r="I451" s="8">
        <f>ABS(testdata[[#This Row],[Jaw (13,8)]]-testdata[[#This Row],[Teeth (8,5)]])</f>
        <v>0.38024714396783565</v>
      </c>
      <c r="J451" s="8">
        <f>-ABS(testdata[[#This Row],[Teeth (8,5)]]-testdata[[#This Row],[Lips (5,3)]])</f>
        <v>-1.7911671394768973</v>
      </c>
      <c r="K451" s="11" t="b">
        <f>IF(testdata[[#This Row],[Upper]]&gt;I450,TRUE,FALSE)</f>
        <v>0</v>
      </c>
      <c r="L451" s="11" t="b">
        <f>IF(testdata[[#This Row],[Lower]]&lt;J450,TRUE,FALSE)</f>
        <v>1</v>
      </c>
      <c r="N451" s="2">
        <v>43388</v>
      </c>
      <c r="O451" s="8">
        <v>0.38019999999999998</v>
      </c>
      <c r="P451" s="8">
        <v>-1.7911999999999999</v>
      </c>
      <c r="Q451" s="11" t="b">
        <v>0</v>
      </c>
      <c r="R451" s="11" t="b">
        <v>1</v>
      </c>
    </row>
    <row r="452" spans="1:18" x14ac:dyDescent="0.25">
      <c r="A452" s="4">
        <v>451</v>
      </c>
      <c r="B452" s="2">
        <v>43389</v>
      </c>
      <c r="C452" s="1">
        <v>274</v>
      </c>
      <c r="D452" s="1">
        <v>269.37</v>
      </c>
      <c r="E452" s="1">
        <f>(testdata[[#This Row],[high]]+testdata[[#This Row],[low]])/2</f>
        <v>271.685</v>
      </c>
      <c r="F452" s="19">
        <f xml:space="preserve"> (F451 *(13 - 1) + E444) / 13</f>
        <v>282.3403343484606</v>
      </c>
      <c r="G452" s="18">
        <f xml:space="preserve"> (G451 *(8-1) + E447) / 8</f>
        <v>282.47808526878345</v>
      </c>
      <c r="H452" s="18">
        <f xml:space="preserve"> (H451 *(5-1) + E449) / 5</f>
        <v>278.33088710559196</v>
      </c>
      <c r="I452" s="8">
        <f>ABS(testdata[[#This Row],[Jaw (13,8)]]-testdata[[#This Row],[Teeth (8,5)]])</f>
        <v>0.13775092032284419</v>
      </c>
      <c r="J452" s="8">
        <f>-ABS(testdata[[#This Row],[Teeth (8,5)]]-testdata[[#This Row],[Lips (5,3)]])</f>
        <v>-4.14719816319149</v>
      </c>
      <c r="K452" s="11" t="b">
        <f>IF(testdata[[#This Row],[Upper]]&gt;I451,TRUE,FALSE)</f>
        <v>0</v>
      </c>
      <c r="L452" s="11" t="b">
        <f>IF(testdata[[#This Row],[Lower]]&lt;J451,TRUE,FALSE)</f>
        <v>1</v>
      </c>
      <c r="N452" s="2">
        <v>43389</v>
      </c>
      <c r="O452" s="8">
        <v>0.13780000000000001</v>
      </c>
      <c r="P452" s="8">
        <v>-4.1471999999999998</v>
      </c>
      <c r="Q452" s="11" t="b">
        <v>0</v>
      </c>
      <c r="R452" s="11" t="b">
        <v>1</v>
      </c>
    </row>
    <row r="453" spans="1:18" x14ac:dyDescent="0.25">
      <c r="A453" s="4">
        <v>452</v>
      </c>
      <c r="B453" s="2">
        <v>43390</v>
      </c>
      <c r="C453" s="1">
        <v>274.32</v>
      </c>
      <c r="D453" s="1">
        <v>270.82</v>
      </c>
      <c r="E453" s="1">
        <f>(testdata[[#This Row],[high]]+testdata[[#This Row],[low]])/2</f>
        <v>272.57</v>
      </c>
      <c r="F453" s="19">
        <f xml:space="preserve"> (F452 *(13 - 1) + E445) / 13</f>
        <v>282.25607786011744</v>
      </c>
      <c r="G453" s="18">
        <f xml:space="preserve"> (G452 *(8-1) + E448) / 8</f>
        <v>281.61019961018553</v>
      </c>
      <c r="H453" s="18">
        <f xml:space="preserve"> (H452 *(5-1) + E450) / 5</f>
        <v>276.27670968447353</v>
      </c>
      <c r="I453" s="8">
        <f>ABS(testdata[[#This Row],[Jaw (13,8)]]-testdata[[#This Row],[Teeth (8,5)]])</f>
        <v>0.64587824993191134</v>
      </c>
      <c r="J453" s="8">
        <f>-ABS(testdata[[#This Row],[Teeth (8,5)]]-testdata[[#This Row],[Lips (5,3)]])</f>
        <v>-5.3334899257120014</v>
      </c>
      <c r="K453" s="11" t="b">
        <f>IF(testdata[[#This Row],[Upper]]&gt;I452,TRUE,FALSE)</f>
        <v>1</v>
      </c>
      <c r="L453" s="11" t="b">
        <f>IF(testdata[[#This Row],[Lower]]&lt;J452,TRUE,FALSE)</f>
        <v>1</v>
      </c>
      <c r="N453" s="2">
        <v>43390</v>
      </c>
      <c r="O453" s="8">
        <v>0.64590000000000003</v>
      </c>
      <c r="P453" s="8">
        <v>-5.3334999999999999</v>
      </c>
      <c r="Q453" s="11" t="b">
        <v>1</v>
      </c>
      <c r="R453" s="11" t="b">
        <v>1</v>
      </c>
    </row>
    <row r="454" spans="1:18" x14ac:dyDescent="0.25">
      <c r="A454" s="4">
        <v>453</v>
      </c>
      <c r="B454" s="2">
        <v>43391</v>
      </c>
      <c r="C454" s="1">
        <v>273.27</v>
      </c>
      <c r="D454" s="1">
        <v>268.29000000000002</v>
      </c>
      <c r="E454" s="1">
        <f>(testdata[[#This Row],[high]]+testdata[[#This Row],[low]])/2</f>
        <v>270.77999999999997</v>
      </c>
      <c r="F454" s="19">
        <f xml:space="preserve"> (F453 *(13 - 1) + E446) / 13</f>
        <v>282.07445648626225</v>
      </c>
      <c r="G454" s="18">
        <f xml:space="preserve"> (G453 *(8-1) + E449) / 8</f>
        <v>279.90454965891234</v>
      </c>
      <c r="H454" s="18">
        <f xml:space="preserve"> (H453 *(5-1) + E451) / 5</f>
        <v>274.81636774757879</v>
      </c>
      <c r="I454" s="8">
        <f>ABS(testdata[[#This Row],[Jaw (13,8)]]-testdata[[#This Row],[Teeth (8,5)]])</f>
        <v>2.1699068273499051</v>
      </c>
      <c r="J454" s="8">
        <f>-ABS(testdata[[#This Row],[Teeth (8,5)]]-testdata[[#This Row],[Lips (5,3)]])</f>
        <v>-5.0881819113335496</v>
      </c>
      <c r="K454" s="11" t="b">
        <f>IF(testdata[[#This Row],[Upper]]&gt;I453,TRUE,FALSE)</f>
        <v>1</v>
      </c>
      <c r="L454" s="11" t="b">
        <f>IF(testdata[[#This Row],[Lower]]&lt;J453,TRUE,FALSE)</f>
        <v>0</v>
      </c>
      <c r="N454" s="2">
        <v>43391</v>
      </c>
      <c r="O454" s="8">
        <v>2.1699000000000002</v>
      </c>
      <c r="P454" s="8">
        <v>-5.0881999999999996</v>
      </c>
      <c r="Q454" s="11" t="b">
        <v>1</v>
      </c>
      <c r="R454" s="11" t="b">
        <v>0</v>
      </c>
    </row>
    <row r="455" spans="1:18" x14ac:dyDescent="0.25">
      <c r="A455" s="4">
        <v>454</v>
      </c>
      <c r="B455" s="2">
        <v>43392</v>
      </c>
      <c r="C455" s="1">
        <v>272.52</v>
      </c>
      <c r="D455" s="1">
        <v>268.77999999999997</v>
      </c>
      <c r="E455" s="1">
        <f>(testdata[[#This Row],[high]]+testdata[[#This Row],[low]])/2</f>
        <v>270.64999999999998</v>
      </c>
      <c r="F455" s="19">
        <f xml:space="preserve"> (F454 *(13 - 1) + E447) / 13</f>
        <v>281.97872906424203</v>
      </c>
      <c r="G455" s="18">
        <f xml:space="preserve"> (G454 *(8-1) + E450) / 8</f>
        <v>278.42398095154829</v>
      </c>
      <c r="H455" s="18">
        <f xml:space="preserve"> (H454 *(5-1) + E452) / 5</f>
        <v>274.19009419806304</v>
      </c>
      <c r="I455" s="8">
        <f>ABS(testdata[[#This Row],[Jaw (13,8)]]-testdata[[#This Row],[Teeth (8,5)]])</f>
        <v>3.5547481126937441</v>
      </c>
      <c r="J455" s="8">
        <f>-ABS(testdata[[#This Row],[Teeth (8,5)]]-testdata[[#This Row],[Lips (5,3)]])</f>
        <v>-4.2338867534852511</v>
      </c>
      <c r="K455" s="11" t="b">
        <f>IF(testdata[[#This Row],[Upper]]&gt;I454,TRUE,FALSE)</f>
        <v>1</v>
      </c>
      <c r="L455" s="11" t="b">
        <f>IF(testdata[[#This Row],[Lower]]&lt;J454,TRUE,FALSE)</f>
        <v>0</v>
      </c>
      <c r="N455" s="2">
        <v>43392</v>
      </c>
      <c r="O455" s="8">
        <v>3.5547</v>
      </c>
      <c r="P455" s="8">
        <v>-4.2339000000000002</v>
      </c>
      <c r="Q455" s="11" t="b">
        <v>1</v>
      </c>
      <c r="R455" s="11" t="b">
        <v>0</v>
      </c>
    </row>
    <row r="456" spans="1:18" x14ac:dyDescent="0.25">
      <c r="A456" s="4">
        <v>455</v>
      </c>
      <c r="B456" s="2">
        <v>43395</v>
      </c>
      <c r="C456" s="1">
        <v>270.63</v>
      </c>
      <c r="D456" s="1">
        <v>267.75</v>
      </c>
      <c r="E456" s="1">
        <f>(testdata[[#This Row],[high]]+testdata[[#This Row],[low]])/2</f>
        <v>269.19</v>
      </c>
      <c r="F456" s="19">
        <f xml:space="preserve"> (F455 *(13 - 1) + E448) / 13</f>
        <v>281.48305759776184</v>
      </c>
      <c r="G456" s="18">
        <f xml:space="preserve"> (G455 *(8-1) + E451) / 8</f>
        <v>277.24285833260473</v>
      </c>
      <c r="H456" s="18">
        <f xml:space="preserve"> (H455 *(5-1) + E453) / 5</f>
        <v>273.86607535845042</v>
      </c>
      <c r="I456" s="8">
        <f>ABS(testdata[[#This Row],[Jaw (13,8)]]-testdata[[#This Row],[Teeth (8,5)]])</f>
        <v>4.2401992651571163</v>
      </c>
      <c r="J456" s="8">
        <f>-ABS(testdata[[#This Row],[Teeth (8,5)]]-testdata[[#This Row],[Lips (5,3)]])</f>
        <v>-3.3767829741543096</v>
      </c>
      <c r="K456" s="11" t="b">
        <f>IF(testdata[[#This Row],[Upper]]&gt;I455,TRUE,FALSE)</f>
        <v>1</v>
      </c>
      <c r="L456" s="11" t="b">
        <f>IF(testdata[[#This Row],[Lower]]&lt;J455,TRUE,FALSE)</f>
        <v>0</v>
      </c>
      <c r="N456" s="2">
        <v>43395</v>
      </c>
      <c r="O456" s="8">
        <v>4.2401999999999997</v>
      </c>
      <c r="P456" s="8">
        <v>-3.3767999999999998</v>
      </c>
      <c r="Q456" s="11" t="b">
        <v>1</v>
      </c>
      <c r="R456" s="11" t="b">
        <v>0</v>
      </c>
    </row>
    <row r="457" spans="1:18" x14ac:dyDescent="0.25">
      <c r="A457" s="4">
        <v>456</v>
      </c>
      <c r="B457" s="2">
        <v>43396</v>
      </c>
      <c r="C457" s="1">
        <v>268.2</v>
      </c>
      <c r="D457" s="1">
        <v>262.08999999999997</v>
      </c>
      <c r="E457" s="1">
        <f>(testdata[[#This Row],[high]]+testdata[[#This Row],[low]])/2</f>
        <v>265.14499999999998</v>
      </c>
      <c r="F457" s="19">
        <f xml:space="preserve"> (F456 *(13 - 1) + E449) / 13</f>
        <v>280.44320701331861</v>
      </c>
      <c r="G457" s="18">
        <f xml:space="preserve"> (G456 *(8-1) + E452) / 8</f>
        <v>276.54812604102915</v>
      </c>
      <c r="H457" s="18">
        <f xml:space="preserve"> (H456 *(5-1) + E454) / 5</f>
        <v>273.2488602867603</v>
      </c>
      <c r="I457" s="8">
        <f>ABS(testdata[[#This Row],[Jaw (13,8)]]-testdata[[#This Row],[Teeth (8,5)]])</f>
        <v>3.8950809722894633</v>
      </c>
      <c r="J457" s="8">
        <f>-ABS(testdata[[#This Row],[Teeth (8,5)]]-testdata[[#This Row],[Lips (5,3)]])</f>
        <v>-3.2992657542688448</v>
      </c>
      <c r="K457" s="11" t="b">
        <f>IF(testdata[[#This Row],[Upper]]&gt;I456,TRUE,FALSE)</f>
        <v>0</v>
      </c>
      <c r="L457" s="11" t="b">
        <f>IF(testdata[[#This Row],[Lower]]&lt;J456,TRUE,FALSE)</f>
        <v>0</v>
      </c>
      <c r="N457" s="2">
        <v>43396</v>
      </c>
      <c r="O457" s="8">
        <v>3.8950999999999998</v>
      </c>
      <c r="P457" s="8">
        <v>-3.2993000000000001</v>
      </c>
      <c r="Q457" s="11" t="b">
        <v>0</v>
      </c>
      <c r="R457" s="11" t="b">
        <v>0</v>
      </c>
    </row>
    <row r="458" spans="1:18" x14ac:dyDescent="0.25">
      <c r="A458" s="4">
        <v>457</v>
      </c>
      <c r="B458" s="2">
        <v>43397</v>
      </c>
      <c r="C458" s="1">
        <v>267.11</v>
      </c>
      <c r="D458" s="1">
        <v>258.27</v>
      </c>
      <c r="E458" s="1">
        <f>(testdata[[#This Row],[high]]+testdata[[#This Row],[low]])/2</f>
        <v>262.69</v>
      </c>
      <c r="F458" s="19">
        <f xml:space="preserve"> (F457 *(13 - 1) + E450) / 13</f>
        <v>279.49065262767868</v>
      </c>
      <c r="G458" s="18">
        <f xml:space="preserve"> (G457 *(8-1) + E453) / 8</f>
        <v>276.05086028590051</v>
      </c>
      <c r="H458" s="18">
        <f xml:space="preserve"> (H457 *(5-1) + E455) / 5</f>
        <v>272.72908822940826</v>
      </c>
      <c r="I458" s="8">
        <f>ABS(testdata[[#This Row],[Jaw (13,8)]]-testdata[[#This Row],[Teeth (8,5)]])</f>
        <v>3.4397923417781726</v>
      </c>
      <c r="J458" s="8">
        <f>-ABS(testdata[[#This Row],[Teeth (8,5)]]-testdata[[#This Row],[Lips (5,3)]])</f>
        <v>-3.3217720564922502</v>
      </c>
      <c r="K458" s="11" t="b">
        <f>IF(testdata[[#This Row],[Upper]]&gt;I457,TRUE,FALSE)</f>
        <v>0</v>
      </c>
      <c r="L458" s="11" t="b">
        <f>IF(testdata[[#This Row],[Lower]]&lt;J457,TRUE,FALSE)</f>
        <v>1</v>
      </c>
      <c r="N458" s="2">
        <v>43397</v>
      </c>
      <c r="O458" s="8">
        <v>3.4398</v>
      </c>
      <c r="P458" s="8">
        <v>-3.3218000000000001</v>
      </c>
      <c r="Q458" s="11" t="b">
        <v>0</v>
      </c>
      <c r="R458" s="11" t="b">
        <v>1</v>
      </c>
    </row>
    <row r="459" spans="1:18" x14ac:dyDescent="0.25">
      <c r="A459" s="4">
        <v>458</v>
      </c>
      <c r="B459" s="2">
        <v>43398</v>
      </c>
      <c r="C459" s="1">
        <v>265.20999999999998</v>
      </c>
      <c r="D459" s="1">
        <v>259.77</v>
      </c>
      <c r="E459" s="1">
        <f>(testdata[[#This Row],[high]]+testdata[[#This Row],[low]])/2</f>
        <v>262.49</v>
      </c>
      <c r="F459" s="19">
        <f xml:space="preserve"> (F458 *(13 - 1) + E451) / 13</f>
        <v>278.68175627170342</v>
      </c>
      <c r="G459" s="18">
        <f xml:space="preserve"> (G458 *(8-1) + E454) / 8</f>
        <v>275.39200275016299</v>
      </c>
      <c r="H459" s="18">
        <f xml:space="preserve"> (H458 *(5-1) + E456) / 5</f>
        <v>272.02127058352664</v>
      </c>
      <c r="I459" s="8">
        <f>ABS(testdata[[#This Row],[Jaw (13,8)]]-testdata[[#This Row],[Teeth (8,5)]])</f>
        <v>3.2897535215404332</v>
      </c>
      <c r="J459" s="8">
        <f>-ABS(testdata[[#This Row],[Teeth (8,5)]]-testdata[[#This Row],[Lips (5,3)]])</f>
        <v>-3.3707321666363441</v>
      </c>
      <c r="K459" s="11" t="b">
        <f>IF(testdata[[#This Row],[Upper]]&gt;I458,TRUE,FALSE)</f>
        <v>0</v>
      </c>
      <c r="L459" s="11" t="b">
        <f>IF(testdata[[#This Row],[Lower]]&lt;J458,TRUE,FALSE)</f>
        <v>1</v>
      </c>
      <c r="N459" s="2">
        <v>43398</v>
      </c>
      <c r="O459" s="8">
        <v>3.2898000000000001</v>
      </c>
      <c r="P459" s="8">
        <v>-3.3706999999999998</v>
      </c>
      <c r="Q459" s="11" t="b">
        <v>0</v>
      </c>
      <c r="R459" s="11" t="b">
        <v>1</v>
      </c>
    </row>
    <row r="460" spans="1:18" x14ac:dyDescent="0.25">
      <c r="A460" s="4">
        <v>459</v>
      </c>
      <c r="B460" s="2">
        <v>43399</v>
      </c>
      <c r="C460" s="1">
        <v>264.42</v>
      </c>
      <c r="D460" s="1">
        <v>255.92</v>
      </c>
      <c r="E460" s="1">
        <f>(testdata[[#This Row],[high]]+testdata[[#This Row],[low]])/2</f>
        <v>260.17</v>
      </c>
      <c r="F460" s="19">
        <f xml:space="preserve"> (F459 *(13 - 1) + E452) / 13</f>
        <v>278.14354425080313</v>
      </c>
      <c r="G460" s="18">
        <f xml:space="preserve"> (G459 *(8-1) + E455) / 8</f>
        <v>274.79925240639261</v>
      </c>
      <c r="H460" s="18">
        <f xml:space="preserve"> (H459 *(5-1) + E457) / 5</f>
        <v>270.64601646682132</v>
      </c>
      <c r="I460" s="8">
        <f>ABS(testdata[[#This Row],[Jaw (13,8)]]-testdata[[#This Row],[Teeth (8,5)]])</f>
        <v>3.3442918444105203</v>
      </c>
      <c r="J460" s="8">
        <f>-ABS(testdata[[#This Row],[Teeth (8,5)]]-testdata[[#This Row],[Lips (5,3)]])</f>
        <v>-4.1532359395712888</v>
      </c>
      <c r="K460" s="11" t="b">
        <f>IF(testdata[[#This Row],[Upper]]&gt;I459,TRUE,FALSE)</f>
        <v>1</v>
      </c>
      <c r="L460" s="11" t="b">
        <f>IF(testdata[[#This Row],[Lower]]&lt;J459,TRUE,FALSE)</f>
        <v>1</v>
      </c>
      <c r="N460" s="2">
        <v>43399</v>
      </c>
      <c r="O460" s="8">
        <v>3.3443000000000001</v>
      </c>
      <c r="P460" s="8">
        <v>-4.1532</v>
      </c>
      <c r="Q460" s="11" t="b">
        <v>1</v>
      </c>
      <c r="R460" s="11" t="b">
        <v>1</v>
      </c>
    </row>
    <row r="461" spans="1:18" x14ac:dyDescent="0.25">
      <c r="A461" s="4">
        <v>460</v>
      </c>
      <c r="B461" s="2">
        <v>43402</v>
      </c>
      <c r="C461" s="1">
        <v>263.69</v>
      </c>
      <c r="D461" s="1">
        <v>253.54</v>
      </c>
      <c r="E461" s="1">
        <f>(testdata[[#This Row],[high]]+testdata[[#This Row],[low]])/2</f>
        <v>258.61500000000001</v>
      </c>
      <c r="F461" s="19">
        <f xml:space="preserve"> (F460 *(13 - 1) + E453) / 13</f>
        <v>277.71481007766442</v>
      </c>
      <c r="G461" s="18">
        <f xml:space="preserve"> (G460 *(8-1) + E456) / 8</f>
        <v>274.09809585559356</v>
      </c>
      <c r="H461" s="18">
        <f xml:space="preserve"> (H460 *(5-1) + E458) / 5</f>
        <v>269.05481317345709</v>
      </c>
      <c r="I461" s="8">
        <f>ABS(testdata[[#This Row],[Jaw (13,8)]]-testdata[[#This Row],[Teeth (8,5)]])</f>
        <v>3.6167142220708683</v>
      </c>
      <c r="J461" s="8">
        <f>-ABS(testdata[[#This Row],[Teeth (8,5)]]-testdata[[#This Row],[Lips (5,3)]])</f>
        <v>-5.0432826821364642</v>
      </c>
      <c r="K461" s="11" t="b">
        <f>IF(testdata[[#This Row],[Upper]]&gt;I460,TRUE,FALSE)</f>
        <v>1</v>
      </c>
      <c r="L461" s="11" t="b">
        <f>IF(testdata[[#This Row],[Lower]]&lt;J460,TRUE,FALSE)</f>
        <v>1</v>
      </c>
      <c r="N461" s="2">
        <v>43402</v>
      </c>
      <c r="O461" s="8">
        <v>3.6166999999999998</v>
      </c>
      <c r="P461" s="8">
        <v>-5.0433000000000003</v>
      </c>
      <c r="Q461" s="11" t="b">
        <v>1</v>
      </c>
      <c r="R461" s="11" t="b">
        <v>1</v>
      </c>
    </row>
    <row r="462" spans="1:18" x14ac:dyDescent="0.25">
      <c r="A462" s="4">
        <v>461</v>
      </c>
      <c r="B462" s="2">
        <v>43403</v>
      </c>
      <c r="C462" s="1">
        <v>261.61</v>
      </c>
      <c r="D462" s="1">
        <v>256.73</v>
      </c>
      <c r="E462" s="1">
        <f>(testdata[[#This Row],[high]]+testdata[[#This Row],[low]])/2</f>
        <v>259.17</v>
      </c>
      <c r="F462" s="19">
        <f xml:space="preserve"> (F461 *(13 - 1) + E454) / 13</f>
        <v>277.18136314861329</v>
      </c>
      <c r="G462" s="18">
        <f xml:space="preserve"> (G461 *(8-1) + E457) / 8</f>
        <v>272.97895887364439</v>
      </c>
      <c r="H462" s="18">
        <f xml:space="preserve"> (H461 *(5-1) + E459) / 5</f>
        <v>267.74185053876568</v>
      </c>
      <c r="I462" s="8">
        <f>ABS(testdata[[#This Row],[Jaw (13,8)]]-testdata[[#This Row],[Teeth (8,5)]])</f>
        <v>4.2024042749688988</v>
      </c>
      <c r="J462" s="8">
        <f>-ABS(testdata[[#This Row],[Teeth (8,5)]]-testdata[[#This Row],[Lips (5,3)]])</f>
        <v>-5.2371083348787124</v>
      </c>
      <c r="K462" s="11" t="b">
        <f>IF(testdata[[#This Row],[Upper]]&gt;I461,TRUE,FALSE)</f>
        <v>1</v>
      </c>
      <c r="L462" s="11" t="b">
        <f>IF(testdata[[#This Row],[Lower]]&lt;J461,TRUE,FALSE)</f>
        <v>1</v>
      </c>
      <c r="N462" s="2">
        <v>43403</v>
      </c>
      <c r="O462" s="8">
        <v>4.2023999999999999</v>
      </c>
      <c r="P462" s="8">
        <v>-5.2370999999999999</v>
      </c>
      <c r="Q462" s="11" t="b">
        <v>1</v>
      </c>
      <c r="R462" s="11" t="b">
        <v>1</v>
      </c>
    </row>
    <row r="463" spans="1:18" x14ac:dyDescent="0.25">
      <c r="A463" s="4">
        <v>462</v>
      </c>
      <c r="B463" s="2">
        <v>43404</v>
      </c>
      <c r="C463" s="1">
        <v>266.60000000000002</v>
      </c>
      <c r="D463" s="1">
        <v>263.56</v>
      </c>
      <c r="E463" s="1">
        <f>(testdata[[#This Row],[high]]+testdata[[#This Row],[low]])/2</f>
        <v>265.08000000000004</v>
      </c>
      <c r="F463" s="19">
        <f xml:space="preserve"> (F462 *(13 - 1) + E455) / 13</f>
        <v>276.67895059871995</v>
      </c>
      <c r="G463" s="18">
        <f xml:space="preserve"> (G462 *(8-1) + E458) / 8</f>
        <v>271.69283901443885</v>
      </c>
      <c r="H463" s="18">
        <f xml:space="preserve"> (H462 *(5-1) + E460) / 5</f>
        <v>266.22748043101257</v>
      </c>
      <c r="I463" s="8">
        <f>ABS(testdata[[#This Row],[Jaw (13,8)]]-testdata[[#This Row],[Teeth (8,5)]])</f>
        <v>4.9861115842811046</v>
      </c>
      <c r="J463" s="8">
        <f>-ABS(testdata[[#This Row],[Teeth (8,5)]]-testdata[[#This Row],[Lips (5,3)]])</f>
        <v>-5.4653585834262799</v>
      </c>
      <c r="K463" s="11" t="b">
        <f>IF(testdata[[#This Row],[Upper]]&gt;I462,TRUE,FALSE)</f>
        <v>1</v>
      </c>
      <c r="L463" s="11" t="b">
        <f>IF(testdata[[#This Row],[Lower]]&lt;J462,TRUE,FALSE)</f>
        <v>1</v>
      </c>
      <c r="N463" s="2">
        <v>43404</v>
      </c>
      <c r="O463" s="8">
        <v>4.9861000000000004</v>
      </c>
      <c r="P463" s="8">
        <v>-5.4653999999999998</v>
      </c>
      <c r="Q463" s="11" t="b">
        <v>1</v>
      </c>
      <c r="R463" s="11" t="b">
        <v>1</v>
      </c>
    </row>
    <row r="464" spans="1:18" x14ac:dyDescent="0.25">
      <c r="A464" s="4">
        <v>463</v>
      </c>
      <c r="B464" s="2">
        <v>43405</v>
      </c>
      <c r="C464" s="1">
        <v>267.08</v>
      </c>
      <c r="D464" s="1">
        <v>263.81</v>
      </c>
      <c r="E464" s="1">
        <f>(testdata[[#This Row],[high]]+testdata[[#This Row],[low]])/2</f>
        <v>265.44499999999999</v>
      </c>
      <c r="F464" s="19">
        <f xml:space="preserve"> (F463 *(13 - 1) + E456) / 13</f>
        <v>276.10287747574154</v>
      </c>
      <c r="G464" s="18">
        <f xml:space="preserve"> (G463 *(8-1) + E459) / 8</f>
        <v>270.54248413763401</v>
      </c>
      <c r="H464" s="18">
        <f xml:space="preserve"> (H463 *(5-1) + E461) / 5</f>
        <v>264.70498434481004</v>
      </c>
      <c r="I464" s="8">
        <f>ABS(testdata[[#This Row],[Jaw (13,8)]]-testdata[[#This Row],[Teeth (8,5)]])</f>
        <v>5.5603933381075308</v>
      </c>
      <c r="J464" s="8">
        <f>-ABS(testdata[[#This Row],[Teeth (8,5)]]-testdata[[#This Row],[Lips (5,3)]])</f>
        <v>-5.8374997928239623</v>
      </c>
      <c r="K464" s="11" t="b">
        <f>IF(testdata[[#This Row],[Upper]]&gt;I463,TRUE,FALSE)</f>
        <v>1</v>
      </c>
      <c r="L464" s="11" t="b">
        <f>IF(testdata[[#This Row],[Lower]]&lt;J463,TRUE,FALSE)</f>
        <v>1</v>
      </c>
      <c r="N464" s="2">
        <v>43405</v>
      </c>
      <c r="O464" s="8">
        <v>5.5603999999999996</v>
      </c>
      <c r="P464" s="8">
        <v>-5.8375000000000004</v>
      </c>
      <c r="Q464" s="11" t="b">
        <v>1</v>
      </c>
      <c r="R464" s="11" t="b">
        <v>1</v>
      </c>
    </row>
    <row r="465" spans="1:18" x14ac:dyDescent="0.25">
      <c r="A465" s="4">
        <v>464</v>
      </c>
      <c r="B465" s="2">
        <v>43406</v>
      </c>
      <c r="C465" s="1">
        <v>268.55</v>
      </c>
      <c r="D465" s="1">
        <v>263.04000000000002</v>
      </c>
      <c r="E465" s="1">
        <f>(testdata[[#This Row],[high]]+testdata[[#This Row],[low]])/2</f>
        <v>265.79500000000002</v>
      </c>
      <c r="F465" s="19">
        <f xml:space="preserve"> (F464 *(13 - 1) + E457) / 13</f>
        <v>275.25996382376144</v>
      </c>
      <c r="G465" s="18">
        <f xml:space="preserve"> (G464 *(8-1) + E460) / 8</f>
        <v>269.24592362042978</v>
      </c>
      <c r="H465" s="18">
        <f xml:space="preserve"> (H464 *(5-1) + E462) / 5</f>
        <v>263.59798747584807</v>
      </c>
      <c r="I465" s="8">
        <f>ABS(testdata[[#This Row],[Jaw (13,8)]]-testdata[[#This Row],[Teeth (8,5)]])</f>
        <v>6.0140402033316605</v>
      </c>
      <c r="J465" s="8">
        <f>-ABS(testdata[[#This Row],[Teeth (8,5)]]-testdata[[#This Row],[Lips (5,3)]])</f>
        <v>-5.6479361445817062</v>
      </c>
      <c r="K465" s="11" t="b">
        <f>IF(testdata[[#This Row],[Upper]]&gt;I464,TRUE,FALSE)</f>
        <v>1</v>
      </c>
      <c r="L465" s="11" t="b">
        <f>IF(testdata[[#This Row],[Lower]]&lt;J464,TRUE,FALSE)</f>
        <v>0</v>
      </c>
      <c r="N465" s="2">
        <v>43406</v>
      </c>
      <c r="O465" s="8">
        <v>6.0140000000000002</v>
      </c>
      <c r="P465" s="8">
        <v>-5.6478999999999999</v>
      </c>
      <c r="Q465" s="11" t="b">
        <v>1</v>
      </c>
      <c r="R465" s="11" t="b">
        <v>0</v>
      </c>
    </row>
    <row r="466" spans="1:18" x14ac:dyDescent="0.25">
      <c r="A466" s="4">
        <v>465</v>
      </c>
      <c r="B466" s="2">
        <v>43409</v>
      </c>
      <c r="C466" s="1">
        <v>267.36</v>
      </c>
      <c r="D466" s="1">
        <v>264.76</v>
      </c>
      <c r="E466" s="1">
        <f>(testdata[[#This Row],[high]]+testdata[[#This Row],[low]])/2</f>
        <v>266.06</v>
      </c>
      <c r="F466" s="19">
        <f xml:space="preserve"> (F465 *(13 - 1) + E458) / 13</f>
        <v>274.29304352962595</v>
      </c>
      <c r="G466" s="18">
        <f xml:space="preserve"> (G465 *(8-1) + E461) / 8</f>
        <v>267.91705816787606</v>
      </c>
      <c r="H466" s="18">
        <f xml:space="preserve"> (H465 *(5-1) + E463) / 5</f>
        <v>263.89438998067845</v>
      </c>
      <c r="I466" s="8">
        <f>ABS(testdata[[#This Row],[Jaw (13,8)]]-testdata[[#This Row],[Teeth (8,5)]])</f>
        <v>6.3759853617498834</v>
      </c>
      <c r="J466" s="8">
        <f>-ABS(testdata[[#This Row],[Teeth (8,5)]]-testdata[[#This Row],[Lips (5,3)]])</f>
        <v>-4.0226681871976098</v>
      </c>
      <c r="K466" s="11" t="b">
        <f>IF(testdata[[#This Row],[Upper]]&gt;I465,TRUE,FALSE)</f>
        <v>1</v>
      </c>
      <c r="L466" s="11" t="b">
        <f>IF(testdata[[#This Row],[Lower]]&lt;J465,TRUE,FALSE)</f>
        <v>0</v>
      </c>
      <c r="N466" s="2">
        <v>43409</v>
      </c>
      <c r="O466" s="8">
        <v>6.3760000000000003</v>
      </c>
      <c r="P466" s="8">
        <v>-4.0227000000000004</v>
      </c>
      <c r="Q466" s="11" t="b">
        <v>1</v>
      </c>
      <c r="R466" s="11" t="b">
        <v>0</v>
      </c>
    </row>
    <row r="467" spans="1:18" x14ac:dyDescent="0.25">
      <c r="A467" s="4">
        <v>466</v>
      </c>
      <c r="B467" s="2">
        <v>43410</v>
      </c>
      <c r="C467" s="1">
        <v>268.62</v>
      </c>
      <c r="D467" s="1">
        <v>266.62</v>
      </c>
      <c r="E467" s="1">
        <f>(testdata[[#This Row],[high]]+testdata[[#This Row],[low]])/2</f>
        <v>267.62</v>
      </c>
      <c r="F467" s="19">
        <f xml:space="preserve"> (F466 *(13 - 1) + E459) / 13</f>
        <v>273.38511710427008</v>
      </c>
      <c r="G467" s="18">
        <f xml:space="preserve"> (G466 *(8-1) + E462) / 8</f>
        <v>266.82367589689153</v>
      </c>
      <c r="H467" s="18">
        <f xml:space="preserve"> (H466 *(5-1) + E464) / 5</f>
        <v>264.20451198454276</v>
      </c>
      <c r="I467" s="8">
        <f>ABS(testdata[[#This Row],[Jaw (13,8)]]-testdata[[#This Row],[Teeth (8,5)]])</f>
        <v>6.5614412073785502</v>
      </c>
      <c r="J467" s="8">
        <f>-ABS(testdata[[#This Row],[Teeth (8,5)]]-testdata[[#This Row],[Lips (5,3)]])</f>
        <v>-2.6191639123487676</v>
      </c>
      <c r="K467" s="11" t="b">
        <f>IF(testdata[[#This Row],[Upper]]&gt;I466,TRUE,FALSE)</f>
        <v>1</v>
      </c>
      <c r="L467" s="11" t="b">
        <f>IF(testdata[[#This Row],[Lower]]&lt;J466,TRUE,FALSE)</f>
        <v>0</v>
      </c>
      <c r="N467" s="2">
        <v>43410</v>
      </c>
      <c r="O467" s="8">
        <v>6.5613999999999999</v>
      </c>
      <c r="P467" s="8">
        <v>-2.6192000000000002</v>
      </c>
      <c r="Q467" s="11" t="b">
        <v>1</v>
      </c>
      <c r="R467" s="11" t="b">
        <v>0</v>
      </c>
    </row>
    <row r="468" spans="1:18" x14ac:dyDescent="0.25">
      <c r="A468" s="4">
        <v>467</v>
      </c>
      <c r="B468" s="2">
        <v>43411</v>
      </c>
      <c r="C468" s="1">
        <v>274.27</v>
      </c>
      <c r="D468" s="1">
        <v>270.35000000000002</v>
      </c>
      <c r="E468" s="1">
        <f>(testdata[[#This Row],[high]]+testdata[[#This Row],[low]])/2</f>
        <v>272.31</v>
      </c>
      <c r="F468" s="19">
        <f xml:space="preserve"> (F467 *(13 - 1) + E460) / 13</f>
        <v>272.36856963471087</v>
      </c>
      <c r="G468" s="18">
        <f xml:space="preserve"> (G467 *(8-1) + E463) / 8</f>
        <v>266.60571640978009</v>
      </c>
      <c r="H468" s="18">
        <f xml:space="preserve"> (H467 *(5-1) + E465) / 5</f>
        <v>264.52260958763424</v>
      </c>
      <c r="I468" s="8">
        <f>ABS(testdata[[#This Row],[Jaw (13,8)]]-testdata[[#This Row],[Teeth (8,5)]])</f>
        <v>5.7628532249307796</v>
      </c>
      <c r="J468" s="8">
        <f>-ABS(testdata[[#This Row],[Teeth (8,5)]]-testdata[[#This Row],[Lips (5,3)]])</f>
        <v>-2.0831068221458509</v>
      </c>
      <c r="K468" s="11" t="b">
        <f>IF(testdata[[#This Row],[Upper]]&gt;I467,TRUE,FALSE)</f>
        <v>0</v>
      </c>
      <c r="L468" s="11" t="b">
        <f>IF(testdata[[#This Row],[Lower]]&lt;J467,TRUE,FALSE)</f>
        <v>0</v>
      </c>
      <c r="N468" s="2">
        <v>43411</v>
      </c>
      <c r="O468" s="8">
        <v>5.7629000000000001</v>
      </c>
      <c r="P468" s="8">
        <v>-2.0831</v>
      </c>
      <c r="Q468" s="11" t="b">
        <v>0</v>
      </c>
      <c r="R468" s="11" t="b">
        <v>0</v>
      </c>
    </row>
    <row r="469" spans="1:18" x14ac:dyDescent="0.25">
      <c r="A469" s="4">
        <v>468</v>
      </c>
      <c r="B469" s="2">
        <v>43412</v>
      </c>
      <c r="C469" s="1">
        <v>274.39</v>
      </c>
      <c r="D469" s="1">
        <v>272.44</v>
      </c>
      <c r="E469" s="1">
        <f>(testdata[[#This Row],[high]]+testdata[[#This Row],[low]])/2</f>
        <v>273.41499999999996</v>
      </c>
      <c r="F469" s="19">
        <f xml:space="preserve"> (F468 *(13 - 1) + E461) / 13</f>
        <v>271.3106027397331</v>
      </c>
      <c r="G469" s="18">
        <f xml:space="preserve"> (G468 *(8-1) + E464) / 8</f>
        <v>266.46062685855759</v>
      </c>
      <c r="H469" s="18">
        <f xml:space="preserve"> (H468 *(5-1) + E466) / 5</f>
        <v>264.83008767010739</v>
      </c>
      <c r="I469" s="8">
        <f>ABS(testdata[[#This Row],[Jaw (13,8)]]-testdata[[#This Row],[Teeth (8,5)]])</f>
        <v>4.84997588117551</v>
      </c>
      <c r="J469" s="8">
        <f>-ABS(testdata[[#This Row],[Teeth (8,5)]]-testdata[[#This Row],[Lips (5,3)]])</f>
        <v>-1.6305391884502001</v>
      </c>
      <c r="K469" s="11" t="b">
        <f>IF(testdata[[#This Row],[Upper]]&gt;I468,TRUE,FALSE)</f>
        <v>0</v>
      </c>
      <c r="L469" s="11" t="b">
        <f>IF(testdata[[#This Row],[Lower]]&lt;J468,TRUE,FALSE)</f>
        <v>0</v>
      </c>
      <c r="N469" s="2">
        <v>43412</v>
      </c>
      <c r="O469" s="8">
        <v>4.8499999999999996</v>
      </c>
      <c r="P469" s="8">
        <v>-1.6305000000000001</v>
      </c>
      <c r="Q469" s="11" t="b">
        <v>0</v>
      </c>
      <c r="R469" s="11" t="b">
        <v>0</v>
      </c>
    </row>
    <row r="470" spans="1:18" x14ac:dyDescent="0.25">
      <c r="A470" s="4">
        <v>469</v>
      </c>
      <c r="B470" s="2">
        <v>43413</v>
      </c>
      <c r="C470" s="1">
        <v>272.45999999999998</v>
      </c>
      <c r="D470" s="1">
        <v>269.47000000000003</v>
      </c>
      <c r="E470" s="1">
        <f>(testdata[[#This Row],[high]]+testdata[[#This Row],[low]])/2</f>
        <v>270.96500000000003</v>
      </c>
      <c r="F470" s="19">
        <f xml:space="preserve"> (F469 *(13 - 1) + E462) / 13</f>
        <v>270.37671022129211</v>
      </c>
      <c r="G470" s="18">
        <f xml:space="preserve"> (G469 *(8-1) + E465) / 8</f>
        <v>266.3774235012379</v>
      </c>
      <c r="H470" s="18">
        <f xml:space="preserve"> (H469 *(5-1) + E467) / 5</f>
        <v>265.38807013608596</v>
      </c>
      <c r="I470" s="8">
        <f>ABS(testdata[[#This Row],[Jaw (13,8)]]-testdata[[#This Row],[Teeth (8,5)]])</f>
        <v>3.999286720054215</v>
      </c>
      <c r="J470" s="8">
        <f>-ABS(testdata[[#This Row],[Teeth (8,5)]]-testdata[[#This Row],[Lips (5,3)]])</f>
        <v>-0.98935336515194194</v>
      </c>
      <c r="K470" s="11" t="b">
        <f>IF(testdata[[#This Row],[Upper]]&gt;I469,TRUE,FALSE)</f>
        <v>0</v>
      </c>
      <c r="L470" s="11" t="b">
        <f>IF(testdata[[#This Row],[Lower]]&lt;J469,TRUE,FALSE)</f>
        <v>0</v>
      </c>
      <c r="N470" s="2">
        <v>43413</v>
      </c>
      <c r="O470" s="8">
        <v>3.9992999999999999</v>
      </c>
      <c r="P470" s="8">
        <v>-0.98939999999999995</v>
      </c>
      <c r="Q470" s="11" t="b">
        <v>0</v>
      </c>
      <c r="R470" s="11" t="b">
        <v>0</v>
      </c>
    </row>
    <row r="471" spans="1:18" x14ac:dyDescent="0.25">
      <c r="A471" s="4">
        <v>470</v>
      </c>
      <c r="B471" s="2">
        <v>43416</v>
      </c>
      <c r="C471" s="1">
        <v>270.72000000000003</v>
      </c>
      <c r="D471" s="1">
        <v>265.39</v>
      </c>
      <c r="E471" s="1">
        <f>(testdata[[#This Row],[high]]+testdata[[#This Row],[low]])/2</f>
        <v>268.05500000000001</v>
      </c>
      <c r="F471" s="19">
        <f xml:space="preserve"> (F470 *(13 - 1) + E463) / 13</f>
        <v>269.96927097350039</v>
      </c>
      <c r="G471" s="18">
        <f xml:space="preserve"> (G470 *(8-1) + E466) / 8</f>
        <v>266.33774556358316</v>
      </c>
      <c r="H471" s="18">
        <f xml:space="preserve"> (H470 *(5-1) + E468) / 5</f>
        <v>266.77245610886877</v>
      </c>
      <c r="I471" s="8">
        <f>ABS(testdata[[#This Row],[Jaw (13,8)]]-testdata[[#This Row],[Teeth (8,5)]])</f>
        <v>3.6315254099172307</v>
      </c>
      <c r="J471" s="8">
        <f>-ABS(testdata[[#This Row],[Teeth (8,5)]]-testdata[[#This Row],[Lips (5,3)]])</f>
        <v>-0.43471054528561126</v>
      </c>
      <c r="K471" s="11" t="b">
        <f>IF(testdata[[#This Row],[Upper]]&gt;I470,TRUE,FALSE)</f>
        <v>0</v>
      </c>
      <c r="L471" s="11" t="b">
        <f>IF(testdata[[#This Row],[Lower]]&lt;J470,TRUE,FALSE)</f>
        <v>0</v>
      </c>
      <c r="N471" s="2">
        <v>43416</v>
      </c>
      <c r="O471" s="8">
        <v>3.6315</v>
      </c>
      <c r="P471" s="8">
        <v>-0.43469999999999998</v>
      </c>
      <c r="Q471" s="11" t="b">
        <v>0</v>
      </c>
      <c r="R471" s="11" t="b">
        <v>0</v>
      </c>
    </row>
    <row r="472" spans="1:18" x14ac:dyDescent="0.25">
      <c r="A472" s="4">
        <v>471</v>
      </c>
      <c r="B472" s="2">
        <v>43417</v>
      </c>
      <c r="C472" s="1">
        <v>268.64</v>
      </c>
      <c r="D472" s="1">
        <v>264.66000000000003</v>
      </c>
      <c r="E472" s="1">
        <f>(testdata[[#This Row],[high]]+testdata[[#This Row],[low]])/2</f>
        <v>266.64999999999998</v>
      </c>
      <c r="F472" s="19">
        <f xml:space="preserve"> (F471 *(13 - 1) + E464) / 13</f>
        <v>269.62125012938498</v>
      </c>
      <c r="G472" s="18">
        <f xml:space="preserve"> (G471 *(8-1) + E467) / 8</f>
        <v>266.49802736813524</v>
      </c>
      <c r="H472" s="18">
        <f xml:space="preserve"> (H471 *(5-1) + E469) / 5</f>
        <v>268.10096488709502</v>
      </c>
      <c r="I472" s="8">
        <f>ABS(testdata[[#This Row],[Jaw (13,8)]]-testdata[[#This Row],[Teeth (8,5)]])</f>
        <v>3.1232227612497354</v>
      </c>
      <c r="J472" s="8">
        <f>-ABS(testdata[[#This Row],[Teeth (8,5)]]-testdata[[#This Row],[Lips (5,3)]])</f>
        <v>-1.6029375189597772</v>
      </c>
      <c r="K472" s="11" t="b">
        <f>IF(testdata[[#This Row],[Upper]]&gt;I471,TRUE,FALSE)</f>
        <v>0</v>
      </c>
      <c r="L472" s="11" t="b">
        <f>IF(testdata[[#This Row],[Lower]]&lt;J471,TRUE,FALSE)</f>
        <v>1</v>
      </c>
      <c r="N472" s="2">
        <v>43417</v>
      </c>
      <c r="O472" s="8">
        <v>3.1232000000000002</v>
      </c>
      <c r="P472" s="8">
        <v>-1.6029</v>
      </c>
      <c r="Q472" s="11" t="b">
        <v>0</v>
      </c>
      <c r="R472" s="11" t="b">
        <v>1</v>
      </c>
    </row>
    <row r="473" spans="1:18" x14ac:dyDescent="0.25">
      <c r="A473" s="4">
        <v>472</v>
      </c>
      <c r="B473" s="2">
        <v>43418</v>
      </c>
      <c r="C473" s="1">
        <v>267.94</v>
      </c>
      <c r="D473" s="1">
        <v>261.93</v>
      </c>
      <c r="E473" s="1">
        <f>(testdata[[#This Row],[high]]+testdata[[#This Row],[low]])/2</f>
        <v>264.935</v>
      </c>
      <c r="F473" s="19">
        <f xml:space="preserve"> (F472 *(13 - 1) + E465) / 13</f>
        <v>269.32692319635538</v>
      </c>
      <c r="G473" s="18">
        <f xml:space="preserve"> (G472 *(8-1) + E468) / 8</f>
        <v>267.22452394711831</v>
      </c>
      <c r="H473" s="18">
        <f xml:space="preserve"> (H472 *(5-1) + E470) / 5</f>
        <v>268.67377190967602</v>
      </c>
      <c r="I473" s="8">
        <f>ABS(testdata[[#This Row],[Jaw (13,8)]]-testdata[[#This Row],[Teeth (8,5)]])</f>
        <v>2.1023992492370667</v>
      </c>
      <c r="J473" s="8">
        <f>-ABS(testdata[[#This Row],[Teeth (8,5)]]-testdata[[#This Row],[Lips (5,3)]])</f>
        <v>-1.4492479625577062</v>
      </c>
      <c r="K473" s="11" t="b">
        <f>IF(testdata[[#This Row],[Upper]]&gt;I472,TRUE,FALSE)</f>
        <v>0</v>
      </c>
      <c r="L473" s="11" t="b">
        <f>IF(testdata[[#This Row],[Lower]]&lt;J472,TRUE,FALSE)</f>
        <v>0</v>
      </c>
      <c r="N473" s="2">
        <v>43418</v>
      </c>
      <c r="O473" s="8">
        <v>2.1023999999999998</v>
      </c>
      <c r="P473" s="8">
        <v>-1.4492</v>
      </c>
      <c r="Q473" s="11" t="b">
        <v>0</v>
      </c>
      <c r="R473" s="11" t="b">
        <v>0</v>
      </c>
    </row>
    <row r="474" spans="1:18" x14ac:dyDescent="0.25">
      <c r="A474" s="4">
        <v>473</v>
      </c>
      <c r="B474" s="2">
        <v>43419</v>
      </c>
      <c r="C474" s="1">
        <v>266.89999999999998</v>
      </c>
      <c r="D474" s="1">
        <v>260.52999999999997</v>
      </c>
      <c r="E474" s="1">
        <f>(testdata[[#This Row],[high]]+testdata[[#This Row],[low]])/2</f>
        <v>263.71499999999997</v>
      </c>
      <c r="F474" s="19">
        <f xml:space="preserve"> (F473 *(13 - 1) + E466) / 13</f>
        <v>269.07562141202033</v>
      </c>
      <c r="G474" s="18">
        <f xml:space="preserve"> (G473 *(8-1) + E469) / 8</f>
        <v>267.99833345372849</v>
      </c>
      <c r="H474" s="18">
        <f xml:space="preserve"> (H473 *(5-1) + E471) / 5</f>
        <v>268.55001752774081</v>
      </c>
      <c r="I474" s="8">
        <f>ABS(testdata[[#This Row],[Jaw (13,8)]]-testdata[[#This Row],[Teeth (8,5)]])</f>
        <v>1.0772879582918335</v>
      </c>
      <c r="J474" s="8">
        <f>-ABS(testdata[[#This Row],[Teeth (8,5)]]-testdata[[#This Row],[Lips (5,3)]])</f>
        <v>-0.55168407401231434</v>
      </c>
      <c r="K474" s="11" t="b">
        <f>IF(testdata[[#This Row],[Upper]]&gt;I473,TRUE,FALSE)</f>
        <v>0</v>
      </c>
      <c r="L474" s="11" t="b">
        <f>IF(testdata[[#This Row],[Lower]]&lt;J473,TRUE,FALSE)</f>
        <v>0</v>
      </c>
      <c r="N474" s="2">
        <v>43419</v>
      </c>
      <c r="O474" s="8">
        <v>1.0772999999999999</v>
      </c>
      <c r="P474" s="8">
        <v>-0.55169999999999997</v>
      </c>
      <c r="Q474" s="11" t="b">
        <v>0</v>
      </c>
      <c r="R474" s="11" t="b">
        <v>0</v>
      </c>
    </row>
    <row r="475" spans="1:18" x14ac:dyDescent="0.25">
      <c r="A475" s="4">
        <v>474</v>
      </c>
      <c r="B475" s="2">
        <v>43420</v>
      </c>
      <c r="C475" s="1">
        <v>268.08</v>
      </c>
      <c r="D475" s="1">
        <v>264.62</v>
      </c>
      <c r="E475" s="1">
        <f>(testdata[[#This Row],[high]]+testdata[[#This Row],[low]])/2</f>
        <v>266.35000000000002</v>
      </c>
      <c r="F475" s="19">
        <f xml:space="preserve"> (F474 *(13 - 1) + E467) / 13</f>
        <v>268.96365053417259</v>
      </c>
      <c r="G475" s="18">
        <f xml:space="preserve"> (G474 *(8-1) + E470) / 8</f>
        <v>268.36916677201242</v>
      </c>
      <c r="H475" s="18">
        <f xml:space="preserve"> (H474 *(5-1) + E472) / 5</f>
        <v>268.17001402219267</v>
      </c>
      <c r="I475" s="8">
        <f>ABS(testdata[[#This Row],[Jaw (13,8)]]-testdata[[#This Row],[Teeth (8,5)]])</f>
        <v>0.59448376216016641</v>
      </c>
      <c r="J475" s="8">
        <f>-ABS(testdata[[#This Row],[Teeth (8,5)]]-testdata[[#This Row],[Lips (5,3)]])</f>
        <v>-0.19915274981974562</v>
      </c>
      <c r="K475" s="11" t="b">
        <f>IF(testdata[[#This Row],[Upper]]&gt;I474,TRUE,FALSE)</f>
        <v>0</v>
      </c>
      <c r="L475" s="11" t="b">
        <f>IF(testdata[[#This Row],[Lower]]&lt;J474,TRUE,FALSE)</f>
        <v>0</v>
      </c>
      <c r="N475" s="2">
        <v>43420</v>
      </c>
      <c r="O475" s="8">
        <v>0.59450000000000003</v>
      </c>
      <c r="P475" s="8">
        <v>-0.19919999999999999</v>
      </c>
      <c r="Q475" s="11" t="b">
        <v>0</v>
      </c>
      <c r="R475" s="11" t="b">
        <v>0</v>
      </c>
    </row>
    <row r="476" spans="1:18" x14ac:dyDescent="0.25">
      <c r="A476" s="4">
        <v>475</v>
      </c>
      <c r="B476" s="2">
        <v>43423</v>
      </c>
      <c r="C476" s="1">
        <v>266.74</v>
      </c>
      <c r="D476" s="1">
        <v>261.56</v>
      </c>
      <c r="E476" s="1">
        <f>(testdata[[#This Row],[high]]+testdata[[#This Row],[low]])/2</f>
        <v>264.14999999999998</v>
      </c>
      <c r="F476" s="19">
        <f xml:space="preserve"> (F475 *(13 - 1) + E468) / 13</f>
        <v>269.22106203154397</v>
      </c>
      <c r="G476" s="18">
        <f xml:space="preserve"> (G475 *(8-1) + E471) / 8</f>
        <v>268.32989592551087</v>
      </c>
      <c r="H476" s="18">
        <f xml:space="preserve"> (H475 *(5-1) + E473) / 5</f>
        <v>267.52301121775412</v>
      </c>
      <c r="I476" s="8">
        <f>ABS(testdata[[#This Row],[Jaw (13,8)]]-testdata[[#This Row],[Teeth (8,5)]])</f>
        <v>0.89116610603309709</v>
      </c>
      <c r="J476" s="8">
        <f>-ABS(testdata[[#This Row],[Teeth (8,5)]]-testdata[[#This Row],[Lips (5,3)]])</f>
        <v>-0.80688470775675114</v>
      </c>
      <c r="K476" s="11" t="b">
        <f>IF(testdata[[#This Row],[Upper]]&gt;I475,TRUE,FALSE)</f>
        <v>1</v>
      </c>
      <c r="L476" s="11" t="b">
        <f>IF(testdata[[#This Row],[Lower]]&lt;J475,TRUE,FALSE)</f>
        <v>1</v>
      </c>
      <c r="N476" s="2">
        <v>43423</v>
      </c>
      <c r="O476" s="8">
        <v>0.89119999999999999</v>
      </c>
      <c r="P476" s="8">
        <v>-0.80689999999999995</v>
      </c>
      <c r="Q476" s="11" t="b">
        <v>1</v>
      </c>
      <c r="R476" s="11" t="b">
        <v>1</v>
      </c>
    </row>
    <row r="477" spans="1:18" x14ac:dyDescent="0.25">
      <c r="A477" s="4">
        <v>476</v>
      </c>
      <c r="B477" s="2">
        <v>43424</v>
      </c>
      <c r="C477" s="1">
        <v>260.52</v>
      </c>
      <c r="D477" s="1">
        <v>256.76</v>
      </c>
      <c r="E477" s="1">
        <f>(testdata[[#This Row],[high]]+testdata[[#This Row],[low]])/2</f>
        <v>258.64</v>
      </c>
      <c r="F477" s="19">
        <f xml:space="preserve"> (F476 *(13 - 1) + E469) / 13</f>
        <v>269.54367264450212</v>
      </c>
      <c r="G477" s="18">
        <f xml:space="preserve"> (G476 *(8-1) + E472) / 8</f>
        <v>268.11990893482204</v>
      </c>
      <c r="H477" s="18">
        <f xml:space="preserve"> (H476 *(5-1) + E474) / 5</f>
        <v>266.76140897420328</v>
      </c>
      <c r="I477" s="8">
        <f>ABS(testdata[[#This Row],[Jaw (13,8)]]-testdata[[#This Row],[Teeth (8,5)]])</f>
        <v>1.4237637096800881</v>
      </c>
      <c r="J477" s="8">
        <f>-ABS(testdata[[#This Row],[Teeth (8,5)]]-testdata[[#This Row],[Lips (5,3)]])</f>
        <v>-1.358499960618758</v>
      </c>
      <c r="K477" s="11" t="b">
        <f>IF(testdata[[#This Row],[Upper]]&gt;I476,TRUE,FALSE)</f>
        <v>1</v>
      </c>
      <c r="L477" s="11" t="b">
        <f>IF(testdata[[#This Row],[Lower]]&lt;J476,TRUE,FALSE)</f>
        <v>1</v>
      </c>
      <c r="N477" s="2">
        <v>43424</v>
      </c>
      <c r="O477" s="8">
        <v>1.4238</v>
      </c>
      <c r="P477" s="8">
        <v>-1.3585</v>
      </c>
      <c r="Q477" s="11" t="b">
        <v>1</v>
      </c>
      <c r="R477" s="11" t="b">
        <v>1</v>
      </c>
    </row>
    <row r="478" spans="1:18" x14ac:dyDescent="0.25">
      <c r="A478" s="4">
        <v>477</v>
      </c>
      <c r="B478" s="2">
        <v>43425</v>
      </c>
      <c r="C478" s="1">
        <v>260.66000000000003</v>
      </c>
      <c r="D478" s="1">
        <v>258.58</v>
      </c>
      <c r="E478" s="1">
        <f>(testdata[[#This Row],[high]]+testdata[[#This Row],[low]])/2</f>
        <v>259.62</v>
      </c>
      <c r="F478" s="19">
        <f xml:space="preserve"> (F477 *(13 - 1) + E470) / 13</f>
        <v>269.65300551800198</v>
      </c>
      <c r="G478" s="18">
        <f xml:space="preserve"> (G477 *(8-1) + E473) / 8</f>
        <v>267.72179531796928</v>
      </c>
      <c r="H478" s="18">
        <f xml:space="preserve"> (H477 *(5-1) + E475) / 5</f>
        <v>266.67912717936258</v>
      </c>
      <c r="I478" s="8">
        <f>ABS(testdata[[#This Row],[Jaw (13,8)]]-testdata[[#This Row],[Teeth (8,5)]])</f>
        <v>1.9312102000326945</v>
      </c>
      <c r="J478" s="8">
        <f>-ABS(testdata[[#This Row],[Teeth (8,5)]]-testdata[[#This Row],[Lips (5,3)]])</f>
        <v>-1.0426681386067003</v>
      </c>
      <c r="K478" s="11" t="b">
        <f>IF(testdata[[#This Row],[Upper]]&gt;I477,TRUE,FALSE)</f>
        <v>1</v>
      </c>
      <c r="L478" s="11" t="b">
        <f>IF(testdata[[#This Row],[Lower]]&lt;J477,TRUE,FALSE)</f>
        <v>0</v>
      </c>
      <c r="N478" s="2">
        <v>43425</v>
      </c>
      <c r="O478" s="8">
        <v>1.9312</v>
      </c>
      <c r="P478" s="8">
        <v>-1.0427</v>
      </c>
      <c r="Q478" s="11" t="b">
        <v>1</v>
      </c>
      <c r="R478" s="11" t="b">
        <v>0</v>
      </c>
    </row>
    <row r="479" spans="1:18" x14ac:dyDescent="0.25">
      <c r="A479" s="4">
        <v>478</v>
      </c>
      <c r="B479" s="2">
        <v>43427</v>
      </c>
      <c r="C479" s="1">
        <v>258.39</v>
      </c>
      <c r="D479" s="1">
        <v>256.68</v>
      </c>
      <c r="E479" s="1">
        <f>(testdata[[#This Row],[high]]+testdata[[#This Row],[low]])/2</f>
        <v>257.53499999999997</v>
      </c>
      <c r="F479" s="19">
        <f xml:space="preserve"> (F478 *(13 - 1) + E471) / 13</f>
        <v>269.5300820166172</v>
      </c>
      <c r="G479" s="18">
        <f xml:space="preserve"> (G478 *(8-1) + E474) / 8</f>
        <v>267.22094590322314</v>
      </c>
      <c r="H479" s="18">
        <f xml:space="preserve"> (H478 *(5-1) + E476) / 5</f>
        <v>266.17330174349007</v>
      </c>
      <c r="I479" s="8">
        <f>ABS(testdata[[#This Row],[Jaw (13,8)]]-testdata[[#This Row],[Teeth (8,5)]])</f>
        <v>2.3091361133940609</v>
      </c>
      <c r="J479" s="8">
        <f>-ABS(testdata[[#This Row],[Teeth (8,5)]]-testdata[[#This Row],[Lips (5,3)]])</f>
        <v>-1.0476441597330677</v>
      </c>
      <c r="K479" s="11" t="b">
        <f>IF(testdata[[#This Row],[Upper]]&gt;I478,TRUE,FALSE)</f>
        <v>1</v>
      </c>
      <c r="L479" s="11" t="b">
        <f>IF(testdata[[#This Row],[Lower]]&lt;J478,TRUE,FALSE)</f>
        <v>1</v>
      </c>
      <c r="N479" s="2">
        <v>43427</v>
      </c>
      <c r="O479" s="8">
        <v>2.3090999999999999</v>
      </c>
      <c r="P479" s="8">
        <v>-1.0476000000000001</v>
      </c>
      <c r="Q479" s="11" t="b">
        <v>1</v>
      </c>
      <c r="R479" s="11" t="b">
        <v>1</v>
      </c>
    </row>
    <row r="480" spans="1:18" x14ac:dyDescent="0.25">
      <c r="A480" s="4">
        <v>479</v>
      </c>
      <c r="B480" s="2">
        <v>43430</v>
      </c>
      <c r="C480" s="1">
        <v>261.25</v>
      </c>
      <c r="D480" s="1">
        <v>258.89999999999998</v>
      </c>
      <c r="E480" s="1">
        <f>(testdata[[#This Row],[high]]+testdata[[#This Row],[low]])/2</f>
        <v>260.07499999999999</v>
      </c>
      <c r="F480" s="19">
        <f xml:space="preserve"> (F479 *(13 - 1) + E472) / 13</f>
        <v>269.30853724610819</v>
      </c>
      <c r="G480" s="18">
        <f xml:space="preserve"> (G479 *(8-1) + E475) / 8</f>
        <v>267.11207766532027</v>
      </c>
      <c r="H480" s="18">
        <f xml:space="preserve"> (H479 *(5-1) + E477) / 5</f>
        <v>264.66664139479207</v>
      </c>
      <c r="I480" s="8">
        <f>ABS(testdata[[#This Row],[Jaw (13,8)]]-testdata[[#This Row],[Teeth (8,5)]])</f>
        <v>2.1964595807879164</v>
      </c>
      <c r="J480" s="8">
        <f>-ABS(testdata[[#This Row],[Teeth (8,5)]]-testdata[[#This Row],[Lips (5,3)]])</f>
        <v>-2.4454362705282051</v>
      </c>
      <c r="K480" s="11" t="b">
        <f>IF(testdata[[#This Row],[Upper]]&gt;I479,TRUE,FALSE)</f>
        <v>0</v>
      </c>
      <c r="L480" s="11" t="b">
        <f>IF(testdata[[#This Row],[Lower]]&lt;J479,TRUE,FALSE)</f>
        <v>1</v>
      </c>
      <c r="N480" s="2">
        <v>43430</v>
      </c>
      <c r="O480" s="8">
        <v>2.1964999999999999</v>
      </c>
      <c r="P480" s="8">
        <v>-2.4453999999999998</v>
      </c>
      <c r="Q480" s="11" t="b">
        <v>0</v>
      </c>
      <c r="R480" s="11" t="b">
        <v>1</v>
      </c>
    </row>
    <row r="481" spans="1:18" x14ac:dyDescent="0.25">
      <c r="A481" s="4">
        <v>480</v>
      </c>
      <c r="B481" s="2">
        <v>43431</v>
      </c>
      <c r="C481" s="1">
        <v>261.88</v>
      </c>
      <c r="D481" s="1">
        <v>259.20999999999998</v>
      </c>
      <c r="E481" s="1">
        <f>(testdata[[#This Row],[high]]+testdata[[#This Row],[low]])/2</f>
        <v>260.54499999999996</v>
      </c>
      <c r="F481" s="19">
        <f xml:space="preserve"> (F480 *(13 - 1) + E473) / 13</f>
        <v>268.97211130409983</v>
      </c>
      <c r="G481" s="18">
        <f xml:space="preserve"> (G480 *(8-1) + E476) / 8</f>
        <v>266.74181795715526</v>
      </c>
      <c r="H481" s="18">
        <f xml:space="preserve"> (H480 *(5-1) + E478) / 5</f>
        <v>263.65731311583369</v>
      </c>
      <c r="I481" s="8">
        <f>ABS(testdata[[#This Row],[Jaw (13,8)]]-testdata[[#This Row],[Teeth (8,5)]])</f>
        <v>2.2302933469445634</v>
      </c>
      <c r="J481" s="8">
        <f>-ABS(testdata[[#This Row],[Teeth (8,5)]]-testdata[[#This Row],[Lips (5,3)]])</f>
        <v>-3.084504841321575</v>
      </c>
      <c r="K481" s="11" t="b">
        <f>IF(testdata[[#This Row],[Upper]]&gt;I480,TRUE,FALSE)</f>
        <v>1</v>
      </c>
      <c r="L481" s="11" t="b">
        <f>IF(testdata[[#This Row],[Lower]]&lt;J480,TRUE,FALSE)</f>
        <v>1</v>
      </c>
      <c r="N481" s="2">
        <v>43431</v>
      </c>
      <c r="O481" s="8">
        <v>2.2303000000000002</v>
      </c>
      <c r="P481" s="8">
        <v>-3.0844999999999998</v>
      </c>
      <c r="Q481" s="11" t="b">
        <v>1</v>
      </c>
      <c r="R481" s="11" t="b">
        <v>1</v>
      </c>
    </row>
    <row r="482" spans="1:18" x14ac:dyDescent="0.25">
      <c r="A482" s="4">
        <v>481</v>
      </c>
      <c r="B482" s="2">
        <v>43432</v>
      </c>
      <c r="C482" s="1">
        <v>267.91000000000003</v>
      </c>
      <c r="D482" s="1">
        <v>261.81</v>
      </c>
      <c r="E482" s="1">
        <f>(testdata[[#This Row],[high]]+testdata[[#This Row],[low]])/2</f>
        <v>264.86</v>
      </c>
      <c r="F482" s="19">
        <f xml:space="preserve"> (F481 *(13 - 1) + E474) / 13</f>
        <v>268.56771812686139</v>
      </c>
      <c r="G482" s="18">
        <f xml:space="preserve"> (G481 *(8-1) + E477) / 8</f>
        <v>265.72909071251087</v>
      </c>
      <c r="H482" s="18">
        <f xml:space="preserve"> (H481 *(5-1) + E479) / 5</f>
        <v>262.43285049266694</v>
      </c>
      <c r="I482" s="8">
        <f>ABS(testdata[[#This Row],[Jaw (13,8)]]-testdata[[#This Row],[Teeth (8,5)]])</f>
        <v>2.8386274143505261</v>
      </c>
      <c r="J482" s="8">
        <f>-ABS(testdata[[#This Row],[Teeth (8,5)]]-testdata[[#This Row],[Lips (5,3)]])</f>
        <v>-3.2962402198439236</v>
      </c>
      <c r="K482" s="11" t="b">
        <f>IF(testdata[[#This Row],[Upper]]&gt;I481,TRUE,FALSE)</f>
        <v>1</v>
      </c>
      <c r="L482" s="11" t="b">
        <f>IF(testdata[[#This Row],[Lower]]&lt;J481,TRUE,FALSE)</f>
        <v>1</v>
      </c>
      <c r="N482" s="2">
        <v>43432</v>
      </c>
      <c r="O482" s="8">
        <v>2.8386</v>
      </c>
      <c r="P482" s="8">
        <v>-3.2961999999999998</v>
      </c>
      <c r="Q482" s="11" t="b">
        <v>1</v>
      </c>
      <c r="R482" s="11" t="b">
        <v>1</v>
      </c>
    </row>
    <row r="483" spans="1:18" x14ac:dyDescent="0.25">
      <c r="A483" s="4">
        <v>482</v>
      </c>
      <c r="B483" s="2">
        <v>43433</v>
      </c>
      <c r="C483" s="1">
        <v>268.86</v>
      </c>
      <c r="D483" s="1">
        <v>265.82</v>
      </c>
      <c r="E483" s="1">
        <f>(testdata[[#This Row],[high]]+testdata[[#This Row],[low]])/2</f>
        <v>267.34000000000003</v>
      </c>
      <c r="F483" s="19">
        <f xml:space="preserve"> (F482 *(13 - 1) + E475) / 13</f>
        <v>268.39712442479515</v>
      </c>
      <c r="G483" s="18">
        <f xml:space="preserve"> (G482 *(8-1) + E478) / 8</f>
        <v>264.96545437344702</v>
      </c>
      <c r="H483" s="18">
        <f xml:space="preserve"> (H482 *(5-1) + E480) / 5</f>
        <v>261.96128039413355</v>
      </c>
      <c r="I483" s="8">
        <f>ABS(testdata[[#This Row],[Jaw (13,8)]]-testdata[[#This Row],[Teeth (8,5)]])</f>
        <v>3.4316700513481351</v>
      </c>
      <c r="J483" s="8">
        <f>-ABS(testdata[[#This Row],[Teeth (8,5)]]-testdata[[#This Row],[Lips (5,3)]])</f>
        <v>-3.0041739793134639</v>
      </c>
      <c r="K483" s="11" t="b">
        <f>IF(testdata[[#This Row],[Upper]]&gt;I482,TRUE,FALSE)</f>
        <v>1</v>
      </c>
      <c r="L483" s="11" t="b">
        <f>IF(testdata[[#This Row],[Lower]]&lt;J482,TRUE,FALSE)</f>
        <v>0</v>
      </c>
      <c r="N483" s="2">
        <v>43433</v>
      </c>
      <c r="O483" s="8">
        <v>3.4317000000000002</v>
      </c>
      <c r="P483" s="8">
        <v>-3.0042</v>
      </c>
      <c r="Q483" s="11" t="b">
        <v>1</v>
      </c>
      <c r="R483" s="11" t="b">
        <v>0</v>
      </c>
    </row>
    <row r="484" spans="1:18" x14ac:dyDescent="0.25">
      <c r="A484" s="4">
        <v>483</v>
      </c>
      <c r="B484" s="2">
        <v>43434</v>
      </c>
      <c r="C484" s="1">
        <v>269.57</v>
      </c>
      <c r="D484" s="1">
        <v>266.81</v>
      </c>
      <c r="E484" s="1">
        <f>(testdata[[#This Row],[high]]+testdata[[#This Row],[low]])/2</f>
        <v>268.19</v>
      </c>
      <c r="F484" s="19">
        <f xml:space="preserve"> (F483 *(13 - 1) + E476) / 13</f>
        <v>268.07042254596479</v>
      </c>
      <c r="G484" s="18">
        <f xml:space="preserve"> (G483 *(8-1) + E479) / 8</f>
        <v>264.03664757676614</v>
      </c>
      <c r="H484" s="18">
        <f xml:space="preserve"> (H483 *(5-1) + E481) / 5</f>
        <v>261.6780243153068</v>
      </c>
      <c r="I484" s="8">
        <f>ABS(testdata[[#This Row],[Jaw (13,8)]]-testdata[[#This Row],[Teeth (8,5)]])</f>
        <v>4.033774969198646</v>
      </c>
      <c r="J484" s="8">
        <f>-ABS(testdata[[#This Row],[Teeth (8,5)]]-testdata[[#This Row],[Lips (5,3)]])</f>
        <v>-2.3586232614593428</v>
      </c>
      <c r="K484" s="11" t="b">
        <f>IF(testdata[[#This Row],[Upper]]&gt;I483,TRUE,FALSE)</f>
        <v>1</v>
      </c>
      <c r="L484" s="11" t="b">
        <f>IF(testdata[[#This Row],[Lower]]&lt;J483,TRUE,FALSE)</f>
        <v>0</v>
      </c>
      <c r="N484" s="2">
        <v>43434</v>
      </c>
      <c r="O484" s="8">
        <v>4.0338000000000003</v>
      </c>
      <c r="P484" s="8">
        <v>-2.3586</v>
      </c>
      <c r="Q484" s="11" t="b">
        <v>1</v>
      </c>
      <c r="R484" s="11" t="b">
        <v>0</v>
      </c>
    </row>
    <row r="485" spans="1:18" x14ac:dyDescent="0.25">
      <c r="A485" s="4">
        <v>484</v>
      </c>
      <c r="B485" s="2">
        <v>43437</v>
      </c>
      <c r="C485" s="1">
        <v>273.58999999999997</v>
      </c>
      <c r="D485" s="1">
        <v>270.77</v>
      </c>
      <c r="E485" s="1">
        <f>(testdata[[#This Row],[high]]+testdata[[#This Row],[low]])/2</f>
        <v>272.17999999999995</v>
      </c>
      <c r="F485" s="19">
        <f xml:space="preserve"> (F484 *(13 - 1) + E477) / 13</f>
        <v>267.34500542704438</v>
      </c>
      <c r="G485" s="18">
        <f xml:space="preserve"> (G484 *(8-1) + E480) / 8</f>
        <v>263.54144162967037</v>
      </c>
      <c r="H485" s="18">
        <f xml:space="preserve"> (H484 *(5-1) + E482) / 5</f>
        <v>262.31441945224543</v>
      </c>
      <c r="I485" s="8">
        <f>ABS(testdata[[#This Row],[Jaw (13,8)]]-testdata[[#This Row],[Teeth (8,5)]])</f>
        <v>3.8035637973740108</v>
      </c>
      <c r="J485" s="8">
        <f>-ABS(testdata[[#This Row],[Teeth (8,5)]]-testdata[[#This Row],[Lips (5,3)]])</f>
        <v>-1.2270221774249421</v>
      </c>
      <c r="K485" s="11" t="b">
        <f>IF(testdata[[#This Row],[Upper]]&gt;I484,TRUE,FALSE)</f>
        <v>0</v>
      </c>
      <c r="L485" s="11" t="b">
        <f>IF(testdata[[#This Row],[Lower]]&lt;J484,TRUE,FALSE)</f>
        <v>0</v>
      </c>
      <c r="N485" s="2">
        <v>43437</v>
      </c>
      <c r="O485" s="8">
        <v>3.8035999999999999</v>
      </c>
      <c r="P485" s="8">
        <v>-1.2270000000000001</v>
      </c>
      <c r="Q485" s="11" t="b">
        <v>0</v>
      </c>
      <c r="R485" s="11" t="b">
        <v>0</v>
      </c>
    </row>
    <row r="486" spans="1:18" x14ac:dyDescent="0.25">
      <c r="A486" s="4">
        <v>485</v>
      </c>
      <c r="B486" s="2">
        <v>43438</v>
      </c>
      <c r="C486" s="1">
        <v>272.08</v>
      </c>
      <c r="D486" s="1">
        <v>263.35000000000002</v>
      </c>
      <c r="E486" s="1">
        <f>(testdata[[#This Row],[high]]+testdata[[#This Row],[low]])/2</f>
        <v>267.71500000000003</v>
      </c>
      <c r="F486" s="19">
        <f xml:space="preserve"> (F485 *(13 - 1) + E478) / 13</f>
        <v>266.75077424034868</v>
      </c>
      <c r="G486" s="18">
        <f xml:space="preserve"> (G485 *(8-1) + E481) / 8</f>
        <v>263.16688642596159</v>
      </c>
      <c r="H486" s="18">
        <f xml:space="preserve"> (H485 *(5-1) + E483) / 5</f>
        <v>263.31953556179633</v>
      </c>
      <c r="I486" s="8">
        <f>ABS(testdata[[#This Row],[Jaw (13,8)]]-testdata[[#This Row],[Teeth (8,5)]])</f>
        <v>3.5838878143870829</v>
      </c>
      <c r="J486" s="8">
        <f>-ABS(testdata[[#This Row],[Teeth (8,5)]]-testdata[[#This Row],[Lips (5,3)]])</f>
        <v>-0.15264913583473572</v>
      </c>
      <c r="K486" s="11" t="b">
        <f>IF(testdata[[#This Row],[Upper]]&gt;I485,TRUE,FALSE)</f>
        <v>0</v>
      </c>
      <c r="L486" s="11" t="b">
        <f>IF(testdata[[#This Row],[Lower]]&lt;J485,TRUE,FALSE)</f>
        <v>0</v>
      </c>
      <c r="N486" s="2">
        <v>43438</v>
      </c>
      <c r="O486" s="8">
        <v>3.5838999999999999</v>
      </c>
      <c r="P486" s="8">
        <v>-0.15260000000000001</v>
      </c>
      <c r="Q486" s="11" t="b">
        <v>0</v>
      </c>
      <c r="R486" s="11" t="b">
        <v>0</v>
      </c>
    </row>
    <row r="487" spans="1:18" x14ac:dyDescent="0.25">
      <c r="A487" s="4">
        <v>486</v>
      </c>
      <c r="B487" s="2">
        <v>43440</v>
      </c>
      <c r="C487" s="1">
        <v>263.41000000000003</v>
      </c>
      <c r="D487" s="1">
        <v>256.07</v>
      </c>
      <c r="E487" s="1">
        <f>(testdata[[#This Row],[high]]+testdata[[#This Row],[low]])/2</f>
        <v>259.74</v>
      </c>
      <c r="F487" s="19">
        <f xml:space="preserve"> (F486 *(13 - 1) + E479) / 13</f>
        <v>266.04186852955263</v>
      </c>
      <c r="G487" s="18">
        <f xml:space="preserve"> (G486 *(8-1) + E482) / 8</f>
        <v>263.37852562271638</v>
      </c>
      <c r="H487" s="18">
        <f xml:space="preserve"> (H486 *(5-1) + E484) / 5</f>
        <v>264.29362844943705</v>
      </c>
      <c r="I487" s="8">
        <f>ABS(testdata[[#This Row],[Jaw (13,8)]]-testdata[[#This Row],[Teeth (8,5)]])</f>
        <v>2.6633429068362489</v>
      </c>
      <c r="J487" s="8">
        <f>-ABS(testdata[[#This Row],[Teeth (8,5)]]-testdata[[#This Row],[Lips (5,3)]])</f>
        <v>-0.91510282672066978</v>
      </c>
      <c r="K487" s="11" t="b">
        <f>IF(testdata[[#This Row],[Upper]]&gt;I486,TRUE,FALSE)</f>
        <v>0</v>
      </c>
      <c r="L487" s="11" t="b">
        <f>IF(testdata[[#This Row],[Lower]]&lt;J486,TRUE,FALSE)</f>
        <v>1</v>
      </c>
      <c r="N487" s="2">
        <v>43440</v>
      </c>
      <c r="O487" s="8">
        <v>2.6633</v>
      </c>
      <c r="P487" s="8">
        <v>-0.91510000000000002</v>
      </c>
      <c r="Q487" s="11" t="b">
        <v>0</v>
      </c>
      <c r="R487" s="11" t="b">
        <v>1</v>
      </c>
    </row>
    <row r="488" spans="1:18" x14ac:dyDescent="0.25">
      <c r="A488" s="4">
        <v>487</v>
      </c>
      <c r="B488" s="2">
        <v>43441</v>
      </c>
      <c r="C488" s="1">
        <v>264.63</v>
      </c>
      <c r="D488" s="1">
        <v>256.25</v>
      </c>
      <c r="E488" s="1">
        <f>(testdata[[#This Row],[high]]+testdata[[#This Row],[low]])/2</f>
        <v>260.44</v>
      </c>
      <c r="F488" s="19">
        <f xml:space="preserve"> (F487 *(13 - 1) + E480) / 13</f>
        <v>265.58287864266396</v>
      </c>
      <c r="G488" s="18">
        <f xml:space="preserve"> (G487 *(8-1) + E483) / 8</f>
        <v>263.87370991987683</v>
      </c>
      <c r="H488" s="18">
        <f xml:space="preserve"> (H487 *(5-1) + E485) / 5</f>
        <v>265.87090275954961</v>
      </c>
      <c r="I488" s="8">
        <f>ABS(testdata[[#This Row],[Jaw (13,8)]]-testdata[[#This Row],[Teeth (8,5)]])</f>
        <v>1.7091687227871262</v>
      </c>
      <c r="J488" s="8">
        <f>-ABS(testdata[[#This Row],[Teeth (8,5)]]-testdata[[#This Row],[Lips (5,3)]])</f>
        <v>-1.9971928396727776</v>
      </c>
      <c r="K488" s="11" t="b">
        <f>IF(testdata[[#This Row],[Upper]]&gt;I487,TRUE,FALSE)</f>
        <v>0</v>
      </c>
      <c r="L488" s="11" t="b">
        <f>IF(testdata[[#This Row],[Lower]]&lt;J487,TRUE,FALSE)</f>
        <v>1</v>
      </c>
      <c r="N488" s="2">
        <v>43441</v>
      </c>
      <c r="O488" s="8">
        <v>1.7092000000000001</v>
      </c>
      <c r="P488" s="8">
        <v>-1.9972000000000001</v>
      </c>
      <c r="Q488" s="11" t="b">
        <v>0</v>
      </c>
      <c r="R488" s="11" t="b">
        <v>1</v>
      </c>
    </row>
    <row r="489" spans="1:18" x14ac:dyDescent="0.25">
      <c r="A489" s="4">
        <v>488</v>
      </c>
      <c r="B489" s="2">
        <v>43444</v>
      </c>
      <c r="C489" s="1">
        <v>258.72000000000003</v>
      </c>
      <c r="D489" s="1">
        <v>252.34</v>
      </c>
      <c r="E489" s="1">
        <f>(testdata[[#This Row],[high]]+testdata[[#This Row],[low]])/2</f>
        <v>255.53000000000003</v>
      </c>
      <c r="F489" s="19">
        <f xml:space="preserve"> (F488 *(13 - 1) + E481) / 13</f>
        <v>265.19534951630521</v>
      </c>
      <c r="G489" s="18">
        <f xml:space="preserve"> (G488 *(8-1) + E484) / 8</f>
        <v>264.41324617989221</v>
      </c>
      <c r="H489" s="18">
        <f xml:space="preserve"> (H488 *(5-1) + E486) / 5</f>
        <v>266.23972220763972</v>
      </c>
      <c r="I489" s="8">
        <f>ABS(testdata[[#This Row],[Jaw (13,8)]]-testdata[[#This Row],[Teeth (8,5)]])</f>
        <v>0.78210333641300167</v>
      </c>
      <c r="J489" s="8">
        <f>-ABS(testdata[[#This Row],[Teeth (8,5)]]-testdata[[#This Row],[Lips (5,3)]])</f>
        <v>-1.8264760277475034</v>
      </c>
      <c r="K489" s="11" t="b">
        <f>IF(testdata[[#This Row],[Upper]]&gt;I488,TRUE,FALSE)</f>
        <v>0</v>
      </c>
      <c r="L489" s="11" t="b">
        <f>IF(testdata[[#This Row],[Lower]]&lt;J488,TRUE,FALSE)</f>
        <v>0</v>
      </c>
      <c r="N489" s="2">
        <v>43444</v>
      </c>
      <c r="O489" s="8">
        <v>0.78210000000000002</v>
      </c>
      <c r="P489" s="8">
        <v>-1.8265</v>
      </c>
      <c r="Q489" s="11" t="b">
        <v>0</v>
      </c>
      <c r="R489" s="11" t="b">
        <v>0</v>
      </c>
    </row>
    <row r="490" spans="1:18" x14ac:dyDescent="0.25">
      <c r="A490" s="4">
        <v>489</v>
      </c>
      <c r="B490" s="2">
        <v>43445</v>
      </c>
      <c r="C490" s="1">
        <v>261.37</v>
      </c>
      <c r="D490" s="1">
        <v>256.11</v>
      </c>
      <c r="E490" s="1">
        <f>(testdata[[#This Row],[high]]+testdata[[#This Row],[low]])/2</f>
        <v>258.74</v>
      </c>
      <c r="F490" s="19">
        <f xml:space="preserve"> (F489 *(13 - 1) + E482) / 13</f>
        <v>265.16955339966637</v>
      </c>
      <c r="G490" s="18">
        <f xml:space="preserve"> (G489 *(8-1) + E485) / 8</f>
        <v>265.38409040740567</v>
      </c>
      <c r="H490" s="18">
        <f xml:space="preserve"> (H489 *(5-1) + E487) / 5</f>
        <v>264.93977776611177</v>
      </c>
      <c r="I490" s="8">
        <f>ABS(testdata[[#This Row],[Jaw (13,8)]]-testdata[[#This Row],[Teeth (8,5)]])</f>
        <v>0.2145370077392954</v>
      </c>
      <c r="J490" s="8">
        <f>-ABS(testdata[[#This Row],[Teeth (8,5)]]-testdata[[#This Row],[Lips (5,3)]])</f>
        <v>-0.44431264129389092</v>
      </c>
      <c r="K490" s="11" t="b">
        <f>IF(testdata[[#This Row],[Upper]]&gt;I489,TRUE,FALSE)</f>
        <v>0</v>
      </c>
      <c r="L490" s="11" t="b">
        <f>IF(testdata[[#This Row],[Lower]]&lt;J489,TRUE,FALSE)</f>
        <v>0</v>
      </c>
      <c r="N490" s="2">
        <v>43445</v>
      </c>
      <c r="O490" s="8">
        <v>0.2145</v>
      </c>
      <c r="P490" s="8">
        <v>-0.44429999999999997</v>
      </c>
      <c r="Q490" s="11" t="b">
        <v>0</v>
      </c>
      <c r="R490" s="11" t="b">
        <v>0</v>
      </c>
    </row>
    <row r="491" spans="1:18" x14ac:dyDescent="0.25">
      <c r="A491" s="4">
        <v>490</v>
      </c>
      <c r="B491" s="2">
        <v>43446</v>
      </c>
      <c r="C491" s="1">
        <v>262.47000000000003</v>
      </c>
      <c r="D491" s="1">
        <v>258.93</v>
      </c>
      <c r="E491" s="1">
        <f>(testdata[[#This Row],[high]]+testdata[[#This Row],[low]])/2</f>
        <v>260.70000000000005</v>
      </c>
      <c r="F491" s="19">
        <f xml:space="preserve"> (F490 *(13 - 1) + E483) / 13</f>
        <v>265.33651083046129</v>
      </c>
      <c r="G491" s="18">
        <f xml:space="preserve"> (G490 *(8-1) + E486) / 8</f>
        <v>265.67545410647995</v>
      </c>
      <c r="H491" s="18">
        <f xml:space="preserve"> (H490 *(5-1) + E488) / 5</f>
        <v>264.03982221288942</v>
      </c>
      <c r="I491" s="8">
        <f>ABS(testdata[[#This Row],[Jaw (13,8)]]-testdata[[#This Row],[Teeth (8,5)]])</f>
        <v>0.33894327601865371</v>
      </c>
      <c r="J491" s="8">
        <f>-ABS(testdata[[#This Row],[Teeth (8,5)]]-testdata[[#This Row],[Lips (5,3)]])</f>
        <v>-1.6356318935905279</v>
      </c>
      <c r="K491" s="11" t="b">
        <f>IF(testdata[[#This Row],[Upper]]&gt;I490,TRUE,FALSE)</f>
        <v>1</v>
      </c>
      <c r="L491" s="11" t="b">
        <f>IF(testdata[[#This Row],[Lower]]&lt;J490,TRUE,FALSE)</f>
        <v>1</v>
      </c>
      <c r="N491" s="2">
        <v>43446</v>
      </c>
      <c r="O491" s="8">
        <v>0.33889999999999998</v>
      </c>
      <c r="P491" s="8">
        <v>-1.6355999999999999</v>
      </c>
      <c r="Q491" s="11" t="b">
        <v>1</v>
      </c>
      <c r="R491" s="11" t="b">
        <v>1</v>
      </c>
    </row>
    <row r="492" spans="1:18" x14ac:dyDescent="0.25">
      <c r="A492" s="4">
        <v>491</v>
      </c>
      <c r="B492" s="2">
        <v>43447</v>
      </c>
      <c r="C492" s="1">
        <v>260.99</v>
      </c>
      <c r="D492" s="1">
        <v>257.70999999999998</v>
      </c>
      <c r="E492" s="1">
        <f>(testdata[[#This Row],[high]]+testdata[[#This Row],[low]])/2</f>
        <v>259.35000000000002</v>
      </c>
      <c r="F492" s="19">
        <f xml:space="preserve"> (F491 *(13 - 1) + E484) / 13</f>
        <v>265.55600999734889</v>
      </c>
      <c r="G492" s="18">
        <f xml:space="preserve"> (G491 *(8-1) + E487) / 8</f>
        <v>264.93352234316995</v>
      </c>
      <c r="H492" s="18">
        <f xml:space="preserve"> (H491 *(5-1) + E489) / 5</f>
        <v>262.33785777031153</v>
      </c>
      <c r="I492" s="8">
        <f>ABS(testdata[[#This Row],[Jaw (13,8)]]-testdata[[#This Row],[Teeth (8,5)]])</f>
        <v>0.62248765417893992</v>
      </c>
      <c r="J492" s="8">
        <f>-ABS(testdata[[#This Row],[Teeth (8,5)]]-testdata[[#This Row],[Lips (5,3)]])</f>
        <v>-2.5956645728584249</v>
      </c>
      <c r="K492" s="11" t="b">
        <f>IF(testdata[[#This Row],[Upper]]&gt;I491,TRUE,FALSE)</f>
        <v>1</v>
      </c>
      <c r="L492" s="11" t="b">
        <f>IF(testdata[[#This Row],[Lower]]&lt;J491,TRUE,FALSE)</f>
        <v>1</v>
      </c>
      <c r="N492" s="2">
        <v>43447</v>
      </c>
      <c r="O492" s="8">
        <v>0.62250000000000005</v>
      </c>
      <c r="P492" s="8">
        <v>-2.5956999999999999</v>
      </c>
      <c r="Q492" s="11" t="b">
        <v>1</v>
      </c>
      <c r="R492" s="11" t="b">
        <v>1</v>
      </c>
    </row>
    <row r="493" spans="1:18" x14ac:dyDescent="0.25">
      <c r="A493" s="4">
        <v>492</v>
      </c>
      <c r="B493" s="2">
        <v>43448</v>
      </c>
      <c r="C493" s="1">
        <v>257.62</v>
      </c>
      <c r="D493" s="1">
        <v>253.54</v>
      </c>
      <c r="E493" s="1">
        <f>(testdata[[#This Row],[high]]+testdata[[#This Row],[low]])/2</f>
        <v>255.57999999999998</v>
      </c>
      <c r="F493" s="19">
        <f xml:space="preserve"> (F492 *(13 - 1) + E485) / 13</f>
        <v>266.06554768986052</v>
      </c>
      <c r="G493" s="18">
        <f xml:space="preserve"> (G492 *(8-1) + E488) / 8</f>
        <v>264.37183205027372</v>
      </c>
      <c r="H493" s="18">
        <f xml:space="preserve"> (H492 *(5-1) + E490) / 5</f>
        <v>261.6182862162492</v>
      </c>
      <c r="I493" s="8">
        <f>ABS(testdata[[#This Row],[Jaw (13,8)]]-testdata[[#This Row],[Teeth (8,5)]])</f>
        <v>1.6937156395867987</v>
      </c>
      <c r="J493" s="8">
        <f>-ABS(testdata[[#This Row],[Teeth (8,5)]]-testdata[[#This Row],[Lips (5,3)]])</f>
        <v>-2.7535458340245214</v>
      </c>
      <c r="K493" s="11" t="b">
        <f>IF(testdata[[#This Row],[Upper]]&gt;I492,TRUE,FALSE)</f>
        <v>1</v>
      </c>
      <c r="L493" s="11" t="b">
        <f>IF(testdata[[#This Row],[Lower]]&lt;J492,TRUE,FALSE)</f>
        <v>1</v>
      </c>
      <c r="N493" s="2">
        <v>43448</v>
      </c>
      <c r="O493" s="8">
        <v>1.6937</v>
      </c>
      <c r="P493" s="8">
        <v>-2.7534999999999998</v>
      </c>
      <c r="Q493" s="11" t="b">
        <v>1</v>
      </c>
      <c r="R493" s="11" t="b">
        <v>1</v>
      </c>
    </row>
    <row r="494" spans="1:18" x14ac:dyDescent="0.25">
      <c r="A494" s="4">
        <v>493</v>
      </c>
      <c r="B494" s="2">
        <v>43451</v>
      </c>
      <c r="C494" s="1">
        <v>254.32</v>
      </c>
      <c r="D494" s="1">
        <v>247.37</v>
      </c>
      <c r="E494" s="1">
        <f>(testdata[[#This Row],[high]]+testdata[[#This Row],[low]])/2</f>
        <v>250.845</v>
      </c>
      <c r="F494" s="19">
        <f xml:space="preserve"> (F493 *(13 - 1) + E486) / 13</f>
        <v>266.19242863679432</v>
      </c>
      <c r="G494" s="18">
        <f xml:space="preserve"> (G493 *(8-1) + E489) / 8</f>
        <v>263.26660304398951</v>
      </c>
      <c r="H494" s="18">
        <f xml:space="preserve"> (H493 *(5-1) + E491) / 5</f>
        <v>261.43462897299935</v>
      </c>
      <c r="I494" s="8">
        <f>ABS(testdata[[#This Row],[Jaw (13,8)]]-testdata[[#This Row],[Teeth (8,5)]])</f>
        <v>2.9258255928048129</v>
      </c>
      <c r="J494" s="8">
        <f>-ABS(testdata[[#This Row],[Teeth (8,5)]]-testdata[[#This Row],[Lips (5,3)]])</f>
        <v>-1.8319740709901566</v>
      </c>
      <c r="K494" s="11" t="b">
        <f>IF(testdata[[#This Row],[Upper]]&gt;I493,TRUE,FALSE)</f>
        <v>1</v>
      </c>
      <c r="L494" s="11" t="b">
        <f>IF(testdata[[#This Row],[Lower]]&lt;J493,TRUE,FALSE)</f>
        <v>0</v>
      </c>
      <c r="N494" s="2">
        <v>43451</v>
      </c>
      <c r="O494" s="8">
        <v>2.9258000000000002</v>
      </c>
      <c r="P494" s="8">
        <v>-1.8320000000000001</v>
      </c>
      <c r="Q494" s="11" t="b">
        <v>1</v>
      </c>
      <c r="R494" s="11" t="b">
        <v>0</v>
      </c>
    </row>
    <row r="495" spans="1:18" x14ac:dyDescent="0.25">
      <c r="A495" s="4">
        <v>494</v>
      </c>
      <c r="B495" s="2">
        <v>43452</v>
      </c>
      <c r="C495" s="1">
        <v>251.69</v>
      </c>
      <c r="D495" s="1">
        <v>247.13</v>
      </c>
      <c r="E495" s="1">
        <f>(testdata[[#This Row],[high]]+testdata[[#This Row],[low]])/2</f>
        <v>249.41</v>
      </c>
      <c r="F495" s="19">
        <f xml:space="preserve"> (F494 *(13 - 1) + E487) / 13</f>
        <v>265.69608797242552</v>
      </c>
      <c r="G495" s="18">
        <f xml:space="preserve"> (G494 *(8-1) + E490) / 8</f>
        <v>262.70077766349084</v>
      </c>
      <c r="H495" s="18">
        <f xml:space="preserve"> (H494 *(5-1) + E492) / 5</f>
        <v>261.01770317839947</v>
      </c>
      <c r="I495" s="8">
        <f>ABS(testdata[[#This Row],[Jaw (13,8)]]-testdata[[#This Row],[Teeth (8,5)]])</f>
        <v>2.9953103089346769</v>
      </c>
      <c r="J495" s="8">
        <f>-ABS(testdata[[#This Row],[Teeth (8,5)]]-testdata[[#This Row],[Lips (5,3)]])</f>
        <v>-1.6830744850913675</v>
      </c>
      <c r="K495" s="11" t="b">
        <f>IF(testdata[[#This Row],[Upper]]&gt;I494,TRUE,FALSE)</f>
        <v>1</v>
      </c>
      <c r="L495" s="11" t="b">
        <f>IF(testdata[[#This Row],[Lower]]&lt;J494,TRUE,FALSE)</f>
        <v>0</v>
      </c>
      <c r="N495" s="2">
        <v>43452</v>
      </c>
      <c r="O495" s="8">
        <v>2.9952999999999999</v>
      </c>
      <c r="P495" s="8">
        <v>-1.6831</v>
      </c>
      <c r="Q495" s="11" t="b">
        <v>1</v>
      </c>
      <c r="R495" s="11" t="b">
        <v>0</v>
      </c>
    </row>
    <row r="496" spans="1:18" x14ac:dyDescent="0.25">
      <c r="A496" s="4">
        <v>495</v>
      </c>
      <c r="B496" s="2">
        <v>43453</v>
      </c>
      <c r="C496" s="1">
        <v>253.1</v>
      </c>
      <c r="D496" s="1">
        <v>243.3</v>
      </c>
      <c r="E496" s="1">
        <f>(testdata[[#This Row],[high]]+testdata[[#This Row],[low]])/2</f>
        <v>248.2</v>
      </c>
      <c r="F496" s="19">
        <f xml:space="preserve"> (F495 *(13 - 1) + E488) / 13</f>
        <v>265.2917735130082</v>
      </c>
      <c r="G496" s="18">
        <f xml:space="preserve"> (G495 *(8-1) + E491) / 8</f>
        <v>262.45068045555445</v>
      </c>
      <c r="H496" s="18">
        <f xml:space="preserve"> (H495 *(5-1) + E493) / 5</f>
        <v>259.93016254271959</v>
      </c>
      <c r="I496" s="8">
        <f>ABS(testdata[[#This Row],[Jaw (13,8)]]-testdata[[#This Row],[Teeth (8,5)]])</f>
        <v>2.8410930574537474</v>
      </c>
      <c r="J496" s="8">
        <f>-ABS(testdata[[#This Row],[Teeth (8,5)]]-testdata[[#This Row],[Lips (5,3)]])</f>
        <v>-2.5205179128348618</v>
      </c>
      <c r="K496" s="11" t="b">
        <f>IF(testdata[[#This Row],[Upper]]&gt;I495,TRUE,FALSE)</f>
        <v>0</v>
      </c>
      <c r="L496" s="11" t="b">
        <f>IF(testdata[[#This Row],[Lower]]&lt;J495,TRUE,FALSE)</f>
        <v>1</v>
      </c>
      <c r="N496" s="2">
        <v>43453</v>
      </c>
      <c r="O496" s="8">
        <v>2.8411</v>
      </c>
      <c r="P496" s="8">
        <v>-2.5205000000000002</v>
      </c>
      <c r="Q496" s="11" t="b">
        <v>0</v>
      </c>
      <c r="R496" s="11" t="b">
        <v>1</v>
      </c>
    </row>
    <row r="497" spans="1:18" x14ac:dyDescent="0.25">
      <c r="A497" s="4">
        <v>496</v>
      </c>
      <c r="B497" s="2">
        <v>43454</v>
      </c>
      <c r="C497" s="1">
        <v>245.51</v>
      </c>
      <c r="D497" s="1">
        <v>238.71</v>
      </c>
      <c r="E497" s="1">
        <f>(testdata[[#This Row],[high]]+testdata[[#This Row],[low]])/2</f>
        <v>242.11</v>
      </c>
      <c r="F497" s="19">
        <f xml:space="preserve"> (F496 *(13 - 1) + E489) / 13</f>
        <v>264.54086785816145</v>
      </c>
      <c r="G497" s="18">
        <f xml:space="preserve"> (G496 *(8-1) + E492) / 8</f>
        <v>262.06309539861013</v>
      </c>
      <c r="H497" s="18">
        <f xml:space="preserve"> (H496 *(5-1) + E494) / 5</f>
        <v>258.1131300341757</v>
      </c>
      <c r="I497" s="8">
        <f>ABS(testdata[[#This Row],[Jaw (13,8)]]-testdata[[#This Row],[Teeth (8,5)]])</f>
        <v>2.4777724595513178</v>
      </c>
      <c r="J497" s="8">
        <f>-ABS(testdata[[#This Row],[Teeth (8,5)]]-testdata[[#This Row],[Lips (5,3)]])</f>
        <v>-3.9499653644344335</v>
      </c>
      <c r="K497" s="11" t="b">
        <f>IF(testdata[[#This Row],[Upper]]&gt;I496,TRUE,FALSE)</f>
        <v>0</v>
      </c>
      <c r="L497" s="11" t="b">
        <f>IF(testdata[[#This Row],[Lower]]&lt;J496,TRUE,FALSE)</f>
        <v>1</v>
      </c>
      <c r="N497" s="2">
        <v>43454</v>
      </c>
      <c r="O497" s="8">
        <v>2.4777999999999998</v>
      </c>
      <c r="P497" s="8">
        <v>-3.95</v>
      </c>
      <c r="Q497" s="11" t="b">
        <v>0</v>
      </c>
      <c r="R497" s="11" t="b">
        <v>1</v>
      </c>
    </row>
    <row r="498" spans="1:18" x14ac:dyDescent="0.25">
      <c r="A498" s="4">
        <v>497</v>
      </c>
      <c r="B498" s="2">
        <v>43455</v>
      </c>
      <c r="C498" s="1">
        <v>245.07</v>
      </c>
      <c r="D498" s="1">
        <v>235.52</v>
      </c>
      <c r="E498" s="1">
        <f>(testdata[[#This Row],[high]]+testdata[[#This Row],[low]])/2</f>
        <v>240.29500000000002</v>
      </c>
      <c r="F498" s="19">
        <f xml:space="preserve"> (F497 *(13 - 1) + E490) / 13</f>
        <v>264.09464725368747</v>
      </c>
      <c r="G498" s="18">
        <f xml:space="preserve"> (G497 *(8-1) + E493) / 8</f>
        <v>261.25270847378385</v>
      </c>
      <c r="H498" s="18">
        <f xml:space="preserve"> (H497 *(5-1) + E495) / 5</f>
        <v>256.3725040273406</v>
      </c>
      <c r="I498" s="8">
        <f>ABS(testdata[[#This Row],[Jaw (13,8)]]-testdata[[#This Row],[Teeth (8,5)]])</f>
        <v>2.8419387799036144</v>
      </c>
      <c r="J498" s="8">
        <f>-ABS(testdata[[#This Row],[Teeth (8,5)]]-testdata[[#This Row],[Lips (5,3)]])</f>
        <v>-4.8802044464432583</v>
      </c>
      <c r="K498" s="11" t="b">
        <f>IF(testdata[[#This Row],[Upper]]&gt;I497,TRUE,FALSE)</f>
        <v>1</v>
      </c>
      <c r="L498" s="11" t="b">
        <f>IF(testdata[[#This Row],[Lower]]&lt;J497,TRUE,FALSE)</f>
        <v>1</v>
      </c>
      <c r="N498" s="2">
        <v>43455</v>
      </c>
      <c r="O498" s="8">
        <v>2.8418999999999999</v>
      </c>
      <c r="P498" s="8">
        <v>-4.8802000000000003</v>
      </c>
      <c r="Q498" s="11" t="b">
        <v>1</v>
      </c>
      <c r="R498" s="11" t="b">
        <v>1</v>
      </c>
    </row>
    <row r="499" spans="1:18" x14ac:dyDescent="0.25">
      <c r="A499" s="4">
        <v>498</v>
      </c>
      <c r="B499" s="2">
        <v>43458</v>
      </c>
      <c r="C499" s="1">
        <v>236.36</v>
      </c>
      <c r="D499" s="1">
        <v>229.92</v>
      </c>
      <c r="E499" s="1">
        <f>(testdata[[#This Row],[high]]+testdata[[#This Row],[low]])/2</f>
        <v>233.14</v>
      </c>
      <c r="F499" s="19">
        <f xml:space="preserve"> (F498 *(13 - 1) + E491) / 13</f>
        <v>263.83352054186531</v>
      </c>
      <c r="G499" s="18">
        <f xml:space="preserve"> (G498 *(8-1) + E494) / 8</f>
        <v>259.95174491456083</v>
      </c>
      <c r="H499" s="18">
        <f xml:space="preserve"> (H498 *(5-1) + E496) / 5</f>
        <v>254.73800322187248</v>
      </c>
      <c r="I499" s="8">
        <f>ABS(testdata[[#This Row],[Jaw (13,8)]]-testdata[[#This Row],[Teeth (8,5)]])</f>
        <v>3.8817756273044779</v>
      </c>
      <c r="J499" s="8">
        <f>-ABS(testdata[[#This Row],[Teeth (8,5)]]-testdata[[#This Row],[Lips (5,3)]])</f>
        <v>-5.2137416926883589</v>
      </c>
      <c r="K499" s="11" t="b">
        <f>IF(testdata[[#This Row],[Upper]]&gt;I498,TRUE,FALSE)</f>
        <v>1</v>
      </c>
      <c r="L499" s="11" t="b">
        <f>IF(testdata[[#This Row],[Lower]]&lt;J498,TRUE,FALSE)</f>
        <v>1</v>
      </c>
      <c r="N499" s="2">
        <v>43458</v>
      </c>
      <c r="O499" s="8">
        <v>3.8818000000000001</v>
      </c>
      <c r="P499" s="8">
        <v>-5.2137000000000002</v>
      </c>
      <c r="Q499" s="11" t="b">
        <v>1</v>
      </c>
      <c r="R499" s="11" t="b">
        <v>1</v>
      </c>
    </row>
    <row r="500" spans="1:18" x14ac:dyDescent="0.25">
      <c r="A500" s="4">
        <v>499</v>
      </c>
      <c r="B500" s="2">
        <v>43460</v>
      </c>
      <c r="C500" s="1">
        <v>241.61</v>
      </c>
      <c r="D500" s="1">
        <v>229.42</v>
      </c>
      <c r="E500" s="1">
        <f>(testdata[[#This Row],[high]]+testdata[[#This Row],[low]])/2</f>
        <v>235.51499999999999</v>
      </c>
      <c r="F500" s="19">
        <f xml:space="preserve"> (F499 *(13 - 1) + E492) / 13</f>
        <v>263.48863434633722</v>
      </c>
      <c r="G500" s="18">
        <f xml:space="preserve"> (G499 *(8-1) + E495) / 8</f>
        <v>258.63402680024075</v>
      </c>
      <c r="H500" s="18">
        <f xml:space="preserve"> (H499 *(5-1) + E497) / 5</f>
        <v>252.21240257749795</v>
      </c>
      <c r="I500" s="8">
        <f>ABS(testdata[[#This Row],[Jaw (13,8)]]-testdata[[#This Row],[Teeth (8,5)]])</f>
        <v>4.8546075460964744</v>
      </c>
      <c r="J500" s="8">
        <f>-ABS(testdata[[#This Row],[Teeth (8,5)]]-testdata[[#This Row],[Lips (5,3)]])</f>
        <v>-6.4216242227427927</v>
      </c>
      <c r="K500" s="11" t="b">
        <f>IF(testdata[[#This Row],[Upper]]&gt;I499,TRUE,FALSE)</f>
        <v>1</v>
      </c>
      <c r="L500" s="11" t="b">
        <f>IF(testdata[[#This Row],[Lower]]&lt;J499,TRUE,FALSE)</f>
        <v>1</v>
      </c>
      <c r="N500" s="2">
        <v>43460</v>
      </c>
      <c r="O500" s="8">
        <v>4.8545999999999996</v>
      </c>
      <c r="P500" s="8">
        <v>-6.4215999999999998</v>
      </c>
      <c r="Q500" s="11" t="b">
        <v>1</v>
      </c>
      <c r="R500" s="11" t="b">
        <v>1</v>
      </c>
    </row>
    <row r="501" spans="1:18" x14ac:dyDescent="0.25">
      <c r="A501" s="4">
        <v>500</v>
      </c>
      <c r="B501" s="2">
        <v>43461</v>
      </c>
      <c r="C501" s="1">
        <v>243.68</v>
      </c>
      <c r="D501" s="1">
        <v>234.52</v>
      </c>
      <c r="E501" s="1">
        <f>(testdata[[#This Row],[high]]+testdata[[#This Row],[low]])/2</f>
        <v>239.10000000000002</v>
      </c>
      <c r="F501" s="19">
        <f xml:space="preserve"> (F500 *(13 - 1) + E493) / 13</f>
        <v>262.88027785815746</v>
      </c>
      <c r="G501" s="18">
        <f xml:space="preserve"> (G500 *(8-1) + E496) / 8</f>
        <v>257.32977345021067</v>
      </c>
      <c r="H501" s="18">
        <f xml:space="preserve"> (H500 *(5-1) + E498) / 5</f>
        <v>249.82892206199836</v>
      </c>
      <c r="I501" s="8">
        <f>ABS(testdata[[#This Row],[Jaw (13,8)]]-testdata[[#This Row],[Teeth (8,5)]])</f>
        <v>5.5505044079467893</v>
      </c>
      <c r="J501" s="8">
        <f>-ABS(testdata[[#This Row],[Teeth (8,5)]]-testdata[[#This Row],[Lips (5,3)]])</f>
        <v>-7.5008513882123111</v>
      </c>
      <c r="K501" s="11" t="b">
        <f>IF(testdata[[#This Row],[Upper]]&gt;I500,TRUE,FALSE)</f>
        <v>1</v>
      </c>
      <c r="L501" s="11" t="b">
        <f>IF(testdata[[#This Row],[Lower]]&lt;J500,TRUE,FALSE)</f>
        <v>1</v>
      </c>
      <c r="N501" s="2">
        <v>43461</v>
      </c>
      <c r="O501" s="8">
        <v>5.5505000000000004</v>
      </c>
      <c r="P501" s="8">
        <v>-7.5008999999999997</v>
      </c>
      <c r="Q501" s="11" t="b">
        <v>1</v>
      </c>
      <c r="R501" s="11" t="b">
        <v>1</v>
      </c>
    </row>
    <row r="502" spans="1:18" x14ac:dyDescent="0.25">
      <c r="A502" s="4">
        <v>501</v>
      </c>
      <c r="B502" s="2">
        <v>43462</v>
      </c>
      <c r="C502" s="1">
        <v>246.73</v>
      </c>
      <c r="D502" s="1">
        <v>241.87</v>
      </c>
      <c r="E502" s="1">
        <f>(testdata[[#This Row],[high]]+testdata[[#This Row],[low]])/2</f>
        <v>244.3</v>
      </c>
      <c r="F502" s="19">
        <f xml:space="preserve"> (F501 *(13 - 1) + E494) / 13</f>
        <v>261.95448725368379</v>
      </c>
      <c r="G502" s="18">
        <f xml:space="preserve"> (G501 *(8-1) + E497) / 8</f>
        <v>255.42730176893434</v>
      </c>
      <c r="H502" s="18">
        <f xml:space="preserve"> (H501 *(5-1) + E499) / 5</f>
        <v>246.49113764959867</v>
      </c>
      <c r="I502" s="8">
        <f>ABS(testdata[[#This Row],[Jaw (13,8)]]-testdata[[#This Row],[Teeth (8,5)]])</f>
        <v>6.5271854847494524</v>
      </c>
      <c r="J502" s="8">
        <f>-ABS(testdata[[#This Row],[Teeth (8,5)]]-testdata[[#This Row],[Lips (5,3)]])</f>
        <v>-8.9361641193356718</v>
      </c>
      <c r="K502" s="11" t="b">
        <f>IF(testdata[[#This Row],[Upper]]&gt;I501,TRUE,FALSE)</f>
        <v>1</v>
      </c>
      <c r="L502" s="11" t="b">
        <f>IF(testdata[[#This Row],[Lower]]&lt;J501,TRUE,FALSE)</f>
        <v>1</v>
      </c>
      <c r="N502" s="2">
        <v>43462</v>
      </c>
      <c r="O502" s="8">
        <v>6.5271999999999997</v>
      </c>
      <c r="P502" s="8">
        <v>-8.9361999999999995</v>
      </c>
      <c r="Q502" s="11" t="b">
        <v>1</v>
      </c>
      <c r="R502" s="11" t="b">
        <v>1</v>
      </c>
    </row>
    <row r="503" spans="1:18" x14ac:dyDescent="0.25">
      <c r="A503" s="4">
        <v>502</v>
      </c>
      <c r="B503" s="2">
        <v>43465</v>
      </c>
      <c r="C503" s="1">
        <v>245.54</v>
      </c>
      <c r="D503" s="1">
        <v>242.87</v>
      </c>
      <c r="E503" s="1">
        <f>(testdata[[#This Row],[high]]+testdata[[#This Row],[low]])/2</f>
        <v>244.20499999999998</v>
      </c>
      <c r="F503" s="20">
        <f xml:space="preserve"> (F502 *(13 - 1) + E495) / 13</f>
        <v>260.98952669570815</v>
      </c>
      <c r="G503" s="20">
        <f xml:space="preserve"> (G502 *(8-1) + E498) / 8</f>
        <v>253.53576404781757</v>
      </c>
      <c r="H503" s="20">
        <f xml:space="preserve"> (H502 *(5-1) + E500) / 5</f>
        <v>244.29591011967895</v>
      </c>
      <c r="I503" s="9">
        <f>ABS(testdata[[#This Row],[Jaw (13,8)]]-testdata[[#This Row],[Teeth (8,5)]])</f>
        <v>7.453762647890585</v>
      </c>
      <c r="J503" s="9">
        <f>-ABS(testdata[[#This Row],[Teeth (8,5)]]-testdata[[#This Row],[Lips (5,3)]])</f>
        <v>-9.2398539281386149</v>
      </c>
      <c r="K503" s="12" t="b">
        <f>IF(testdata[[#This Row],[Upper]]&gt;I502,TRUE,FALSE)</f>
        <v>1</v>
      </c>
      <c r="L503" s="12" t="b">
        <f>IF(testdata[[#This Row],[Lower]]&lt;J502,TRUE,FALSE)</f>
        <v>1</v>
      </c>
      <c r="N503" s="2">
        <v>43465</v>
      </c>
      <c r="O503" s="9">
        <v>7.4538000000000002</v>
      </c>
      <c r="P503" s="9">
        <v>-9.2399000000000004</v>
      </c>
      <c r="Q503" s="12" t="b">
        <v>1</v>
      </c>
      <c r="R503" s="12" t="b">
        <v>1</v>
      </c>
    </row>
  </sheetData>
  <phoneticPr fontId="19" type="noConversion"/>
  <pageMargins left="0.7" right="0.7" top="0.75" bottom="0.75" header="0.3" footer="0.3"/>
  <pageSetup orientation="portrait" r:id="rId1"/>
  <ignoredErrors>
    <ignoredError sqref="F22:F503 L15:L503 K23:K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Alligator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2021-03-13T21:31:42Z</dcterms:modified>
</cp:coreProperties>
</file>