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fileSharing readOnlyRecommended="1"/>
  <workbookPr filterPrivacy="1" codeName="ThisWorkbook" defaultThemeVersion="166925"/>
  <xr:revisionPtr revIDLastSave="0" documentId="13_ncr:1_{F57151CC-FED7-4263-ABF5-5E3ABC430BD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Be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2" i="1" l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N2" i="1"/>
  <c r="M2" i="1"/>
  <c r="H2" i="1"/>
  <c r="I2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21" i="1"/>
  <c r="E23" i="1"/>
  <c r="F23" i="1" s="1"/>
  <c r="E24" i="1"/>
  <c r="E25" i="1"/>
  <c r="E26" i="1"/>
  <c r="F26" i="1" s="1"/>
  <c r="E27" i="1"/>
  <c r="F27" i="1" s="1"/>
  <c r="E28" i="1"/>
  <c r="E29" i="1"/>
  <c r="E30" i="1"/>
  <c r="F30" i="1" s="1"/>
  <c r="E31" i="1"/>
  <c r="F31" i="1" s="1"/>
  <c r="E32" i="1"/>
  <c r="E33" i="1"/>
  <c r="E34" i="1"/>
  <c r="F34" i="1" s="1"/>
  <c r="E35" i="1"/>
  <c r="F35" i="1" s="1"/>
  <c r="E36" i="1"/>
  <c r="E37" i="1"/>
  <c r="E38" i="1"/>
  <c r="F38" i="1" s="1"/>
  <c r="E39" i="1"/>
  <c r="F39" i="1" s="1"/>
  <c r="E40" i="1"/>
  <c r="E41" i="1"/>
  <c r="E42" i="1"/>
  <c r="F42" i="1" s="1"/>
  <c r="E43" i="1"/>
  <c r="F43" i="1" s="1"/>
  <c r="E44" i="1"/>
  <c r="E45" i="1"/>
  <c r="E46" i="1"/>
  <c r="F46" i="1" s="1"/>
  <c r="E47" i="1"/>
  <c r="F47" i="1" s="1"/>
  <c r="E48" i="1"/>
  <c r="E49" i="1"/>
  <c r="E50" i="1"/>
  <c r="F50" i="1" s="1"/>
  <c r="E51" i="1"/>
  <c r="F51" i="1" s="1"/>
  <c r="E52" i="1"/>
  <c r="E53" i="1"/>
  <c r="E54" i="1"/>
  <c r="F54" i="1" s="1"/>
  <c r="E55" i="1"/>
  <c r="F55" i="1" s="1"/>
  <c r="E56" i="1"/>
  <c r="E57" i="1"/>
  <c r="E58" i="1"/>
  <c r="F58" i="1" s="1"/>
  <c r="E59" i="1"/>
  <c r="F59" i="1" s="1"/>
  <c r="E60" i="1"/>
  <c r="E61" i="1"/>
  <c r="E62" i="1"/>
  <c r="F62" i="1" s="1"/>
  <c r="E63" i="1"/>
  <c r="F63" i="1" s="1"/>
  <c r="E64" i="1"/>
  <c r="E65" i="1"/>
  <c r="E66" i="1"/>
  <c r="F66" i="1" s="1"/>
  <c r="E67" i="1"/>
  <c r="F67" i="1" s="1"/>
  <c r="E68" i="1"/>
  <c r="E69" i="1"/>
  <c r="E70" i="1"/>
  <c r="F70" i="1" s="1"/>
  <c r="E71" i="1"/>
  <c r="F71" i="1" s="1"/>
  <c r="E72" i="1"/>
  <c r="E73" i="1"/>
  <c r="E74" i="1"/>
  <c r="F74" i="1" s="1"/>
  <c r="E75" i="1"/>
  <c r="F75" i="1" s="1"/>
  <c r="E76" i="1"/>
  <c r="E77" i="1"/>
  <c r="E78" i="1"/>
  <c r="F78" i="1" s="1"/>
  <c r="E79" i="1"/>
  <c r="F79" i="1" s="1"/>
  <c r="E80" i="1"/>
  <c r="E81" i="1"/>
  <c r="E82" i="1"/>
  <c r="F82" i="1" s="1"/>
  <c r="E83" i="1"/>
  <c r="F83" i="1" s="1"/>
  <c r="E84" i="1"/>
  <c r="E85" i="1"/>
  <c r="E86" i="1"/>
  <c r="F86" i="1" s="1"/>
  <c r="E87" i="1"/>
  <c r="F87" i="1" s="1"/>
  <c r="E88" i="1"/>
  <c r="E89" i="1"/>
  <c r="E90" i="1"/>
  <c r="F90" i="1" s="1"/>
  <c r="E91" i="1"/>
  <c r="F91" i="1" s="1"/>
  <c r="E92" i="1"/>
  <c r="E93" i="1"/>
  <c r="E94" i="1"/>
  <c r="F94" i="1" s="1"/>
  <c r="E95" i="1"/>
  <c r="F95" i="1" s="1"/>
  <c r="E96" i="1"/>
  <c r="E97" i="1"/>
  <c r="E98" i="1"/>
  <c r="F98" i="1" s="1"/>
  <c r="E99" i="1"/>
  <c r="F99" i="1" s="1"/>
  <c r="E100" i="1"/>
  <c r="E101" i="1"/>
  <c r="E102" i="1"/>
  <c r="F102" i="1" s="1"/>
  <c r="E103" i="1"/>
  <c r="F103" i="1" s="1"/>
  <c r="E104" i="1"/>
  <c r="E105" i="1"/>
  <c r="E106" i="1"/>
  <c r="F106" i="1" s="1"/>
  <c r="E107" i="1"/>
  <c r="F107" i="1" s="1"/>
  <c r="E108" i="1"/>
  <c r="E109" i="1"/>
  <c r="E110" i="1"/>
  <c r="F110" i="1" s="1"/>
  <c r="E111" i="1"/>
  <c r="F111" i="1" s="1"/>
  <c r="E112" i="1"/>
  <c r="E113" i="1"/>
  <c r="E114" i="1"/>
  <c r="F114" i="1" s="1"/>
  <c r="E115" i="1"/>
  <c r="F115" i="1" s="1"/>
  <c r="E116" i="1"/>
  <c r="E117" i="1"/>
  <c r="E118" i="1"/>
  <c r="F118" i="1" s="1"/>
  <c r="E119" i="1"/>
  <c r="F119" i="1" s="1"/>
  <c r="E120" i="1"/>
  <c r="E121" i="1"/>
  <c r="E122" i="1"/>
  <c r="F122" i="1" s="1"/>
  <c r="E123" i="1"/>
  <c r="F123" i="1" s="1"/>
  <c r="E124" i="1"/>
  <c r="E125" i="1"/>
  <c r="E126" i="1"/>
  <c r="F126" i="1" s="1"/>
  <c r="E127" i="1"/>
  <c r="F127" i="1" s="1"/>
  <c r="E128" i="1"/>
  <c r="E129" i="1"/>
  <c r="E130" i="1"/>
  <c r="F130" i="1" s="1"/>
  <c r="E131" i="1"/>
  <c r="F131" i="1" s="1"/>
  <c r="E132" i="1"/>
  <c r="E133" i="1"/>
  <c r="E134" i="1"/>
  <c r="F134" i="1" s="1"/>
  <c r="E135" i="1"/>
  <c r="F135" i="1" s="1"/>
  <c r="E136" i="1"/>
  <c r="E137" i="1"/>
  <c r="E138" i="1"/>
  <c r="F138" i="1" s="1"/>
  <c r="E139" i="1"/>
  <c r="F139" i="1" s="1"/>
  <c r="E140" i="1"/>
  <c r="E141" i="1"/>
  <c r="E142" i="1"/>
  <c r="F142" i="1" s="1"/>
  <c r="E143" i="1"/>
  <c r="F143" i="1" s="1"/>
  <c r="E144" i="1"/>
  <c r="E145" i="1"/>
  <c r="E146" i="1"/>
  <c r="F146" i="1" s="1"/>
  <c r="E147" i="1"/>
  <c r="F147" i="1" s="1"/>
  <c r="E148" i="1"/>
  <c r="E149" i="1"/>
  <c r="E150" i="1"/>
  <c r="F150" i="1" s="1"/>
  <c r="E151" i="1"/>
  <c r="F151" i="1" s="1"/>
  <c r="E152" i="1"/>
  <c r="E153" i="1"/>
  <c r="E154" i="1"/>
  <c r="F154" i="1" s="1"/>
  <c r="E155" i="1"/>
  <c r="F155" i="1" s="1"/>
  <c r="E156" i="1"/>
  <c r="E157" i="1"/>
  <c r="E158" i="1"/>
  <c r="F158" i="1" s="1"/>
  <c r="E159" i="1"/>
  <c r="F159" i="1" s="1"/>
  <c r="E160" i="1"/>
  <c r="E161" i="1"/>
  <c r="E162" i="1"/>
  <c r="F162" i="1" s="1"/>
  <c r="E163" i="1"/>
  <c r="F163" i="1" s="1"/>
  <c r="E164" i="1"/>
  <c r="E165" i="1"/>
  <c r="E166" i="1"/>
  <c r="F166" i="1" s="1"/>
  <c r="E167" i="1"/>
  <c r="F167" i="1" s="1"/>
  <c r="E168" i="1"/>
  <c r="E169" i="1"/>
  <c r="E170" i="1"/>
  <c r="F170" i="1" s="1"/>
  <c r="E171" i="1"/>
  <c r="F171" i="1" s="1"/>
  <c r="E172" i="1"/>
  <c r="E173" i="1"/>
  <c r="E174" i="1"/>
  <c r="F174" i="1" s="1"/>
  <c r="E175" i="1"/>
  <c r="F175" i="1" s="1"/>
  <c r="E176" i="1"/>
  <c r="E177" i="1"/>
  <c r="E178" i="1"/>
  <c r="F178" i="1" s="1"/>
  <c r="E179" i="1"/>
  <c r="F179" i="1" s="1"/>
  <c r="E180" i="1"/>
  <c r="E181" i="1"/>
  <c r="E182" i="1"/>
  <c r="F182" i="1" s="1"/>
  <c r="E183" i="1"/>
  <c r="F183" i="1" s="1"/>
  <c r="E184" i="1"/>
  <c r="E185" i="1"/>
  <c r="E186" i="1"/>
  <c r="F186" i="1" s="1"/>
  <c r="E187" i="1"/>
  <c r="F187" i="1" s="1"/>
  <c r="E188" i="1"/>
  <c r="E189" i="1"/>
  <c r="E190" i="1"/>
  <c r="F190" i="1" s="1"/>
  <c r="E191" i="1"/>
  <c r="F191" i="1" s="1"/>
  <c r="E192" i="1"/>
  <c r="E193" i="1"/>
  <c r="E194" i="1"/>
  <c r="F194" i="1" s="1"/>
  <c r="E195" i="1"/>
  <c r="F195" i="1" s="1"/>
  <c r="E196" i="1"/>
  <c r="E197" i="1"/>
  <c r="E198" i="1"/>
  <c r="F198" i="1" s="1"/>
  <c r="E199" i="1"/>
  <c r="F199" i="1" s="1"/>
  <c r="E200" i="1"/>
  <c r="E201" i="1"/>
  <c r="E202" i="1"/>
  <c r="F202" i="1" s="1"/>
  <c r="E203" i="1"/>
  <c r="F203" i="1" s="1"/>
  <c r="E204" i="1"/>
  <c r="E205" i="1"/>
  <c r="E206" i="1"/>
  <c r="F206" i="1" s="1"/>
  <c r="E207" i="1"/>
  <c r="F207" i="1" s="1"/>
  <c r="E208" i="1"/>
  <c r="E209" i="1"/>
  <c r="E210" i="1"/>
  <c r="F210" i="1" s="1"/>
  <c r="E211" i="1"/>
  <c r="F211" i="1" s="1"/>
  <c r="E212" i="1"/>
  <c r="E213" i="1"/>
  <c r="E214" i="1"/>
  <c r="F214" i="1" s="1"/>
  <c r="E215" i="1"/>
  <c r="F215" i="1" s="1"/>
  <c r="E216" i="1"/>
  <c r="E217" i="1"/>
  <c r="E218" i="1"/>
  <c r="F218" i="1" s="1"/>
  <c r="E219" i="1"/>
  <c r="F219" i="1" s="1"/>
  <c r="E220" i="1"/>
  <c r="E221" i="1"/>
  <c r="E222" i="1"/>
  <c r="F222" i="1" s="1"/>
  <c r="E223" i="1"/>
  <c r="F223" i="1" s="1"/>
  <c r="E224" i="1"/>
  <c r="E225" i="1"/>
  <c r="E226" i="1"/>
  <c r="F226" i="1" s="1"/>
  <c r="E227" i="1"/>
  <c r="F227" i="1" s="1"/>
  <c r="E228" i="1"/>
  <c r="E229" i="1"/>
  <c r="E230" i="1"/>
  <c r="F230" i="1" s="1"/>
  <c r="E231" i="1"/>
  <c r="F231" i="1" s="1"/>
  <c r="E232" i="1"/>
  <c r="E233" i="1"/>
  <c r="E234" i="1"/>
  <c r="F234" i="1" s="1"/>
  <c r="E235" i="1"/>
  <c r="F235" i="1" s="1"/>
  <c r="E236" i="1"/>
  <c r="E237" i="1"/>
  <c r="E238" i="1"/>
  <c r="F238" i="1" s="1"/>
  <c r="E239" i="1"/>
  <c r="F239" i="1" s="1"/>
  <c r="E240" i="1"/>
  <c r="E241" i="1"/>
  <c r="E242" i="1"/>
  <c r="F242" i="1" s="1"/>
  <c r="E243" i="1"/>
  <c r="F243" i="1" s="1"/>
  <c r="E244" i="1"/>
  <c r="E245" i="1"/>
  <c r="E246" i="1"/>
  <c r="F246" i="1" s="1"/>
  <c r="E247" i="1"/>
  <c r="F247" i="1" s="1"/>
  <c r="E248" i="1"/>
  <c r="E249" i="1"/>
  <c r="E250" i="1"/>
  <c r="F250" i="1" s="1"/>
  <c r="E251" i="1"/>
  <c r="F251" i="1" s="1"/>
  <c r="E252" i="1"/>
  <c r="E253" i="1"/>
  <c r="E254" i="1"/>
  <c r="F254" i="1" s="1"/>
  <c r="E255" i="1"/>
  <c r="F255" i="1" s="1"/>
  <c r="E256" i="1"/>
  <c r="E257" i="1"/>
  <c r="E258" i="1"/>
  <c r="F258" i="1" s="1"/>
  <c r="E259" i="1"/>
  <c r="F259" i="1" s="1"/>
  <c r="E260" i="1"/>
  <c r="E261" i="1"/>
  <c r="E262" i="1"/>
  <c r="F262" i="1" s="1"/>
  <c r="E263" i="1"/>
  <c r="F263" i="1" s="1"/>
  <c r="E264" i="1"/>
  <c r="E265" i="1"/>
  <c r="E266" i="1"/>
  <c r="F266" i="1" s="1"/>
  <c r="E267" i="1"/>
  <c r="F267" i="1" s="1"/>
  <c r="E268" i="1"/>
  <c r="E269" i="1"/>
  <c r="E270" i="1"/>
  <c r="F270" i="1" s="1"/>
  <c r="E271" i="1"/>
  <c r="F271" i="1" s="1"/>
  <c r="E272" i="1"/>
  <c r="E273" i="1"/>
  <c r="E274" i="1"/>
  <c r="F274" i="1" s="1"/>
  <c r="E275" i="1"/>
  <c r="F275" i="1" s="1"/>
  <c r="E276" i="1"/>
  <c r="E277" i="1"/>
  <c r="E278" i="1"/>
  <c r="F278" i="1" s="1"/>
  <c r="E279" i="1"/>
  <c r="F279" i="1" s="1"/>
  <c r="E280" i="1"/>
  <c r="E281" i="1"/>
  <c r="E282" i="1"/>
  <c r="F282" i="1" s="1"/>
  <c r="E283" i="1"/>
  <c r="F283" i="1" s="1"/>
  <c r="E284" i="1"/>
  <c r="E285" i="1"/>
  <c r="E286" i="1"/>
  <c r="F286" i="1" s="1"/>
  <c r="E287" i="1"/>
  <c r="F287" i="1" s="1"/>
  <c r="E288" i="1"/>
  <c r="E289" i="1"/>
  <c r="E290" i="1"/>
  <c r="F290" i="1" s="1"/>
  <c r="E291" i="1"/>
  <c r="F291" i="1" s="1"/>
  <c r="E292" i="1"/>
  <c r="E293" i="1"/>
  <c r="E294" i="1"/>
  <c r="F294" i="1" s="1"/>
  <c r="E295" i="1"/>
  <c r="F295" i="1" s="1"/>
  <c r="E296" i="1"/>
  <c r="E297" i="1"/>
  <c r="E298" i="1"/>
  <c r="F298" i="1" s="1"/>
  <c r="E299" i="1"/>
  <c r="F299" i="1" s="1"/>
  <c r="E300" i="1"/>
  <c r="E301" i="1"/>
  <c r="E302" i="1"/>
  <c r="F302" i="1" s="1"/>
  <c r="E303" i="1"/>
  <c r="F303" i="1" s="1"/>
  <c r="E304" i="1"/>
  <c r="E305" i="1"/>
  <c r="E306" i="1"/>
  <c r="F306" i="1" s="1"/>
  <c r="E307" i="1"/>
  <c r="F307" i="1" s="1"/>
  <c r="E308" i="1"/>
  <c r="E309" i="1"/>
  <c r="E310" i="1"/>
  <c r="F310" i="1" s="1"/>
  <c r="E311" i="1"/>
  <c r="F311" i="1" s="1"/>
  <c r="E312" i="1"/>
  <c r="E313" i="1"/>
  <c r="E314" i="1"/>
  <c r="F314" i="1" s="1"/>
  <c r="E315" i="1"/>
  <c r="F315" i="1" s="1"/>
  <c r="E316" i="1"/>
  <c r="E317" i="1"/>
  <c r="E318" i="1"/>
  <c r="F318" i="1" s="1"/>
  <c r="E319" i="1"/>
  <c r="F319" i="1" s="1"/>
  <c r="E320" i="1"/>
  <c r="E321" i="1"/>
  <c r="E322" i="1"/>
  <c r="F322" i="1" s="1"/>
  <c r="E323" i="1"/>
  <c r="F323" i="1" s="1"/>
  <c r="E324" i="1"/>
  <c r="E325" i="1"/>
  <c r="E326" i="1"/>
  <c r="F326" i="1" s="1"/>
  <c r="E327" i="1"/>
  <c r="F327" i="1" s="1"/>
  <c r="E328" i="1"/>
  <c r="E329" i="1"/>
  <c r="E330" i="1"/>
  <c r="F330" i="1" s="1"/>
  <c r="E331" i="1"/>
  <c r="F331" i="1" s="1"/>
  <c r="E332" i="1"/>
  <c r="E333" i="1"/>
  <c r="E334" i="1"/>
  <c r="F334" i="1" s="1"/>
  <c r="E335" i="1"/>
  <c r="F335" i="1" s="1"/>
  <c r="E336" i="1"/>
  <c r="E337" i="1"/>
  <c r="E338" i="1"/>
  <c r="F338" i="1" s="1"/>
  <c r="E339" i="1"/>
  <c r="F339" i="1" s="1"/>
  <c r="E340" i="1"/>
  <c r="E341" i="1"/>
  <c r="E342" i="1"/>
  <c r="F342" i="1" s="1"/>
  <c r="E343" i="1"/>
  <c r="F343" i="1" s="1"/>
  <c r="E344" i="1"/>
  <c r="E345" i="1"/>
  <c r="E346" i="1"/>
  <c r="F346" i="1" s="1"/>
  <c r="E347" i="1"/>
  <c r="F347" i="1" s="1"/>
  <c r="E348" i="1"/>
  <c r="E349" i="1"/>
  <c r="E350" i="1"/>
  <c r="F350" i="1" s="1"/>
  <c r="E351" i="1"/>
  <c r="F351" i="1" s="1"/>
  <c r="E352" i="1"/>
  <c r="E353" i="1"/>
  <c r="E354" i="1"/>
  <c r="F354" i="1" s="1"/>
  <c r="E355" i="1"/>
  <c r="F355" i="1" s="1"/>
  <c r="E356" i="1"/>
  <c r="E357" i="1"/>
  <c r="E358" i="1"/>
  <c r="F358" i="1" s="1"/>
  <c r="E359" i="1"/>
  <c r="F359" i="1" s="1"/>
  <c r="E360" i="1"/>
  <c r="E361" i="1"/>
  <c r="E362" i="1"/>
  <c r="F362" i="1" s="1"/>
  <c r="E363" i="1"/>
  <c r="F363" i="1" s="1"/>
  <c r="E364" i="1"/>
  <c r="E365" i="1"/>
  <c r="E366" i="1"/>
  <c r="F366" i="1" s="1"/>
  <c r="E367" i="1"/>
  <c r="F367" i="1" s="1"/>
  <c r="E368" i="1"/>
  <c r="E369" i="1"/>
  <c r="E370" i="1"/>
  <c r="F370" i="1" s="1"/>
  <c r="E371" i="1"/>
  <c r="F371" i="1" s="1"/>
  <c r="E372" i="1"/>
  <c r="E373" i="1"/>
  <c r="E374" i="1"/>
  <c r="F374" i="1" s="1"/>
  <c r="E375" i="1"/>
  <c r="F375" i="1" s="1"/>
  <c r="E376" i="1"/>
  <c r="E377" i="1"/>
  <c r="E378" i="1"/>
  <c r="F378" i="1" s="1"/>
  <c r="E379" i="1"/>
  <c r="F379" i="1" s="1"/>
  <c r="E380" i="1"/>
  <c r="E381" i="1"/>
  <c r="E382" i="1"/>
  <c r="F382" i="1" s="1"/>
  <c r="E383" i="1"/>
  <c r="F383" i="1" s="1"/>
  <c r="E384" i="1"/>
  <c r="E385" i="1"/>
  <c r="E386" i="1"/>
  <c r="F386" i="1" s="1"/>
  <c r="E387" i="1"/>
  <c r="F387" i="1" s="1"/>
  <c r="E388" i="1"/>
  <c r="E389" i="1"/>
  <c r="E390" i="1"/>
  <c r="F390" i="1" s="1"/>
  <c r="E391" i="1"/>
  <c r="F391" i="1" s="1"/>
  <c r="E392" i="1"/>
  <c r="E393" i="1"/>
  <c r="E394" i="1"/>
  <c r="F394" i="1" s="1"/>
  <c r="E395" i="1"/>
  <c r="F395" i="1" s="1"/>
  <c r="E396" i="1"/>
  <c r="E397" i="1"/>
  <c r="E398" i="1"/>
  <c r="F398" i="1" s="1"/>
  <c r="E399" i="1"/>
  <c r="F399" i="1" s="1"/>
  <c r="E400" i="1"/>
  <c r="E401" i="1"/>
  <c r="E402" i="1"/>
  <c r="F402" i="1" s="1"/>
  <c r="E403" i="1"/>
  <c r="F403" i="1" s="1"/>
  <c r="E404" i="1"/>
  <c r="E405" i="1"/>
  <c r="E406" i="1"/>
  <c r="F406" i="1" s="1"/>
  <c r="E407" i="1"/>
  <c r="F407" i="1" s="1"/>
  <c r="E408" i="1"/>
  <c r="E409" i="1"/>
  <c r="E410" i="1"/>
  <c r="F410" i="1" s="1"/>
  <c r="E411" i="1"/>
  <c r="F411" i="1" s="1"/>
  <c r="E412" i="1"/>
  <c r="E413" i="1"/>
  <c r="E414" i="1"/>
  <c r="F414" i="1" s="1"/>
  <c r="E415" i="1"/>
  <c r="F415" i="1" s="1"/>
  <c r="E416" i="1"/>
  <c r="E417" i="1"/>
  <c r="E418" i="1"/>
  <c r="F418" i="1" s="1"/>
  <c r="E419" i="1"/>
  <c r="F419" i="1" s="1"/>
  <c r="E420" i="1"/>
  <c r="E421" i="1"/>
  <c r="E422" i="1"/>
  <c r="F422" i="1" s="1"/>
  <c r="E423" i="1"/>
  <c r="F423" i="1" s="1"/>
  <c r="E424" i="1"/>
  <c r="E425" i="1"/>
  <c r="E426" i="1"/>
  <c r="F426" i="1" s="1"/>
  <c r="E427" i="1"/>
  <c r="F427" i="1" s="1"/>
  <c r="E428" i="1"/>
  <c r="E429" i="1"/>
  <c r="E430" i="1"/>
  <c r="F430" i="1" s="1"/>
  <c r="E431" i="1"/>
  <c r="F431" i="1" s="1"/>
  <c r="E432" i="1"/>
  <c r="F432" i="1" s="1"/>
  <c r="E433" i="1"/>
  <c r="E434" i="1"/>
  <c r="F434" i="1" s="1"/>
  <c r="E435" i="1"/>
  <c r="F435" i="1" s="1"/>
  <c r="E436" i="1"/>
  <c r="E437" i="1"/>
  <c r="E438" i="1"/>
  <c r="F438" i="1" s="1"/>
  <c r="E439" i="1"/>
  <c r="F439" i="1" s="1"/>
  <c r="E440" i="1"/>
  <c r="F440" i="1" s="1"/>
  <c r="E441" i="1"/>
  <c r="E442" i="1"/>
  <c r="F442" i="1" s="1"/>
  <c r="E443" i="1"/>
  <c r="F443" i="1" s="1"/>
  <c r="E444" i="1"/>
  <c r="E445" i="1"/>
  <c r="E446" i="1"/>
  <c r="F446" i="1" s="1"/>
  <c r="E447" i="1"/>
  <c r="F447" i="1" s="1"/>
  <c r="E448" i="1"/>
  <c r="F448" i="1" s="1"/>
  <c r="E449" i="1"/>
  <c r="E450" i="1"/>
  <c r="F450" i="1" s="1"/>
  <c r="E451" i="1"/>
  <c r="F451" i="1" s="1"/>
  <c r="E452" i="1"/>
  <c r="E453" i="1"/>
  <c r="E454" i="1"/>
  <c r="F454" i="1" s="1"/>
  <c r="E455" i="1"/>
  <c r="F455" i="1" s="1"/>
  <c r="E456" i="1"/>
  <c r="F456" i="1" s="1"/>
  <c r="E457" i="1"/>
  <c r="E458" i="1"/>
  <c r="F458" i="1" s="1"/>
  <c r="E459" i="1"/>
  <c r="F459" i="1" s="1"/>
  <c r="E460" i="1"/>
  <c r="E461" i="1"/>
  <c r="E462" i="1"/>
  <c r="F462" i="1" s="1"/>
  <c r="E463" i="1"/>
  <c r="F463" i="1" s="1"/>
  <c r="E464" i="1"/>
  <c r="F464" i="1" s="1"/>
  <c r="E465" i="1"/>
  <c r="E466" i="1"/>
  <c r="F466" i="1" s="1"/>
  <c r="E467" i="1"/>
  <c r="F467" i="1" s="1"/>
  <c r="E468" i="1"/>
  <c r="E469" i="1"/>
  <c r="E470" i="1"/>
  <c r="F470" i="1" s="1"/>
  <c r="E471" i="1"/>
  <c r="F471" i="1" s="1"/>
  <c r="E472" i="1"/>
  <c r="F472" i="1" s="1"/>
  <c r="E473" i="1"/>
  <c r="E474" i="1"/>
  <c r="F474" i="1" s="1"/>
  <c r="E475" i="1"/>
  <c r="F475" i="1" s="1"/>
  <c r="E476" i="1"/>
  <c r="E477" i="1"/>
  <c r="E478" i="1"/>
  <c r="F478" i="1" s="1"/>
  <c r="E479" i="1"/>
  <c r="F479" i="1" s="1"/>
  <c r="E480" i="1"/>
  <c r="F480" i="1" s="1"/>
  <c r="E481" i="1"/>
  <c r="E482" i="1"/>
  <c r="F482" i="1" s="1"/>
  <c r="E483" i="1"/>
  <c r="F483" i="1" s="1"/>
  <c r="E484" i="1"/>
  <c r="E485" i="1"/>
  <c r="E486" i="1"/>
  <c r="F486" i="1" s="1"/>
  <c r="E487" i="1"/>
  <c r="F487" i="1" s="1"/>
  <c r="E488" i="1"/>
  <c r="F488" i="1" s="1"/>
  <c r="E489" i="1"/>
  <c r="E490" i="1"/>
  <c r="F490" i="1" s="1"/>
  <c r="E491" i="1"/>
  <c r="F491" i="1" s="1"/>
  <c r="E492" i="1"/>
  <c r="E493" i="1"/>
  <c r="E494" i="1"/>
  <c r="F494" i="1" s="1"/>
  <c r="E495" i="1"/>
  <c r="F495" i="1" s="1"/>
  <c r="E496" i="1"/>
  <c r="F496" i="1" s="1"/>
  <c r="E497" i="1"/>
  <c r="E498" i="1"/>
  <c r="F498" i="1" s="1"/>
  <c r="E499" i="1"/>
  <c r="F499" i="1" s="1"/>
  <c r="E500" i="1"/>
  <c r="E501" i="1"/>
  <c r="E502" i="1"/>
  <c r="F502" i="1" s="1"/>
  <c r="E503" i="1"/>
  <c r="F503" i="1" s="1"/>
  <c r="E21" i="1"/>
  <c r="F21" i="1" s="1"/>
  <c r="E22" i="1"/>
  <c r="F22" i="1" s="1"/>
  <c r="G3" i="1"/>
  <c r="G4" i="1"/>
  <c r="G5" i="1"/>
  <c r="G6" i="1"/>
  <c r="G7" i="1"/>
  <c r="G8" i="1"/>
  <c r="G9" i="1"/>
  <c r="N9" i="1" s="1"/>
  <c r="G10" i="1"/>
  <c r="G11" i="1"/>
  <c r="G12" i="1"/>
  <c r="G13" i="1"/>
  <c r="G14" i="1"/>
  <c r="G15" i="1"/>
  <c r="G16" i="1"/>
  <c r="G17" i="1"/>
  <c r="N17" i="1" s="1"/>
  <c r="G18" i="1"/>
  <c r="G19" i="1"/>
  <c r="G20" i="1"/>
  <c r="G21" i="1"/>
  <c r="G22" i="1"/>
  <c r="G23" i="1"/>
  <c r="G24" i="1"/>
  <c r="G25" i="1"/>
  <c r="N25" i="1" s="1"/>
  <c r="G26" i="1"/>
  <c r="G27" i="1"/>
  <c r="G28" i="1"/>
  <c r="G29" i="1"/>
  <c r="G30" i="1"/>
  <c r="G31" i="1"/>
  <c r="G32" i="1"/>
  <c r="G33" i="1"/>
  <c r="N33" i="1" s="1"/>
  <c r="G34" i="1"/>
  <c r="G35" i="1"/>
  <c r="G36" i="1"/>
  <c r="G37" i="1"/>
  <c r="G38" i="1"/>
  <c r="G39" i="1"/>
  <c r="G40" i="1"/>
  <c r="G41" i="1"/>
  <c r="N41" i="1" s="1"/>
  <c r="G42" i="1"/>
  <c r="G43" i="1"/>
  <c r="G44" i="1"/>
  <c r="G45" i="1"/>
  <c r="G46" i="1"/>
  <c r="G47" i="1"/>
  <c r="G48" i="1"/>
  <c r="G49" i="1"/>
  <c r="N49" i="1" s="1"/>
  <c r="G50" i="1"/>
  <c r="M50" i="1" s="1"/>
  <c r="G51" i="1"/>
  <c r="G52" i="1"/>
  <c r="G53" i="1"/>
  <c r="G54" i="1"/>
  <c r="G55" i="1"/>
  <c r="G56" i="1"/>
  <c r="G57" i="1"/>
  <c r="N57" i="1" s="1"/>
  <c r="G58" i="1"/>
  <c r="G59" i="1"/>
  <c r="G60" i="1"/>
  <c r="G61" i="1"/>
  <c r="G62" i="1"/>
  <c r="G63" i="1"/>
  <c r="G64" i="1"/>
  <c r="G65" i="1"/>
  <c r="N65" i="1" s="1"/>
  <c r="G66" i="1"/>
  <c r="G67" i="1"/>
  <c r="G68" i="1"/>
  <c r="G69" i="1"/>
  <c r="G70" i="1"/>
  <c r="G71" i="1"/>
  <c r="G72" i="1"/>
  <c r="G73" i="1"/>
  <c r="N73" i="1" s="1"/>
  <c r="G74" i="1"/>
  <c r="G75" i="1"/>
  <c r="G76" i="1"/>
  <c r="G77" i="1"/>
  <c r="G78" i="1"/>
  <c r="G79" i="1"/>
  <c r="G80" i="1"/>
  <c r="G81" i="1"/>
  <c r="N81" i="1" s="1"/>
  <c r="G82" i="1"/>
  <c r="G83" i="1"/>
  <c r="M83" i="1" s="1"/>
  <c r="G84" i="1"/>
  <c r="G85" i="1"/>
  <c r="G86" i="1"/>
  <c r="G87" i="1"/>
  <c r="G88" i="1"/>
  <c r="G89" i="1"/>
  <c r="N89" i="1" s="1"/>
  <c r="G90" i="1"/>
  <c r="G91" i="1"/>
  <c r="G92" i="1"/>
  <c r="G93" i="1"/>
  <c r="G94" i="1"/>
  <c r="G95" i="1"/>
  <c r="G96" i="1"/>
  <c r="G97" i="1"/>
  <c r="N97" i="1" s="1"/>
  <c r="G98" i="1"/>
  <c r="G99" i="1"/>
  <c r="G100" i="1"/>
  <c r="G101" i="1"/>
  <c r="G102" i="1"/>
  <c r="G103" i="1"/>
  <c r="G104" i="1"/>
  <c r="G105" i="1"/>
  <c r="N105" i="1" s="1"/>
  <c r="G106" i="1"/>
  <c r="G107" i="1"/>
  <c r="G108" i="1"/>
  <c r="G109" i="1"/>
  <c r="G110" i="1"/>
  <c r="G111" i="1"/>
  <c r="G112" i="1"/>
  <c r="G113" i="1"/>
  <c r="N113" i="1" s="1"/>
  <c r="G114" i="1"/>
  <c r="G115" i="1"/>
  <c r="M115" i="1" s="1"/>
  <c r="G116" i="1"/>
  <c r="G117" i="1"/>
  <c r="G118" i="1"/>
  <c r="G119" i="1"/>
  <c r="G120" i="1"/>
  <c r="G121" i="1"/>
  <c r="N121" i="1" s="1"/>
  <c r="G122" i="1"/>
  <c r="G123" i="1"/>
  <c r="G124" i="1"/>
  <c r="G125" i="1"/>
  <c r="G126" i="1"/>
  <c r="G127" i="1"/>
  <c r="G128" i="1"/>
  <c r="G129" i="1"/>
  <c r="N129" i="1" s="1"/>
  <c r="G130" i="1"/>
  <c r="G131" i="1"/>
  <c r="G132" i="1"/>
  <c r="G133" i="1"/>
  <c r="G134" i="1"/>
  <c r="G135" i="1"/>
  <c r="G136" i="1"/>
  <c r="G137" i="1"/>
  <c r="N137" i="1" s="1"/>
  <c r="G138" i="1"/>
  <c r="G139" i="1"/>
  <c r="G140" i="1"/>
  <c r="G141" i="1"/>
  <c r="G142" i="1"/>
  <c r="G143" i="1"/>
  <c r="G144" i="1"/>
  <c r="G145" i="1"/>
  <c r="N145" i="1" s="1"/>
  <c r="G146" i="1"/>
  <c r="G147" i="1"/>
  <c r="M147" i="1" s="1"/>
  <c r="G148" i="1"/>
  <c r="G149" i="1"/>
  <c r="G150" i="1"/>
  <c r="G151" i="1"/>
  <c r="G152" i="1"/>
  <c r="G153" i="1"/>
  <c r="N153" i="1" s="1"/>
  <c r="G154" i="1"/>
  <c r="G155" i="1"/>
  <c r="G156" i="1"/>
  <c r="G157" i="1"/>
  <c r="G158" i="1"/>
  <c r="G159" i="1"/>
  <c r="G160" i="1"/>
  <c r="G161" i="1"/>
  <c r="N161" i="1" s="1"/>
  <c r="G162" i="1"/>
  <c r="G163" i="1"/>
  <c r="G164" i="1"/>
  <c r="G165" i="1"/>
  <c r="G166" i="1"/>
  <c r="G167" i="1"/>
  <c r="G168" i="1"/>
  <c r="G169" i="1"/>
  <c r="N169" i="1" s="1"/>
  <c r="G170" i="1"/>
  <c r="G171" i="1"/>
  <c r="G172" i="1"/>
  <c r="G173" i="1"/>
  <c r="G174" i="1"/>
  <c r="G175" i="1"/>
  <c r="G176" i="1"/>
  <c r="G177" i="1"/>
  <c r="N177" i="1" s="1"/>
  <c r="G178" i="1"/>
  <c r="G179" i="1"/>
  <c r="M179" i="1" s="1"/>
  <c r="G180" i="1"/>
  <c r="G181" i="1"/>
  <c r="G182" i="1"/>
  <c r="G183" i="1"/>
  <c r="G184" i="1"/>
  <c r="G185" i="1"/>
  <c r="N185" i="1" s="1"/>
  <c r="G186" i="1"/>
  <c r="G187" i="1"/>
  <c r="G188" i="1"/>
  <c r="G189" i="1"/>
  <c r="G190" i="1"/>
  <c r="G191" i="1"/>
  <c r="G192" i="1"/>
  <c r="G193" i="1"/>
  <c r="N193" i="1" s="1"/>
  <c r="G194" i="1"/>
  <c r="G195" i="1"/>
  <c r="G196" i="1"/>
  <c r="G197" i="1"/>
  <c r="G198" i="1"/>
  <c r="G199" i="1"/>
  <c r="M199" i="1" s="1"/>
  <c r="G200" i="1"/>
  <c r="G201" i="1"/>
  <c r="N201" i="1" s="1"/>
  <c r="G202" i="1"/>
  <c r="G203" i="1"/>
  <c r="G204" i="1"/>
  <c r="G205" i="1"/>
  <c r="G206" i="1"/>
  <c r="G207" i="1"/>
  <c r="M207" i="1" s="1"/>
  <c r="G208" i="1"/>
  <c r="G209" i="1"/>
  <c r="N209" i="1" s="1"/>
  <c r="G210" i="1"/>
  <c r="G211" i="1"/>
  <c r="G212" i="1"/>
  <c r="G213" i="1"/>
  <c r="G214" i="1"/>
  <c r="G215" i="1"/>
  <c r="M215" i="1" s="1"/>
  <c r="G216" i="1"/>
  <c r="G217" i="1"/>
  <c r="N217" i="1" s="1"/>
  <c r="G218" i="1"/>
  <c r="G219" i="1"/>
  <c r="G220" i="1"/>
  <c r="G221" i="1"/>
  <c r="G222" i="1"/>
  <c r="G223" i="1"/>
  <c r="M223" i="1" s="1"/>
  <c r="G224" i="1"/>
  <c r="G225" i="1"/>
  <c r="N225" i="1" s="1"/>
  <c r="G226" i="1"/>
  <c r="G227" i="1"/>
  <c r="G228" i="1"/>
  <c r="G229" i="1"/>
  <c r="G230" i="1"/>
  <c r="G231" i="1"/>
  <c r="M231" i="1" s="1"/>
  <c r="G232" i="1"/>
  <c r="G233" i="1"/>
  <c r="N233" i="1" s="1"/>
  <c r="G234" i="1"/>
  <c r="G235" i="1"/>
  <c r="G236" i="1"/>
  <c r="G237" i="1"/>
  <c r="G238" i="1"/>
  <c r="G239" i="1"/>
  <c r="M239" i="1" s="1"/>
  <c r="G240" i="1"/>
  <c r="G241" i="1"/>
  <c r="N241" i="1" s="1"/>
  <c r="G242" i="1"/>
  <c r="G243" i="1"/>
  <c r="G244" i="1"/>
  <c r="G245" i="1"/>
  <c r="G246" i="1"/>
  <c r="G247" i="1"/>
  <c r="M247" i="1" s="1"/>
  <c r="G248" i="1"/>
  <c r="G249" i="1"/>
  <c r="N249" i="1" s="1"/>
  <c r="G250" i="1"/>
  <c r="G251" i="1"/>
  <c r="G252" i="1"/>
  <c r="G253" i="1"/>
  <c r="G254" i="1"/>
  <c r="G255" i="1"/>
  <c r="N255" i="1" s="1"/>
  <c r="G256" i="1"/>
  <c r="G257" i="1"/>
  <c r="N257" i="1" s="1"/>
  <c r="G258" i="1"/>
  <c r="G259" i="1"/>
  <c r="G260" i="1"/>
  <c r="G261" i="1"/>
  <c r="G262" i="1"/>
  <c r="G263" i="1"/>
  <c r="M263" i="1" s="1"/>
  <c r="G264" i="1"/>
  <c r="G265" i="1"/>
  <c r="N265" i="1" s="1"/>
  <c r="G266" i="1"/>
  <c r="G267" i="1"/>
  <c r="G268" i="1"/>
  <c r="G269" i="1"/>
  <c r="G270" i="1"/>
  <c r="G271" i="1"/>
  <c r="N271" i="1" s="1"/>
  <c r="G272" i="1"/>
  <c r="G273" i="1"/>
  <c r="N273" i="1" s="1"/>
  <c r="G274" i="1"/>
  <c r="G275" i="1"/>
  <c r="G276" i="1"/>
  <c r="G277" i="1"/>
  <c r="G278" i="1"/>
  <c r="G279" i="1"/>
  <c r="M279" i="1" s="1"/>
  <c r="G280" i="1"/>
  <c r="G281" i="1"/>
  <c r="N281" i="1" s="1"/>
  <c r="G282" i="1"/>
  <c r="G283" i="1"/>
  <c r="G284" i="1"/>
  <c r="G285" i="1"/>
  <c r="G286" i="1"/>
  <c r="G287" i="1"/>
  <c r="M287" i="1" s="1"/>
  <c r="G288" i="1"/>
  <c r="G289" i="1"/>
  <c r="N289" i="1" s="1"/>
  <c r="G290" i="1"/>
  <c r="G291" i="1"/>
  <c r="G292" i="1"/>
  <c r="G293" i="1"/>
  <c r="G294" i="1"/>
  <c r="G295" i="1"/>
  <c r="M295" i="1" s="1"/>
  <c r="G296" i="1"/>
  <c r="G297" i="1"/>
  <c r="N297" i="1" s="1"/>
  <c r="G298" i="1"/>
  <c r="G299" i="1"/>
  <c r="G300" i="1"/>
  <c r="G301" i="1"/>
  <c r="G302" i="1"/>
  <c r="G303" i="1"/>
  <c r="N303" i="1" s="1"/>
  <c r="G304" i="1"/>
  <c r="G305" i="1"/>
  <c r="N305" i="1" s="1"/>
  <c r="G306" i="1"/>
  <c r="G307" i="1"/>
  <c r="G308" i="1"/>
  <c r="G309" i="1"/>
  <c r="G310" i="1"/>
  <c r="G311" i="1"/>
  <c r="N311" i="1" s="1"/>
  <c r="G312" i="1"/>
  <c r="G313" i="1"/>
  <c r="N313" i="1" s="1"/>
  <c r="G314" i="1"/>
  <c r="G315" i="1"/>
  <c r="G316" i="1"/>
  <c r="G317" i="1"/>
  <c r="G318" i="1"/>
  <c r="G319" i="1"/>
  <c r="N319" i="1" s="1"/>
  <c r="G320" i="1"/>
  <c r="G321" i="1"/>
  <c r="N321" i="1" s="1"/>
  <c r="G322" i="1"/>
  <c r="G323" i="1"/>
  <c r="G324" i="1"/>
  <c r="G325" i="1"/>
  <c r="G326" i="1"/>
  <c r="G327" i="1"/>
  <c r="M327" i="1" s="1"/>
  <c r="G328" i="1"/>
  <c r="G329" i="1"/>
  <c r="N329" i="1" s="1"/>
  <c r="G330" i="1"/>
  <c r="G331" i="1"/>
  <c r="G332" i="1"/>
  <c r="N332" i="1" s="1"/>
  <c r="G333" i="1"/>
  <c r="N333" i="1" s="1"/>
  <c r="G334" i="1"/>
  <c r="N334" i="1" s="1"/>
  <c r="G335" i="1"/>
  <c r="I335" i="1" s="1"/>
  <c r="G336" i="1"/>
  <c r="N336" i="1" s="1"/>
  <c r="G337" i="1"/>
  <c r="N337" i="1" s="1"/>
  <c r="G338" i="1"/>
  <c r="N338" i="1" s="1"/>
  <c r="G339" i="1"/>
  <c r="N339" i="1" s="1"/>
  <c r="G340" i="1"/>
  <c r="N340" i="1" s="1"/>
  <c r="G341" i="1"/>
  <c r="N341" i="1" s="1"/>
  <c r="G342" i="1"/>
  <c r="N342" i="1" s="1"/>
  <c r="G343" i="1"/>
  <c r="N343" i="1" s="1"/>
  <c r="G344" i="1"/>
  <c r="M344" i="1" s="1"/>
  <c r="G345" i="1"/>
  <c r="N345" i="1" s="1"/>
  <c r="G346" i="1"/>
  <c r="N346" i="1" s="1"/>
  <c r="G347" i="1"/>
  <c r="N347" i="1" s="1"/>
  <c r="G348" i="1"/>
  <c r="N348" i="1" s="1"/>
  <c r="G349" i="1"/>
  <c r="N349" i="1" s="1"/>
  <c r="G350" i="1"/>
  <c r="N350" i="1" s="1"/>
  <c r="G351" i="1"/>
  <c r="N351" i="1" s="1"/>
  <c r="G352" i="1"/>
  <c r="N352" i="1" s="1"/>
  <c r="G353" i="1"/>
  <c r="N353" i="1" s="1"/>
  <c r="G354" i="1"/>
  <c r="N354" i="1" s="1"/>
  <c r="G355" i="1"/>
  <c r="N355" i="1" s="1"/>
  <c r="G356" i="1"/>
  <c r="N356" i="1" s="1"/>
  <c r="G357" i="1"/>
  <c r="N357" i="1" s="1"/>
  <c r="G358" i="1"/>
  <c r="N358" i="1" s="1"/>
  <c r="G359" i="1"/>
  <c r="N359" i="1" s="1"/>
  <c r="G360" i="1"/>
  <c r="M360" i="1" s="1"/>
  <c r="G361" i="1"/>
  <c r="N361" i="1" s="1"/>
  <c r="G362" i="1"/>
  <c r="N362" i="1" s="1"/>
  <c r="G363" i="1"/>
  <c r="N363" i="1" s="1"/>
  <c r="G364" i="1"/>
  <c r="N364" i="1" s="1"/>
  <c r="G365" i="1"/>
  <c r="N365" i="1" s="1"/>
  <c r="G366" i="1"/>
  <c r="N366" i="1" s="1"/>
  <c r="G367" i="1"/>
  <c r="I367" i="1" s="1"/>
  <c r="G368" i="1"/>
  <c r="N368" i="1" s="1"/>
  <c r="G369" i="1"/>
  <c r="N369" i="1" s="1"/>
  <c r="G370" i="1"/>
  <c r="N370" i="1" s="1"/>
  <c r="G371" i="1"/>
  <c r="N371" i="1" s="1"/>
  <c r="G372" i="1"/>
  <c r="N372" i="1" s="1"/>
  <c r="G373" i="1"/>
  <c r="N373" i="1" s="1"/>
  <c r="G374" i="1"/>
  <c r="N374" i="1" s="1"/>
  <c r="G375" i="1"/>
  <c r="N375" i="1" s="1"/>
  <c r="G376" i="1"/>
  <c r="M376" i="1" s="1"/>
  <c r="G377" i="1"/>
  <c r="N377" i="1" s="1"/>
  <c r="G378" i="1"/>
  <c r="N378" i="1" s="1"/>
  <c r="G379" i="1"/>
  <c r="N379" i="1" s="1"/>
  <c r="G380" i="1"/>
  <c r="N380" i="1" s="1"/>
  <c r="G381" i="1"/>
  <c r="N381" i="1" s="1"/>
  <c r="G382" i="1"/>
  <c r="N382" i="1" s="1"/>
  <c r="G383" i="1"/>
  <c r="N383" i="1" s="1"/>
  <c r="G384" i="1"/>
  <c r="N384" i="1" s="1"/>
  <c r="G385" i="1"/>
  <c r="N385" i="1" s="1"/>
  <c r="G386" i="1"/>
  <c r="N386" i="1" s="1"/>
  <c r="G387" i="1"/>
  <c r="N387" i="1" s="1"/>
  <c r="G388" i="1"/>
  <c r="N388" i="1" s="1"/>
  <c r="G389" i="1"/>
  <c r="N389" i="1" s="1"/>
  <c r="G390" i="1"/>
  <c r="N390" i="1" s="1"/>
  <c r="G391" i="1"/>
  <c r="N391" i="1" s="1"/>
  <c r="G392" i="1"/>
  <c r="M392" i="1" s="1"/>
  <c r="G393" i="1"/>
  <c r="N393" i="1" s="1"/>
  <c r="G394" i="1"/>
  <c r="N394" i="1" s="1"/>
  <c r="G395" i="1"/>
  <c r="N395" i="1" s="1"/>
  <c r="G396" i="1"/>
  <c r="N396" i="1" s="1"/>
  <c r="G397" i="1"/>
  <c r="M397" i="1" s="1"/>
  <c r="G398" i="1"/>
  <c r="N398" i="1" s="1"/>
  <c r="G399" i="1"/>
  <c r="I399" i="1" s="1"/>
  <c r="G400" i="1"/>
  <c r="M400" i="1" s="1"/>
  <c r="G401" i="1"/>
  <c r="N401" i="1" s="1"/>
  <c r="G402" i="1"/>
  <c r="N402" i="1" s="1"/>
  <c r="G403" i="1"/>
  <c r="N403" i="1" s="1"/>
  <c r="G404" i="1"/>
  <c r="N404" i="1" s="1"/>
  <c r="G405" i="1"/>
  <c r="N405" i="1" s="1"/>
  <c r="G406" i="1"/>
  <c r="N406" i="1" s="1"/>
  <c r="G407" i="1"/>
  <c r="N407" i="1" s="1"/>
  <c r="G408" i="1"/>
  <c r="N408" i="1" s="1"/>
  <c r="G409" i="1"/>
  <c r="N409" i="1" s="1"/>
  <c r="G410" i="1"/>
  <c r="N410" i="1" s="1"/>
  <c r="G411" i="1"/>
  <c r="N411" i="1" s="1"/>
  <c r="G412" i="1"/>
  <c r="N412" i="1" s="1"/>
  <c r="G413" i="1"/>
  <c r="N413" i="1" s="1"/>
  <c r="G414" i="1"/>
  <c r="N414" i="1" s="1"/>
  <c r="G415" i="1"/>
  <c r="N415" i="1" s="1"/>
  <c r="G416" i="1"/>
  <c r="M416" i="1" s="1"/>
  <c r="G417" i="1"/>
  <c r="N417" i="1" s="1"/>
  <c r="G418" i="1"/>
  <c r="N418" i="1" s="1"/>
  <c r="G419" i="1"/>
  <c r="G420" i="1"/>
  <c r="N420" i="1" s="1"/>
  <c r="G421" i="1"/>
  <c r="N421" i="1" s="1"/>
  <c r="G422" i="1"/>
  <c r="N422" i="1" s="1"/>
  <c r="G423" i="1"/>
  <c r="N423" i="1" s="1"/>
  <c r="G424" i="1"/>
  <c r="M424" i="1" s="1"/>
  <c r="G425" i="1"/>
  <c r="N425" i="1" s="1"/>
  <c r="G426" i="1"/>
  <c r="N426" i="1" s="1"/>
  <c r="G427" i="1"/>
  <c r="N427" i="1" s="1"/>
  <c r="G428" i="1"/>
  <c r="N428" i="1" s="1"/>
  <c r="G429" i="1"/>
  <c r="N429" i="1" s="1"/>
  <c r="G430" i="1"/>
  <c r="N430" i="1" s="1"/>
  <c r="G431" i="1"/>
  <c r="I431" i="1" s="1"/>
  <c r="G432" i="1"/>
  <c r="M432" i="1" s="1"/>
  <c r="G433" i="1"/>
  <c r="N433" i="1" s="1"/>
  <c r="G434" i="1"/>
  <c r="N434" i="1" s="1"/>
  <c r="G435" i="1"/>
  <c r="N435" i="1" s="1"/>
  <c r="G436" i="1"/>
  <c r="N436" i="1" s="1"/>
  <c r="G437" i="1"/>
  <c r="N437" i="1" s="1"/>
  <c r="G438" i="1"/>
  <c r="M438" i="1" s="1"/>
  <c r="G439" i="1"/>
  <c r="N439" i="1" s="1"/>
  <c r="G440" i="1"/>
  <c r="M440" i="1" s="1"/>
  <c r="G441" i="1"/>
  <c r="N441" i="1" s="1"/>
  <c r="G442" i="1"/>
  <c r="N442" i="1" s="1"/>
  <c r="G443" i="1"/>
  <c r="N443" i="1" s="1"/>
  <c r="G444" i="1"/>
  <c r="N444" i="1" s="1"/>
  <c r="G445" i="1"/>
  <c r="N445" i="1" s="1"/>
  <c r="G446" i="1"/>
  <c r="N446" i="1" s="1"/>
  <c r="G447" i="1"/>
  <c r="I447" i="1" s="1"/>
  <c r="G448" i="1"/>
  <c r="N448" i="1" s="1"/>
  <c r="G449" i="1"/>
  <c r="N449" i="1" s="1"/>
  <c r="G450" i="1"/>
  <c r="N450" i="1" s="1"/>
  <c r="G451" i="1"/>
  <c r="N451" i="1" s="1"/>
  <c r="G452" i="1"/>
  <c r="N452" i="1" s="1"/>
  <c r="G453" i="1"/>
  <c r="N453" i="1" s="1"/>
  <c r="G454" i="1"/>
  <c r="N454" i="1" s="1"/>
  <c r="G455" i="1"/>
  <c r="N455" i="1" s="1"/>
  <c r="G456" i="1"/>
  <c r="M456" i="1" s="1"/>
  <c r="G457" i="1"/>
  <c r="N457" i="1" s="1"/>
  <c r="G458" i="1"/>
  <c r="N458" i="1" s="1"/>
  <c r="G459" i="1"/>
  <c r="N459" i="1" s="1"/>
  <c r="G460" i="1"/>
  <c r="N460" i="1" s="1"/>
  <c r="G461" i="1"/>
  <c r="N461" i="1" s="1"/>
  <c r="G462" i="1"/>
  <c r="N462" i="1" s="1"/>
  <c r="G463" i="1"/>
  <c r="M463" i="1" s="1"/>
  <c r="G464" i="1"/>
  <c r="M464" i="1" s="1"/>
  <c r="G465" i="1"/>
  <c r="N465" i="1" s="1"/>
  <c r="G466" i="1"/>
  <c r="N466" i="1" s="1"/>
  <c r="G467" i="1"/>
  <c r="N467" i="1" s="1"/>
  <c r="G468" i="1"/>
  <c r="N468" i="1" s="1"/>
  <c r="G469" i="1"/>
  <c r="N469" i="1" s="1"/>
  <c r="G470" i="1"/>
  <c r="N470" i="1" s="1"/>
  <c r="G471" i="1"/>
  <c r="N471" i="1" s="1"/>
  <c r="G472" i="1"/>
  <c r="M472" i="1" s="1"/>
  <c r="G473" i="1"/>
  <c r="N473" i="1" s="1"/>
  <c r="G474" i="1"/>
  <c r="N474" i="1" s="1"/>
  <c r="G475" i="1"/>
  <c r="N475" i="1" s="1"/>
  <c r="G476" i="1"/>
  <c r="N476" i="1" s="1"/>
  <c r="G477" i="1"/>
  <c r="N477" i="1" s="1"/>
  <c r="G478" i="1"/>
  <c r="N478" i="1" s="1"/>
  <c r="G479" i="1"/>
  <c r="N479" i="1" s="1"/>
  <c r="G480" i="1"/>
  <c r="M480" i="1" s="1"/>
  <c r="G481" i="1"/>
  <c r="N481" i="1" s="1"/>
  <c r="G482" i="1"/>
  <c r="N482" i="1" s="1"/>
  <c r="G483" i="1"/>
  <c r="N483" i="1" s="1"/>
  <c r="G484" i="1"/>
  <c r="N484" i="1" s="1"/>
  <c r="G485" i="1"/>
  <c r="N485" i="1" s="1"/>
  <c r="G486" i="1"/>
  <c r="N486" i="1" s="1"/>
  <c r="G487" i="1"/>
  <c r="N487" i="1" s="1"/>
  <c r="G488" i="1"/>
  <c r="M488" i="1" s="1"/>
  <c r="G489" i="1"/>
  <c r="N489" i="1" s="1"/>
  <c r="G490" i="1"/>
  <c r="N490" i="1" s="1"/>
  <c r="G491" i="1"/>
  <c r="N491" i="1" s="1"/>
  <c r="G492" i="1"/>
  <c r="N492" i="1" s="1"/>
  <c r="G493" i="1"/>
  <c r="N493" i="1" s="1"/>
  <c r="G494" i="1"/>
  <c r="N494" i="1" s="1"/>
  <c r="G495" i="1"/>
  <c r="N495" i="1" s="1"/>
  <c r="G496" i="1"/>
  <c r="M496" i="1" s="1"/>
  <c r="G497" i="1"/>
  <c r="N497" i="1" s="1"/>
  <c r="G498" i="1"/>
  <c r="N498" i="1" s="1"/>
  <c r="G499" i="1"/>
  <c r="N499" i="1" s="1"/>
  <c r="G500" i="1"/>
  <c r="N500" i="1" s="1"/>
  <c r="G501" i="1"/>
  <c r="N501" i="1" s="1"/>
  <c r="G502" i="1"/>
  <c r="N502" i="1" s="1"/>
  <c r="G503" i="1"/>
  <c r="N503" i="1" s="1"/>
  <c r="M331" i="1" l="1"/>
  <c r="N331" i="1"/>
  <c r="M323" i="1"/>
  <c r="N323" i="1"/>
  <c r="M315" i="1"/>
  <c r="N315" i="1"/>
  <c r="M307" i="1"/>
  <c r="N307" i="1"/>
  <c r="M299" i="1"/>
  <c r="N299" i="1"/>
  <c r="M291" i="1"/>
  <c r="N291" i="1"/>
  <c r="M283" i="1"/>
  <c r="N283" i="1"/>
  <c r="M275" i="1"/>
  <c r="N275" i="1"/>
  <c r="M267" i="1"/>
  <c r="N267" i="1"/>
  <c r="M259" i="1"/>
  <c r="N259" i="1"/>
  <c r="M251" i="1"/>
  <c r="N251" i="1"/>
  <c r="M243" i="1"/>
  <c r="N243" i="1"/>
  <c r="M235" i="1"/>
  <c r="N235" i="1"/>
  <c r="H227" i="1"/>
  <c r="M227" i="1"/>
  <c r="N227" i="1"/>
  <c r="M219" i="1"/>
  <c r="N219" i="1"/>
  <c r="M211" i="1"/>
  <c r="N211" i="1"/>
  <c r="M203" i="1"/>
  <c r="N203" i="1"/>
  <c r="M195" i="1"/>
  <c r="N195" i="1"/>
  <c r="N187" i="1"/>
  <c r="M187" i="1"/>
  <c r="M171" i="1"/>
  <c r="N171" i="1"/>
  <c r="M163" i="1"/>
  <c r="N163" i="1"/>
  <c r="N155" i="1"/>
  <c r="M155" i="1"/>
  <c r="M139" i="1"/>
  <c r="N139" i="1"/>
  <c r="M131" i="1"/>
  <c r="N131" i="1"/>
  <c r="N123" i="1"/>
  <c r="M123" i="1"/>
  <c r="M107" i="1"/>
  <c r="N107" i="1"/>
  <c r="M99" i="1"/>
  <c r="N99" i="1"/>
  <c r="N91" i="1"/>
  <c r="M91" i="1"/>
  <c r="M75" i="1"/>
  <c r="N75" i="1"/>
  <c r="M67" i="1"/>
  <c r="N67" i="1"/>
  <c r="N59" i="1"/>
  <c r="M59" i="1"/>
  <c r="N51" i="1"/>
  <c r="M51" i="1"/>
  <c r="N43" i="1"/>
  <c r="M43" i="1"/>
  <c r="N35" i="1"/>
  <c r="M35" i="1"/>
  <c r="N27" i="1"/>
  <c r="M27" i="1"/>
  <c r="N19" i="1"/>
  <c r="M19" i="1"/>
  <c r="N11" i="1"/>
  <c r="M11" i="1"/>
  <c r="N3" i="1"/>
  <c r="M3" i="1"/>
  <c r="M448" i="1"/>
  <c r="M408" i="1"/>
  <c r="M384" i="1"/>
  <c r="M368" i="1"/>
  <c r="M352" i="1"/>
  <c r="M336" i="1"/>
  <c r="M319" i="1"/>
  <c r="M273" i="1"/>
  <c r="M209" i="1"/>
  <c r="M145" i="1"/>
  <c r="M81" i="1"/>
  <c r="M17" i="1"/>
  <c r="N463" i="1"/>
  <c r="N399" i="1"/>
  <c r="N335" i="1"/>
  <c r="N207" i="1"/>
  <c r="H419" i="1"/>
  <c r="N419" i="1"/>
  <c r="N330" i="1"/>
  <c r="M330" i="1"/>
  <c r="N322" i="1"/>
  <c r="M322" i="1"/>
  <c r="N314" i="1"/>
  <c r="M314" i="1"/>
  <c r="N306" i="1"/>
  <c r="M306" i="1"/>
  <c r="N298" i="1"/>
  <c r="M298" i="1"/>
  <c r="N290" i="1"/>
  <c r="M290" i="1"/>
  <c r="N282" i="1"/>
  <c r="M282" i="1"/>
  <c r="N274" i="1"/>
  <c r="M274" i="1"/>
  <c r="N266" i="1"/>
  <c r="M266" i="1"/>
  <c r="N258" i="1"/>
  <c r="M258" i="1"/>
  <c r="N250" i="1"/>
  <c r="M250" i="1"/>
  <c r="N242" i="1"/>
  <c r="M242" i="1"/>
  <c r="N234" i="1"/>
  <c r="M234" i="1"/>
  <c r="N226" i="1"/>
  <c r="M226" i="1"/>
  <c r="N218" i="1"/>
  <c r="M218" i="1"/>
  <c r="N210" i="1"/>
  <c r="M210" i="1"/>
  <c r="N202" i="1"/>
  <c r="M202" i="1"/>
  <c r="N194" i="1"/>
  <c r="M194" i="1"/>
  <c r="N186" i="1"/>
  <c r="M186" i="1"/>
  <c r="N178" i="1"/>
  <c r="M178" i="1"/>
  <c r="N170" i="1"/>
  <c r="M170" i="1"/>
  <c r="N162" i="1"/>
  <c r="M162" i="1"/>
  <c r="N154" i="1"/>
  <c r="M154" i="1"/>
  <c r="N146" i="1"/>
  <c r="M146" i="1"/>
  <c r="N138" i="1"/>
  <c r="M138" i="1"/>
  <c r="N130" i="1"/>
  <c r="M130" i="1"/>
  <c r="N122" i="1"/>
  <c r="M122" i="1"/>
  <c r="N114" i="1"/>
  <c r="M114" i="1"/>
  <c r="N106" i="1"/>
  <c r="M106" i="1"/>
  <c r="N98" i="1"/>
  <c r="M98" i="1"/>
  <c r="N90" i="1"/>
  <c r="M90" i="1"/>
  <c r="N82" i="1"/>
  <c r="M82" i="1"/>
  <c r="N74" i="1"/>
  <c r="M74" i="1"/>
  <c r="H66" i="1"/>
  <c r="N66" i="1"/>
  <c r="M66" i="1"/>
  <c r="N58" i="1"/>
  <c r="M58" i="1"/>
  <c r="N42" i="1"/>
  <c r="M42" i="1"/>
  <c r="N34" i="1"/>
  <c r="M34" i="1"/>
  <c r="N26" i="1"/>
  <c r="M26" i="1"/>
  <c r="N18" i="1"/>
  <c r="M18" i="1"/>
  <c r="N10" i="1"/>
  <c r="M10" i="1"/>
  <c r="M503" i="1"/>
  <c r="M495" i="1"/>
  <c r="M487" i="1"/>
  <c r="M479" i="1"/>
  <c r="M471" i="1"/>
  <c r="M455" i="1"/>
  <c r="M447" i="1"/>
  <c r="M439" i="1"/>
  <c r="M431" i="1"/>
  <c r="M423" i="1"/>
  <c r="M415" i="1"/>
  <c r="M407" i="1"/>
  <c r="M399" i="1"/>
  <c r="M391" i="1"/>
  <c r="M383" i="1"/>
  <c r="M375" i="1"/>
  <c r="M367" i="1"/>
  <c r="M359" i="1"/>
  <c r="M351" i="1"/>
  <c r="M343" i="1"/>
  <c r="M335" i="1"/>
  <c r="M313" i="1"/>
  <c r="M265" i="1"/>
  <c r="M201" i="1"/>
  <c r="M137" i="1"/>
  <c r="M73" i="1"/>
  <c r="M9" i="1"/>
  <c r="N327" i="1"/>
  <c r="N263" i="1"/>
  <c r="N199" i="1"/>
  <c r="M502" i="1"/>
  <c r="M494" i="1"/>
  <c r="M486" i="1"/>
  <c r="M478" i="1"/>
  <c r="M470" i="1"/>
  <c r="M462" i="1"/>
  <c r="M454" i="1"/>
  <c r="M446" i="1"/>
  <c r="M430" i="1"/>
  <c r="M422" i="1"/>
  <c r="M414" i="1"/>
  <c r="M406" i="1"/>
  <c r="M398" i="1"/>
  <c r="M390" i="1"/>
  <c r="M382" i="1"/>
  <c r="M374" i="1"/>
  <c r="M366" i="1"/>
  <c r="M358" i="1"/>
  <c r="M350" i="1"/>
  <c r="M342" i="1"/>
  <c r="M334" i="1"/>
  <c r="M311" i="1"/>
  <c r="M257" i="1"/>
  <c r="M193" i="1"/>
  <c r="M129" i="1"/>
  <c r="M65" i="1"/>
  <c r="N447" i="1"/>
  <c r="N179" i="1"/>
  <c r="I496" i="1"/>
  <c r="N496" i="1"/>
  <c r="I488" i="1"/>
  <c r="N488" i="1"/>
  <c r="I480" i="1"/>
  <c r="N480" i="1"/>
  <c r="I472" i="1"/>
  <c r="N472" i="1"/>
  <c r="I464" i="1"/>
  <c r="N464" i="1"/>
  <c r="I456" i="1"/>
  <c r="N456" i="1"/>
  <c r="I440" i="1"/>
  <c r="N440" i="1"/>
  <c r="I432" i="1"/>
  <c r="N432" i="1"/>
  <c r="I424" i="1"/>
  <c r="N424" i="1"/>
  <c r="I416" i="1"/>
  <c r="N416" i="1"/>
  <c r="I400" i="1"/>
  <c r="N400" i="1"/>
  <c r="I392" i="1"/>
  <c r="N392" i="1"/>
  <c r="I376" i="1"/>
  <c r="N376" i="1"/>
  <c r="I360" i="1"/>
  <c r="N360" i="1"/>
  <c r="I344" i="1"/>
  <c r="N344" i="1"/>
  <c r="I328" i="1"/>
  <c r="M328" i="1"/>
  <c r="N328" i="1"/>
  <c r="M320" i="1"/>
  <c r="N320" i="1"/>
  <c r="I312" i="1"/>
  <c r="M312" i="1"/>
  <c r="N312" i="1"/>
  <c r="M304" i="1"/>
  <c r="N304" i="1"/>
  <c r="I296" i="1"/>
  <c r="M296" i="1"/>
  <c r="N296" i="1"/>
  <c r="M288" i="1"/>
  <c r="N288" i="1"/>
  <c r="I280" i="1"/>
  <c r="M280" i="1"/>
  <c r="N280" i="1"/>
  <c r="M272" i="1"/>
  <c r="N272" i="1"/>
  <c r="I264" i="1"/>
  <c r="M264" i="1"/>
  <c r="N264" i="1"/>
  <c r="M256" i="1"/>
  <c r="N256" i="1"/>
  <c r="I248" i="1"/>
  <c r="M248" i="1"/>
  <c r="N248" i="1"/>
  <c r="M240" i="1"/>
  <c r="N240" i="1"/>
  <c r="M232" i="1"/>
  <c r="N232" i="1"/>
  <c r="M224" i="1"/>
  <c r="N224" i="1"/>
  <c r="M216" i="1"/>
  <c r="N216" i="1"/>
  <c r="M208" i="1"/>
  <c r="N208" i="1"/>
  <c r="M200" i="1"/>
  <c r="N200" i="1"/>
  <c r="N192" i="1"/>
  <c r="M192" i="1"/>
  <c r="N184" i="1"/>
  <c r="M184" i="1"/>
  <c r="N176" i="1"/>
  <c r="M176" i="1"/>
  <c r="N168" i="1"/>
  <c r="M168" i="1"/>
  <c r="N160" i="1"/>
  <c r="M160" i="1"/>
  <c r="N152" i="1"/>
  <c r="M152" i="1"/>
  <c r="N144" i="1"/>
  <c r="M144" i="1"/>
  <c r="N136" i="1"/>
  <c r="M136" i="1"/>
  <c r="N128" i="1"/>
  <c r="M128" i="1"/>
  <c r="N120" i="1"/>
  <c r="M120" i="1"/>
  <c r="N112" i="1"/>
  <c r="M112" i="1"/>
  <c r="N104" i="1"/>
  <c r="M104" i="1"/>
  <c r="N96" i="1"/>
  <c r="M96" i="1"/>
  <c r="N88" i="1"/>
  <c r="M88" i="1"/>
  <c r="N80" i="1"/>
  <c r="M80" i="1"/>
  <c r="N72" i="1"/>
  <c r="M72" i="1"/>
  <c r="N64" i="1"/>
  <c r="M64" i="1"/>
  <c r="N56" i="1"/>
  <c r="M56" i="1"/>
  <c r="N48" i="1"/>
  <c r="M48" i="1"/>
  <c r="N40" i="1"/>
  <c r="M40" i="1"/>
  <c r="H32" i="1"/>
  <c r="N32" i="1"/>
  <c r="M32" i="1"/>
  <c r="N24" i="1"/>
  <c r="M24" i="1"/>
  <c r="N16" i="1"/>
  <c r="M16" i="1"/>
  <c r="N8" i="1"/>
  <c r="M8" i="1"/>
  <c r="M501" i="1"/>
  <c r="M493" i="1"/>
  <c r="M485" i="1"/>
  <c r="M477" i="1"/>
  <c r="M469" i="1"/>
  <c r="M461" i="1"/>
  <c r="M453" i="1"/>
  <c r="M445" i="1"/>
  <c r="M437" i="1"/>
  <c r="M429" i="1"/>
  <c r="M421" i="1"/>
  <c r="M413" i="1"/>
  <c r="M405" i="1"/>
  <c r="M389" i="1"/>
  <c r="M381" i="1"/>
  <c r="M373" i="1"/>
  <c r="M365" i="1"/>
  <c r="M357" i="1"/>
  <c r="M349" i="1"/>
  <c r="M341" i="1"/>
  <c r="M333" i="1"/>
  <c r="M305" i="1"/>
  <c r="M249" i="1"/>
  <c r="M185" i="1"/>
  <c r="M121" i="1"/>
  <c r="M57" i="1"/>
  <c r="N247" i="1"/>
  <c r="N147" i="1"/>
  <c r="I271" i="1"/>
  <c r="M271" i="1"/>
  <c r="I255" i="1"/>
  <c r="M255" i="1"/>
  <c r="I191" i="1"/>
  <c r="N191" i="1"/>
  <c r="M191" i="1"/>
  <c r="N183" i="1"/>
  <c r="M183" i="1"/>
  <c r="I175" i="1"/>
  <c r="N175" i="1"/>
  <c r="M175" i="1"/>
  <c r="N167" i="1"/>
  <c r="M167" i="1"/>
  <c r="I159" i="1"/>
  <c r="N159" i="1"/>
  <c r="M159" i="1"/>
  <c r="N151" i="1"/>
  <c r="M151" i="1"/>
  <c r="N143" i="1"/>
  <c r="M143" i="1"/>
  <c r="N135" i="1"/>
  <c r="M135" i="1"/>
  <c r="N127" i="1"/>
  <c r="M127" i="1"/>
  <c r="N119" i="1"/>
  <c r="M119" i="1"/>
  <c r="N111" i="1"/>
  <c r="M111" i="1"/>
  <c r="N103" i="1"/>
  <c r="M103" i="1"/>
  <c r="N95" i="1"/>
  <c r="M95" i="1"/>
  <c r="N87" i="1"/>
  <c r="M87" i="1"/>
  <c r="N79" i="1"/>
  <c r="M79" i="1"/>
  <c r="N71" i="1"/>
  <c r="M71" i="1"/>
  <c r="N63" i="1"/>
  <c r="M63" i="1"/>
  <c r="N55" i="1"/>
  <c r="M55" i="1"/>
  <c r="I47" i="1"/>
  <c r="N47" i="1"/>
  <c r="M47" i="1"/>
  <c r="N39" i="1"/>
  <c r="M39" i="1"/>
  <c r="N31" i="1"/>
  <c r="M31" i="1"/>
  <c r="N23" i="1"/>
  <c r="M23" i="1"/>
  <c r="I15" i="1"/>
  <c r="N15" i="1"/>
  <c r="M15" i="1"/>
  <c r="N7" i="1"/>
  <c r="M7" i="1"/>
  <c r="M500" i="1"/>
  <c r="M492" i="1"/>
  <c r="M484" i="1"/>
  <c r="M476" i="1"/>
  <c r="M468" i="1"/>
  <c r="M460" i="1"/>
  <c r="M452" i="1"/>
  <c r="M444" i="1"/>
  <c r="M436" i="1"/>
  <c r="M428" i="1"/>
  <c r="M420" i="1"/>
  <c r="M412" i="1"/>
  <c r="M404" i="1"/>
  <c r="M396" i="1"/>
  <c r="M388" i="1"/>
  <c r="M380" i="1"/>
  <c r="M372" i="1"/>
  <c r="M364" i="1"/>
  <c r="M356" i="1"/>
  <c r="M348" i="1"/>
  <c r="M340" i="1"/>
  <c r="M332" i="1"/>
  <c r="M303" i="1"/>
  <c r="M241" i="1"/>
  <c r="M177" i="1"/>
  <c r="M113" i="1"/>
  <c r="M49" i="1"/>
  <c r="N431" i="1"/>
  <c r="N367" i="1"/>
  <c r="N239" i="1"/>
  <c r="N115" i="1"/>
  <c r="H438" i="1"/>
  <c r="N438" i="1"/>
  <c r="M326" i="1"/>
  <c r="N326" i="1"/>
  <c r="M318" i="1"/>
  <c r="N318" i="1"/>
  <c r="M310" i="1"/>
  <c r="N310" i="1"/>
  <c r="M302" i="1"/>
  <c r="N302" i="1"/>
  <c r="M294" i="1"/>
  <c r="N294" i="1"/>
  <c r="M286" i="1"/>
  <c r="N286" i="1"/>
  <c r="M278" i="1"/>
  <c r="N278" i="1"/>
  <c r="M270" i="1"/>
  <c r="N270" i="1"/>
  <c r="M262" i="1"/>
  <c r="N262" i="1"/>
  <c r="M254" i="1"/>
  <c r="N254" i="1"/>
  <c r="M246" i="1"/>
  <c r="N246" i="1"/>
  <c r="M238" i="1"/>
  <c r="N238" i="1"/>
  <c r="M230" i="1"/>
  <c r="N230" i="1"/>
  <c r="M222" i="1"/>
  <c r="N222" i="1"/>
  <c r="M214" i="1"/>
  <c r="N214" i="1"/>
  <c r="M206" i="1"/>
  <c r="N206" i="1"/>
  <c r="M198" i="1"/>
  <c r="N198" i="1"/>
  <c r="N190" i="1"/>
  <c r="M190" i="1"/>
  <c r="N182" i="1"/>
  <c r="M182" i="1"/>
  <c r="N174" i="1"/>
  <c r="M174" i="1"/>
  <c r="N166" i="1"/>
  <c r="M166" i="1"/>
  <c r="N158" i="1"/>
  <c r="M158" i="1"/>
  <c r="N150" i="1"/>
  <c r="M150" i="1"/>
  <c r="N142" i="1"/>
  <c r="M142" i="1"/>
  <c r="N134" i="1"/>
  <c r="M134" i="1"/>
  <c r="N126" i="1"/>
  <c r="M126" i="1"/>
  <c r="N118" i="1"/>
  <c r="M118" i="1"/>
  <c r="N110" i="1"/>
  <c r="M110" i="1"/>
  <c r="N102" i="1"/>
  <c r="M102" i="1"/>
  <c r="N94" i="1"/>
  <c r="M94" i="1"/>
  <c r="N86" i="1"/>
  <c r="M86" i="1"/>
  <c r="N78" i="1"/>
  <c r="M78" i="1"/>
  <c r="N70" i="1"/>
  <c r="M70" i="1"/>
  <c r="N62" i="1"/>
  <c r="M62" i="1"/>
  <c r="N54" i="1"/>
  <c r="M54" i="1"/>
  <c r="N46" i="1"/>
  <c r="M46" i="1"/>
  <c r="N38" i="1"/>
  <c r="M38" i="1"/>
  <c r="N30" i="1"/>
  <c r="M30" i="1"/>
  <c r="N22" i="1"/>
  <c r="M22" i="1"/>
  <c r="N14" i="1"/>
  <c r="M14" i="1"/>
  <c r="N6" i="1"/>
  <c r="M6" i="1"/>
  <c r="M499" i="1"/>
  <c r="M491" i="1"/>
  <c r="M483" i="1"/>
  <c r="M475" i="1"/>
  <c r="M467" i="1"/>
  <c r="M459" i="1"/>
  <c r="M451" i="1"/>
  <c r="M443" i="1"/>
  <c r="M435" i="1"/>
  <c r="M427" i="1"/>
  <c r="M419" i="1"/>
  <c r="M411" i="1"/>
  <c r="M403" i="1"/>
  <c r="M395" i="1"/>
  <c r="M387" i="1"/>
  <c r="M379" i="1"/>
  <c r="M371" i="1"/>
  <c r="M363" i="1"/>
  <c r="M355" i="1"/>
  <c r="M347" i="1"/>
  <c r="M339" i="1"/>
  <c r="M329" i="1"/>
  <c r="M297" i="1"/>
  <c r="M233" i="1"/>
  <c r="M169" i="1"/>
  <c r="M105" i="1"/>
  <c r="M41" i="1"/>
  <c r="N295" i="1"/>
  <c r="N231" i="1"/>
  <c r="N83" i="1"/>
  <c r="H397" i="1"/>
  <c r="N397" i="1"/>
  <c r="M325" i="1"/>
  <c r="N325" i="1"/>
  <c r="M317" i="1"/>
  <c r="N317" i="1"/>
  <c r="M309" i="1"/>
  <c r="N309" i="1"/>
  <c r="M301" i="1"/>
  <c r="N301" i="1"/>
  <c r="M293" i="1"/>
  <c r="N293" i="1"/>
  <c r="M285" i="1"/>
  <c r="N285" i="1"/>
  <c r="M277" i="1"/>
  <c r="N277" i="1"/>
  <c r="H269" i="1"/>
  <c r="M269" i="1"/>
  <c r="N269" i="1"/>
  <c r="M261" i="1"/>
  <c r="N261" i="1"/>
  <c r="M253" i="1"/>
  <c r="N253" i="1"/>
  <c r="M245" i="1"/>
  <c r="N245" i="1"/>
  <c r="M237" i="1"/>
  <c r="N237" i="1"/>
  <c r="M229" i="1"/>
  <c r="N229" i="1"/>
  <c r="M221" i="1"/>
  <c r="N221" i="1"/>
  <c r="M213" i="1"/>
  <c r="N213" i="1"/>
  <c r="M205" i="1"/>
  <c r="N205" i="1"/>
  <c r="M197" i="1"/>
  <c r="N197" i="1"/>
  <c r="N189" i="1"/>
  <c r="M189" i="1"/>
  <c r="N181" i="1"/>
  <c r="M181" i="1"/>
  <c r="N173" i="1"/>
  <c r="M173" i="1"/>
  <c r="N165" i="1"/>
  <c r="M165" i="1"/>
  <c r="N157" i="1"/>
  <c r="M157" i="1"/>
  <c r="N149" i="1"/>
  <c r="M149" i="1"/>
  <c r="N141" i="1"/>
  <c r="M141" i="1"/>
  <c r="N133" i="1"/>
  <c r="M133" i="1"/>
  <c r="N125" i="1"/>
  <c r="M125" i="1"/>
  <c r="N117" i="1"/>
  <c r="M117" i="1"/>
  <c r="N109" i="1"/>
  <c r="M109" i="1"/>
  <c r="N101" i="1"/>
  <c r="M101" i="1"/>
  <c r="N93" i="1"/>
  <c r="M93" i="1"/>
  <c r="N85" i="1"/>
  <c r="M85" i="1"/>
  <c r="N77" i="1"/>
  <c r="M77" i="1"/>
  <c r="N69" i="1"/>
  <c r="M69" i="1"/>
  <c r="N61" i="1"/>
  <c r="M61" i="1"/>
  <c r="N53" i="1"/>
  <c r="M53" i="1"/>
  <c r="N45" i="1"/>
  <c r="M45" i="1"/>
  <c r="N37" i="1"/>
  <c r="M37" i="1"/>
  <c r="N29" i="1"/>
  <c r="M29" i="1"/>
  <c r="N21" i="1"/>
  <c r="M21" i="1"/>
  <c r="N13" i="1"/>
  <c r="M13" i="1"/>
  <c r="N5" i="1"/>
  <c r="M5" i="1"/>
  <c r="M498" i="1"/>
  <c r="M490" i="1"/>
  <c r="M482" i="1"/>
  <c r="M474" i="1"/>
  <c r="M466" i="1"/>
  <c r="M458" i="1"/>
  <c r="M450" i="1"/>
  <c r="M442" i="1"/>
  <c r="M434" i="1"/>
  <c r="M426" i="1"/>
  <c r="M418" i="1"/>
  <c r="M410" i="1"/>
  <c r="M402" i="1"/>
  <c r="M394" i="1"/>
  <c r="M386" i="1"/>
  <c r="M378" i="1"/>
  <c r="M370" i="1"/>
  <c r="M362" i="1"/>
  <c r="M354" i="1"/>
  <c r="M346" i="1"/>
  <c r="M338" i="1"/>
  <c r="M289" i="1"/>
  <c r="M225" i="1"/>
  <c r="M161" i="1"/>
  <c r="M97" i="1"/>
  <c r="M33" i="1"/>
  <c r="N287" i="1"/>
  <c r="N223" i="1"/>
  <c r="N50" i="1"/>
  <c r="M324" i="1"/>
  <c r="N324" i="1"/>
  <c r="M316" i="1"/>
  <c r="N316" i="1"/>
  <c r="M308" i="1"/>
  <c r="N308" i="1"/>
  <c r="M300" i="1"/>
  <c r="N300" i="1"/>
  <c r="M292" i="1"/>
  <c r="N292" i="1"/>
  <c r="M284" i="1"/>
  <c r="N284" i="1"/>
  <c r="M276" i="1"/>
  <c r="N276" i="1"/>
  <c r="M268" i="1"/>
  <c r="N268" i="1"/>
  <c r="M260" i="1"/>
  <c r="N260" i="1"/>
  <c r="M252" i="1"/>
  <c r="N252" i="1"/>
  <c r="M244" i="1"/>
  <c r="N244" i="1"/>
  <c r="M236" i="1"/>
  <c r="N236" i="1"/>
  <c r="M228" i="1"/>
  <c r="N228" i="1"/>
  <c r="M220" i="1"/>
  <c r="N220" i="1"/>
  <c r="M212" i="1"/>
  <c r="N212" i="1"/>
  <c r="M204" i="1"/>
  <c r="N204" i="1"/>
  <c r="N196" i="1"/>
  <c r="M196" i="1"/>
  <c r="N188" i="1"/>
  <c r="M188" i="1"/>
  <c r="N180" i="1"/>
  <c r="M180" i="1"/>
  <c r="N172" i="1"/>
  <c r="M172" i="1"/>
  <c r="N164" i="1"/>
  <c r="M164" i="1"/>
  <c r="N156" i="1"/>
  <c r="M156" i="1"/>
  <c r="N148" i="1"/>
  <c r="M148" i="1"/>
  <c r="N140" i="1"/>
  <c r="M140" i="1"/>
  <c r="N132" i="1"/>
  <c r="M132" i="1"/>
  <c r="N124" i="1"/>
  <c r="M124" i="1"/>
  <c r="N116" i="1"/>
  <c r="M116" i="1"/>
  <c r="N108" i="1"/>
  <c r="M108" i="1"/>
  <c r="N100" i="1"/>
  <c r="M100" i="1"/>
  <c r="N92" i="1"/>
  <c r="M92" i="1"/>
  <c r="N84" i="1"/>
  <c r="M84" i="1"/>
  <c r="N76" i="1"/>
  <c r="M76" i="1"/>
  <c r="N68" i="1"/>
  <c r="M68" i="1"/>
  <c r="N60" i="1"/>
  <c r="M60" i="1"/>
  <c r="N52" i="1"/>
  <c r="M52" i="1"/>
  <c r="N44" i="1"/>
  <c r="M44" i="1"/>
  <c r="N36" i="1"/>
  <c r="M36" i="1"/>
  <c r="N28" i="1"/>
  <c r="M28" i="1"/>
  <c r="N20" i="1"/>
  <c r="M20" i="1"/>
  <c r="N12" i="1"/>
  <c r="M12" i="1"/>
  <c r="N4" i="1"/>
  <c r="M4" i="1"/>
  <c r="M497" i="1"/>
  <c r="M489" i="1"/>
  <c r="M481" i="1"/>
  <c r="M473" i="1"/>
  <c r="M465" i="1"/>
  <c r="M457" i="1"/>
  <c r="M449" i="1"/>
  <c r="M441" i="1"/>
  <c r="M433" i="1"/>
  <c r="M425" i="1"/>
  <c r="M417" i="1"/>
  <c r="M409" i="1"/>
  <c r="M401" i="1"/>
  <c r="M393" i="1"/>
  <c r="M385" i="1"/>
  <c r="M377" i="1"/>
  <c r="M369" i="1"/>
  <c r="M361" i="1"/>
  <c r="M353" i="1"/>
  <c r="M345" i="1"/>
  <c r="M337" i="1"/>
  <c r="M321" i="1"/>
  <c r="M281" i="1"/>
  <c r="M217" i="1"/>
  <c r="M153" i="1"/>
  <c r="M89" i="1"/>
  <c r="M25" i="1"/>
  <c r="N279" i="1"/>
  <c r="N215" i="1"/>
  <c r="H479" i="1"/>
  <c r="H423" i="1"/>
  <c r="I423" i="1"/>
  <c r="H383" i="1"/>
  <c r="H311" i="1"/>
  <c r="I311" i="1"/>
  <c r="H263" i="1"/>
  <c r="I263" i="1"/>
  <c r="H215" i="1"/>
  <c r="I215" i="1"/>
  <c r="H127" i="1"/>
  <c r="I502" i="1"/>
  <c r="H502" i="1"/>
  <c r="I494" i="1"/>
  <c r="H494" i="1"/>
  <c r="I486" i="1"/>
  <c r="H486" i="1"/>
  <c r="I478" i="1"/>
  <c r="H478" i="1"/>
  <c r="I470" i="1"/>
  <c r="H470" i="1"/>
  <c r="I462" i="1"/>
  <c r="H462" i="1"/>
  <c r="I454" i="1"/>
  <c r="H454" i="1"/>
  <c r="I446" i="1"/>
  <c r="H446" i="1"/>
  <c r="I438" i="1"/>
  <c r="I430" i="1"/>
  <c r="H430" i="1"/>
  <c r="I422" i="1"/>
  <c r="H422" i="1"/>
  <c r="I414" i="1"/>
  <c r="H414" i="1"/>
  <c r="I406" i="1"/>
  <c r="H406" i="1"/>
  <c r="I398" i="1"/>
  <c r="H398" i="1"/>
  <c r="I390" i="1"/>
  <c r="H390" i="1"/>
  <c r="I382" i="1"/>
  <c r="H382" i="1"/>
  <c r="I374" i="1"/>
  <c r="I366" i="1"/>
  <c r="H366" i="1"/>
  <c r="I358" i="1"/>
  <c r="H358" i="1"/>
  <c r="I350" i="1"/>
  <c r="H350" i="1"/>
  <c r="I342" i="1"/>
  <c r="H342" i="1"/>
  <c r="I334" i="1"/>
  <c r="H334" i="1"/>
  <c r="I326" i="1"/>
  <c r="H326" i="1"/>
  <c r="I318" i="1"/>
  <c r="H318" i="1"/>
  <c r="I310" i="1"/>
  <c r="I302" i="1"/>
  <c r="H302" i="1"/>
  <c r="I294" i="1"/>
  <c r="H294" i="1"/>
  <c r="I286" i="1"/>
  <c r="H286" i="1"/>
  <c r="I278" i="1"/>
  <c r="H278" i="1"/>
  <c r="I270" i="1"/>
  <c r="H270" i="1"/>
  <c r="I262" i="1"/>
  <c r="H262" i="1"/>
  <c r="I254" i="1"/>
  <c r="H254" i="1"/>
  <c r="I246" i="1"/>
  <c r="I238" i="1"/>
  <c r="H238" i="1"/>
  <c r="I230" i="1"/>
  <c r="H230" i="1"/>
  <c r="I222" i="1"/>
  <c r="H222" i="1"/>
  <c r="I214" i="1"/>
  <c r="H214" i="1"/>
  <c r="I206" i="1"/>
  <c r="H206" i="1"/>
  <c r="I198" i="1"/>
  <c r="H198" i="1"/>
  <c r="H190" i="1"/>
  <c r="I190" i="1"/>
  <c r="H182" i="1"/>
  <c r="I182" i="1"/>
  <c r="H174" i="1"/>
  <c r="I174" i="1"/>
  <c r="H166" i="1"/>
  <c r="I166" i="1"/>
  <c r="I158" i="1"/>
  <c r="H150" i="1"/>
  <c r="I150" i="1"/>
  <c r="I142" i="1"/>
  <c r="H142" i="1"/>
  <c r="H134" i="1"/>
  <c r="I134" i="1"/>
  <c r="H126" i="1"/>
  <c r="I126" i="1"/>
  <c r="H118" i="1"/>
  <c r="I118" i="1"/>
  <c r="H110" i="1"/>
  <c r="I110" i="1"/>
  <c r="H102" i="1"/>
  <c r="I102" i="1"/>
  <c r="I94" i="1"/>
  <c r="H94" i="1"/>
  <c r="H86" i="1"/>
  <c r="I86" i="1"/>
  <c r="I78" i="1"/>
  <c r="H78" i="1"/>
  <c r="H70" i="1"/>
  <c r="I70" i="1"/>
  <c r="H62" i="1"/>
  <c r="I62" i="1"/>
  <c r="H54" i="1"/>
  <c r="I54" i="1"/>
  <c r="I46" i="1"/>
  <c r="H46" i="1"/>
  <c r="H38" i="1"/>
  <c r="I38" i="1"/>
  <c r="I30" i="1"/>
  <c r="H30" i="1"/>
  <c r="I22" i="1"/>
  <c r="H22" i="1"/>
  <c r="H14" i="1"/>
  <c r="I14" i="1"/>
  <c r="H6" i="1"/>
  <c r="I6" i="1"/>
  <c r="H246" i="1"/>
  <c r="H455" i="1"/>
  <c r="I455" i="1"/>
  <c r="I55" i="1"/>
  <c r="H55" i="1"/>
  <c r="H31" i="1"/>
  <c r="I501" i="1"/>
  <c r="H485" i="1"/>
  <c r="I485" i="1"/>
  <c r="I453" i="1"/>
  <c r="H453" i="1"/>
  <c r="H421" i="1"/>
  <c r="I421" i="1"/>
  <c r="H365" i="1"/>
  <c r="I365" i="1"/>
  <c r="I333" i="1"/>
  <c r="H293" i="1"/>
  <c r="I293" i="1"/>
  <c r="I261" i="1"/>
  <c r="H261" i="1"/>
  <c r="H229" i="1"/>
  <c r="I229" i="1"/>
  <c r="I197" i="1"/>
  <c r="H197" i="1"/>
  <c r="H165" i="1"/>
  <c r="I165" i="1"/>
  <c r="H125" i="1"/>
  <c r="I125" i="1"/>
  <c r="H93" i="1"/>
  <c r="I93" i="1"/>
  <c r="H85" i="1"/>
  <c r="I85" i="1"/>
  <c r="H53" i="1"/>
  <c r="I53" i="1"/>
  <c r="H45" i="1"/>
  <c r="I45" i="1"/>
  <c r="H37" i="1"/>
  <c r="I37" i="1"/>
  <c r="H29" i="1"/>
  <c r="I29" i="1"/>
  <c r="I21" i="1"/>
  <c r="H21" i="1"/>
  <c r="H13" i="1"/>
  <c r="I13" i="1"/>
  <c r="H5" i="1"/>
  <c r="I5" i="1"/>
  <c r="I479" i="1"/>
  <c r="I31" i="1"/>
  <c r="H471" i="1"/>
  <c r="I471" i="1"/>
  <c r="H439" i="1"/>
  <c r="I439" i="1"/>
  <c r="H399" i="1"/>
  <c r="H351" i="1"/>
  <c r="H319" i="1"/>
  <c r="H271" i="1"/>
  <c r="H247" i="1"/>
  <c r="I247" i="1"/>
  <c r="H207" i="1"/>
  <c r="H175" i="1"/>
  <c r="H143" i="1"/>
  <c r="I119" i="1"/>
  <c r="H119" i="1"/>
  <c r="H71" i="1"/>
  <c r="I71" i="1"/>
  <c r="H39" i="1"/>
  <c r="I39" i="1"/>
  <c r="H23" i="1"/>
  <c r="I23" i="1"/>
  <c r="H469" i="1"/>
  <c r="I469" i="1"/>
  <c r="H445" i="1"/>
  <c r="I445" i="1"/>
  <c r="H405" i="1"/>
  <c r="I405" i="1"/>
  <c r="I373" i="1"/>
  <c r="H373" i="1"/>
  <c r="H341" i="1"/>
  <c r="I341" i="1"/>
  <c r="I309" i="1"/>
  <c r="H309" i="1"/>
  <c r="H277" i="1"/>
  <c r="I277" i="1"/>
  <c r="H253" i="1"/>
  <c r="I253" i="1"/>
  <c r="H221" i="1"/>
  <c r="I221" i="1"/>
  <c r="I205" i="1"/>
  <c r="H173" i="1"/>
  <c r="I173" i="1"/>
  <c r="H141" i="1"/>
  <c r="I141" i="1"/>
  <c r="H109" i="1"/>
  <c r="I109" i="1"/>
  <c r="H61" i="1"/>
  <c r="I61" i="1"/>
  <c r="I484" i="1"/>
  <c r="H484" i="1"/>
  <c r="I468" i="1"/>
  <c r="H468" i="1"/>
  <c r="I452" i="1"/>
  <c r="H452" i="1"/>
  <c r="I436" i="1"/>
  <c r="H436" i="1"/>
  <c r="I428" i="1"/>
  <c r="H428" i="1"/>
  <c r="I420" i="1"/>
  <c r="H420" i="1"/>
  <c r="I412" i="1"/>
  <c r="H412" i="1"/>
  <c r="I404" i="1"/>
  <c r="H404" i="1"/>
  <c r="I396" i="1"/>
  <c r="H396" i="1"/>
  <c r="I388" i="1"/>
  <c r="H388" i="1"/>
  <c r="I380" i="1"/>
  <c r="H380" i="1"/>
  <c r="I372" i="1"/>
  <c r="H372" i="1"/>
  <c r="I364" i="1"/>
  <c r="H364" i="1"/>
  <c r="I356" i="1"/>
  <c r="H356" i="1"/>
  <c r="I348" i="1"/>
  <c r="H348" i="1"/>
  <c r="I340" i="1"/>
  <c r="H340" i="1"/>
  <c r="I332" i="1"/>
  <c r="H332" i="1"/>
  <c r="I324" i="1"/>
  <c r="H324" i="1"/>
  <c r="I316" i="1"/>
  <c r="H316" i="1"/>
  <c r="I308" i="1"/>
  <c r="H308" i="1"/>
  <c r="I300" i="1"/>
  <c r="H300" i="1"/>
  <c r="I292" i="1"/>
  <c r="H292" i="1"/>
  <c r="I284" i="1"/>
  <c r="H284" i="1"/>
  <c r="I276" i="1"/>
  <c r="H276" i="1"/>
  <c r="I268" i="1"/>
  <c r="H268" i="1"/>
  <c r="I260" i="1"/>
  <c r="H260" i="1"/>
  <c r="I252" i="1"/>
  <c r="H252" i="1"/>
  <c r="I244" i="1"/>
  <c r="H244" i="1"/>
  <c r="I236" i="1"/>
  <c r="H236" i="1"/>
  <c r="I228" i="1"/>
  <c r="H228" i="1"/>
  <c r="I220" i="1"/>
  <c r="H220" i="1"/>
  <c r="I212" i="1"/>
  <c r="H212" i="1"/>
  <c r="I204" i="1"/>
  <c r="H204" i="1"/>
  <c r="I196" i="1"/>
  <c r="H196" i="1"/>
  <c r="I188" i="1"/>
  <c r="H188" i="1"/>
  <c r="I180" i="1"/>
  <c r="H172" i="1"/>
  <c r="I172" i="1"/>
  <c r="H164" i="1"/>
  <c r="I164" i="1"/>
  <c r="H156" i="1"/>
  <c r="I156" i="1"/>
  <c r="H148" i="1"/>
  <c r="I148" i="1"/>
  <c r="H140" i="1"/>
  <c r="I140" i="1"/>
  <c r="H132" i="1"/>
  <c r="I132" i="1"/>
  <c r="H124" i="1"/>
  <c r="I124" i="1"/>
  <c r="H116" i="1"/>
  <c r="I116" i="1"/>
  <c r="H108" i="1"/>
  <c r="I108" i="1"/>
  <c r="H100" i="1"/>
  <c r="I100" i="1"/>
  <c r="H92" i="1"/>
  <c r="I92" i="1"/>
  <c r="H84" i="1"/>
  <c r="I84" i="1"/>
  <c r="H76" i="1"/>
  <c r="I76" i="1"/>
  <c r="H68" i="1"/>
  <c r="I68" i="1"/>
  <c r="H60" i="1"/>
  <c r="I60" i="1"/>
  <c r="H52" i="1"/>
  <c r="I52" i="1"/>
  <c r="H44" i="1"/>
  <c r="I44" i="1"/>
  <c r="H36" i="1"/>
  <c r="I36" i="1"/>
  <c r="H28" i="1"/>
  <c r="I28" i="1"/>
  <c r="H20" i="1"/>
  <c r="I20" i="1"/>
  <c r="H12" i="1"/>
  <c r="I12" i="1"/>
  <c r="H4" i="1"/>
  <c r="I4" i="1"/>
  <c r="I383" i="1"/>
  <c r="I319" i="1"/>
  <c r="I143" i="1"/>
  <c r="H374" i="1"/>
  <c r="H205" i="1"/>
  <c r="H487" i="1"/>
  <c r="I487" i="1"/>
  <c r="H431" i="1"/>
  <c r="H391" i="1"/>
  <c r="I391" i="1"/>
  <c r="H343" i="1"/>
  <c r="I343" i="1"/>
  <c r="H303" i="1"/>
  <c r="H255" i="1"/>
  <c r="H223" i="1"/>
  <c r="H183" i="1"/>
  <c r="I183" i="1"/>
  <c r="I151" i="1"/>
  <c r="H151" i="1"/>
  <c r="H111" i="1"/>
  <c r="H63" i="1"/>
  <c r="I63" i="1"/>
  <c r="H493" i="1"/>
  <c r="I493" i="1"/>
  <c r="I461" i="1"/>
  <c r="H429" i="1"/>
  <c r="I429" i="1"/>
  <c r="H413" i="1"/>
  <c r="I413" i="1"/>
  <c r="I389" i="1"/>
  <c r="H389" i="1"/>
  <c r="H349" i="1"/>
  <c r="I349" i="1"/>
  <c r="H301" i="1"/>
  <c r="I301" i="1"/>
  <c r="I269" i="1"/>
  <c r="H237" i="1"/>
  <c r="I237" i="1"/>
  <c r="H181" i="1"/>
  <c r="I181" i="1"/>
  <c r="I149" i="1"/>
  <c r="H149" i="1"/>
  <c r="H117" i="1"/>
  <c r="I117" i="1"/>
  <c r="H77" i="1"/>
  <c r="I77" i="1"/>
  <c r="I500" i="1"/>
  <c r="H500" i="1"/>
  <c r="I476" i="1"/>
  <c r="H476" i="1"/>
  <c r="I444" i="1"/>
  <c r="H444" i="1"/>
  <c r="H491" i="1"/>
  <c r="I491" i="1"/>
  <c r="H475" i="1"/>
  <c r="I475" i="1"/>
  <c r="I459" i="1"/>
  <c r="H459" i="1"/>
  <c r="I435" i="1"/>
  <c r="H435" i="1"/>
  <c r="I419" i="1"/>
  <c r="H403" i="1"/>
  <c r="I403" i="1"/>
  <c r="I387" i="1"/>
  <c r="H387" i="1"/>
  <c r="I371" i="1"/>
  <c r="H371" i="1"/>
  <c r="I355" i="1"/>
  <c r="H339" i="1"/>
  <c r="I339" i="1"/>
  <c r="I331" i="1"/>
  <c r="H331" i="1"/>
  <c r="H315" i="1"/>
  <c r="I315" i="1"/>
  <c r="H299" i="1"/>
  <c r="I299" i="1"/>
  <c r="H283" i="1"/>
  <c r="I283" i="1"/>
  <c r="I267" i="1"/>
  <c r="H267" i="1"/>
  <c r="H251" i="1"/>
  <c r="I251" i="1"/>
  <c r="H219" i="1"/>
  <c r="I219" i="1"/>
  <c r="I203" i="1"/>
  <c r="H203" i="1"/>
  <c r="I195" i="1"/>
  <c r="H195" i="1"/>
  <c r="I179" i="1"/>
  <c r="H179" i="1"/>
  <c r="H171" i="1"/>
  <c r="I171" i="1"/>
  <c r="H163" i="1"/>
  <c r="I163" i="1"/>
  <c r="H155" i="1"/>
  <c r="I155" i="1"/>
  <c r="H147" i="1"/>
  <c r="I147" i="1"/>
  <c r="H139" i="1"/>
  <c r="I139" i="1"/>
  <c r="H131" i="1"/>
  <c r="I131" i="1"/>
  <c r="H123" i="1"/>
  <c r="I123" i="1"/>
  <c r="H115" i="1"/>
  <c r="I115" i="1"/>
  <c r="H107" i="1"/>
  <c r="I107" i="1"/>
  <c r="H99" i="1"/>
  <c r="I99" i="1"/>
  <c r="H91" i="1"/>
  <c r="I91" i="1"/>
  <c r="I83" i="1"/>
  <c r="H83" i="1"/>
  <c r="H75" i="1"/>
  <c r="I75" i="1"/>
  <c r="H67" i="1"/>
  <c r="I67" i="1"/>
  <c r="H59" i="1"/>
  <c r="I59" i="1"/>
  <c r="H51" i="1"/>
  <c r="I51" i="1"/>
  <c r="H43" i="1"/>
  <c r="I43" i="1"/>
  <c r="H35" i="1"/>
  <c r="I35" i="1"/>
  <c r="H27" i="1"/>
  <c r="I27" i="1"/>
  <c r="H19" i="1"/>
  <c r="I19" i="1"/>
  <c r="H11" i="1"/>
  <c r="I11" i="1"/>
  <c r="I3" i="1"/>
  <c r="H3" i="1"/>
  <c r="I127" i="1"/>
  <c r="H355" i="1"/>
  <c r="H180" i="1"/>
  <c r="H503" i="1"/>
  <c r="I503" i="1"/>
  <c r="H463" i="1"/>
  <c r="H415" i="1"/>
  <c r="H375" i="1"/>
  <c r="I375" i="1"/>
  <c r="H327" i="1"/>
  <c r="I327" i="1"/>
  <c r="H279" i="1"/>
  <c r="I279" i="1"/>
  <c r="H239" i="1"/>
  <c r="H199" i="1"/>
  <c r="I199" i="1"/>
  <c r="H167" i="1"/>
  <c r="I167" i="1"/>
  <c r="H135" i="1"/>
  <c r="I135" i="1"/>
  <c r="H79" i="1"/>
  <c r="H47" i="1"/>
  <c r="H15" i="1"/>
  <c r="H7" i="1"/>
  <c r="I7" i="1"/>
  <c r="H477" i="1"/>
  <c r="I477" i="1"/>
  <c r="I437" i="1"/>
  <c r="H437" i="1"/>
  <c r="I397" i="1"/>
  <c r="H381" i="1"/>
  <c r="I381" i="1"/>
  <c r="H357" i="1"/>
  <c r="I357" i="1"/>
  <c r="I325" i="1"/>
  <c r="H325" i="1"/>
  <c r="H317" i="1"/>
  <c r="I317" i="1"/>
  <c r="H285" i="1"/>
  <c r="I285" i="1"/>
  <c r="I245" i="1"/>
  <c r="H245" i="1"/>
  <c r="H213" i="1"/>
  <c r="I213" i="1"/>
  <c r="H189" i="1"/>
  <c r="I189" i="1"/>
  <c r="H157" i="1"/>
  <c r="I157" i="1"/>
  <c r="H133" i="1"/>
  <c r="I133" i="1"/>
  <c r="H101" i="1"/>
  <c r="I101" i="1"/>
  <c r="H69" i="1"/>
  <c r="I69" i="1"/>
  <c r="I492" i="1"/>
  <c r="H492" i="1"/>
  <c r="I460" i="1"/>
  <c r="H460" i="1"/>
  <c r="I499" i="1"/>
  <c r="H499" i="1"/>
  <c r="I483" i="1"/>
  <c r="H467" i="1"/>
  <c r="I467" i="1"/>
  <c r="I451" i="1"/>
  <c r="H451" i="1"/>
  <c r="H443" i="1"/>
  <c r="I443" i="1"/>
  <c r="H427" i="1"/>
  <c r="I427" i="1"/>
  <c r="H411" i="1"/>
  <c r="I411" i="1"/>
  <c r="I395" i="1"/>
  <c r="H395" i="1"/>
  <c r="H379" i="1"/>
  <c r="I379" i="1"/>
  <c r="H363" i="1"/>
  <c r="I363" i="1"/>
  <c r="H347" i="1"/>
  <c r="I347" i="1"/>
  <c r="I323" i="1"/>
  <c r="H323" i="1"/>
  <c r="I307" i="1"/>
  <c r="H307" i="1"/>
  <c r="I291" i="1"/>
  <c r="H275" i="1"/>
  <c r="I275" i="1"/>
  <c r="I259" i="1"/>
  <c r="H259" i="1"/>
  <c r="I243" i="1"/>
  <c r="H243" i="1"/>
  <c r="H235" i="1"/>
  <c r="I235" i="1"/>
  <c r="I227" i="1"/>
  <c r="H211" i="1"/>
  <c r="I211" i="1"/>
  <c r="H187" i="1"/>
  <c r="I187" i="1"/>
  <c r="I498" i="1"/>
  <c r="H498" i="1"/>
  <c r="I490" i="1"/>
  <c r="H490" i="1"/>
  <c r="I482" i="1"/>
  <c r="H482" i="1"/>
  <c r="I474" i="1"/>
  <c r="H474" i="1"/>
  <c r="I466" i="1"/>
  <c r="H466" i="1"/>
  <c r="I458" i="1"/>
  <c r="H458" i="1"/>
  <c r="I450" i="1"/>
  <c r="H450" i="1"/>
  <c r="I442" i="1"/>
  <c r="H442" i="1"/>
  <c r="I434" i="1"/>
  <c r="H434" i="1"/>
  <c r="I426" i="1"/>
  <c r="H426" i="1"/>
  <c r="I418" i="1"/>
  <c r="H418" i="1"/>
  <c r="I410" i="1"/>
  <c r="H410" i="1"/>
  <c r="I402" i="1"/>
  <c r="H402" i="1"/>
  <c r="I394" i="1"/>
  <c r="H394" i="1"/>
  <c r="I386" i="1"/>
  <c r="H386" i="1"/>
  <c r="I378" i="1"/>
  <c r="H378" i="1"/>
  <c r="I370" i="1"/>
  <c r="H370" i="1"/>
  <c r="I362" i="1"/>
  <c r="H362" i="1"/>
  <c r="I354" i="1"/>
  <c r="H354" i="1"/>
  <c r="I346" i="1"/>
  <c r="H346" i="1"/>
  <c r="I338" i="1"/>
  <c r="H338" i="1"/>
  <c r="I330" i="1"/>
  <c r="H330" i="1"/>
  <c r="I322" i="1"/>
  <c r="H322" i="1"/>
  <c r="I314" i="1"/>
  <c r="H314" i="1"/>
  <c r="I306" i="1"/>
  <c r="H306" i="1"/>
  <c r="I298" i="1"/>
  <c r="H298" i="1"/>
  <c r="I290" i="1"/>
  <c r="H290" i="1"/>
  <c r="I282" i="1"/>
  <c r="H282" i="1"/>
  <c r="I274" i="1"/>
  <c r="H274" i="1"/>
  <c r="I266" i="1"/>
  <c r="H266" i="1"/>
  <c r="I258" i="1"/>
  <c r="H258" i="1"/>
  <c r="I250" i="1"/>
  <c r="H250" i="1"/>
  <c r="I242" i="1"/>
  <c r="H242" i="1"/>
  <c r="I234" i="1"/>
  <c r="H234" i="1"/>
  <c r="I226" i="1"/>
  <c r="H226" i="1"/>
  <c r="I218" i="1"/>
  <c r="H218" i="1"/>
  <c r="I210" i="1"/>
  <c r="H210" i="1"/>
  <c r="I202" i="1"/>
  <c r="H202" i="1"/>
  <c r="I194" i="1"/>
  <c r="H194" i="1"/>
  <c r="I186" i="1"/>
  <c r="H186" i="1"/>
  <c r="I178" i="1"/>
  <c r="H178" i="1"/>
  <c r="I170" i="1"/>
  <c r="H170" i="1"/>
  <c r="I162" i="1"/>
  <c r="H162" i="1"/>
  <c r="H154" i="1"/>
  <c r="I154" i="1"/>
  <c r="H146" i="1"/>
  <c r="I146" i="1"/>
  <c r="I138" i="1"/>
  <c r="H138" i="1"/>
  <c r="I130" i="1"/>
  <c r="H122" i="1"/>
  <c r="I122" i="1"/>
  <c r="I114" i="1"/>
  <c r="H114" i="1"/>
  <c r="H106" i="1"/>
  <c r="I106" i="1"/>
  <c r="H98" i="1"/>
  <c r="I98" i="1"/>
  <c r="I90" i="1"/>
  <c r="H90" i="1"/>
  <c r="I82" i="1"/>
  <c r="H82" i="1"/>
  <c r="H74" i="1"/>
  <c r="I74" i="1"/>
  <c r="I66" i="1"/>
  <c r="I58" i="1"/>
  <c r="H58" i="1"/>
  <c r="I50" i="1"/>
  <c r="H50" i="1"/>
  <c r="H42" i="1"/>
  <c r="I42" i="1"/>
  <c r="H34" i="1"/>
  <c r="I34" i="1"/>
  <c r="H26" i="1"/>
  <c r="I26" i="1"/>
  <c r="I18" i="1"/>
  <c r="H18" i="1"/>
  <c r="I10" i="1"/>
  <c r="H10" i="1"/>
  <c r="I463" i="1"/>
  <c r="I303" i="1"/>
  <c r="I239" i="1"/>
  <c r="I111" i="1"/>
  <c r="H501" i="1"/>
  <c r="H333" i="1"/>
  <c r="H158" i="1"/>
  <c r="H495" i="1"/>
  <c r="H359" i="1"/>
  <c r="I359" i="1"/>
  <c r="H287" i="1"/>
  <c r="H103" i="1"/>
  <c r="I103" i="1"/>
  <c r="I497" i="1"/>
  <c r="H497" i="1"/>
  <c r="I481" i="1"/>
  <c r="H481" i="1"/>
  <c r="I465" i="1"/>
  <c r="H465" i="1"/>
  <c r="I449" i="1"/>
  <c r="H449" i="1"/>
  <c r="I433" i="1"/>
  <c r="H433" i="1"/>
  <c r="I417" i="1"/>
  <c r="H417" i="1"/>
  <c r="I401" i="1"/>
  <c r="H401" i="1"/>
  <c r="I385" i="1"/>
  <c r="H385" i="1"/>
  <c r="I369" i="1"/>
  <c r="H369" i="1"/>
  <c r="I353" i="1"/>
  <c r="H353" i="1"/>
  <c r="I337" i="1"/>
  <c r="H337" i="1"/>
  <c r="I321" i="1"/>
  <c r="H321" i="1"/>
  <c r="I297" i="1"/>
  <c r="H297" i="1"/>
  <c r="I281" i="1"/>
  <c r="H281" i="1"/>
  <c r="I265" i="1"/>
  <c r="H265" i="1"/>
  <c r="I257" i="1"/>
  <c r="H257" i="1"/>
  <c r="I241" i="1"/>
  <c r="H241" i="1"/>
  <c r="I225" i="1"/>
  <c r="H225" i="1"/>
  <c r="I209" i="1"/>
  <c r="H209" i="1"/>
  <c r="I185" i="1"/>
  <c r="H185" i="1"/>
  <c r="I169" i="1"/>
  <c r="H169" i="1"/>
  <c r="I153" i="1"/>
  <c r="H153" i="1"/>
  <c r="I129" i="1"/>
  <c r="H129" i="1"/>
  <c r="I113" i="1"/>
  <c r="H113" i="1"/>
  <c r="H97" i="1"/>
  <c r="I97" i="1"/>
  <c r="I81" i="1"/>
  <c r="H81" i="1"/>
  <c r="I65" i="1"/>
  <c r="H65" i="1"/>
  <c r="I49" i="1"/>
  <c r="H49" i="1"/>
  <c r="I41" i="1"/>
  <c r="H41" i="1"/>
  <c r="I9" i="1"/>
  <c r="H9" i="1"/>
  <c r="F416" i="1"/>
  <c r="F400" i="1"/>
  <c r="F384" i="1"/>
  <c r="F368" i="1"/>
  <c r="F352" i="1"/>
  <c r="F336" i="1"/>
  <c r="F320" i="1"/>
  <c r="F312" i="1"/>
  <c r="F296" i="1"/>
  <c r="F288" i="1"/>
  <c r="F280" i="1"/>
  <c r="F272" i="1"/>
  <c r="F264" i="1"/>
  <c r="F256" i="1"/>
  <c r="F248" i="1"/>
  <c r="F240" i="1"/>
  <c r="F232" i="1"/>
  <c r="F224" i="1"/>
  <c r="F216" i="1"/>
  <c r="F208" i="1"/>
  <c r="F200" i="1"/>
  <c r="F192" i="1"/>
  <c r="F184" i="1"/>
  <c r="F176" i="1"/>
  <c r="F168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I415" i="1"/>
  <c r="I223" i="1"/>
  <c r="I95" i="1"/>
  <c r="H483" i="1"/>
  <c r="H310" i="1"/>
  <c r="H130" i="1"/>
  <c r="H447" i="1"/>
  <c r="H407" i="1"/>
  <c r="I407" i="1"/>
  <c r="H367" i="1"/>
  <c r="H335" i="1"/>
  <c r="H295" i="1"/>
  <c r="I295" i="1"/>
  <c r="H231" i="1"/>
  <c r="I231" i="1"/>
  <c r="H191" i="1"/>
  <c r="H159" i="1"/>
  <c r="H87" i="1"/>
  <c r="I87" i="1"/>
  <c r="I489" i="1"/>
  <c r="H489" i="1"/>
  <c r="I473" i="1"/>
  <c r="H473" i="1"/>
  <c r="I457" i="1"/>
  <c r="H457" i="1"/>
  <c r="I441" i="1"/>
  <c r="H441" i="1"/>
  <c r="I425" i="1"/>
  <c r="H425" i="1"/>
  <c r="I409" i="1"/>
  <c r="H409" i="1"/>
  <c r="I393" i="1"/>
  <c r="H393" i="1"/>
  <c r="I377" i="1"/>
  <c r="H377" i="1"/>
  <c r="I361" i="1"/>
  <c r="H361" i="1"/>
  <c r="I345" i="1"/>
  <c r="H345" i="1"/>
  <c r="I329" i="1"/>
  <c r="H329" i="1"/>
  <c r="I313" i="1"/>
  <c r="H313" i="1"/>
  <c r="I305" i="1"/>
  <c r="H305" i="1"/>
  <c r="I289" i="1"/>
  <c r="H289" i="1"/>
  <c r="I273" i="1"/>
  <c r="H273" i="1"/>
  <c r="I249" i="1"/>
  <c r="H249" i="1"/>
  <c r="I233" i="1"/>
  <c r="H233" i="1"/>
  <c r="I217" i="1"/>
  <c r="H217" i="1"/>
  <c r="I201" i="1"/>
  <c r="H201" i="1"/>
  <c r="I193" i="1"/>
  <c r="H193" i="1"/>
  <c r="I177" i="1"/>
  <c r="H177" i="1"/>
  <c r="I161" i="1"/>
  <c r="H161" i="1"/>
  <c r="H145" i="1"/>
  <c r="I145" i="1"/>
  <c r="I137" i="1"/>
  <c r="H137" i="1"/>
  <c r="H121" i="1"/>
  <c r="I121" i="1"/>
  <c r="I105" i="1"/>
  <c r="H105" i="1"/>
  <c r="H89" i="1"/>
  <c r="I89" i="1"/>
  <c r="H73" i="1"/>
  <c r="I73" i="1"/>
  <c r="I57" i="1"/>
  <c r="H57" i="1"/>
  <c r="H33" i="1"/>
  <c r="I33" i="1"/>
  <c r="H25" i="1"/>
  <c r="I25" i="1"/>
  <c r="I17" i="1"/>
  <c r="H17" i="1"/>
  <c r="F424" i="1"/>
  <c r="F408" i="1"/>
  <c r="F392" i="1"/>
  <c r="F376" i="1"/>
  <c r="F360" i="1"/>
  <c r="F344" i="1"/>
  <c r="F328" i="1"/>
  <c r="F304" i="1"/>
  <c r="H496" i="1"/>
  <c r="H488" i="1"/>
  <c r="H480" i="1"/>
  <c r="H472" i="1"/>
  <c r="H464" i="1"/>
  <c r="H456" i="1"/>
  <c r="H448" i="1"/>
  <c r="H440" i="1"/>
  <c r="H432" i="1"/>
  <c r="H424" i="1"/>
  <c r="H416" i="1"/>
  <c r="H408" i="1"/>
  <c r="H400" i="1"/>
  <c r="H392" i="1"/>
  <c r="H384" i="1"/>
  <c r="I384" i="1"/>
  <c r="H376" i="1"/>
  <c r="H368" i="1"/>
  <c r="I368" i="1"/>
  <c r="H360" i="1"/>
  <c r="H352" i="1"/>
  <c r="I352" i="1"/>
  <c r="H344" i="1"/>
  <c r="H336" i="1"/>
  <c r="I336" i="1"/>
  <c r="H328" i="1"/>
  <c r="H320" i="1"/>
  <c r="I320" i="1"/>
  <c r="H312" i="1"/>
  <c r="H304" i="1"/>
  <c r="I304" i="1"/>
  <c r="H296" i="1"/>
  <c r="H288" i="1"/>
  <c r="I288" i="1"/>
  <c r="H280" i="1"/>
  <c r="H272" i="1"/>
  <c r="I272" i="1"/>
  <c r="H264" i="1"/>
  <c r="H256" i="1"/>
  <c r="I256" i="1"/>
  <c r="H248" i="1"/>
  <c r="H240" i="1"/>
  <c r="I240" i="1"/>
  <c r="H232" i="1"/>
  <c r="I232" i="1"/>
  <c r="H224" i="1"/>
  <c r="I224" i="1"/>
  <c r="H216" i="1"/>
  <c r="I216" i="1"/>
  <c r="H208" i="1"/>
  <c r="I208" i="1"/>
  <c r="H200" i="1"/>
  <c r="I200" i="1"/>
  <c r="H192" i="1"/>
  <c r="I192" i="1"/>
  <c r="H184" i="1"/>
  <c r="I184" i="1"/>
  <c r="H176" i="1"/>
  <c r="I176" i="1"/>
  <c r="H168" i="1"/>
  <c r="I168" i="1"/>
  <c r="H160" i="1"/>
  <c r="I160" i="1"/>
  <c r="H152" i="1"/>
  <c r="I152" i="1"/>
  <c r="H144" i="1"/>
  <c r="I144" i="1"/>
  <c r="H136" i="1"/>
  <c r="I136" i="1"/>
  <c r="I128" i="1"/>
  <c r="H128" i="1"/>
  <c r="I120" i="1"/>
  <c r="H120" i="1"/>
  <c r="H112" i="1"/>
  <c r="I112" i="1"/>
  <c r="H104" i="1"/>
  <c r="I104" i="1"/>
  <c r="H96" i="1"/>
  <c r="I96" i="1"/>
  <c r="H88" i="1"/>
  <c r="I88" i="1"/>
  <c r="H80" i="1"/>
  <c r="I80" i="1"/>
  <c r="H72" i="1"/>
  <c r="I72" i="1"/>
  <c r="H64" i="1"/>
  <c r="I64" i="1"/>
  <c r="H56" i="1"/>
  <c r="I56" i="1"/>
  <c r="H48" i="1"/>
  <c r="I48" i="1"/>
  <c r="H40" i="1"/>
  <c r="I40" i="1"/>
  <c r="I32" i="1"/>
  <c r="H24" i="1"/>
  <c r="I24" i="1"/>
  <c r="H16" i="1"/>
  <c r="I16" i="1"/>
  <c r="H8" i="1"/>
  <c r="I8" i="1"/>
  <c r="I495" i="1"/>
  <c r="I448" i="1"/>
  <c r="I408" i="1"/>
  <c r="I351" i="1"/>
  <c r="I287" i="1"/>
  <c r="I207" i="1"/>
  <c r="I79" i="1"/>
  <c r="H461" i="1"/>
  <c r="H291" i="1"/>
  <c r="H95" i="1"/>
  <c r="F500" i="1"/>
  <c r="F492" i="1"/>
  <c r="F484" i="1"/>
  <c r="F476" i="1"/>
  <c r="F468" i="1"/>
  <c r="F460" i="1"/>
  <c r="F452" i="1"/>
  <c r="F444" i="1"/>
  <c r="F436" i="1"/>
  <c r="F428" i="1"/>
  <c r="F420" i="1"/>
  <c r="F412" i="1"/>
  <c r="F404" i="1"/>
  <c r="F396" i="1"/>
  <c r="F388" i="1"/>
  <c r="F380" i="1"/>
  <c r="F372" i="1"/>
  <c r="F364" i="1"/>
  <c r="F356" i="1"/>
  <c r="F348" i="1"/>
  <c r="F340" i="1"/>
  <c r="F332" i="1"/>
  <c r="F324" i="1"/>
  <c r="F316" i="1"/>
  <c r="F308" i="1"/>
  <c r="F300" i="1"/>
  <c r="F292" i="1"/>
  <c r="F284" i="1"/>
  <c r="F276" i="1"/>
  <c r="F268" i="1"/>
  <c r="F260" i="1"/>
  <c r="F252" i="1"/>
  <c r="F244" i="1"/>
  <c r="F236" i="1"/>
  <c r="F228" i="1"/>
  <c r="F220" i="1"/>
  <c r="F212" i="1"/>
  <c r="F204" i="1"/>
  <c r="F196" i="1"/>
  <c r="F188" i="1"/>
  <c r="F180" i="1"/>
  <c r="F172" i="1"/>
  <c r="F164" i="1"/>
  <c r="F156" i="1"/>
  <c r="F148" i="1"/>
  <c r="F140" i="1"/>
  <c r="F132" i="1"/>
  <c r="F124" i="1"/>
  <c r="F116" i="1"/>
  <c r="F108" i="1"/>
  <c r="F100" i="1"/>
  <c r="F92" i="1"/>
  <c r="F84" i="1"/>
  <c r="F76" i="1"/>
  <c r="F68" i="1"/>
  <c r="F60" i="1"/>
  <c r="F52" i="1"/>
  <c r="F44" i="1"/>
  <c r="F36" i="1"/>
  <c r="F28" i="1"/>
  <c r="F501" i="1"/>
  <c r="F493" i="1"/>
  <c r="F485" i="1"/>
  <c r="F477" i="1"/>
  <c r="F469" i="1"/>
  <c r="F461" i="1"/>
  <c r="F453" i="1"/>
  <c r="F445" i="1"/>
  <c r="F437" i="1"/>
  <c r="F429" i="1"/>
  <c r="F421" i="1"/>
  <c r="F413" i="1"/>
  <c r="F405" i="1"/>
  <c r="F397" i="1"/>
  <c r="F389" i="1"/>
  <c r="F381" i="1"/>
  <c r="F373" i="1"/>
  <c r="F365" i="1"/>
  <c r="F357" i="1"/>
  <c r="F349" i="1"/>
  <c r="F341" i="1"/>
  <c r="F333" i="1"/>
  <c r="F325" i="1"/>
  <c r="F317" i="1"/>
  <c r="F309" i="1"/>
  <c r="F301" i="1"/>
  <c r="F293" i="1"/>
  <c r="F285" i="1"/>
  <c r="F277" i="1"/>
  <c r="F269" i="1"/>
  <c r="F261" i="1"/>
  <c r="F253" i="1"/>
  <c r="F245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489" i="1"/>
  <c r="F481" i="1"/>
  <c r="F473" i="1"/>
  <c r="F465" i="1"/>
  <c r="F457" i="1"/>
  <c r="F449" i="1"/>
  <c r="F441" i="1"/>
  <c r="F433" i="1"/>
  <c r="F425" i="1"/>
  <c r="F417" i="1"/>
  <c r="F409" i="1"/>
  <c r="F401" i="1"/>
  <c r="F393" i="1"/>
  <c r="F385" i="1"/>
  <c r="F377" i="1"/>
  <c r="F369" i="1"/>
  <c r="F361" i="1"/>
  <c r="F353" i="1"/>
  <c r="F345" i="1"/>
  <c r="F337" i="1"/>
  <c r="F329" i="1"/>
  <c r="F321" i="1"/>
  <c r="F313" i="1"/>
  <c r="F305" i="1"/>
  <c r="F297" i="1"/>
  <c r="F289" i="1"/>
  <c r="F281" i="1"/>
  <c r="F273" i="1"/>
  <c r="F265" i="1"/>
  <c r="F257" i="1"/>
  <c r="F249" i="1"/>
  <c r="F241" i="1"/>
  <c r="F233" i="1"/>
  <c r="F225" i="1"/>
  <c r="F217" i="1"/>
  <c r="F209" i="1"/>
  <c r="F201" i="1"/>
  <c r="F193" i="1"/>
  <c r="F185" i="1"/>
  <c r="F177" i="1"/>
  <c r="F169" i="1"/>
  <c r="F161" i="1"/>
  <c r="F153" i="1"/>
  <c r="F145" i="1"/>
  <c r="F137" i="1"/>
  <c r="F129" i="1"/>
  <c r="F121" i="1"/>
  <c r="F113" i="1"/>
  <c r="F105" i="1"/>
  <c r="F97" i="1"/>
  <c r="F89" i="1"/>
  <c r="F81" i="1"/>
  <c r="F73" i="1"/>
  <c r="F65" i="1"/>
  <c r="F57" i="1"/>
  <c r="F49" i="1"/>
  <c r="F41" i="1"/>
  <c r="F33" i="1"/>
  <c r="F25" i="1"/>
  <c r="F497" i="1"/>
  <c r="K51" i="1" l="1"/>
  <c r="J246" i="1"/>
  <c r="J438" i="1"/>
  <c r="J416" i="1"/>
  <c r="K457" i="1"/>
  <c r="K85" i="1"/>
  <c r="K438" i="1"/>
  <c r="L438" i="1" s="1"/>
  <c r="K246" i="1"/>
  <c r="L246" i="1" s="1"/>
  <c r="K416" i="1"/>
  <c r="L416" i="1" s="1"/>
  <c r="K288" i="1"/>
  <c r="J163" i="1"/>
  <c r="K163" i="1"/>
  <c r="K259" i="1"/>
  <c r="J259" i="1"/>
  <c r="K387" i="1"/>
  <c r="J387" i="1"/>
  <c r="J292" i="1"/>
  <c r="K292" i="1"/>
  <c r="J148" i="1"/>
  <c r="K148" i="1"/>
  <c r="J284" i="1"/>
  <c r="K284" i="1"/>
  <c r="K484" i="1"/>
  <c r="J484" i="1"/>
  <c r="P53" i="1"/>
  <c r="O53" i="1"/>
  <c r="J157" i="1"/>
  <c r="K157" i="1"/>
  <c r="J269" i="1"/>
  <c r="K269" i="1"/>
  <c r="J365" i="1"/>
  <c r="K365" i="1"/>
  <c r="J477" i="1"/>
  <c r="K477" i="1"/>
  <c r="P326" i="1"/>
  <c r="O326" i="1"/>
  <c r="P168" i="1"/>
  <c r="O168" i="1"/>
  <c r="P360" i="1"/>
  <c r="O360" i="1"/>
  <c r="P370" i="1"/>
  <c r="O370" i="1"/>
  <c r="J248" i="1"/>
  <c r="K248" i="1"/>
  <c r="P35" i="1"/>
  <c r="O35" i="1"/>
  <c r="P211" i="1"/>
  <c r="Q211" i="1" s="1"/>
  <c r="O211" i="1"/>
  <c r="J147" i="1"/>
  <c r="K147" i="1"/>
  <c r="K275" i="1"/>
  <c r="J275" i="1"/>
  <c r="O291" i="1"/>
  <c r="P291" i="1"/>
  <c r="Q291" i="1" s="1"/>
  <c r="J331" i="1"/>
  <c r="K331" i="1"/>
  <c r="P347" i="1"/>
  <c r="O347" i="1"/>
  <c r="K403" i="1"/>
  <c r="J403" i="1"/>
  <c r="P419" i="1"/>
  <c r="O419" i="1"/>
  <c r="J467" i="1"/>
  <c r="K467" i="1"/>
  <c r="P483" i="1"/>
  <c r="O483" i="1"/>
  <c r="P156" i="1"/>
  <c r="O156" i="1"/>
  <c r="O308" i="1"/>
  <c r="P308" i="1"/>
  <c r="Q308" i="1" s="1"/>
  <c r="O106" i="1"/>
  <c r="P106" i="1"/>
  <c r="K250" i="1"/>
  <c r="J250" i="1"/>
  <c r="P354" i="1"/>
  <c r="O354" i="1"/>
  <c r="O204" i="1"/>
  <c r="P204" i="1"/>
  <c r="Q204" i="1" s="1"/>
  <c r="J53" i="1"/>
  <c r="K53" i="1"/>
  <c r="P85" i="1"/>
  <c r="O85" i="1"/>
  <c r="P133" i="1"/>
  <c r="O133" i="1"/>
  <c r="O229" i="1"/>
  <c r="P229" i="1"/>
  <c r="Q229" i="1" s="1"/>
  <c r="P293" i="1"/>
  <c r="O293" i="1"/>
  <c r="P325" i="1"/>
  <c r="O325" i="1"/>
  <c r="P341" i="1"/>
  <c r="O341" i="1"/>
  <c r="K262" i="1"/>
  <c r="J262" i="1"/>
  <c r="K366" i="1"/>
  <c r="J366" i="1"/>
  <c r="K398" i="1"/>
  <c r="J398" i="1"/>
  <c r="J430" i="1"/>
  <c r="K430" i="1"/>
  <c r="J462" i="1"/>
  <c r="K462" i="1"/>
  <c r="J486" i="1"/>
  <c r="K486" i="1"/>
  <c r="P120" i="1"/>
  <c r="O120" i="1"/>
  <c r="P176" i="1"/>
  <c r="O176" i="1"/>
  <c r="P232" i="1"/>
  <c r="O232" i="1"/>
  <c r="P344" i="1"/>
  <c r="O344" i="1"/>
  <c r="P26" i="1"/>
  <c r="O26" i="1"/>
  <c r="K98" i="1"/>
  <c r="J98" i="1"/>
  <c r="J434" i="1"/>
  <c r="K434" i="1"/>
  <c r="P102" i="1"/>
  <c r="O102" i="1"/>
  <c r="P118" i="1"/>
  <c r="O118" i="1"/>
  <c r="P334" i="1"/>
  <c r="O334" i="1"/>
  <c r="J406" i="1"/>
  <c r="K406" i="1"/>
  <c r="J96" i="1"/>
  <c r="K96" i="1"/>
  <c r="J256" i="1"/>
  <c r="K256" i="1"/>
  <c r="P408" i="1"/>
  <c r="O408" i="1"/>
  <c r="P448" i="1"/>
  <c r="O448" i="1"/>
  <c r="J170" i="1"/>
  <c r="K170" i="1"/>
  <c r="K242" i="1"/>
  <c r="J242" i="1"/>
  <c r="J224" i="1"/>
  <c r="K224" i="1"/>
  <c r="J23" i="1"/>
  <c r="K23" i="1"/>
  <c r="J39" i="1"/>
  <c r="K39" i="1"/>
  <c r="P119" i="1"/>
  <c r="O119" i="1"/>
  <c r="P135" i="1"/>
  <c r="O135" i="1"/>
  <c r="P151" i="1"/>
  <c r="O151" i="1"/>
  <c r="P167" i="1"/>
  <c r="O167" i="1"/>
  <c r="P183" i="1"/>
  <c r="O183" i="1"/>
  <c r="J207" i="1"/>
  <c r="K207" i="1"/>
  <c r="J223" i="1"/>
  <c r="K223" i="1"/>
  <c r="J239" i="1"/>
  <c r="K239" i="1"/>
  <c r="K255" i="1"/>
  <c r="J255" i="1"/>
  <c r="J271" i="1"/>
  <c r="K271" i="1"/>
  <c r="J287" i="1"/>
  <c r="K287" i="1"/>
  <c r="J303" i="1"/>
  <c r="K303" i="1"/>
  <c r="J319" i="1"/>
  <c r="K319" i="1"/>
  <c r="K335" i="1"/>
  <c r="J335" i="1"/>
  <c r="K351" i="1"/>
  <c r="J351" i="1"/>
  <c r="K367" i="1"/>
  <c r="J367" i="1"/>
  <c r="K383" i="1"/>
  <c r="J383" i="1"/>
  <c r="K399" i="1"/>
  <c r="J399" i="1"/>
  <c r="K415" i="1"/>
  <c r="J415" i="1"/>
  <c r="J431" i="1"/>
  <c r="K431" i="1"/>
  <c r="J447" i="1"/>
  <c r="K447" i="1"/>
  <c r="J471" i="1"/>
  <c r="K471" i="1"/>
  <c r="J503" i="1"/>
  <c r="K503" i="1"/>
  <c r="J240" i="1"/>
  <c r="K240" i="1"/>
  <c r="J296" i="1"/>
  <c r="K296" i="1"/>
  <c r="J360" i="1"/>
  <c r="K360" i="1"/>
  <c r="J424" i="1"/>
  <c r="K424" i="1"/>
  <c r="J488" i="1"/>
  <c r="K488" i="1"/>
  <c r="K194" i="1"/>
  <c r="J194" i="1"/>
  <c r="J370" i="1"/>
  <c r="K370" i="1"/>
  <c r="P458" i="1"/>
  <c r="O458" i="1"/>
  <c r="J40" i="1"/>
  <c r="K40" i="1"/>
  <c r="J384" i="1"/>
  <c r="K384" i="1"/>
  <c r="O25" i="1"/>
  <c r="P25" i="1"/>
  <c r="P105" i="1"/>
  <c r="O105" i="1"/>
  <c r="P121" i="1"/>
  <c r="O121" i="1"/>
  <c r="P137" i="1"/>
  <c r="O137" i="1"/>
  <c r="P153" i="1"/>
  <c r="O153" i="1"/>
  <c r="P169" i="1"/>
  <c r="O169" i="1"/>
  <c r="P217" i="1"/>
  <c r="O217" i="1"/>
  <c r="P233" i="1"/>
  <c r="O233" i="1"/>
  <c r="J273" i="1"/>
  <c r="K273" i="1"/>
  <c r="J289" i="1"/>
  <c r="K289" i="1"/>
  <c r="J305" i="1"/>
  <c r="K305" i="1"/>
  <c r="J321" i="1"/>
  <c r="K321" i="1"/>
  <c r="O433" i="1"/>
  <c r="P433" i="1"/>
  <c r="O449" i="1"/>
  <c r="P449" i="1"/>
  <c r="Q449" i="1" s="1"/>
  <c r="O146" i="1"/>
  <c r="P146" i="1"/>
  <c r="O282" i="1"/>
  <c r="P282" i="1"/>
  <c r="J83" i="1"/>
  <c r="K83" i="1"/>
  <c r="K195" i="1"/>
  <c r="J195" i="1"/>
  <c r="K315" i="1"/>
  <c r="J315" i="1"/>
  <c r="J76" i="1"/>
  <c r="K76" i="1"/>
  <c r="J324" i="1"/>
  <c r="K324" i="1"/>
  <c r="J316" i="1"/>
  <c r="K316" i="1"/>
  <c r="J452" i="1"/>
  <c r="K452" i="1"/>
  <c r="P37" i="1"/>
  <c r="O37" i="1"/>
  <c r="J301" i="1"/>
  <c r="K301" i="1"/>
  <c r="J445" i="1"/>
  <c r="K445" i="1"/>
  <c r="K258" i="1"/>
  <c r="J258" i="1"/>
  <c r="O320" i="1"/>
  <c r="P320" i="1"/>
  <c r="J450" i="1"/>
  <c r="K450" i="1"/>
  <c r="J184" i="1"/>
  <c r="K184" i="1"/>
  <c r="J241" i="1"/>
  <c r="K241" i="1"/>
  <c r="O401" i="1"/>
  <c r="P401" i="1"/>
  <c r="P115" i="1"/>
  <c r="O115" i="1"/>
  <c r="P259" i="1"/>
  <c r="O259" i="1"/>
  <c r="J140" i="1"/>
  <c r="K140" i="1"/>
  <c r="O178" i="1"/>
  <c r="P178" i="1"/>
  <c r="P466" i="1"/>
  <c r="O466" i="1"/>
  <c r="O306" i="1"/>
  <c r="P306" i="1"/>
  <c r="Q306" i="1" s="1"/>
  <c r="J109" i="1"/>
  <c r="K109" i="1"/>
  <c r="J173" i="1"/>
  <c r="K173" i="1"/>
  <c r="K206" i="1"/>
  <c r="J206" i="1"/>
  <c r="P246" i="1"/>
  <c r="O246" i="1"/>
  <c r="P262" i="1"/>
  <c r="O262" i="1"/>
  <c r="P294" i="1"/>
  <c r="O294" i="1"/>
  <c r="O430" i="1"/>
  <c r="P430" i="1"/>
  <c r="O462" i="1"/>
  <c r="P462" i="1"/>
  <c r="Q462" i="1" s="1"/>
  <c r="O486" i="1"/>
  <c r="P486" i="1"/>
  <c r="J479" i="1"/>
  <c r="K479" i="1"/>
  <c r="J264" i="1"/>
  <c r="K264" i="1"/>
  <c r="K496" i="1"/>
  <c r="J496" i="1"/>
  <c r="J34" i="1"/>
  <c r="K34" i="1"/>
  <c r="K186" i="1"/>
  <c r="J186" i="1"/>
  <c r="P346" i="1"/>
  <c r="O346" i="1"/>
  <c r="J199" i="1"/>
  <c r="K199" i="1"/>
  <c r="J30" i="1"/>
  <c r="K30" i="1"/>
  <c r="J46" i="1"/>
  <c r="K46" i="1"/>
  <c r="J62" i="1"/>
  <c r="K62" i="1"/>
  <c r="J94" i="1"/>
  <c r="K94" i="1"/>
  <c r="K110" i="1"/>
  <c r="J110" i="1"/>
  <c r="J126" i="1"/>
  <c r="K126" i="1"/>
  <c r="K142" i="1"/>
  <c r="J142" i="1"/>
  <c r="J158" i="1"/>
  <c r="K158" i="1"/>
  <c r="K174" i="1"/>
  <c r="J174" i="1"/>
  <c r="K190" i="1"/>
  <c r="J190" i="1"/>
  <c r="K238" i="1"/>
  <c r="J238" i="1"/>
  <c r="J318" i="1"/>
  <c r="K318" i="1"/>
  <c r="O374" i="1"/>
  <c r="P374" i="1"/>
  <c r="O406" i="1"/>
  <c r="P406" i="1"/>
  <c r="O438" i="1"/>
  <c r="P438" i="1"/>
  <c r="O478" i="1"/>
  <c r="P478" i="1"/>
  <c r="Q478" i="1" s="1"/>
  <c r="J82" i="1"/>
  <c r="K82" i="1"/>
  <c r="O170" i="1"/>
  <c r="P170" i="1"/>
  <c r="P242" i="1"/>
  <c r="O242" i="1"/>
  <c r="K362" i="1"/>
  <c r="J362" i="1"/>
  <c r="P450" i="1"/>
  <c r="O450" i="1"/>
  <c r="K31" i="1"/>
  <c r="J31" i="1"/>
  <c r="J47" i="1"/>
  <c r="K47" i="1"/>
  <c r="K63" i="1"/>
  <c r="J63" i="1"/>
  <c r="J79" i="1"/>
  <c r="K79" i="1"/>
  <c r="J95" i="1"/>
  <c r="K95" i="1"/>
  <c r="K111" i="1"/>
  <c r="J111" i="1"/>
  <c r="J127" i="1"/>
  <c r="K127" i="1"/>
  <c r="J143" i="1"/>
  <c r="K143" i="1"/>
  <c r="J159" i="1"/>
  <c r="K159" i="1"/>
  <c r="J175" i="1"/>
  <c r="K175" i="1"/>
  <c r="J191" i="1"/>
  <c r="K191" i="1"/>
  <c r="P207" i="1"/>
  <c r="O207" i="1"/>
  <c r="P223" i="1"/>
  <c r="O223" i="1"/>
  <c r="P239" i="1"/>
  <c r="O239" i="1"/>
  <c r="P255" i="1"/>
  <c r="O255" i="1"/>
  <c r="P271" i="1"/>
  <c r="O271" i="1"/>
  <c r="P351" i="1"/>
  <c r="O351" i="1"/>
  <c r="P367" i="1"/>
  <c r="O367" i="1"/>
  <c r="P383" i="1"/>
  <c r="O383" i="1"/>
  <c r="P399" i="1"/>
  <c r="O399" i="1"/>
  <c r="P415" i="1"/>
  <c r="O415" i="1"/>
  <c r="P431" i="1"/>
  <c r="O431" i="1"/>
  <c r="P447" i="1"/>
  <c r="O447" i="1"/>
  <c r="P471" i="1"/>
  <c r="O471" i="1"/>
  <c r="P503" i="1"/>
  <c r="O503" i="1"/>
  <c r="P128" i="1"/>
  <c r="O128" i="1"/>
  <c r="P192" i="1"/>
  <c r="O192" i="1"/>
  <c r="P296" i="1"/>
  <c r="O296" i="1"/>
  <c r="J58" i="1"/>
  <c r="K58" i="1"/>
  <c r="K290" i="1"/>
  <c r="J290" i="1"/>
  <c r="P24" i="1"/>
  <c r="O24" i="1"/>
  <c r="P40" i="1"/>
  <c r="O40" i="1"/>
  <c r="P56" i="1"/>
  <c r="O56" i="1"/>
  <c r="P72" i="1"/>
  <c r="O72" i="1"/>
  <c r="P112" i="1"/>
  <c r="O112" i="1"/>
  <c r="P184" i="1"/>
  <c r="O184" i="1"/>
  <c r="P248" i="1"/>
  <c r="O248" i="1"/>
  <c r="J50" i="1"/>
  <c r="K50" i="1"/>
  <c r="K474" i="1"/>
  <c r="J474" i="1"/>
  <c r="J49" i="1"/>
  <c r="K49" i="1"/>
  <c r="J65" i="1"/>
  <c r="K65" i="1"/>
  <c r="J97" i="1"/>
  <c r="K97" i="1"/>
  <c r="J113" i="1"/>
  <c r="K113" i="1"/>
  <c r="J161" i="1"/>
  <c r="K161" i="1"/>
  <c r="J193" i="1"/>
  <c r="K193" i="1"/>
  <c r="J209" i="1"/>
  <c r="K209" i="1"/>
  <c r="P273" i="1"/>
  <c r="O273" i="1"/>
  <c r="P289" i="1"/>
  <c r="O289" i="1"/>
  <c r="O305" i="1"/>
  <c r="P305" i="1"/>
  <c r="P337" i="1"/>
  <c r="O337" i="1"/>
  <c r="P353" i="1"/>
  <c r="O353" i="1"/>
  <c r="P369" i="1"/>
  <c r="O369" i="1"/>
  <c r="P385" i="1"/>
  <c r="O385" i="1"/>
  <c r="J409" i="1"/>
  <c r="K409" i="1"/>
  <c r="J425" i="1"/>
  <c r="K425" i="1"/>
  <c r="J441" i="1"/>
  <c r="K441" i="1"/>
  <c r="K442" i="1"/>
  <c r="J442" i="1"/>
  <c r="J99" i="1"/>
  <c r="K99" i="1"/>
  <c r="K227" i="1"/>
  <c r="J227" i="1"/>
  <c r="P331" i="1"/>
  <c r="O331" i="1"/>
  <c r="P443" i="1"/>
  <c r="O443" i="1"/>
  <c r="J252" i="1"/>
  <c r="K252" i="1"/>
  <c r="J476" i="1"/>
  <c r="K476" i="1"/>
  <c r="K466" i="1"/>
  <c r="J466" i="1"/>
  <c r="J260" i="1"/>
  <c r="K260" i="1"/>
  <c r="P117" i="1"/>
  <c r="O117" i="1"/>
  <c r="J221" i="1"/>
  <c r="K221" i="1"/>
  <c r="J317" i="1"/>
  <c r="K317" i="1"/>
  <c r="J413" i="1"/>
  <c r="K413" i="1"/>
  <c r="O304" i="1"/>
  <c r="P304" i="1"/>
  <c r="K350" i="1"/>
  <c r="J350" i="1"/>
  <c r="O96" i="1"/>
  <c r="P96" i="1"/>
  <c r="P424" i="1"/>
  <c r="O424" i="1"/>
  <c r="O266" i="1"/>
  <c r="P266" i="1"/>
  <c r="J72" i="1"/>
  <c r="K72" i="1"/>
  <c r="O89" i="1"/>
  <c r="P89" i="1"/>
  <c r="P83" i="1"/>
  <c r="O83" i="1"/>
  <c r="P147" i="1"/>
  <c r="O147" i="1"/>
  <c r="P243" i="1"/>
  <c r="O243" i="1"/>
  <c r="P315" i="1"/>
  <c r="O315" i="1"/>
  <c r="K371" i="1"/>
  <c r="J371" i="1"/>
  <c r="K451" i="1"/>
  <c r="J451" i="1"/>
  <c r="J164" i="1"/>
  <c r="K164" i="1"/>
  <c r="K386" i="1"/>
  <c r="J386" i="1"/>
  <c r="J114" i="1"/>
  <c r="K114" i="1"/>
  <c r="K283" i="1"/>
  <c r="J283" i="1"/>
  <c r="O299" i="1"/>
  <c r="P299" i="1"/>
  <c r="Q299" i="1" s="1"/>
  <c r="K355" i="1"/>
  <c r="J355" i="1"/>
  <c r="P371" i="1"/>
  <c r="O371" i="1"/>
  <c r="J411" i="1"/>
  <c r="K411" i="1"/>
  <c r="P427" i="1"/>
  <c r="O427" i="1"/>
  <c r="J475" i="1"/>
  <c r="K475" i="1"/>
  <c r="P491" i="1"/>
  <c r="O491" i="1"/>
  <c r="O44" i="1"/>
  <c r="P44" i="1"/>
  <c r="O76" i="1"/>
  <c r="P76" i="1"/>
  <c r="Q76" i="1" s="1"/>
  <c r="P140" i="1"/>
  <c r="O140" i="1"/>
  <c r="P164" i="1"/>
  <c r="O164" i="1"/>
  <c r="O196" i="1"/>
  <c r="P196" i="1"/>
  <c r="O220" i="1"/>
  <c r="P220" i="1"/>
  <c r="Q220" i="1" s="1"/>
  <c r="P252" i="1"/>
  <c r="O252" i="1"/>
  <c r="P292" i="1"/>
  <c r="O292" i="1"/>
  <c r="O324" i="1"/>
  <c r="P324" i="1"/>
  <c r="O348" i="1"/>
  <c r="P348" i="1"/>
  <c r="Q348" i="1" s="1"/>
  <c r="O380" i="1"/>
  <c r="P380" i="1"/>
  <c r="P412" i="1"/>
  <c r="O412" i="1"/>
  <c r="P444" i="1"/>
  <c r="O444" i="1"/>
  <c r="P476" i="1"/>
  <c r="O476" i="1"/>
  <c r="P386" i="1"/>
  <c r="O386" i="1"/>
  <c r="O60" i="1"/>
  <c r="P60" i="1"/>
  <c r="P84" i="1"/>
  <c r="O84" i="1"/>
  <c r="P116" i="1"/>
  <c r="O116" i="1"/>
  <c r="P148" i="1"/>
  <c r="O148" i="1"/>
  <c r="O188" i="1"/>
  <c r="P188" i="1"/>
  <c r="P228" i="1"/>
  <c r="O228" i="1"/>
  <c r="P260" i="1"/>
  <c r="O260" i="1"/>
  <c r="P284" i="1"/>
  <c r="O284" i="1"/>
  <c r="O316" i="1"/>
  <c r="P316" i="1"/>
  <c r="O356" i="1"/>
  <c r="P356" i="1"/>
  <c r="O388" i="1"/>
  <c r="P388" i="1"/>
  <c r="Q388" i="1" s="1"/>
  <c r="P420" i="1"/>
  <c r="O420" i="1"/>
  <c r="P452" i="1"/>
  <c r="O452" i="1"/>
  <c r="P484" i="1"/>
  <c r="O484" i="1"/>
  <c r="J29" i="1"/>
  <c r="K29" i="1"/>
  <c r="J77" i="1"/>
  <c r="K77" i="1"/>
  <c r="J93" i="1"/>
  <c r="K93" i="1"/>
  <c r="K125" i="1"/>
  <c r="J125" i="1"/>
  <c r="J141" i="1"/>
  <c r="K141" i="1"/>
  <c r="P157" i="1"/>
  <c r="O157" i="1"/>
  <c r="P173" i="1"/>
  <c r="O173" i="1"/>
  <c r="O189" i="1"/>
  <c r="P189" i="1"/>
  <c r="O205" i="1"/>
  <c r="P205" i="1"/>
  <c r="Q205" i="1" s="1"/>
  <c r="O221" i="1"/>
  <c r="P221" i="1"/>
  <c r="O253" i="1"/>
  <c r="P253" i="1"/>
  <c r="P269" i="1"/>
  <c r="O269" i="1"/>
  <c r="P285" i="1"/>
  <c r="O285" i="1"/>
  <c r="P301" i="1"/>
  <c r="O301" i="1"/>
  <c r="P317" i="1"/>
  <c r="O317" i="1"/>
  <c r="P349" i="1"/>
  <c r="O349" i="1"/>
  <c r="P365" i="1"/>
  <c r="O365" i="1"/>
  <c r="P381" i="1"/>
  <c r="O381" i="1"/>
  <c r="P397" i="1"/>
  <c r="O397" i="1"/>
  <c r="P413" i="1"/>
  <c r="O413" i="1"/>
  <c r="P429" i="1"/>
  <c r="O429" i="1"/>
  <c r="P445" i="1"/>
  <c r="O445" i="1"/>
  <c r="P461" i="1"/>
  <c r="O461" i="1"/>
  <c r="P477" i="1"/>
  <c r="O477" i="1"/>
  <c r="P493" i="1"/>
  <c r="O493" i="1"/>
  <c r="J342" i="1"/>
  <c r="K342" i="1"/>
  <c r="K414" i="1"/>
  <c r="J414" i="1"/>
  <c r="J470" i="1"/>
  <c r="K470" i="1"/>
  <c r="J88" i="1"/>
  <c r="K88" i="1"/>
  <c r="J152" i="1"/>
  <c r="K152" i="1"/>
  <c r="J208" i="1"/>
  <c r="K208" i="1"/>
  <c r="J336" i="1"/>
  <c r="K336" i="1"/>
  <c r="J376" i="1"/>
  <c r="K376" i="1"/>
  <c r="P496" i="1"/>
  <c r="O496" i="1"/>
  <c r="P34" i="1"/>
  <c r="O34" i="1"/>
  <c r="O114" i="1"/>
  <c r="P114" i="1"/>
  <c r="P186" i="1"/>
  <c r="O186" i="1"/>
  <c r="P258" i="1"/>
  <c r="O258" i="1"/>
  <c r="J482" i="1"/>
  <c r="K482" i="1"/>
  <c r="J374" i="1"/>
  <c r="K374" i="1"/>
  <c r="P30" i="1"/>
  <c r="O30" i="1"/>
  <c r="P62" i="1"/>
  <c r="O62" i="1"/>
  <c r="K78" i="1"/>
  <c r="J78" i="1"/>
  <c r="P94" i="1"/>
  <c r="O94" i="1"/>
  <c r="P126" i="1"/>
  <c r="O126" i="1"/>
  <c r="P142" i="1"/>
  <c r="O142" i="1"/>
  <c r="P158" i="1"/>
  <c r="O158" i="1"/>
  <c r="P174" i="1"/>
  <c r="O174" i="1"/>
  <c r="P190" i="1"/>
  <c r="O190" i="1"/>
  <c r="P214" i="1"/>
  <c r="O214" i="1"/>
  <c r="P238" i="1"/>
  <c r="O238" i="1"/>
  <c r="P286" i="1"/>
  <c r="O286" i="1"/>
  <c r="P318" i="1"/>
  <c r="O318" i="1"/>
  <c r="P350" i="1"/>
  <c r="O350" i="1"/>
  <c r="J454" i="1"/>
  <c r="K454" i="1"/>
  <c r="K463" i="1"/>
  <c r="J463" i="1"/>
  <c r="J368" i="1"/>
  <c r="K368" i="1"/>
  <c r="K432" i="1"/>
  <c r="J432" i="1"/>
  <c r="P480" i="1"/>
  <c r="O480" i="1"/>
  <c r="P82" i="1"/>
  <c r="O82" i="1"/>
  <c r="K274" i="1"/>
  <c r="J274" i="1"/>
  <c r="P362" i="1"/>
  <c r="O362" i="1"/>
  <c r="P31" i="1"/>
  <c r="O31" i="1"/>
  <c r="P47" i="1"/>
  <c r="O47" i="1"/>
  <c r="P63" i="1"/>
  <c r="O63" i="1"/>
  <c r="P79" i="1"/>
  <c r="O79" i="1"/>
  <c r="O95" i="1"/>
  <c r="P95" i="1"/>
  <c r="Q95" i="1" s="1"/>
  <c r="O111" i="1"/>
  <c r="P111" i="1"/>
  <c r="P287" i="1"/>
  <c r="O287" i="1"/>
  <c r="P303" i="1"/>
  <c r="O303" i="1"/>
  <c r="P319" i="1"/>
  <c r="O319" i="1"/>
  <c r="P335" i="1"/>
  <c r="O335" i="1"/>
  <c r="J328" i="1"/>
  <c r="K328" i="1"/>
  <c r="J392" i="1"/>
  <c r="K392" i="1"/>
  <c r="P58" i="1"/>
  <c r="O58" i="1"/>
  <c r="O138" i="1"/>
  <c r="P138" i="1"/>
  <c r="K226" i="1"/>
  <c r="J226" i="1"/>
  <c r="O290" i="1"/>
  <c r="P290" i="1"/>
  <c r="J418" i="1"/>
  <c r="K418" i="1"/>
  <c r="K490" i="1"/>
  <c r="J490" i="1"/>
  <c r="O312" i="1"/>
  <c r="P312" i="1"/>
  <c r="Q312" i="1" s="1"/>
  <c r="P50" i="1"/>
  <c r="O50" i="1"/>
  <c r="P474" i="1"/>
  <c r="O474" i="1"/>
  <c r="J33" i="1"/>
  <c r="K33" i="1"/>
  <c r="J81" i="1"/>
  <c r="K81" i="1"/>
  <c r="J129" i="1"/>
  <c r="K129" i="1"/>
  <c r="J145" i="1"/>
  <c r="K145" i="1"/>
  <c r="P177" i="1"/>
  <c r="O177" i="1"/>
  <c r="O193" i="1"/>
  <c r="P193" i="1"/>
  <c r="Q193" i="1" s="1"/>
  <c r="P257" i="1"/>
  <c r="O257" i="1"/>
  <c r="O321" i="1"/>
  <c r="P321" i="1"/>
  <c r="Q321" i="1" s="1"/>
  <c r="J345" i="1"/>
  <c r="K345" i="1"/>
  <c r="J361" i="1"/>
  <c r="K361" i="1"/>
  <c r="J377" i="1"/>
  <c r="K377" i="1"/>
  <c r="O457" i="1"/>
  <c r="P457" i="1"/>
  <c r="Q457" i="1" s="1"/>
  <c r="O473" i="1"/>
  <c r="P473" i="1"/>
  <c r="O489" i="1"/>
  <c r="P489" i="1"/>
  <c r="Q489" i="1" s="1"/>
  <c r="K234" i="1"/>
  <c r="J234" i="1"/>
  <c r="K330" i="1"/>
  <c r="J330" i="1"/>
  <c r="P442" i="1"/>
  <c r="O442" i="1"/>
  <c r="J115" i="1"/>
  <c r="K115" i="1"/>
  <c r="J211" i="1"/>
  <c r="K211" i="1"/>
  <c r="J348" i="1"/>
  <c r="K348" i="1"/>
  <c r="K178" i="1"/>
  <c r="J178" i="1"/>
  <c r="J60" i="1"/>
  <c r="K60" i="1"/>
  <c r="J228" i="1"/>
  <c r="K228" i="1"/>
  <c r="J237" i="1"/>
  <c r="K237" i="1"/>
  <c r="J333" i="1"/>
  <c r="K333" i="1"/>
  <c r="J397" i="1"/>
  <c r="K397" i="1"/>
  <c r="J493" i="1"/>
  <c r="K493" i="1"/>
  <c r="P366" i="1"/>
  <c r="O366" i="1"/>
  <c r="P400" i="1"/>
  <c r="O400" i="1"/>
  <c r="P434" i="1"/>
  <c r="O434" i="1"/>
  <c r="J393" i="1"/>
  <c r="K393" i="1"/>
  <c r="J192" i="1"/>
  <c r="K192" i="1"/>
  <c r="J138" i="1"/>
  <c r="K138" i="1"/>
  <c r="J312" i="1"/>
  <c r="K312" i="1"/>
  <c r="P67" i="1"/>
  <c r="O67" i="1"/>
  <c r="P131" i="1"/>
  <c r="O131" i="1"/>
  <c r="P227" i="1"/>
  <c r="O227" i="1"/>
  <c r="O387" i="1"/>
  <c r="P387" i="1"/>
  <c r="Q387" i="1" s="1"/>
  <c r="P467" i="1"/>
  <c r="O467" i="1"/>
  <c r="J108" i="1"/>
  <c r="K108" i="1"/>
  <c r="P250" i="1"/>
  <c r="O250" i="1"/>
  <c r="J116" i="1"/>
  <c r="K116" i="1"/>
  <c r="J310" i="1"/>
  <c r="K310" i="1"/>
  <c r="K35" i="1"/>
  <c r="J35" i="1"/>
  <c r="K139" i="1"/>
  <c r="J139" i="1"/>
  <c r="K267" i="1"/>
  <c r="J267" i="1"/>
  <c r="O283" i="1"/>
  <c r="P283" i="1"/>
  <c r="K339" i="1"/>
  <c r="J339" i="1"/>
  <c r="P355" i="1"/>
  <c r="O355" i="1"/>
  <c r="J395" i="1"/>
  <c r="K395" i="1"/>
  <c r="K435" i="1"/>
  <c r="J435" i="1"/>
  <c r="P451" i="1"/>
  <c r="O451" i="1"/>
  <c r="J499" i="1"/>
  <c r="K499" i="1"/>
  <c r="P108" i="1"/>
  <c r="O108" i="1"/>
  <c r="K210" i="1"/>
  <c r="J210" i="1"/>
  <c r="J314" i="1"/>
  <c r="K314" i="1"/>
  <c r="J149" i="1"/>
  <c r="K149" i="1"/>
  <c r="J177" i="1"/>
  <c r="K177" i="1"/>
  <c r="J45" i="1"/>
  <c r="K45" i="1"/>
  <c r="J61" i="1"/>
  <c r="K61" i="1"/>
  <c r="O93" i="1"/>
  <c r="P93" i="1"/>
  <c r="P125" i="1"/>
  <c r="O125" i="1"/>
  <c r="P141" i="1"/>
  <c r="O141" i="1"/>
  <c r="O237" i="1"/>
  <c r="P237" i="1"/>
  <c r="Q237" i="1" s="1"/>
  <c r="P333" i="1"/>
  <c r="O333" i="1"/>
  <c r="P206" i="1"/>
  <c r="O206" i="1"/>
  <c r="K278" i="1"/>
  <c r="J278" i="1"/>
  <c r="K382" i="1"/>
  <c r="J382" i="1"/>
  <c r="K446" i="1"/>
  <c r="J446" i="1"/>
  <c r="P479" i="1"/>
  <c r="O479" i="1"/>
  <c r="O88" i="1"/>
  <c r="P88" i="1"/>
  <c r="P152" i="1"/>
  <c r="O152" i="1"/>
  <c r="P264" i="1"/>
  <c r="O264" i="1"/>
  <c r="P336" i="1"/>
  <c r="O336" i="1"/>
  <c r="P376" i="1"/>
  <c r="O376" i="1"/>
  <c r="P416" i="1"/>
  <c r="O416" i="1"/>
  <c r="P482" i="1"/>
  <c r="O482" i="1"/>
  <c r="P46" i="1"/>
  <c r="O46" i="1"/>
  <c r="O78" i="1"/>
  <c r="P78" i="1"/>
  <c r="P110" i="1"/>
  <c r="O110" i="1"/>
  <c r="J390" i="1"/>
  <c r="K390" i="1"/>
  <c r="K494" i="1"/>
  <c r="J494" i="1"/>
  <c r="J136" i="1"/>
  <c r="K136" i="1"/>
  <c r="J200" i="1"/>
  <c r="K200" i="1"/>
  <c r="P368" i="1"/>
  <c r="O368" i="1"/>
  <c r="P432" i="1"/>
  <c r="O432" i="1"/>
  <c r="P127" i="1"/>
  <c r="O127" i="1"/>
  <c r="P143" i="1"/>
  <c r="O143" i="1"/>
  <c r="P159" i="1"/>
  <c r="O159" i="1"/>
  <c r="P175" i="1"/>
  <c r="O175" i="1"/>
  <c r="P191" i="1"/>
  <c r="O191" i="1"/>
  <c r="K215" i="1"/>
  <c r="J215" i="1"/>
  <c r="J231" i="1"/>
  <c r="K231" i="1"/>
  <c r="K247" i="1"/>
  <c r="J247" i="1"/>
  <c r="K263" i="1"/>
  <c r="J263" i="1"/>
  <c r="K279" i="1"/>
  <c r="J279" i="1"/>
  <c r="K295" i="1"/>
  <c r="J295" i="1"/>
  <c r="J311" i="1"/>
  <c r="K311" i="1"/>
  <c r="K327" i="1"/>
  <c r="J327" i="1"/>
  <c r="K343" i="1"/>
  <c r="J343" i="1"/>
  <c r="J359" i="1"/>
  <c r="K359" i="1"/>
  <c r="K375" i="1"/>
  <c r="J375" i="1"/>
  <c r="J391" i="1"/>
  <c r="K391" i="1"/>
  <c r="J407" i="1"/>
  <c r="K407" i="1"/>
  <c r="K423" i="1"/>
  <c r="J423" i="1"/>
  <c r="K439" i="1"/>
  <c r="J439" i="1"/>
  <c r="K455" i="1"/>
  <c r="J455" i="1"/>
  <c r="K487" i="1"/>
  <c r="J487" i="1"/>
  <c r="J272" i="1"/>
  <c r="K272" i="1"/>
  <c r="K464" i="1"/>
  <c r="J464" i="1"/>
  <c r="J288" i="1"/>
  <c r="L288" i="1" s="1"/>
  <c r="P226" i="1"/>
  <c r="O226" i="1"/>
  <c r="P418" i="1"/>
  <c r="Q418" i="1" s="1"/>
  <c r="O418" i="1"/>
  <c r="P490" i="1"/>
  <c r="O490" i="1"/>
  <c r="J216" i="1"/>
  <c r="K216" i="1"/>
  <c r="J280" i="1"/>
  <c r="K280" i="1"/>
  <c r="K440" i="1"/>
  <c r="J440" i="1"/>
  <c r="O33" i="1"/>
  <c r="P33" i="1"/>
  <c r="O97" i="1"/>
  <c r="P97" i="1"/>
  <c r="Q97" i="1" s="1"/>
  <c r="P113" i="1"/>
  <c r="O113" i="1"/>
  <c r="P129" i="1"/>
  <c r="Q129" i="1" s="1"/>
  <c r="O129" i="1"/>
  <c r="P145" i="1"/>
  <c r="O145" i="1"/>
  <c r="P161" i="1"/>
  <c r="O161" i="1"/>
  <c r="P209" i="1"/>
  <c r="O209" i="1"/>
  <c r="P225" i="1"/>
  <c r="Q225" i="1" s="1"/>
  <c r="O225" i="1"/>
  <c r="P241" i="1"/>
  <c r="O241" i="1"/>
  <c r="J281" i="1"/>
  <c r="K281" i="1"/>
  <c r="J297" i="1"/>
  <c r="K297" i="1"/>
  <c r="J313" i="1"/>
  <c r="K313" i="1"/>
  <c r="P393" i="1"/>
  <c r="O393" i="1"/>
  <c r="O425" i="1"/>
  <c r="P425" i="1"/>
  <c r="Q425" i="1" s="1"/>
  <c r="O441" i="1"/>
  <c r="P441" i="1"/>
  <c r="P330" i="1"/>
  <c r="Q330" i="1" s="1"/>
  <c r="O330" i="1"/>
  <c r="J131" i="1"/>
  <c r="K131" i="1"/>
  <c r="O275" i="1"/>
  <c r="P275" i="1"/>
  <c r="Q275" i="1" s="1"/>
  <c r="J491" i="1"/>
  <c r="K491" i="1"/>
  <c r="J412" i="1"/>
  <c r="K412" i="1"/>
  <c r="J388" i="1"/>
  <c r="K388" i="1"/>
  <c r="J429" i="1"/>
  <c r="K429" i="1"/>
  <c r="K214" i="1"/>
  <c r="J214" i="1"/>
  <c r="J128" i="1"/>
  <c r="K128" i="1"/>
  <c r="P488" i="1"/>
  <c r="O488" i="1"/>
  <c r="J24" i="1"/>
  <c r="K24" i="1"/>
  <c r="P384" i="1"/>
  <c r="O384" i="1"/>
  <c r="O57" i="1"/>
  <c r="P57" i="1"/>
  <c r="J225" i="1"/>
  <c r="K225" i="1"/>
  <c r="J489" i="1"/>
  <c r="K489" i="1"/>
  <c r="P99" i="1"/>
  <c r="O99" i="1"/>
  <c r="P179" i="1"/>
  <c r="Q179" i="1" s="1"/>
  <c r="O179" i="1"/>
  <c r="J299" i="1"/>
  <c r="K299" i="1"/>
  <c r="P403" i="1"/>
  <c r="O403" i="1"/>
  <c r="J44" i="1"/>
  <c r="K44" i="1"/>
  <c r="J480" i="1"/>
  <c r="K480" i="1"/>
  <c r="J59" i="1"/>
  <c r="K59" i="1"/>
  <c r="K75" i="1"/>
  <c r="J75" i="1"/>
  <c r="J91" i="1"/>
  <c r="K91" i="1"/>
  <c r="K107" i="1"/>
  <c r="J107" i="1"/>
  <c r="J123" i="1"/>
  <c r="K123" i="1"/>
  <c r="J155" i="1"/>
  <c r="K155" i="1"/>
  <c r="K171" i="1"/>
  <c r="J171" i="1"/>
  <c r="K187" i="1"/>
  <c r="J187" i="1"/>
  <c r="J203" i="1"/>
  <c r="K203" i="1"/>
  <c r="K219" i="1"/>
  <c r="J219" i="1"/>
  <c r="J235" i="1"/>
  <c r="K235" i="1"/>
  <c r="K251" i="1"/>
  <c r="J251" i="1"/>
  <c r="O267" i="1"/>
  <c r="P267" i="1"/>
  <c r="K323" i="1"/>
  <c r="J323" i="1"/>
  <c r="P339" i="1"/>
  <c r="O339" i="1"/>
  <c r="J379" i="1"/>
  <c r="K379" i="1"/>
  <c r="P411" i="1"/>
  <c r="O411" i="1"/>
  <c r="K459" i="1"/>
  <c r="J459" i="1"/>
  <c r="P475" i="1"/>
  <c r="O475" i="1"/>
  <c r="J36" i="1"/>
  <c r="K36" i="1"/>
  <c r="J124" i="1"/>
  <c r="K124" i="1"/>
  <c r="J156" i="1"/>
  <c r="K156" i="1"/>
  <c r="J180" i="1"/>
  <c r="K180" i="1"/>
  <c r="J212" i="1"/>
  <c r="K212" i="1"/>
  <c r="J236" i="1"/>
  <c r="K236" i="1"/>
  <c r="J268" i="1"/>
  <c r="K268" i="1"/>
  <c r="J308" i="1"/>
  <c r="K308" i="1"/>
  <c r="J332" i="1"/>
  <c r="K332" i="1"/>
  <c r="J364" i="1"/>
  <c r="K364" i="1"/>
  <c r="J396" i="1"/>
  <c r="K396" i="1"/>
  <c r="K428" i="1"/>
  <c r="J428" i="1"/>
  <c r="K460" i="1"/>
  <c r="J460" i="1"/>
  <c r="K492" i="1"/>
  <c r="J492" i="1"/>
  <c r="P210" i="1"/>
  <c r="O210" i="1"/>
  <c r="O314" i="1"/>
  <c r="P314" i="1"/>
  <c r="J329" i="1"/>
  <c r="K329" i="1"/>
  <c r="J28" i="1"/>
  <c r="K28" i="1"/>
  <c r="J68" i="1"/>
  <c r="K68" i="1"/>
  <c r="J100" i="1"/>
  <c r="K100" i="1"/>
  <c r="J132" i="1"/>
  <c r="K132" i="1"/>
  <c r="J172" i="1"/>
  <c r="K172" i="1"/>
  <c r="J204" i="1"/>
  <c r="K204" i="1"/>
  <c r="J244" i="1"/>
  <c r="K244" i="1"/>
  <c r="J276" i="1"/>
  <c r="K276" i="1"/>
  <c r="J300" i="1"/>
  <c r="K300" i="1"/>
  <c r="J340" i="1"/>
  <c r="K340" i="1"/>
  <c r="J372" i="1"/>
  <c r="K372" i="1"/>
  <c r="J404" i="1"/>
  <c r="K404" i="1"/>
  <c r="J436" i="1"/>
  <c r="K436" i="1"/>
  <c r="J468" i="1"/>
  <c r="K468" i="1"/>
  <c r="J500" i="1"/>
  <c r="K500" i="1"/>
  <c r="K378" i="1"/>
  <c r="J378" i="1"/>
  <c r="J352" i="1"/>
  <c r="K352" i="1"/>
  <c r="P29" i="1"/>
  <c r="O29" i="1"/>
  <c r="P45" i="1"/>
  <c r="O45" i="1"/>
  <c r="P61" i="1"/>
  <c r="Q61" i="1" s="1"/>
  <c r="O61" i="1"/>
  <c r="P77" i="1"/>
  <c r="O77" i="1"/>
  <c r="P109" i="1"/>
  <c r="O109" i="1"/>
  <c r="J181" i="1"/>
  <c r="K181" i="1"/>
  <c r="J197" i="1"/>
  <c r="K197" i="1"/>
  <c r="J213" i="1"/>
  <c r="K213" i="1"/>
  <c r="J229" i="1"/>
  <c r="K229" i="1"/>
  <c r="J245" i="1"/>
  <c r="K245" i="1"/>
  <c r="J261" i="1"/>
  <c r="K261" i="1"/>
  <c r="J277" i="1"/>
  <c r="K277" i="1"/>
  <c r="J293" i="1"/>
  <c r="K293" i="1"/>
  <c r="J309" i="1"/>
  <c r="K309" i="1"/>
  <c r="J325" i="1"/>
  <c r="K325" i="1"/>
  <c r="J341" i="1"/>
  <c r="K341" i="1"/>
  <c r="J357" i="1"/>
  <c r="K357" i="1"/>
  <c r="J373" i="1"/>
  <c r="K373" i="1"/>
  <c r="J389" i="1"/>
  <c r="K389" i="1"/>
  <c r="J405" i="1"/>
  <c r="K405" i="1"/>
  <c r="J421" i="1"/>
  <c r="K421" i="1"/>
  <c r="J437" i="1"/>
  <c r="K437" i="1"/>
  <c r="J453" i="1"/>
  <c r="K453" i="1"/>
  <c r="J469" i="1"/>
  <c r="K469" i="1"/>
  <c r="J485" i="1"/>
  <c r="K485" i="1"/>
  <c r="J501" i="1"/>
  <c r="K501" i="1"/>
  <c r="K254" i="1"/>
  <c r="J254" i="1"/>
  <c r="P342" i="1"/>
  <c r="O342" i="1"/>
  <c r="O382" i="1"/>
  <c r="P382" i="1"/>
  <c r="Q382" i="1" s="1"/>
  <c r="O414" i="1"/>
  <c r="P414" i="1"/>
  <c r="O502" i="1"/>
  <c r="P502" i="1"/>
  <c r="O208" i="1"/>
  <c r="P208" i="1"/>
  <c r="J456" i="1"/>
  <c r="K456" i="1"/>
  <c r="J457" i="1"/>
  <c r="J66" i="1"/>
  <c r="K66" i="1"/>
  <c r="K298" i="1"/>
  <c r="J298" i="1"/>
  <c r="K394" i="1"/>
  <c r="J394" i="1"/>
  <c r="J22" i="1"/>
  <c r="K22" i="1"/>
  <c r="J102" i="1"/>
  <c r="K102" i="1"/>
  <c r="K198" i="1"/>
  <c r="J198" i="1"/>
  <c r="K222" i="1"/>
  <c r="J222" i="1"/>
  <c r="J422" i="1"/>
  <c r="K422" i="1"/>
  <c r="P463" i="1"/>
  <c r="Q463" i="1" s="1"/>
  <c r="O463" i="1"/>
  <c r="P136" i="1"/>
  <c r="O136" i="1"/>
  <c r="P200" i="1"/>
  <c r="O200" i="1"/>
  <c r="P288" i="1"/>
  <c r="O288" i="1"/>
  <c r="K130" i="1"/>
  <c r="J130" i="1"/>
  <c r="K202" i="1"/>
  <c r="J202" i="1"/>
  <c r="O274" i="1"/>
  <c r="P274" i="1"/>
  <c r="Q274" i="1" s="1"/>
  <c r="J80" i="1"/>
  <c r="K80" i="1"/>
  <c r="J160" i="1"/>
  <c r="K160" i="1"/>
  <c r="P224" i="1"/>
  <c r="O224" i="1"/>
  <c r="P272" i="1"/>
  <c r="O272" i="1"/>
  <c r="P328" i="1"/>
  <c r="O328" i="1"/>
  <c r="P392" i="1"/>
  <c r="Q392" i="1" s="1"/>
  <c r="O392" i="1"/>
  <c r="P464" i="1"/>
  <c r="O464" i="1"/>
  <c r="K162" i="1"/>
  <c r="J162" i="1"/>
  <c r="J338" i="1"/>
  <c r="K338" i="1"/>
  <c r="J32" i="1"/>
  <c r="K32" i="1"/>
  <c r="J48" i="1"/>
  <c r="K48" i="1"/>
  <c r="J64" i="1"/>
  <c r="K64" i="1"/>
  <c r="J104" i="1"/>
  <c r="K104" i="1"/>
  <c r="J144" i="1"/>
  <c r="K144" i="1"/>
  <c r="P352" i="1"/>
  <c r="O352" i="1"/>
  <c r="P440" i="1"/>
  <c r="O440" i="1"/>
  <c r="J74" i="1"/>
  <c r="K74" i="1"/>
  <c r="J265" i="1"/>
  <c r="K265" i="1"/>
  <c r="P49" i="1"/>
  <c r="O49" i="1"/>
  <c r="O65" i="1"/>
  <c r="P65" i="1"/>
  <c r="Q65" i="1" s="1"/>
  <c r="O81" i="1"/>
  <c r="P81" i="1"/>
  <c r="J217" i="1"/>
  <c r="K217" i="1"/>
  <c r="J233" i="1"/>
  <c r="K233" i="1"/>
  <c r="J249" i="1"/>
  <c r="K249" i="1"/>
  <c r="O409" i="1"/>
  <c r="P409" i="1"/>
  <c r="J465" i="1"/>
  <c r="K465" i="1"/>
  <c r="J481" i="1"/>
  <c r="K481" i="1"/>
  <c r="J497" i="1"/>
  <c r="K497" i="1"/>
  <c r="P234" i="1"/>
  <c r="O234" i="1"/>
  <c r="J498" i="1"/>
  <c r="K498" i="1"/>
  <c r="J67" i="1"/>
  <c r="K67" i="1"/>
  <c r="J179" i="1"/>
  <c r="K179" i="1"/>
  <c r="J427" i="1"/>
  <c r="K427" i="1"/>
  <c r="J220" i="1"/>
  <c r="K220" i="1"/>
  <c r="J444" i="1"/>
  <c r="K444" i="1"/>
  <c r="J84" i="1"/>
  <c r="K84" i="1"/>
  <c r="J356" i="1"/>
  <c r="K356" i="1"/>
  <c r="J306" i="1"/>
  <c r="K306" i="1"/>
  <c r="P69" i="1"/>
  <c r="O69" i="1"/>
  <c r="J205" i="1"/>
  <c r="K205" i="1"/>
  <c r="J285" i="1"/>
  <c r="K285" i="1"/>
  <c r="J381" i="1"/>
  <c r="K381" i="1"/>
  <c r="O398" i="1"/>
  <c r="P398" i="1"/>
  <c r="O98" i="1"/>
  <c r="P98" i="1"/>
  <c r="Q98" i="1" s="1"/>
  <c r="K286" i="1"/>
  <c r="J286" i="1"/>
  <c r="P495" i="1"/>
  <c r="Q495" i="1" s="1"/>
  <c r="O495" i="1"/>
  <c r="P240" i="1"/>
  <c r="O240" i="1"/>
  <c r="P194" i="1"/>
  <c r="O194" i="1"/>
  <c r="J112" i="1"/>
  <c r="K112" i="1"/>
  <c r="P41" i="1"/>
  <c r="Q41" i="1" s="1"/>
  <c r="O41" i="1"/>
  <c r="J257" i="1"/>
  <c r="K257" i="1"/>
  <c r="O417" i="1"/>
  <c r="P417" i="1"/>
  <c r="Q417" i="1" s="1"/>
  <c r="P163" i="1"/>
  <c r="O163" i="1"/>
  <c r="J43" i="1"/>
  <c r="K43" i="1"/>
  <c r="P91" i="1"/>
  <c r="O91" i="1"/>
  <c r="P123" i="1"/>
  <c r="O123" i="1"/>
  <c r="P155" i="1"/>
  <c r="O155" i="1"/>
  <c r="O187" i="1"/>
  <c r="P187" i="1"/>
  <c r="P219" i="1"/>
  <c r="O219" i="1"/>
  <c r="P251" i="1"/>
  <c r="O251" i="1"/>
  <c r="P323" i="1"/>
  <c r="O323" i="1"/>
  <c r="J363" i="1"/>
  <c r="K363" i="1"/>
  <c r="P379" i="1"/>
  <c r="O379" i="1"/>
  <c r="P395" i="1"/>
  <c r="O395" i="1"/>
  <c r="P435" i="1"/>
  <c r="O435" i="1"/>
  <c r="K483" i="1"/>
  <c r="J483" i="1"/>
  <c r="P499" i="1"/>
  <c r="O499" i="1"/>
  <c r="J52" i="1"/>
  <c r="K52" i="1"/>
  <c r="J92" i="1"/>
  <c r="K92" i="1"/>
  <c r="P124" i="1"/>
  <c r="Q124" i="1" s="1"/>
  <c r="O124" i="1"/>
  <c r="J106" i="1"/>
  <c r="K106" i="1"/>
  <c r="J426" i="1"/>
  <c r="K426" i="1"/>
  <c r="J502" i="1"/>
  <c r="K502" i="1"/>
  <c r="J122" i="1"/>
  <c r="K122" i="1"/>
  <c r="P378" i="1"/>
  <c r="O378" i="1"/>
  <c r="K101" i="1"/>
  <c r="J101" i="1"/>
  <c r="K133" i="1"/>
  <c r="J133" i="1"/>
  <c r="K165" i="1"/>
  <c r="J165" i="1"/>
  <c r="K230" i="1"/>
  <c r="J230" i="1"/>
  <c r="P254" i="1"/>
  <c r="O254" i="1"/>
  <c r="P278" i="1"/>
  <c r="O278" i="1"/>
  <c r="P310" i="1"/>
  <c r="Q310" i="1" s="1"/>
  <c r="O310" i="1"/>
  <c r="O446" i="1"/>
  <c r="P446" i="1"/>
  <c r="O470" i="1"/>
  <c r="P470" i="1"/>
  <c r="Q470" i="1" s="1"/>
  <c r="J344" i="1"/>
  <c r="K344" i="1"/>
  <c r="P66" i="1"/>
  <c r="Q66" i="1" s="1"/>
  <c r="O66" i="1"/>
  <c r="J154" i="1"/>
  <c r="K154" i="1"/>
  <c r="K218" i="1"/>
  <c r="J218" i="1"/>
  <c r="O298" i="1"/>
  <c r="P298" i="1"/>
  <c r="P394" i="1"/>
  <c r="Q394" i="1" s="1"/>
  <c r="O394" i="1"/>
  <c r="J38" i="1"/>
  <c r="K38" i="1"/>
  <c r="J54" i="1"/>
  <c r="K54" i="1"/>
  <c r="J70" i="1"/>
  <c r="K70" i="1"/>
  <c r="J86" i="1"/>
  <c r="K86" i="1"/>
  <c r="J118" i="1"/>
  <c r="K118" i="1"/>
  <c r="J134" i="1"/>
  <c r="K134" i="1"/>
  <c r="J150" i="1"/>
  <c r="K150" i="1"/>
  <c r="J166" i="1"/>
  <c r="K166" i="1"/>
  <c r="K182" i="1"/>
  <c r="J182" i="1"/>
  <c r="K270" i="1"/>
  <c r="J270" i="1"/>
  <c r="K302" i="1"/>
  <c r="J302" i="1"/>
  <c r="K334" i="1"/>
  <c r="J334" i="1"/>
  <c r="J358" i="1"/>
  <c r="K358" i="1"/>
  <c r="O390" i="1"/>
  <c r="P390" i="1"/>
  <c r="Q390" i="1" s="1"/>
  <c r="O454" i="1"/>
  <c r="P454" i="1"/>
  <c r="O494" i="1"/>
  <c r="P494" i="1"/>
  <c r="J408" i="1"/>
  <c r="K408" i="1"/>
  <c r="O130" i="1"/>
  <c r="P130" i="1"/>
  <c r="Q130" i="1" s="1"/>
  <c r="P202" i="1"/>
  <c r="O202" i="1"/>
  <c r="K322" i="1"/>
  <c r="J322" i="1"/>
  <c r="K410" i="1"/>
  <c r="J410" i="1"/>
  <c r="K55" i="1"/>
  <c r="J55" i="1"/>
  <c r="J71" i="1"/>
  <c r="K71" i="1"/>
  <c r="K87" i="1"/>
  <c r="J87" i="1"/>
  <c r="J103" i="1"/>
  <c r="K103" i="1"/>
  <c r="K119" i="1"/>
  <c r="J119" i="1"/>
  <c r="J135" i="1"/>
  <c r="K135" i="1"/>
  <c r="K151" i="1"/>
  <c r="J151" i="1"/>
  <c r="J167" i="1"/>
  <c r="K167" i="1"/>
  <c r="K183" i="1"/>
  <c r="J183" i="1"/>
  <c r="P215" i="1"/>
  <c r="O215" i="1"/>
  <c r="P231" i="1"/>
  <c r="Q231" i="1" s="1"/>
  <c r="O231" i="1"/>
  <c r="P247" i="1"/>
  <c r="O247" i="1"/>
  <c r="O263" i="1"/>
  <c r="P263" i="1"/>
  <c r="Q263" i="1" s="1"/>
  <c r="P279" i="1"/>
  <c r="O279" i="1"/>
  <c r="P359" i="1"/>
  <c r="Q359" i="1" s="1"/>
  <c r="O359" i="1"/>
  <c r="P375" i="1"/>
  <c r="O375" i="1"/>
  <c r="P391" i="1"/>
  <c r="O391" i="1"/>
  <c r="P407" i="1"/>
  <c r="O407" i="1"/>
  <c r="P423" i="1"/>
  <c r="Q423" i="1" s="1"/>
  <c r="O423" i="1"/>
  <c r="P439" i="1"/>
  <c r="O439" i="1"/>
  <c r="P455" i="1"/>
  <c r="O455" i="1"/>
  <c r="P487" i="1"/>
  <c r="O487" i="1"/>
  <c r="O80" i="1"/>
  <c r="P80" i="1"/>
  <c r="P160" i="1"/>
  <c r="O160" i="1"/>
  <c r="J42" i="1"/>
  <c r="K42" i="1"/>
  <c r="J90" i="1"/>
  <c r="K90" i="1"/>
  <c r="O162" i="1"/>
  <c r="P162" i="1"/>
  <c r="P338" i="1"/>
  <c r="O338" i="1"/>
  <c r="P32" i="1"/>
  <c r="O32" i="1"/>
  <c r="P48" i="1"/>
  <c r="O48" i="1"/>
  <c r="P64" i="1"/>
  <c r="Q64" i="1" s="1"/>
  <c r="O64" i="1"/>
  <c r="O104" i="1"/>
  <c r="P104" i="1"/>
  <c r="P144" i="1"/>
  <c r="O144" i="1"/>
  <c r="O280" i="1"/>
  <c r="P280" i="1"/>
  <c r="J41" i="1"/>
  <c r="K41" i="1"/>
  <c r="J185" i="1"/>
  <c r="K185" i="1"/>
  <c r="J201" i="1"/>
  <c r="K201" i="1"/>
  <c r="O265" i="1"/>
  <c r="P265" i="1"/>
  <c r="P281" i="1"/>
  <c r="Q281" i="1" s="1"/>
  <c r="O281" i="1"/>
  <c r="O297" i="1"/>
  <c r="P297" i="1"/>
  <c r="P313" i="1"/>
  <c r="O313" i="1"/>
  <c r="P329" i="1"/>
  <c r="O329" i="1"/>
  <c r="P345" i="1"/>
  <c r="Q345" i="1" s="1"/>
  <c r="O345" i="1"/>
  <c r="P361" i="1"/>
  <c r="O361" i="1"/>
  <c r="P377" i="1"/>
  <c r="O377" i="1"/>
  <c r="J401" i="1"/>
  <c r="K401" i="1"/>
  <c r="J417" i="1"/>
  <c r="K417" i="1"/>
  <c r="J433" i="1"/>
  <c r="K433" i="1"/>
  <c r="J449" i="1"/>
  <c r="K449" i="1"/>
  <c r="J85" i="1"/>
  <c r="J402" i="1"/>
  <c r="K402" i="1"/>
  <c r="P498" i="1"/>
  <c r="O498" i="1"/>
  <c r="J243" i="1"/>
  <c r="K243" i="1"/>
  <c r="J196" i="1"/>
  <c r="K196" i="1"/>
  <c r="J380" i="1"/>
  <c r="K380" i="1"/>
  <c r="J188" i="1"/>
  <c r="K188" i="1"/>
  <c r="K420" i="1"/>
  <c r="J420" i="1"/>
  <c r="P101" i="1"/>
  <c r="O101" i="1"/>
  <c r="J189" i="1"/>
  <c r="K189" i="1"/>
  <c r="J253" i="1"/>
  <c r="K253" i="1"/>
  <c r="J349" i="1"/>
  <c r="K349" i="1"/>
  <c r="J461" i="1"/>
  <c r="K461" i="1"/>
  <c r="J294" i="1"/>
  <c r="K294" i="1"/>
  <c r="K346" i="1"/>
  <c r="J346" i="1"/>
  <c r="P256" i="1"/>
  <c r="O256" i="1"/>
  <c r="J56" i="1"/>
  <c r="K56" i="1"/>
  <c r="P472" i="1"/>
  <c r="O472" i="1"/>
  <c r="P73" i="1"/>
  <c r="O73" i="1"/>
  <c r="J473" i="1"/>
  <c r="K473" i="1"/>
  <c r="P51" i="1"/>
  <c r="O51" i="1"/>
  <c r="O195" i="1"/>
  <c r="P195" i="1"/>
  <c r="Q195" i="1" s="1"/>
  <c r="J27" i="1"/>
  <c r="K27" i="1"/>
  <c r="P59" i="1"/>
  <c r="O59" i="1"/>
  <c r="P75" i="1"/>
  <c r="O75" i="1"/>
  <c r="P107" i="1"/>
  <c r="O107" i="1"/>
  <c r="P139" i="1"/>
  <c r="O139" i="1"/>
  <c r="P171" i="1"/>
  <c r="O171" i="1"/>
  <c r="P203" i="1"/>
  <c r="Q203" i="1" s="1"/>
  <c r="O203" i="1"/>
  <c r="P235" i="1"/>
  <c r="O235" i="1"/>
  <c r="K307" i="1"/>
  <c r="J307" i="1"/>
  <c r="K419" i="1"/>
  <c r="J419" i="1"/>
  <c r="P27" i="1"/>
  <c r="Q27" i="1" s="1"/>
  <c r="O27" i="1"/>
  <c r="P43" i="1"/>
  <c r="O43" i="1"/>
  <c r="K291" i="1"/>
  <c r="J291" i="1"/>
  <c r="P307" i="1"/>
  <c r="O307" i="1"/>
  <c r="J347" i="1"/>
  <c r="K347" i="1"/>
  <c r="P363" i="1"/>
  <c r="O363" i="1"/>
  <c r="J443" i="1"/>
  <c r="K443" i="1"/>
  <c r="P459" i="1"/>
  <c r="O459" i="1"/>
  <c r="O36" i="1"/>
  <c r="P36" i="1"/>
  <c r="O52" i="1"/>
  <c r="P52" i="1"/>
  <c r="Q52" i="1" s="1"/>
  <c r="P92" i="1"/>
  <c r="O92" i="1"/>
  <c r="P180" i="1"/>
  <c r="O180" i="1"/>
  <c r="O212" i="1"/>
  <c r="P212" i="1"/>
  <c r="P236" i="1"/>
  <c r="O236" i="1"/>
  <c r="P268" i="1"/>
  <c r="O268" i="1"/>
  <c r="O332" i="1"/>
  <c r="P332" i="1"/>
  <c r="Q332" i="1" s="1"/>
  <c r="O364" i="1"/>
  <c r="P364" i="1"/>
  <c r="O396" i="1"/>
  <c r="P396" i="1"/>
  <c r="Q396" i="1" s="1"/>
  <c r="P428" i="1"/>
  <c r="O428" i="1"/>
  <c r="P460" i="1"/>
  <c r="O460" i="1"/>
  <c r="P492" i="1"/>
  <c r="O492" i="1"/>
  <c r="K354" i="1"/>
  <c r="J354" i="1"/>
  <c r="P426" i="1"/>
  <c r="O426" i="1"/>
  <c r="O28" i="1"/>
  <c r="P28" i="1"/>
  <c r="Q28" i="1" s="1"/>
  <c r="O68" i="1"/>
  <c r="P68" i="1"/>
  <c r="P100" i="1"/>
  <c r="O100" i="1"/>
  <c r="P132" i="1"/>
  <c r="O132" i="1"/>
  <c r="P172" i="1"/>
  <c r="O172" i="1"/>
  <c r="P244" i="1"/>
  <c r="O244" i="1"/>
  <c r="P276" i="1"/>
  <c r="O276" i="1"/>
  <c r="O300" i="1"/>
  <c r="P300" i="1"/>
  <c r="O340" i="1"/>
  <c r="P340" i="1"/>
  <c r="Q340" i="1" s="1"/>
  <c r="P372" i="1"/>
  <c r="Q372" i="1" s="1"/>
  <c r="O372" i="1"/>
  <c r="P404" i="1"/>
  <c r="O404" i="1"/>
  <c r="P436" i="1"/>
  <c r="O436" i="1"/>
  <c r="P468" i="1"/>
  <c r="O468" i="1"/>
  <c r="P500" i="1"/>
  <c r="Q500" i="1" s="1"/>
  <c r="O500" i="1"/>
  <c r="O122" i="1"/>
  <c r="P122" i="1"/>
  <c r="Q122" i="1" s="1"/>
  <c r="J37" i="1"/>
  <c r="K37" i="1"/>
  <c r="J69" i="1"/>
  <c r="K69" i="1"/>
  <c r="J117" i="1"/>
  <c r="K117" i="1"/>
  <c r="P149" i="1"/>
  <c r="O149" i="1"/>
  <c r="P165" i="1"/>
  <c r="O165" i="1"/>
  <c r="P181" i="1"/>
  <c r="O181" i="1"/>
  <c r="P197" i="1"/>
  <c r="Q197" i="1" s="1"/>
  <c r="O197" i="1"/>
  <c r="P213" i="1"/>
  <c r="O213" i="1"/>
  <c r="O245" i="1"/>
  <c r="P245" i="1"/>
  <c r="O261" i="1"/>
  <c r="P261" i="1"/>
  <c r="Q261" i="1" s="1"/>
  <c r="P277" i="1"/>
  <c r="Q277" i="1" s="1"/>
  <c r="O277" i="1"/>
  <c r="P309" i="1"/>
  <c r="O309" i="1"/>
  <c r="P357" i="1"/>
  <c r="O357" i="1"/>
  <c r="P373" i="1"/>
  <c r="O373" i="1"/>
  <c r="P389" i="1"/>
  <c r="Q389" i="1" s="1"/>
  <c r="O389" i="1"/>
  <c r="P405" i="1"/>
  <c r="O405" i="1"/>
  <c r="P421" i="1"/>
  <c r="O421" i="1"/>
  <c r="P437" i="1"/>
  <c r="O437" i="1"/>
  <c r="P453" i="1"/>
  <c r="Q453" i="1" s="1"/>
  <c r="O453" i="1"/>
  <c r="P469" i="1"/>
  <c r="O469" i="1"/>
  <c r="P485" i="1"/>
  <c r="O485" i="1"/>
  <c r="P501" i="1"/>
  <c r="O501" i="1"/>
  <c r="P230" i="1"/>
  <c r="Q230" i="1" s="1"/>
  <c r="O230" i="1"/>
  <c r="J326" i="1"/>
  <c r="K326" i="1"/>
  <c r="J120" i="1"/>
  <c r="K120" i="1"/>
  <c r="J176" i="1"/>
  <c r="K176" i="1"/>
  <c r="J232" i="1"/>
  <c r="K232" i="1"/>
  <c r="J304" i="1"/>
  <c r="K304" i="1"/>
  <c r="J400" i="1"/>
  <c r="K400" i="1"/>
  <c r="P456" i="1"/>
  <c r="O456" i="1"/>
  <c r="J26" i="1"/>
  <c r="K26" i="1"/>
  <c r="O154" i="1"/>
  <c r="P154" i="1"/>
  <c r="Q154" i="1" s="1"/>
  <c r="P218" i="1"/>
  <c r="O218" i="1"/>
  <c r="P22" i="1"/>
  <c r="O22" i="1"/>
  <c r="P38" i="1"/>
  <c r="Q38" i="1" s="1"/>
  <c r="O38" i="1"/>
  <c r="P54" i="1"/>
  <c r="O54" i="1"/>
  <c r="P70" i="1"/>
  <c r="O70" i="1"/>
  <c r="P86" i="1"/>
  <c r="O86" i="1"/>
  <c r="P134" i="1"/>
  <c r="Q134" i="1" s="1"/>
  <c r="O134" i="1"/>
  <c r="P150" i="1"/>
  <c r="O150" i="1"/>
  <c r="P166" i="1"/>
  <c r="O166" i="1"/>
  <c r="P182" i="1"/>
  <c r="O182" i="1"/>
  <c r="P198" i="1"/>
  <c r="Q198" i="1" s="1"/>
  <c r="O198" i="1"/>
  <c r="P222" i="1"/>
  <c r="O222" i="1"/>
  <c r="P270" i="1"/>
  <c r="O270" i="1"/>
  <c r="P302" i="1"/>
  <c r="O302" i="1"/>
  <c r="P358" i="1"/>
  <c r="Q358" i="1" s="1"/>
  <c r="O358" i="1"/>
  <c r="O422" i="1"/>
  <c r="P422" i="1"/>
  <c r="Q422" i="1" s="1"/>
  <c r="K478" i="1"/>
  <c r="J478" i="1"/>
  <c r="J495" i="1"/>
  <c r="K495" i="1"/>
  <c r="J168" i="1"/>
  <c r="K168" i="1"/>
  <c r="J320" i="1"/>
  <c r="K320" i="1"/>
  <c r="J448" i="1"/>
  <c r="K448" i="1"/>
  <c r="O322" i="1"/>
  <c r="P322" i="1"/>
  <c r="Q322" i="1" s="1"/>
  <c r="P410" i="1"/>
  <c r="Q410" i="1" s="1"/>
  <c r="O410" i="1"/>
  <c r="P23" i="1"/>
  <c r="O23" i="1"/>
  <c r="P39" i="1"/>
  <c r="O39" i="1"/>
  <c r="P55" i="1"/>
  <c r="O55" i="1"/>
  <c r="P71" i="1"/>
  <c r="Q71" i="1" s="1"/>
  <c r="O71" i="1"/>
  <c r="P87" i="1"/>
  <c r="O87" i="1"/>
  <c r="P103" i="1"/>
  <c r="O103" i="1"/>
  <c r="P199" i="1"/>
  <c r="O199" i="1"/>
  <c r="O295" i="1"/>
  <c r="P295" i="1"/>
  <c r="P311" i="1"/>
  <c r="O311" i="1"/>
  <c r="P327" i="1"/>
  <c r="O327" i="1"/>
  <c r="P343" i="1"/>
  <c r="O343" i="1"/>
  <c r="P42" i="1"/>
  <c r="Q42" i="1" s="1"/>
  <c r="O42" i="1"/>
  <c r="P90" i="1"/>
  <c r="O90" i="1"/>
  <c r="K266" i="1"/>
  <c r="J266" i="1"/>
  <c r="J458" i="1"/>
  <c r="K458" i="1"/>
  <c r="O216" i="1"/>
  <c r="P216" i="1"/>
  <c r="J472" i="1"/>
  <c r="K472" i="1"/>
  <c r="P74" i="1"/>
  <c r="O74" i="1"/>
  <c r="J25" i="1"/>
  <c r="K25" i="1"/>
  <c r="J57" i="1"/>
  <c r="K57" i="1"/>
  <c r="K73" i="1"/>
  <c r="J73" i="1"/>
  <c r="K89" i="1"/>
  <c r="J89" i="1"/>
  <c r="J105" i="1"/>
  <c r="K105" i="1"/>
  <c r="K121" i="1"/>
  <c r="J121" i="1"/>
  <c r="J137" i="1"/>
  <c r="K137" i="1"/>
  <c r="K153" i="1"/>
  <c r="J153" i="1"/>
  <c r="J169" i="1"/>
  <c r="K169" i="1"/>
  <c r="P185" i="1"/>
  <c r="Q185" i="1" s="1"/>
  <c r="O185" i="1"/>
  <c r="P201" i="1"/>
  <c r="O201" i="1"/>
  <c r="P249" i="1"/>
  <c r="O249" i="1"/>
  <c r="J337" i="1"/>
  <c r="K337" i="1"/>
  <c r="J353" i="1"/>
  <c r="K353" i="1"/>
  <c r="J369" i="1"/>
  <c r="K369" i="1"/>
  <c r="J385" i="1"/>
  <c r="K385" i="1"/>
  <c r="O465" i="1"/>
  <c r="P465" i="1"/>
  <c r="Q465" i="1" s="1"/>
  <c r="O481" i="1"/>
  <c r="P481" i="1"/>
  <c r="O497" i="1"/>
  <c r="P497" i="1"/>
  <c r="Q497" i="1" s="1"/>
  <c r="J146" i="1"/>
  <c r="K146" i="1"/>
  <c r="K282" i="1"/>
  <c r="J282" i="1"/>
  <c r="P402" i="1"/>
  <c r="Q402" i="1" s="1"/>
  <c r="O402" i="1"/>
  <c r="J51" i="1"/>
  <c r="Q249" i="1" l="1"/>
  <c r="Q74" i="1"/>
  <c r="Q327" i="1"/>
  <c r="Q103" i="1"/>
  <c r="Q39" i="1"/>
  <c r="Q270" i="1"/>
  <c r="Q166" i="1"/>
  <c r="Q70" i="1"/>
  <c r="Q218" i="1"/>
  <c r="Q485" i="1"/>
  <c r="Q421" i="1"/>
  <c r="Q357" i="1"/>
  <c r="Q165" i="1"/>
  <c r="Q436" i="1"/>
  <c r="Q132" i="1"/>
  <c r="Q426" i="1"/>
  <c r="Q428" i="1"/>
  <c r="Q268" i="1"/>
  <c r="Q92" i="1"/>
  <c r="Q139" i="1"/>
  <c r="Q73" i="1"/>
  <c r="Q498" i="1"/>
  <c r="Q159" i="1"/>
  <c r="Q368" i="1"/>
  <c r="Q482" i="1"/>
  <c r="Q264" i="1"/>
  <c r="Q333" i="1"/>
  <c r="Q355" i="1"/>
  <c r="Q250" i="1"/>
  <c r="Q227" i="1"/>
  <c r="Q400" i="1"/>
  <c r="Q442" i="1"/>
  <c r="Q177" i="1"/>
  <c r="Q335" i="1"/>
  <c r="Q47" i="1"/>
  <c r="Q82" i="1"/>
  <c r="Q286" i="1"/>
  <c r="Q174" i="1"/>
  <c r="Q94" i="1"/>
  <c r="Q477" i="1"/>
  <c r="Q413" i="1"/>
  <c r="Q349" i="1"/>
  <c r="Q269" i="1"/>
  <c r="Q484" i="1"/>
  <c r="Q228" i="1"/>
  <c r="Q84" i="1"/>
  <c r="Q444" i="1"/>
  <c r="Q147" i="1"/>
  <c r="Q117" i="1"/>
  <c r="Q337" i="1"/>
  <c r="Q72" i="1"/>
  <c r="Q128" i="1"/>
  <c r="Q431" i="1"/>
  <c r="Q367" i="1"/>
  <c r="Q239" i="1"/>
  <c r="Q242" i="1"/>
  <c r="Q346" i="1"/>
  <c r="Q466" i="1"/>
  <c r="Q115" i="1"/>
  <c r="Q153" i="1"/>
  <c r="Q135" i="1"/>
  <c r="Q408" i="1"/>
  <c r="Q334" i="1"/>
  <c r="Q176" i="1"/>
  <c r="Q341" i="1"/>
  <c r="Q133" i="1"/>
  <c r="Q354" i="1"/>
  <c r="Q253" i="1"/>
  <c r="Q316" i="1"/>
  <c r="Q188" i="1"/>
  <c r="Q60" i="1"/>
  <c r="Q305" i="1"/>
  <c r="Q170" i="1"/>
  <c r="Q406" i="1"/>
  <c r="Q178" i="1"/>
  <c r="Q401" i="1"/>
  <c r="Q320" i="1"/>
  <c r="Q282" i="1"/>
  <c r="Q265" i="1"/>
  <c r="Q280" i="1"/>
  <c r="Q454" i="1"/>
  <c r="Q298" i="1"/>
  <c r="Q409" i="1"/>
  <c r="Q81" i="1"/>
  <c r="Q414" i="1"/>
  <c r="Q314" i="1"/>
  <c r="Q441" i="1"/>
  <c r="Q244" i="1"/>
  <c r="Q492" i="1"/>
  <c r="Q75" i="1"/>
  <c r="Q51" i="1"/>
  <c r="Q101" i="1"/>
  <c r="Q191" i="1"/>
  <c r="Q127" i="1"/>
  <c r="Q376" i="1"/>
  <c r="Q141" i="1"/>
  <c r="Q467" i="1"/>
  <c r="Q67" i="1"/>
  <c r="Q257" i="1"/>
  <c r="Q50" i="1"/>
  <c r="Q303" i="1"/>
  <c r="Q79" i="1"/>
  <c r="Q362" i="1"/>
  <c r="Q350" i="1"/>
  <c r="Q214" i="1"/>
  <c r="Q142" i="1"/>
  <c r="Q62" i="1"/>
  <c r="Q258" i="1"/>
  <c r="Q496" i="1"/>
  <c r="Q445" i="1"/>
  <c r="Q381" i="1"/>
  <c r="Q301" i="1"/>
  <c r="Q157" i="1"/>
  <c r="Q420" i="1"/>
  <c r="Q284" i="1"/>
  <c r="Q148" i="1"/>
  <c r="Q386" i="1"/>
  <c r="Q252" i="1"/>
  <c r="Q140" i="1"/>
  <c r="Q315" i="1"/>
  <c r="Q331" i="1"/>
  <c r="Q369" i="1"/>
  <c r="Q289" i="1"/>
  <c r="Q184" i="1"/>
  <c r="Q40" i="1"/>
  <c r="Q296" i="1"/>
  <c r="Q471" i="1"/>
  <c r="Q399" i="1"/>
  <c r="Q271" i="1"/>
  <c r="Q207" i="1"/>
  <c r="Q450" i="1"/>
  <c r="Q262" i="1"/>
  <c r="Q217" i="1"/>
  <c r="Q121" i="1"/>
  <c r="Q167" i="1"/>
  <c r="Q102" i="1"/>
  <c r="Q344" i="1"/>
  <c r="Q293" i="1"/>
  <c r="Q360" i="1"/>
  <c r="Q297" i="1"/>
  <c r="Q104" i="1"/>
  <c r="Q446" i="1"/>
  <c r="Q398" i="1"/>
  <c r="Q208" i="1"/>
  <c r="Q267" i="1"/>
  <c r="Q33" i="1"/>
  <c r="Q343" i="1"/>
  <c r="Q55" i="1"/>
  <c r="Q182" i="1"/>
  <c r="Q22" i="1"/>
  <c r="Q501" i="1"/>
  <c r="Q373" i="1"/>
  <c r="Q468" i="1"/>
  <c r="Q460" i="1"/>
  <c r="Q180" i="1"/>
  <c r="Q459" i="1"/>
  <c r="Q307" i="1"/>
  <c r="Q171" i="1"/>
  <c r="Q59" i="1"/>
  <c r="Q256" i="1"/>
  <c r="Q175" i="1"/>
  <c r="Q432" i="1"/>
  <c r="Q46" i="1"/>
  <c r="Q336" i="1"/>
  <c r="Q479" i="1"/>
  <c r="Q206" i="1"/>
  <c r="Q125" i="1"/>
  <c r="Q108" i="1"/>
  <c r="Q434" i="1"/>
  <c r="Q287" i="1"/>
  <c r="Q63" i="1"/>
  <c r="Q318" i="1"/>
  <c r="Q190" i="1"/>
  <c r="Q126" i="1"/>
  <c r="Q30" i="1"/>
  <c r="Q186" i="1"/>
  <c r="Q493" i="1"/>
  <c r="Q429" i="1"/>
  <c r="Q365" i="1"/>
  <c r="Q285" i="1"/>
  <c r="Q260" i="1"/>
  <c r="Q116" i="1"/>
  <c r="Q476" i="1"/>
  <c r="Q427" i="1"/>
  <c r="Q243" i="1"/>
  <c r="Q353" i="1"/>
  <c r="Q273" i="1"/>
  <c r="Q112" i="1"/>
  <c r="Q24" i="1"/>
  <c r="Q192" i="1"/>
  <c r="Q447" i="1"/>
  <c r="Q383" i="1"/>
  <c r="Q255" i="1"/>
  <c r="Q246" i="1"/>
  <c r="Q259" i="1"/>
  <c r="Q169" i="1"/>
  <c r="Q105" i="1"/>
  <c r="Q458" i="1"/>
  <c r="Q151" i="1"/>
  <c r="Q448" i="1"/>
  <c r="Q232" i="1"/>
  <c r="Q419" i="1"/>
  <c r="Q35" i="1"/>
  <c r="Q168" i="1"/>
  <c r="Q199" i="1"/>
  <c r="Q302" i="1"/>
  <c r="Q86" i="1"/>
  <c r="Q456" i="1"/>
  <c r="Q437" i="1"/>
  <c r="Q181" i="1"/>
  <c r="Q172" i="1"/>
  <c r="Q245" i="1"/>
  <c r="Q300" i="1"/>
  <c r="Q361" i="1"/>
  <c r="Q338" i="1"/>
  <c r="Q160" i="1"/>
  <c r="Q439" i="1"/>
  <c r="Q375" i="1"/>
  <c r="Q247" i="1"/>
  <c r="Q378" i="1"/>
  <c r="Q499" i="1"/>
  <c r="Q379" i="1"/>
  <c r="Q219" i="1"/>
  <c r="Q91" i="1"/>
  <c r="Q240" i="1"/>
  <c r="Q69" i="1"/>
  <c r="Q49" i="1"/>
  <c r="Q352" i="1"/>
  <c r="Q464" i="1"/>
  <c r="Q224" i="1"/>
  <c r="Q136" i="1"/>
  <c r="Q342" i="1"/>
  <c r="Q77" i="1"/>
  <c r="Q411" i="1"/>
  <c r="Q488" i="1"/>
  <c r="Q393" i="1"/>
  <c r="Q241" i="1"/>
  <c r="Q145" i="1"/>
  <c r="Q490" i="1"/>
  <c r="Q93" i="1"/>
  <c r="Q473" i="1"/>
  <c r="Q138" i="1"/>
  <c r="Q111" i="1"/>
  <c r="Q114" i="1"/>
  <c r="Q189" i="1"/>
  <c r="Q356" i="1"/>
  <c r="Q324" i="1"/>
  <c r="Q196" i="1"/>
  <c r="Q44" i="1"/>
  <c r="Q266" i="1"/>
  <c r="Q304" i="1"/>
  <c r="Q438" i="1"/>
  <c r="Q430" i="1"/>
  <c r="Q433" i="1"/>
  <c r="Q25" i="1"/>
  <c r="Q162" i="1"/>
  <c r="Q80" i="1"/>
  <c r="Q494" i="1"/>
  <c r="Q187" i="1"/>
  <c r="Q502" i="1"/>
  <c r="Q57" i="1"/>
  <c r="Q156" i="1"/>
  <c r="Q326" i="1"/>
  <c r="Q201" i="1"/>
  <c r="Q311" i="1"/>
  <c r="Q23" i="1"/>
  <c r="Q150" i="1"/>
  <c r="Q405" i="1"/>
  <c r="Q213" i="1"/>
  <c r="Q404" i="1"/>
  <c r="Q100" i="1"/>
  <c r="Q236" i="1"/>
  <c r="Q43" i="1"/>
  <c r="Q107" i="1"/>
  <c r="Q143" i="1"/>
  <c r="Q110" i="1"/>
  <c r="Q416" i="1"/>
  <c r="Q152" i="1"/>
  <c r="Q451" i="1"/>
  <c r="Q131" i="1"/>
  <c r="Q366" i="1"/>
  <c r="Q474" i="1"/>
  <c r="Q58" i="1"/>
  <c r="Q319" i="1"/>
  <c r="Q31" i="1"/>
  <c r="Q480" i="1"/>
  <c r="Q238" i="1"/>
  <c r="Q158" i="1"/>
  <c r="Q34" i="1"/>
  <c r="Q461" i="1"/>
  <c r="Q397" i="1"/>
  <c r="Q317" i="1"/>
  <c r="Q173" i="1"/>
  <c r="Q452" i="1"/>
  <c r="Q412" i="1"/>
  <c r="Q292" i="1"/>
  <c r="Q164" i="1"/>
  <c r="Q491" i="1"/>
  <c r="Q371" i="1"/>
  <c r="Q83" i="1"/>
  <c r="Q424" i="1"/>
  <c r="Q443" i="1"/>
  <c r="Q385" i="1"/>
  <c r="Q248" i="1"/>
  <c r="Q56" i="1"/>
  <c r="Q503" i="1"/>
  <c r="Q415" i="1"/>
  <c r="Q351" i="1"/>
  <c r="Q223" i="1"/>
  <c r="Q294" i="1"/>
  <c r="Q37" i="1"/>
  <c r="Q233" i="1"/>
  <c r="Q137" i="1"/>
  <c r="Q183" i="1"/>
  <c r="Q119" i="1"/>
  <c r="Q118" i="1"/>
  <c r="Q26" i="1"/>
  <c r="Q120" i="1"/>
  <c r="Q325" i="1"/>
  <c r="Q85" i="1"/>
  <c r="Q483" i="1"/>
  <c r="Q347" i="1"/>
  <c r="Q370" i="1"/>
  <c r="Q53" i="1"/>
  <c r="Q90" i="1"/>
  <c r="Q87" i="1"/>
  <c r="Q222" i="1"/>
  <c r="Q54" i="1"/>
  <c r="Q469" i="1"/>
  <c r="Q309" i="1"/>
  <c r="Q149" i="1"/>
  <c r="Q276" i="1"/>
  <c r="Q363" i="1"/>
  <c r="Q235" i="1"/>
  <c r="Q472" i="1"/>
  <c r="Q481" i="1"/>
  <c r="Q216" i="1"/>
  <c r="Q295" i="1"/>
  <c r="Q68" i="1"/>
  <c r="Q364" i="1"/>
  <c r="Q212" i="1"/>
  <c r="Q36" i="1"/>
  <c r="Q329" i="1"/>
  <c r="Q48" i="1"/>
  <c r="Q487" i="1"/>
  <c r="Q407" i="1"/>
  <c r="Q279" i="1"/>
  <c r="Q215" i="1"/>
  <c r="Q202" i="1"/>
  <c r="Q278" i="1"/>
  <c r="Q435" i="1"/>
  <c r="Q323" i="1"/>
  <c r="Q155" i="1"/>
  <c r="Q163" i="1"/>
  <c r="Q234" i="1"/>
  <c r="Q328" i="1"/>
  <c r="Q288" i="1"/>
  <c r="L457" i="1"/>
  <c r="Q45" i="1"/>
  <c r="Q475" i="1"/>
  <c r="Q339" i="1"/>
  <c r="Q99" i="1"/>
  <c r="Q384" i="1"/>
  <c r="Q209" i="1"/>
  <c r="Q113" i="1"/>
  <c r="Q226" i="1"/>
  <c r="Q78" i="1"/>
  <c r="Q88" i="1"/>
  <c r="Q283" i="1"/>
  <c r="Q290" i="1"/>
  <c r="Q221" i="1"/>
  <c r="Q380" i="1"/>
  <c r="Q89" i="1"/>
  <c r="Q96" i="1"/>
  <c r="Q374" i="1"/>
  <c r="Q486" i="1"/>
  <c r="Q146" i="1"/>
  <c r="Q106" i="1"/>
  <c r="Q377" i="1"/>
  <c r="Q313" i="1"/>
  <c r="Q144" i="1"/>
  <c r="Q32" i="1"/>
  <c r="Q455" i="1"/>
  <c r="Q391" i="1"/>
  <c r="Q254" i="1"/>
  <c r="Q395" i="1"/>
  <c r="Q251" i="1"/>
  <c r="Q123" i="1"/>
  <c r="Q194" i="1"/>
  <c r="Q440" i="1"/>
  <c r="Q272" i="1"/>
  <c r="Q200" i="1"/>
  <c r="Q109" i="1"/>
  <c r="Q29" i="1"/>
  <c r="Q210" i="1"/>
  <c r="Q403" i="1"/>
  <c r="Q161" i="1"/>
  <c r="L85" i="1"/>
  <c r="L282" i="1"/>
  <c r="L433" i="1"/>
  <c r="L408" i="1"/>
  <c r="L146" i="1"/>
  <c r="L448" i="1"/>
  <c r="L400" i="1"/>
  <c r="L27" i="1"/>
  <c r="L253" i="1"/>
  <c r="L410" i="1"/>
  <c r="L153" i="1"/>
  <c r="L89" i="1"/>
  <c r="L266" i="1"/>
  <c r="L478" i="1"/>
  <c r="L291" i="1"/>
  <c r="L307" i="1"/>
  <c r="L346" i="1"/>
  <c r="L417" i="1"/>
  <c r="L41" i="1"/>
  <c r="L166" i="1"/>
  <c r="L86" i="1"/>
  <c r="L122" i="1"/>
  <c r="L363" i="1"/>
  <c r="L43" i="1"/>
  <c r="L381" i="1"/>
  <c r="L306" i="1"/>
  <c r="L220" i="1"/>
  <c r="L498" i="1"/>
  <c r="L465" i="1"/>
  <c r="L217" i="1"/>
  <c r="L265" i="1"/>
  <c r="L144" i="1"/>
  <c r="L32" i="1"/>
  <c r="L160" i="1"/>
  <c r="L102" i="1"/>
  <c r="L298" i="1"/>
  <c r="L453" i="1"/>
  <c r="L389" i="1"/>
  <c r="L325" i="1"/>
  <c r="L261" i="1"/>
  <c r="L197" i="1"/>
  <c r="L404" i="1"/>
  <c r="L276" i="1"/>
  <c r="L132" i="1"/>
  <c r="L329" i="1"/>
  <c r="L332" i="1"/>
  <c r="L212" i="1"/>
  <c r="L36" i="1"/>
  <c r="L379" i="1"/>
  <c r="L480" i="1"/>
  <c r="L128" i="1"/>
  <c r="L412" i="1"/>
  <c r="L313" i="1"/>
  <c r="L423" i="1"/>
  <c r="L295" i="1"/>
  <c r="L446" i="1"/>
  <c r="L139" i="1"/>
  <c r="L178" i="1"/>
  <c r="L490" i="1"/>
  <c r="L463" i="1"/>
  <c r="L125" i="1"/>
  <c r="L283" i="1"/>
  <c r="L451" i="1"/>
  <c r="L290" i="1"/>
  <c r="L111" i="1"/>
  <c r="L238" i="1"/>
  <c r="L142" i="1"/>
  <c r="L206" i="1"/>
  <c r="L399" i="1"/>
  <c r="L335" i="1"/>
  <c r="L98" i="1"/>
  <c r="L403" i="1"/>
  <c r="L275" i="1"/>
  <c r="L320" i="1"/>
  <c r="L326" i="1"/>
  <c r="L380" i="1"/>
  <c r="L87" i="1"/>
  <c r="L378" i="1"/>
  <c r="L440" i="1"/>
  <c r="L108" i="1"/>
  <c r="L237" i="1"/>
  <c r="L482" i="1"/>
  <c r="L114" i="1"/>
  <c r="L413" i="1"/>
  <c r="L260" i="1"/>
  <c r="L193" i="1"/>
  <c r="L65" i="1"/>
  <c r="L58" i="1"/>
  <c r="L159" i="1"/>
  <c r="L95" i="1"/>
  <c r="L126" i="1"/>
  <c r="L46" i="1"/>
  <c r="L479" i="1"/>
  <c r="L173" i="1"/>
  <c r="L76" i="1"/>
  <c r="L321" i="1"/>
  <c r="L384" i="1"/>
  <c r="L296" i="1"/>
  <c r="L447" i="1"/>
  <c r="L319" i="1"/>
  <c r="L256" i="1"/>
  <c r="L147" i="1"/>
  <c r="L477" i="1"/>
  <c r="L292" i="1"/>
  <c r="L472" i="1"/>
  <c r="L294" i="1"/>
  <c r="L334" i="1"/>
  <c r="L66" i="1"/>
  <c r="L107" i="1"/>
  <c r="L407" i="1"/>
  <c r="L61" i="1"/>
  <c r="L192" i="1"/>
  <c r="L348" i="1"/>
  <c r="L145" i="1"/>
  <c r="L454" i="1"/>
  <c r="L208" i="1"/>
  <c r="L93" i="1"/>
  <c r="L135" i="1"/>
  <c r="L150" i="1"/>
  <c r="L70" i="1"/>
  <c r="L344" i="1"/>
  <c r="L502" i="1"/>
  <c r="L92" i="1"/>
  <c r="L112" i="1"/>
  <c r="L285" i="1"/>
  <c r="L356" i="1"/>
  <c r="L427" i="1"/>
  <c r="L74" i="1"/>
  <c r="L104" i="1"/>
  <c r="L338" i="1"/>
  <c r="L80" i="1"/>
  <c r="L422" i="1"/>
  <c r="L22" i="1"/>
  <c r="L501" i="1"/>
  <c r="L437" i="1"/>
  <c r="L373" i="1"/>
  <c r="L309" i="1"/>
  <c r="L245" i="1"/>
  <c r="L181" i="1"/>
  <c r="L500" i="1"/>
  <c r="L372" i="1"/>
  <c r="L244" i="1"/>
  <c r="L100" i="1"/>
  <c r="L308" i="1"/>
  <c r="L180" i="1"/>
  <c r="L235" i="1"/>
  <c r="L91" i="1"/>
  <c r="L44" i="1"/>
  <c r="L491" i="1"/>
  <c r="L297" i="1"/>
  <c r="L280" i="1"/>
  <c r="L487" i="1"/>
  <c r="L343" i="1"/>
  <c r="L279" i="1"/>
  <c r="L215" i="1"/>
  <c r="L382" i="1"/>
  <c r="L339" i="1"/>
  <c r="L35" i="1"/>
  <c r="L330" i="1"/>
  <c r="L78" i="1"/>
  <c r="L414" i="1"/>
  <c r="L371" i="1"/>
  <c r="L442" i="1"/>
  <c r="L31" i="1"/>
  <c r="L190" i="1"/>
  <c r="L186" i="1"/>
  <c r="L194" i="1"/>
  <c r="L383" i="1"/>
  <c r="L255" i="1"/>
  <c r="L242" i="1"/>
  <c r="L398" i="1"/>
  <c r="L250" i="1"/>
  <c r="L322" i="1"/>
  <c r="L165" i="1"/>
  <c r="L460" i="1"/>
  <c r="L251" i="1"/>
  <c r="L200" i="1"/>
  <c r="L314" i="1"/>
  <c r="L418" i="1"/>
  <c r="L73" i="1"/>
  <c r="L354" i="1"/>
  <c r="L401" i="1"/>
  <c r="L90" i="1"/>
  <c r="L71" i="1"/>
  <c r="L353" i="1"/>
  <c r="L57" i="1"/>
  <c r="L168" i="1"/>
  <c r="L26" i="1"/>
  <c r="L232" i="1"/>
  <c r="L117" i="1"/>
  <c r="L347" i="1"/>
  <c r="L56" i="1"/>
  <c r="L461" i="1"/>
  <c r="L196" i="1"/>
  <c r="L302" i="1"/>
  <c r="L133" i="1"/>
  <c r="L286" i="1"/>
  <c r="L428" i="1"/>
  <c r="L171" i="1"/>
  <c r="L214" i="1"/>
  <c r="L391" i="1"/>
  <c r="L136" i="1"/>
  <c r="L45" i="1"/>
  <c r="L310" i="1"/>
  <c r="L393" i="1"/>
  <c r="L493" i="1"/>
  <c r="L228" i="1"/>
  <c r="L211" i="1"/>
  <c r="L377" i="1"/>
  <c r="L129" i="1"/>
  <c r="L392" i="1"/>
  <c r="L152" i="1"/>
  <c r="L342" i="1"/>
  <c r="L77" i="1"/>
  <c r="L475" i="1"/>
  <c r="L317" i="1"/>
  <c r="L441" i="1"/>
  <c r="L161" i="1"/>
  <c r="L49" i="1"/>
  <c r="L143" i="1"/>
  <c r="L79" i="1"/>
  <c r="L82" i="1"/>
  <c r="L30" i="1"/>
  <c r="L34" i="1"/>
  <c r="L109" i="1"/>
  <c r="L140" i="1"/>
  <c r="L241" i="1"/>
  <c r="L452" i="1"/>
  <c r="L305" i="1"/>
  <c r="L40" i="1"/>
  <c r="L488" i="1"/>
  <c r="L240" i="1"/>
  <c r="L431" i="1"/>
  <c r="L303" i="1"/>
  <c r="L239" i="1"/>
  <c r="L39" i="1"/>
  <c r="L170" i="1"/>
  <c r="L96" i="1"/>
  <c r="L486" i="1"/>
  <c r="L53" i="1"/>
  <c r="L467" i="1"/>
  <c r="L331" i="1"/>
  <c r="L365" i="1"/>
  <c r="L369" i="1"/>
  <c r="L189" i="1"/>
  <c r="L151" i="1"/>
  <c r="L483" i="1"/>
  <c r="L130" i="1"/>
  <c r="L254" i="1"/>
  <c r="L187" i="1"/>
  <c r="L121" i="1"/>
  <c r="L449" i="1"/>
  <c r="L201" i="1"/>
  <c r="L42" i="1"/>
  <c r="L134" i="1"/>
  <c r="L54" i="1"/>
  <c r="L426" i="1"/>
  <c r="L52" i="1"/>
  <c r="L205" i="1"/>
  <c r="L84" i="1"/>
  <c r="L179" i="1"/>
  <c r="L497" i="1"/>
  <c r="L249" i="1"/>
  <c r="L64" i="1"/>
  <c r="L456" i="1"/>
  <c r="L485" i="1"/>
  <c r="L421" i="1"/>
  <c r="L357" i="1"/>
  <c r="L293" i="1"/>
  <c r="L229" i="1"/>
  <c r="L468" i="1"/>
  <c r="L340" i="1"/>
  <c r="L204" i="1"/>
  <c r="L68" i="1"/>
  <c r="L396" i="1"/>
  <c r="L268" i="1"/>
  <c r="L156" i="1"/>
  <c r="L155" i="1"/>
  <c r="L489" i="1"/>
  <c r="L24" i="1"/>
  <c r="L429" i="1"/>
  <c r="L281" i="1"/>
  <c r="L216" i="1"/>
  <c r="L455" i="1"/>
  <c r="L327" i="1"/>
  <c r="L263" i="1"/>
  <c r="L278" i="1"/>
  <c r="L210" i="1"/>
  <c r="L435" i="1"/>
  <c r="L234" i="1"/>
  <c r="L432" i="1"/>
  <c r="L355" i="1"/>
  <c r="L386" i="1"/>
  <c r="L466" i="1"/>
  <c r="L174" i="1"/>
  <c r="L110" i="1"/>
  <c r="L258" i="1"/>
  <c r="L315" i="1"/>
  <c r="L367" i="1"/>
  <c r="L366" i="1"/>
  <c r="L484" i="1"/>
  <c r="L387" i="1"/>
  <c r="L419" i="1"/>
  <c r="L137" i="1"/>
  <c r="L304" i="1"/>
  <c r="L402" i="1"/>
  <c r="L337" i="1"/>
  <c r="L169" i="1"/>
  <c r="L105" i="1"/>
  <c r="L25" i="1"/>
  <c r="L458" i="1"/>
  <c r="L495" i="1"/>
  <c r="L176" i="1"/>
  <c r="L69" i="1"/>
  <c r="L473" i="1"/>
  <c r="L349" i="1"/>
  <c r="L243" i="1"/>
  <c r="L183" i="1"/>
  <c r="L119" i="1"/>
  <c r="L55" i="1"/>
  <c r="L270" i="1"/>
  <c r="L218" i="1"/>
  <c r="L101" i="1"/>
  <c r="L162" i="1"/>
  <c r="L222" i="1"/>
  <c r="L459" i="1"/>
  <c r="L323" i="1"/>
  <c r="L219" i="1"/>
  <c r="L75" i="1"/>
  <c r="L311" i="1"/>
  <c r="L177" i="1"/>
  <c r="L395" i="1"/>
  <c r="L116" i="1"/>
  <c r="L312" i="1"/>
  <c r="L397" i="1"/>
  <c r="L60" i="1"/>
  <c r="L115" i="1"/>
  <c r="L361" i="1"/>
  <c r="L81" i="1"/>
  <c r="L328" i="1"/>
  <c r="L368" i="1"/>
  <c r="L376" i="1"/>
  <c r="L88" i="1"/>
  <c r="L141" i="1"/>
  <c r="L29" i="1"/>
  <c r="L164" i="1"/>
  <c r="L72" i="1"/>
  <c r="L221" i="1"/>
  <c r="L476" i="1"/>
  <c r="L425" i="1"/>
  <c r="L113" i="1"/>
  <c r="L191" i="1"/>
  <c r="L127" i="1"/>
  <c r="L318" i="1"/>
  <c r="L158" i="1"/>
  <c r="L94" i="1"/>
  <c r="L199" i="1"/>
  <c r="L184" i="1"/>
  <c r="L445" i="1"/>
  <c r="L316" i="1"/>
  <c r="L289" i="1"/>
  <c r="L424" i="1"/>
  <c r="L503" i="1"/>
  <c r="L287" i="1"/>
  <c r="L223" i="1"/>
  <c r="L23" i="1"/>
  <c r="L406" i="1"/>
  <c r="L434" i="1"/>
  <c r="L462" i="1"/>
  <c r="L269" i="1"/>
  <c r="L284" i="1"/>
  <c r="L420" i="1"/>
  <c r="L103" i="1"/>
  <c r="L358" i="1"/>
  <c r="L118" i="1"/>
  <c r="L154" i="1"/>
  <c r="L106" i="1"/>
  <c r="L257" i="1"/>
  <c r="L444" i="1"/>
  <c r="L67" i="1"/>
  <c r="L481" i="1"/>
  <c r="L233" i="1"/>
  <c r="L48" i="1"/>
  <c r="L394" i="1"/>
  <c r="L469" i="1"/>
  <c r="L405" i="1"/>
  <c r="L341" i="1"/>
  <c r="L277" i="1"/>
  <c r="L213" i="1"/>
  <c r="L352" i="1"/>
  <c r="L436" i="1"/>
  <c r="L300" i="1"/>
  <c r="L172" i="1"/>
  <c r="L28" i="1"/>
  <c r="L364" i="1"/>
  <c r="L236" i="1"/>
  <c r="L124" i="1"/>
  <c r="L203" i="1"/>
  <c r="L123" i="1"/>
  <c r="L59" i="1"/>
  <c r="L299" i="1"/>
  <c r="L225" i="1"/>
  <c r="L388" i="1"/>
  <c r="L131" i="1"/>
  <c r="L464" i="1"/>
  <c r="L439" i="1"/>
  <c r="L375" i="1"/>
  <c r="L247" i="1"/>
  <c r="L494" i="1"/>
  <c r="L267" i="1"/>
  <c r="L226" i="1"/>
  <c r="L274" i="1"/>
  <c r="L350" i="1"/>
  <c r="L227" i="1"/>
  <c r="L474" i="1"/>
  <c r="L63" i="1"/>
  <c r="L362" i="1"/>
  <c r="L496" i="1"/>
  <c r="L195" i="1"/>
  <c r="L415" i="1"/>
  <c r="L351" i="1"/>
  <c r="L262" i="1"/>
  <c r="L259" i="1"/>
  <c r="L51" i="1"/>
  <c r="L185" i="1"/>
  <c r="L167" i="1"/>
  <c r="L38" i="1"/>
  <c r="L385" i="1"/>
  <c r="L120" i="1"/>
  <c r="L37" i="1"/>
  <c r="L443" i="1"/>
  <c r="L188" i="1"/>
  <c r="L182" i="1"/>
  <c r="L230" i="1"/>
  <c r="L202" i="1"/>
  <c r="L198" i="1"/>
  <c r="L492" i="1"/>
  <c r="L272" i="1"/>
  <c r="L359" i="1"/>
  <c r="L231" i="1"/>
  <c r="L390" i="1"/>
  <c r="L149" i="1"/>
  <c r="L499" i="1"/>
  <c r="L138" i="1"/>
  <c r="L333" i="1"/>
  <c r="L345" i="1"/>
  <c r="L33" i="1"/>
  <c r="L374" i="1"/>
  <c r="L336" i="1"/>
  <c r="L470" i="1"/>
  <c r="L411" i="1"/>
  <c r="L252" i="1"/>
  <c r="L99" i="1"/>
  <c r="L409" i="1"/>
  <c r="L209" i="1"/>
  <c r="L97" i="1"/>
  <c r="L50" i="1"/>
  <c r="L175" i="1"/>
  <c r="L47" i="1"/>
  <c r="L62" i="1"/>
  <c r="L264" i="1"/>
  <c r="L450" i="1"/>
  <c r="L301" i="1"/>
  <c r="L324" i="1"/>
  <c r="L83" i="1"/>
  <c r="L273" i="1"/>
  <c r="L370" i="1"/>
  <c r="L360" i="1"/>
  <c r="L471" i="1"/>
  <c r="L271" i="1"/>
  <c r="L207" i="1"/>
  <c r="L224" i="1"/>
  <c r="L430" i="1"/>
  <c r="L248" i="1"/>
  <c r="L157" i="1"/>
  <c r="L148" i="1"/>
  <c r="L163" i="1"/>
</calcChain>
</file>

<file path=xl/sharedStrings.xml><?xml version="1.0" encoding="utf-8"?>
<sst xmlns="http://schemas.openxmlformats.org/spreadsheetml/2006/main" count="25" uniqueCount="21">
  <si>
    <t>eval</t>
  </si>
  <si>
    <t>i</t>
  </si>
  <si>
    <t>mrkt</t>
  </si>
  <si>
    <t>mkt-dir</t>
  </si>
  <si>
    <t>cov</t>
  </si>
  <si>
    <t>beta</t>
  </si>
  <si>
    <t>varM</t>
  </si>
  <si>
    <t>beta+</t>
  </si>
  <si>
    <t>cov+</t>
  </si>
  <si>
    <t>varM+</t>
  </si>
  <si>
    <t>eval+</t>
  </si>
  <si>
    <t>mrkt+</t>
  </si>
  <si>
    <t>mrkt-</t>
  </si>
  <si>
    <t>eval-</t>
  </si>
  <si>
    <t>varM-</t>
  </si>
  <si>
    <t>cov-</t>
  </si>
  <si>
    <t>beta-</t>
  </si>
  <si>
    <t>ratio</t>
  </si>
  <si>
    <t>convexity</t>
  </si>
  <si>
    <t>date</t>
  </si>
  <si>
    <t>convex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</si>
</sst>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_);_(* \(#,##0.000\);_(* &quot;-&quot;??_);_(@_)"/>
    <numFmt numFmtId="165" formatCode="_(* #,##0.0000_);_(* \(#,##0.0000\);_(* &quot;-&quot;??_);_(@_)"/>
    <numFmt numFmtId="167" formatCode="mm/dd/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1" applyFont="1" applyAlignment="1">
      <alignment horizontal="right"/>
    </xf>
    <xf numFmtId="44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43" applyNumberFormat="1" applyFont="1" applyAlignment="1">
      <alignment horizontal="right"/>
    </xf>
    <xf numFmtId="165" fontId="0" fillId="0" borderId="0" xfId="43" applyNumberFormat="1" applyFont="1" applyAlignment="1">
      <alignment horizontal="right"/>
    </xf>
    <xf numFmtId="164" fontId="0" fillId="0" borderId="0" xfId="43" applyNumberFormat="1" applyFont="1" applyAlignment="1">
      <alignment horizontal="center"/>
    </xf>
    <xf numFmtId="164" fontId="0" fillId="0" borderId="0" xfId="43" applyNumberFormat="1" applyFont="1"/>
    <xf numFmtId="164" fontId="17" fillId="33" borderId="0" xfId="27" applyNumberFormat="1" applyFill="1" applyAlignment="1">
      <alignment horizontal="right"/>
    </xf>
    <xf numFmtId="165" fontId="17" fillId="33" borderId="0" xfId="27" applyNumberFormat="1" applyFill="1" applyAlignment="1">
      <alignment horizontal="right"/>
    </xf>
    <xf numFmtId="164" fontId="0" fillId="33" borderId="0" xfId="43" applyNumberFormat="1" applyFont="1" applyFill="1" applyAlignment="1">
      <alignment horizontal="right"/>
    </xf>
    <xf numFmtId="165" fontId="0" fillId="33" borderId="0" xfId="43" applyNumberFormat="1" applyFont="1" applyFill="1" applyAlignment="1">
      <alignment horizontal="right"/>
    </xf>
    <xf numFmtId="44" fontId="0" fillId="33" borderId="0" xfId="1" applyFont="1" applyFill="1" applyAlignment="1">
      <alignment horizontal="center"/>
    </xf>
    <xf numFmtId="44" fontId="0" fillId="33" borderId="0" xfId="1" applyFont="1" applyFill="1" applyAlignment="1">
      <alignment horizontal="right"/>
    </xf>
    <xf numFmtId="167" fontId="0" fillId="0" borderId="0" xfId="0" applyNumberFormat="1" applyAlignment="1">
      <alignment horizontal="center"/>
    </xf>
    <xf numFmtId="165" fontId="1" fillId="32" borderId="0" xfId="42" applyNumberFormat="1" applyAlignment="1">
      <alignment horizontal="right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8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numFmt numFmtId="167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S503" totalsRowShown="0" headerRowDxfId="27" dataDxfId="26" headerRowCellStyle="Currency" dataCellStyle="Currency">
  <tableColumns count="19">
    <tableColumn id="9" xr3:uid="{9F699A46-4958-42A4-A5C9-B52EB0EE585B}" name="i" dataDxfId="25" dataCellStyle="Currency"/>
    <tableColumn id="6" xr3:uid="{1625C5E8-2802-4281-81F5-7308EFB9EB0C}" name="mrkt" dataDxfId="24" dataCellStyle="Currency"/>
    <tableColumn id="12" xr3:uid="{6FCD9583-D5A8-44DA-A2E5-00B7AD3A6C94}" name="eval" dataDxfId="23" dataCellStyle="Currency"/>
    <tableColumn id="1" xr3:uid="{CE0759AD-C9E9-471F-AFC0-A210844DC2A7}" name="varM" dataDxfId="22" dataCellStyle="Comma"/>
    <tableColumn id="2" xr3:uid="{994C41FE-7DE3-4A26-A65F-6DD456C46AB4}" name="cov" dataDxfId="21" dataCellStyle="Comma"/>
    <tableColumn id="3" xr3:uid="{6E2A5B6C-0A08-473E-9A64-2E8A2D280888}" name="beta" dataDxfId="20" dataCellStyle="Comma">
      <calculatedColumnFormula>testdata[[#This Row],[cov]]/testdata[[#This Row],[varM]]</calculatedColumnFormula>
    </tableColumn>
    <tableColumn id="13" xr3:uid="{512B5CBD-9444-4836-AF9A-FC2DBD5AD6A8}" name="mkt-dir" dataDxfId="19" dataCellStyle="Currency">
      <calculatedColumnFormula>IF(testdata[[#This Row],[mrkt]]&gt;B1,"UP",IF(testdata[[#This Row],[mrkt]]&lt;B1,"DN",""))</calculatedColumnFormula>
    </tableColumn>
    <tableColumn id="8" xr3:uid="{91BEC5F2-6C1B-434E-B31E-BC66E39E2B33}" name="mrkt+" dataDxfId="18" dataCellStyle="Currency">
      <calculatedColumnFormula>IF(testdata[[#This Row],[mkt-dir]]="UP",testdata[[#This Row],[mrkt]],"")</calculatedColumnFormula>
    </tableColumn>
    <tableColumn id="10" xr3:uid="{77C64C05-E233-45F8-A17F-445F7AED6E50}" name="eval+" dataDxfId="17" dataCellStyle="Currency">
      <calculatedColumnFormula>IF(testdata[[#This Row],[mkt-dir]]="UP",testdata[[#This Row],[eval]],"")</calculatedColumnFormula>
    </tableColumn>
    <tableColumn id="4" xr3:uid="{5C578C8F-94E1-43E6-9E4A-0A469ADA677E}" name="varM+" dataDxfId="16" dataCellStyle="Comma"/>
    <tableColumn id="5" xr3:uid="{89AE1B8A-73A4-4840-9864-1251DF3437B4}" name="cov+" dataDxfId="15" dataCellStyle="Comma"/>
    <tableColumn id="7" xr3:uid="{7838E73C-B643-4DFD-98E9-3AFB7E5045D4}" name="beta+" dataDxfId="14" dataCellStyle="Comma">
      <calculatedColumnFormula>testdata[[#This Row],[cov+]]/testdata[[#This Row],[varM+]]</calculatedColumnFormula>
    </tableColumn>
    <tableColumn id="15" xr3:uid="{4680D20B-6814-407F-87E1-7E50E2722671}" name="mrkt-" dataDxfId="13" dataCellStyle="Currency">
      <calculatedColumnFormula>IF(testdata[[#This Row],[mkt-dir]]="DN",testdata[[#This Row],[mrkt]],"")</calculatedColumnFormula>
    </tableColumn>
    <tableColumn id="16" xr3:uid="{0E026A5A-3B60-43A9-84FD-EB8A02164221}" name="eval-" dataDxfId="12" dataCellStyle="Currency">
      <calculatedColumnFormula>IF(testdata[[#This Row],[mkt-dir]]="DN",testdata[[#This Row],[eval]],"")</calculatedColumnFormula>
    </tableColumn>
    <tableColumn id="17" xr3:uid="{3154D095-F304-4BC5-961B-8EC62C9A04DB}" name="varM-" dataDxfId="11" dataCellStyle="Comma"/>
    <tableColumn id="18" xr3:uid="{61F42103-D290-45D4-8312-4E07A90CAFDF}" name="cov-" dataDxfId="10" dataCellStyle="Comma"/>
    <tableColumn id="19" xr3:uid="{AA97F751-1B7E-4F75-B4FE-BF6DB9C9D986}" name="beta-" dataDxfId="9" dataCellStyle="Comma">
      <calculatedColumnFormula>testdata[[#This Row],[cov+]]/testdata[[#This Row],[varM+]]</calculatedColumnFormula>
    </tableColumn>
    <tableColumn id="11" xr3:uid="{0A3EA42D-C089-4A56-9BA3-2689E1273EAF}" name="ratio" dataDxfId="8" dataCellStyle="Comma">
      <calculatedColumnFormula>testdata[[#This Row],[beta+]]/testdata[[#This Row],[beta-]]</calculatedColumnFormula>
    </tableColumn>
    <tableColumn id="14" xr3:uid="{091413AD-4B96-4E9B-823D-1DF521D6BD4E}" name="convexity" dataDxfId="7" dataCellStyle="Comma">
      <calculatedColumnFormula>(testdata[[#This Row],[beta+]]-testdata[[#This Row],[beta-]])^2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7D1667-2A48-4CE1-AF5E-BD4C1FAB5F4C}" name="Table2" displayName="Table2" ref="U1:Z503" totalsRowShown="0" headerRowDxfId="0">
  <tableColumns count="6">
    <tableColumn id="1" xr3:uid="{83B466C5-D7CB-4AA0-A029-2CCB9A5A46B3}" name="date" dataDxfId="6"/>
    <tableColumn id="2" xr3:uid="{1E3B041D-13D1-4D41-870A-6C053CDD5F42}" name="beta" dataDxfId="5" dataCellStyle="Comma"/>
    <tableColumn id="3" xr3:uid="{BDBB6CFD-DCA9-4339-A5AE-4945B9712CFA}" name="beta+" dataDxfId="4" dataCellStyle="Comma"/>
    <tableColumn id="4" xr3:uid="{5068B78B-AA51-4F2B-A7F7-2F6AB7A0AF9C}" name="beta-" dataDxfId="3" dataCellStyle="Comma"/>
    <tableColumn id="5" xr3:uid="{ED229D8A-AAE6-4E13-B0BE-FE5ABB86E75C}" name="ratio" dataDxfId="2" dataCellStyle="Comma"/>
    <tableColumn id="6" xr3:uid="{71686744-883A-4B5C-9D7A-04A13CE8C9A2}" name="convex" dataDxfId="1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503"/>
  <sheetViews>
    <sheetView tabSelected="1" workbookViewId="0">
      <selection activeCell="T1" sqref="T1"/>
    </sheetView>
  </sheetViews>
  <sheetFormatPr defaultRowHeight="15" x14ac:dyDescent="0.25"/>
  <cols>
    <col min="1" max="1" width="4" style="4" bestFit="1" customWidth="1"/>
    <col min="2" max="2" width="9" style="1" bestFit="1" customWidth="1"/>
    <col min="3" max="3" width="9" bestFit="1" customWidth="1"/>
    <col min="5" max="5" width="9.28515625" style="8" bestFit="1" customWidth="1"/>
    <col min="6" max="7" width="9.7109375" style="8" bestFit="1" customWidth="1"/>
    <col min="8" max="9" width="9.7109375" style="8" customWidth="1"/>
    <col min="11" max="11" width="9.28515625" style="8" bestFit="1" customWidth="1"/>
    <col min="12" max="12" width="9.7109375" style="8" bestFit="1" customWidth="1"/>
    <col min="13" max="14" width="9.7109375" style="8" customWidth="1"/>
    <col min="15" max="15" width="9" bestFit="1" customWidth="1"/>
    <col min="16" max="17" width="9.7109375" style="8" bestFit="1" customWidth="1"/>
    <col min="18" max="18" width="10.7109375" style="8" bestFit="1" customWidth="1"/>
    <col min="19" max="19" width="11" style="8" bestFit="1" customWidth="1"/>
    <col min="20" max="20" width="3.7109375" customWidth="1"/>
    <col min="21" max="21" width="8.7109375" style="15" bestFit="1" customWidth="1"/>
    <col min="22" max="24" width="9.7109375" style="5" bestFit="1" customWidth="1"/>
    <col min="25" max="25" width="10.7109375" style="5" bestFit="1" customWidth="1"/>
    <col min="26" max="26" width="10" style="5" bestFit="1" customWidth="1"/>
  </cols>
  <sheetData>
    <row r="1" spans="1:26" x14ac:dyDescent="0.25">
      <c r="A1" s="3" t="s">
        <v>1</v>
      </c>
      <c r="B1" s="2" t="s">
        <v>2</v>
      </c>
      <c r="C1" s="2" t="s">
        <v>0</v>
      </c>
      <c r="D1" s="7" t="s">
        <v>6</v>
      </c>
      <c r="E1" s="7" t="s">
        <v>4</v>
      </c>
      <c r="F1" s="7" t="s">
        <v>5</v>
      </c>
      <c r="G1" s="2" t="s">
        <v>3</v>
      </c>
      <c r="H1" s="2" t="s">
        <v>11</v>
      </c>
      <c r="I1" s="2" t="s">
        <v>10</v>
      </c>
      <c r="J1" s="7" t="s">
        <v>9</v>
      </c>
      <c r="K1" s="7" t="s">
        <v>8</v>
      </c>
      <c r="L1" s="7" t="s">
        <v>7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15" t="s">
        <v>19</v>
      </c>
      <c r="V1" s="2" t="s">
        <v>5</v>
      </c>
      <c r="W1" s="2" t="s">
        <v>7</v>
      </c>
      <c r="X1" s="2" t="s">
        <v>16</v>
      </c>
      <c r="Y1" s="2" t="s">
        <v>17</v>
      </c>
      <c r="Z1" s="2" t="s">
        <v>20</v>
      </c>
    </row>
    <row r="2" spans="1:26" x14ac:dyDescent="0.25">
      <c r="A2" s="3">
        <v>0</v>
      </c>
      <c r="B2" s="1">
        <v>212.8</v>
      </c>
      <c r="C2" s="1">
        <v>216.99</v>
      </c>
      <c r="D2" s="5"/>
      <c r="E2" s="5"/>
      <c r="F2" s="6"/>
      <c r="G2" s="13"/>
      <c r="H2" s="13" t="str">
        <f>IF(testdata[[#This Row],[mkt-dir]]="UP",testdata[[#This Row],[mrkt]],"")</f>
        <v/>
      </c>
      <c r="I2" s="13" t="str">
        <f>IF(testdata[[#This Row],[mkt-dir]]="UP",testdata[[#This Row],[eval]],"")</f>
        <v/>
      </c>
      <c r="J2" s="9"/>
      <c r="K2" s="9"/>
      <c r="L2" s="10"/>
      <c r="M2" s="14" t="str">
        <f>IF(testdata[[#This Row],[mkt-dir]]="DN",testdata[[#This Row],[mrkt]],"")</f>
        <v/>
      </c>
      <c r="N2" s="14" t="str">
        <f>IF(testdata[[#This Row],[mkt-dir]]="DN",testdata[[#This Row],[eval]],"")</f>
        <v/>
      </c>
      <c r="O2" s="11"/>
      <c r="P2" s="11"/>
      <c r="Q2" s="12"/>
      <c r="R2" s="12"/>
      <c r="S2" s="12"/>
      <c r="U2" s="15">
        <v>42738</v>
      </c>
      <c r="V2" s="6"/>
      <c r="W2" s="6"/>
      <c r="X2" s="6"/>
      <c r="Y2" s="6"/>
      <c r="Z2" s="6"/>
    </row>
    <row r="3" spans="1:26" x14ac:dyDescent="0.25">
      <c r="A3" s="3">
        <v>1</v>
      </c>
      <c r="B3" s="1">
        <v>214.06</v>
      </c>
      <c r="C3" s="1">
        <v>226.99</v>
      </c>
      <c r="D3" s="5"/>
      <c r="E3" s="5"/>
      <c r="F3" s="6"/>
      <c r="G3" s="2" t="str">
        <f>IF(testdata[[#This Row],[mrkt]]&gt;B2,"UP",IF(testdata[[#This Row],[mrkt]]&lt;B2,"DN",""))</f>
        <v>UP</v>
      </c>
      <c r="H3" s="2">
        <f>IF(testdata[[#This Row],[mkt-dir]]="UP",testdata[[#This Row],[mrkt]],"")</f>
        <v>214.06</v>
      </c>
      <c r="I3" s="2">
        <f>IF(testdata[[#This Row],[mkt-dir]]="UP",testdata[[#This Row],[eval]],"")</f>
        <v>226.99</v>
      </c>
      <c r="J3" s="9"/>
      <c r="K3" s="9"/>
      <c r="L3" s="10"/>
      <c r="M3" s="1" t="str">
        <f>IF(testdata[[#This Row],[mkt-dir]]="DN",testdata[[#This Row],[mrkt]],"")</f>
        <v/>
      </c>
      <c r="N3" s="1" t="str">
        <f>IF(testdata[[#This Row],[mkt-dir]]="DN",testdata[[#This Row],[eval]],"")</f>
        <v/>
      </c>
      <c r="O3" s="11"/>
      <c r="P3" s="11"/>
      <c r="Q3" s="12"/>
      <c r="R3" s="12"/>
      <c r="S3" s="12"/>
      <c r="U3" s="15">
        <v>42739</v>
      </c>
      <c r="V3" s="6"/>
      <c r="W3" s="6"/>
      <c r="X3" s="6"/>
      <c r="Y3" s="6"/>
      <c r="Z3" s="6"/>
    </row>
    <row r="4" spans="1:26" x14ac:dyDescent="0.25">
      <c r="A4" s="3">
        <v>2</v>
      </c>
      <c r="B4" s="1">
        <v>213.89</v>
      </c>
      <c r="C4" s="1">
        <v>226.75</v>
      </c>
      <c r="D4" s="5"/>
      <c r="E4" s="5"/>
      <c r="F4" s="6"/>
      <c r="G4" s="2" t="str">
        <f>IF(testdata[[#This Row],[mrkt]]&gt;B3,"UP",IF(testdata[[#This Row],[mrkt]]&lt;B3,"DN",""))</f>
        <v>DN</v>
      </c>
      <c r="H4" s="2" t="str">
        <f>IF(testdata[[#This Row],[mkt-dir]]="UP",testdata[[#This Row],[mrkt]],"")</f>
        <v/>
      </c>
      <c r="I4" s="2" t="str">
        <f>IF(testdata[[#This Row],[mkt-dir]]="UP",testdata[[#This Row],[eval]],"")</f>
        <v/>
      </c>
      <c r="J4" s="9"/>
      <c r="K4" s="9"/>
      <c r="L4" s="10"/>
      <c r="M4" s="1">
        <f>IF(testdata[[#This Row],[mkt-dir]]="DN",testdata[[#This Row],[mrkt]],"")</f>
        <v>213.89</v>
      </c>
      <c r="N4" s="1">
        <f>IF(testdata[[#This Row],[mkt-dir]]="DN",testdata[[#This Row],[eval]],"")</f>
        <v>226.75</v>
      </c>
      <c r="O4" s="11"/>
      <c r="P4" s="11"/>
      <c r="Q4" s="12"/>
      <c r="R4" s="12"/>
      <c r="S4" s="12"/>
      <c r="U4" s="15">
        <v>42740</v>
      </c>
      <c r="V4" s="6"/>
      <c r="W4" s="6"/>
      <c r="X4" s="6"/>
      <c r="Y4" s="6"/>
      <c r="Z4" s="6"/>
    </row>
    <row r="5" spans="1:26" x14ac:dyDescent="0.25">
      <c r="A5" s="3">
        <v>3</v>
      </c>
      <c r="B5" s="1">
        <v>214.66</v>
      </c>
      <c r="C5" s="1">
        <v>229.01</v>
      </c>
      <c r="D5" s="5"/>
      <c r="E5" s="5"/>
      <c r="F5" s="6"/>
      <c r="G5" s="2" t="str">
        <f>IF(testdata[[#This Row],[mrkt]]&gt;B4,"UP",IF(testdata[[#This Row],[mrkt]]&lt;B4,"DN",""))</f>
        <v>UP</v>
      </c>
      <c r="H5" s="2">
        <f>IF(testdata[[#This Row],[mkt-dir]]="UP",testdata[[#This Row],[mrkt]],"")</f>
        <v>214.66</v>
      </c>
      <c r="I5" s="2">
        <f>IF(testdata[[#This Row],[mkt-dir]]="UP",testdata[[#This Row],[eval]],"")</f>
        <v>229.01</v>
      </c>
      <c r="J5" s="9"/>
      <c r="K5" s="9"/>
      <c r="L5" s="10"/>
      <c r="M5" s="1" t="str">
        <f>IF(testdata[[#This Row],[mkt-dir]]="DN",testdata[[#This Row],[mrkt]],"")</f>
        <v/>
      </c>
      <c r="N5" s="1" t="str">
        <f>IF(testdata[[#This Row],[mkt-dir]]="DN",testdata[[#This Row],[eval]],"")</f>
        <v/>
      </c>
      <c r="O5" s="11"/>
      <c r="P5" s="11"/>
      <c r="Q5" s="12"/>
      <c r="R5" s="12"/>
      <c r="S5" s="12"/>
      <c r="U5" s="15">
        <v>42741</v>
      </c>
      <c r="V5" s="6"/>
      <c r="W5" s="6"/>
      <c r="X5" s="6"/>
      <c r="Y5" s="6"/>
      <c r="Z5" s="6"/>
    </row>
    <row r="6" spans="1:26" x14ac:dyDescent="0.25">
      <c r="A6" s="3">
        <v>4</v>
      </c>
      <c r="B6" s="1">
        <v>213.95</v>
      </c>
      <c r="C6" s="1">
        <v>231.28</v>
      </c>
      <c r="D6" s="5"/>
      <c r="E6" s="5"/>
      <c r="F6" s="6"/>
      <c r="G6" s="2" t="str">
        <f>IF(testdata[[#This Row],[mrkt]]&gt;B5,"UP",IF(testdata[[#This Row],[mrkt]]&lt;B5,"DN",""))</f>
        <v>DN</v>
      </c>
      <c r="H6" s="2" t="str">
        <f>IF(testdata[[#This Row],[mkt-dir]]="UP",testdata[[#This Row],[mrkt]],"")</f>
        <v/>
      </c>
      <c r="I6" s="2" t="str">
        <f>IF(testdata[[#This Row],[mkt-dir]]="UP",testdata[[#This Row],[eval]],"")</f>
        <v/>
      </c>
      <c r="J6" s="9"/>
      <c r="K6" s="9"/>
      <c r="L6" s="10"/>
      <c r="M6" s="1">
        <f>IF(testdata[[#This Row],[mkt-dir]]="DN",testdata[[#This Row],[mrkt]],"")</f>
        <v>213.95</v>
      </c>
      <c r="N6" s="1">
        <f>IF(testdata[[#This Row],[mkt-dir]]="DN",testdata[[#This Row],[eval]],"")</f>
        <v>231.28</v>
      </c>
      <c r="O6" s="11"/>
      <c r="P6" s="11"/>
      <c r="Q6" s="12"/>
      <c r="R6" s="12"/>
      <c r="S6" s="12"/>
      <c r="U6" s="15">
        <v>42744</v>
      </c>
      <c r="V6" s="6"/>
      <c r="W6" s="6"/>
      <c r="X6" s="6"/>
      <c r="Y6" s="6"/>
      <c r="Z6" s="6"/>
    </row>
    <row r="7" spans="1:26" x14ac:dyDescent="0.25">
      <c r="A7" s="3">
        <v>5</v>
      </c>
      <c r="B7" s="1">
        <v>213.95</v>
      </c>
      <c r="C7" s="1">
        <v>229.87</v>
      </c>
      <c r="D7" s="5"/>
      <c r="E7" s="5"/>
      <c r="F7" s="6"/>
      <c r="G7" s="2" t="str">
        <f>IF(testdata[[#This Row],[mrkt]]&gt;B6,"UP",IF(testdata[[#This Row],[mrkt]]&lt;B6,"DN",""))</f>
        <v/>
      </c>
      <c r="H7" s="2" t="str">
        <f>IF(testdata[[#This Row],[mkt-dir]]="UP",testdata[[#This Row],[mrkt]],"")</f>
        <v/>
      </c>
      <c r="I7" s="2" t="str">
        <f>IF(testdata[[#This Row],[mkt-dir]]="UP",testdata[[#This Row],[eval]],"")</f>
        <v/>
      </c>
      <c r="J7" s="9"/>
      <c r="K7" s="9"/>
      <c r="L7" s="10"/>
      <c r="M7" s="1" t="str">
        <f>IF(testdata[[#This Row],[mkt-dir]]="DN",testdata[[#This Row],[mrkt]],"")</f>
        <v/>
      </c>
      <c r="N7" s="1" t="str">
        <f>IF(testdata[[#This Row],[mkt-dir]]="DN",testdata[[#This Row],[eval]],"")</f>
        <v/>
      </c>
      <c r="O7" s="11"/>
      <c r="P7" s="11"/>
      <c r="Q7" s="12"/>
      <c r="R7" s="12"/>
      <c r="S7" s="12"/>
      <c r="U7" s="15">
        <v>42745</v>
      </c>
      <c r="V7" s="6"/>
      <c r="W7" s="6"/>
      <c r="X7" s="6"/>
      <c r="Y7" s="6"/>
      <c r="Z7" s="6"/>
    </row>
    <row r="8" spans="1:26" x14ac:dyDescent="0.25">
      <c r="A8" s="3">
        <v>6</v>
      </c>
      <c r="B8" s="1">
        <v>214.55</v>
      </c>
      <c r="C8" s="1">
        <v>229.73</v>
      </c>
      <c r="D8" s="5"/>
      <c r="E8" s="5"/>
      <c r="F8" s="6"/>
      <c r="G8" s="2" t="str">
        <f>IF(testdata[[#This Row],[mrkt]]&gt;B7,"UP",IF(testdata[[#This Row],[mrkt]]&lt;B7,"DN",""))</f>
        <v>UP</v>
      </c>
      <c r="H8" s="2">
        <f>IF(testdata[[#This Row],[mkt-dir]]="UP",testdata[[#This Row],[mrkt]],"")</f>
        <v>214.55</v>
      </c>
      <c r="I8" s="2">
        <f>IF(testdata[[#This Row],[mkt-dir]]="UP",testdata[[#This Row],[eval]],"")</f>
        <v>229.73</v>
      </c>
      <c r="J8" s="9"/>
      <c r="K8" s="9"/>
      <c r="L8" s="10"/>
      <c r="M8" s="1" t="str">
        <f>IF(testdata[[#This Row],[mkt-dir]]="DN",testdata[[#This Row],[mrkt]],"")</f>
        <v/>
      </c>
      <c r="N8" s="1" t="str">
        <f>IF(testdata[[#This Row],[mkt-dir]]="DN",testdata[[#This Row],[eval]],"")</f>
        <v/>
      </c>
      <c r="O8" s="11"/>
      <c r="P8" s="11"/>
      <c r="Q8" s="12"/>
      <c r="R8" s="12"/>
      <c r="S8" s="12"/>
      <c r="U8" s="15">
        <v>42746</v>
      </c>
      <c r="V8" s="6"/>
      <c r="W8" s="6"/>
      <c r="X8" s="6"/>
      <c r="Y8" s="6"/>
      <c r="Z8" s="6"/>
    </row>
    <row r="9" spans="1:26" x14ac:dyDescent="0.25">
      <c r="A9" s="3">
        <v>7</v>
      </c>
      <c r="B9" s="1">
        <v>214.02</v>
      </c>
      <c r="C9" s="1">
        <v>229.59</v>
      </c>
      <c r="D9" s="5"/>
      <c r="E9" s="5"/>
      <c r="F9" s="6"/>
      <c r="G9" s="2" t="str">
        <f>IF(testdata[[#This Row],[mrkt]]&gt;B8,"UP",IF(testdata[[#This Row],[mrkt]]&lt;B8,"DN",""))</f>
        <v>DN</v>
      </c>
      <c r="H9" s="2" t="str">
        <f>IF(testdata[[#This Row],[mkt-dir]]="UP",testdata[[#This Row],[mrkt]],"")</f>
        <v/>
      </c>
      <c r="I9" s="2" t="str">
        <f>IF(testdata[[#This Row],[mkt-dir]]="UP",testdata[[#This Row],[eval]],"")</f>
        <v/>
      </c>
      <c r="J9" s="9"/>
      <c r="K9" s="9"/>
      <c r="L9" s="10"/>
      <c r="M9" s="1">
        <f>IF(testdata[[#This Row],[mkt-dir]]="DN",testdata[[#This Row],[mrkt]],"")</f>
        <v>214.02</v>
      </c>
      <c r="N9" s="1">
        <f>IF(testdata[[#This Row],[mkt-dir]]="DN",testdata[[#This Row],[eval]],"")</f>
        <v>229.59</v>
      </c>
      <c r="O9" s="11"/>
      <c r="P9" s="11"/>
      <c r="Q9" s="12"/>
      <c r="R9" s="12"/>
      <c r="S9" s="12"/>
      <c r="U9" s="15">
        <v>42747</v>
      </c>
      <c r="V9" s="6"/>
      <c r="W9" s="6"/>
      <c r="X9" s="6"/>
      <c r="Y9" s="6"/>
      <c r="Z9" s="6"/>
    </row>
    <row r="10" spans="1:26" x14ac:dyDescent="0.25">
      <c r="A10" s="3">
        <v>8</v>
      </c>
      <c r="B10" s="1">
        <v>214.51</v>
      </c>
      <c r="C10" s="1">
        <v>237.75</v>
      </c>
      <c r="D10" s="5"/>
      <c r="E10" s="5"/>
      <c r="F10" s="6"/>
      <c r="G10" s="2" t="str">
        <f>IF(testdata[[#This Row],[mrkt]]&gt;B9,"UP",IF(testdata[[#This Row],[mrkt]]&lt;B9,"DN",""))</f>
        <v>UP</v>
      </c>
      <c r="H10" s="2">
        <f>IF(testdata[[#This Row],[mkt-dir]]="UP",testdata[[#This Row],[mrkt]],"")</f>
        <v>214.51</v>
      </c>
      <c r="I10" s="2">
        <f>IF(testdata[[#This Row],[mkt-dir]]="UP",testdata[[#This Row],[eval]],"")</f>
        <v>237.75</v>
      </c>
      <c r="J10" s="9"/>
      <c r="K10" s="9"/>
      <c r="L10" s="10"/>
      <c r="M10" s="1" t="str">
        <f>IF(testdata[[#This Row],[mkt-dir]]="DN",testdata[[#This Row],[mrkt]],"")</f>
        <v/>
      </c>
      <c r="N10" s="1" t="str">
        <f>IF(testdata[[#This Row],[mkt-dir]]="DN",testdata[[#This Row],[eval]],"")</f>
        <v/>
      </c>
      <c r="O10" s="11"/>
      <c r="P10" s="11"/>
      <c r="Q10" s="12"/>
      <c r="R10" s="12"/>
      <c r="S10" s="12"/>
      <c r="U10" s="15">
        <v>42748</v>
      </c>
      <c r="V10" s="6"/>
      <c r="W10" s="6"/>
      <c r="X10" s="6"/>
      <c r="Y10" s="6"/>
      <c r="Z10" s="6"/>
    </row>
    <row r="11" spans="1:26" x14ac:dyDescent="0.25">
      <c r="A11" s="3">
        <v>9</v>
      </c>
      <c r="B11" s="1">
        <v>213.75</v>
      </c>
      <c r="C11" s="1">
        <v>235.58</v>
      </c>
      <c r="D11" s="5"/>
      <c r="E11" s="5"/>
      <c r="F11" s="6"/>
      <c r="G11" s="2" t="str">
        <f>IF(testdata[[#This Row],[mrkt]]&gt;B10,"UP",IF(testdata[[#This Row],[mrkt]]&lt;B10,"DN",""))</f>
        <v>DN</v>
      </c>
      <c r="H11" s="2" t="str">
        <f>IF(testdata[[#This Row],[mkt-dir]]="UP",testdata[[#This Row],[mrkt]],"")</f>
        <v/>
      </c>
      <c r="I11" s="2" t="str">
        <f>IF(testdata[[#This Row],[mkt-dir]]="UP",testdata[[#This Row],[eval]],"")</f>
        <v/>
      </c>
      <c r="J11" s="9"/>
      <c r="K11" s="9"/>
      <c r="L11" s="10"/>
      <c r="M11" s="1">
        <f>IF(testdata[[#This Row],[mkt-dir]]="DN",testdata[[#This Row],[mrkt]],"")</f>
        <v>213.75</v>
      </c>
      <c r="N11" s="1">
        <f>IF(testdata[[#This Row],[mkt-dir]]="DN",testdata[[#This Row],[eval]],"")</f>
        <v>235.58</v>
      </c>
      <c r="O11" s="11"/>
      <c r="P11" s="11"/>
      <c r="Q11" s="12"/>
      <c r="R11" s="12"/>
      <c r="S11" s="12"/>
      <c r="U11" s="15">
        <v>42752</v>
      </c>
      <c r="V11" s="6"/>
      <c r="W11" s="6"/>
      <c r="X11" s="6"/>
      <c r="Y11" s="6"/>
      <c r="Z11" s="6"/>
    </row>
    <row r="12" spans="1:26" x14ac:dyDescent="0.25">
      <c r="A12" s="3">
        <v>10</v>
      </c>
      <c r="B12" s="1">
        <v>214.22</v>
      </c>
      <c r="C12" s="1">
        <v>238.36</v>
      </c>
      <c r="D12" s="5"/>
      <c r="E12" s="5"/>
      <c r="F12" s="6"/>
      <c r="G12" s="2" t="str">
        <f>IF(testdata[[#This Row],[mrkt]]&gt;B11,"UP",IF(testdata[[#This Row],[mrkt]]&lt;B11,"DN",""))</f>
        <v>UP</v>
      </c>
      <c r="H12" s="2">
        <f>IF(testdata[[#This Row],[mkt-dir]]="UP",testdata[[#This Row],[mrkt]],"")</f>
        <v>214.22</v>
      </c>
      <c r="I12" s="2">
        <f>IF(testdata[[#This Row],[mkt-dir]]="UP",testdata[[#This Row],[eval]],"")</f>
        <v>238.36</v>
      </c>
      <c r="J12" s="9"/>
      <c r="K12" s="9"/>
      <c r="L12" s="10"/>
      <c r="M12" s="1" t="str">
        <f>IF(testdata[[#This Row],[mkt-dir]]="DN",testdata[[#This Row],[mrkt]],"")</f>
        <v/>
      </c>
      <c r="N12" s="1" t="str">
        <f>IF(testdata[[#This Row],[mkt-dir]]="DN",testdata[[#This Row],[eval]],"")</f>
        <v/>
      </c>
      <c r="O12" s="11"/>
      <c r="P12" s="11"/>
      <c r="Q12" s="12"/>
      <c r="R12" s="12"/>
      <c r="S12" s="12"/>
      <c r="U12" s="15">
        <v>42753</v>
      </c>
      <c r="V12" s="6"/>
      <c r="W12" s="6"/>
      <c r="X12" s="6"/>
      <c r="Y12" s="6"/>
      <c r="Z12" s="6"/>
    </row>
    <row r="13" spans="1:26" x14ac:dyDescent="0.25">
      <c r="A13" s="3">
        <v>11</v>
      </c>
      <c r="B13" s="1">
        <v>213.43</v>
      </c>
      <c r="C13" s="1">
        <v>243.76</v>
      </c>
      <c r="D13" s="5"/>
      <c r="E13" s="5"/>
      <c r="F13" s="6"/>
      <c r="G13" s="2" t="str">
        <f>IF(testdata[[#This Row],[mrkt]]&gt;B12,"UP",IF(testdata[[#This Row],[mrkt]]&lt;B12,"DN",""))</f>
        <v>DN</v>
      </c>
      <c r="H13" s="2" t="str">
        <f>IF(testdata[[#This Row],[mkt-dir]]="UP",testdata[[#This Row],[mrkt]],"")</f>
        <v/>
      </c>
      <c r="I13" s="2" t="str">
        <f>IF(testdata[[#This Row],[mkt-dir]]="UP",testdata[[#This Row],[eval]],"")</f>
        <v/>
      </c>
      <c r="J13" s="9"/>
      <c r="K13" s="9"/>
      <c r="L13" s="10"/>
      <c r="M13" s="1">
        <f>IF(testdata[[#This Row],[mkt-dir]]="DN",testdata[[#This Row],[mrkt]],"")</f>
        <v>213.43</v>
      </c>
      <c r="N13" s="1">
        <f>IF(testdata[[#This Row],[mkt-dir]]="DN",testdata[[#This Row],[eval]],"")</f>
        <v>243.76</v>
      </c>
      <c r="O13" s="11"/>
      <c r="P13" s="11"/>
      <c r="Q13" s="12"/>
      <c r="R13" s="12"/>
      <c r="S13" s="12"/>
      <c r="U13" s="15">
        <v>42754</v>
      </c>
      <c r="V13" s="6"/>
      <c r="W13" s="6"/>
      <c r="X13" s="6"/>
      <c r="Y13" s="6"/>
      <c r="Z13" s="6"/>
    </row>
    <row r="14" spans="1:26" x14ac:dyDescent="0.25">
      <c r="A14" s="3">
        <v>12</v>
      </c>
      <c r="B14" s="1">
        <v>214.21</v>
      </c>
      <c r="C14" s="1">
        <v>244.73</v>
      </c>
      <c r="D14" s="5"/>
      <c r="E14" s="5"/>
      <c r="F14" s="6"/>
      <c r="G14" s="2" t="str">
        <f>IF(testdata[[#This Row],[mrkt]]&gt;B13,"UP",IF(testdata[[#This Row],[mrkt]]&lt;B13,"DN",""))</f>
        <v>UP</v>
      </c>
      <c r="H14" s="2">
        <f>IF(testdata[[#This Row],[mkt-dir]]="UP",testdata[[#This Row],[mrkt]],"")</f>
        <v>214.21</v>
      </c>
      <c r="I14" s="2">
        <f>IF(testdata[[#This Row],[mkt-dir]]="UP",testdata[[#This Row],[eval]],"")</f>
        <v>244.73</v>
      </c>
      <c r="J14" s="9"/>
      <c r="K14" s="9"/>
      <c r="L14" s="10"/>
      <c r="M14" s="1" t="str">
        <f>IF(testdata[[#This Row],[mkt-dir]]="DN",testdata[[#This Row],[mrkt]],"")</f>
        <v/>
      </c>
      <c r="N14" s="1" t="str">
        <f>IF(testdata[[#This Row],[mkt-dir]]="DN",testdata[[#This Row],[eval]],"")</f>
        <v/>
      </c>
      <c r="O14" s="11"/>
      <c r="P14" s="11"/>
      <c r="Q14" s="12"/>
      <c r="R14" s="12"/>
      <c r="S14" s="12"/>
      <c r="U14" s="15">
        <v>42755</v>
      </c>
      <c r="V14" s="6"/>
      <c r="W14" s="6"/>
      <c r="X14" s="6"/>
      <c r="Y14" s="6"/>
      <c r="Z14" s="6"/>
    </row>
    <row r="15" spans="1:26" x14ac:dyDescent="0.25">
      <c r="A15" s="3">
        <v>13</v>
      </c>
      <c r="B15" s="1">
        <v>213.66</v>
      </c>
      <c r="C15" s="1">
        <v>248.92</v>
      </c>
      <c r="D15" s="5"/>
      <c r="E15" s="5"/>
      <c r="F15" s="6"/>
      <c r="G15" s="2" t="str">
        <f>IF(testdata[[#This Row],[mrkt]]&gt;B14,"UP",IF(testdata[[#This Row],[mrkt]]&lt;B14,"DN",""))</f>
        <v>DN</v>
      </c>
      <c r="H15" s="2" t="str">
        <f>IF(testdata[[#This Row],[mkt-dir]]="UP",testdata[[#This Row],[mrkt]],"")</f>
        <v/>
      </c>
      <c r="I15" s="2" t="str">
        <f>IF(testdata[[#This Row],[mkt-dir]]="UP",testdata[[#This Row],[eval]],"")</f>
        <v/>
      </c>
      <c r="J15" s="9"/>
      <c r="K15" s="9"/>
      <c r="L15" s="10"/>
      <c r="M15" s="1">
        <f>IF(testdata[[#This Row],[mkt-dir]]="DN",testdata[[#This Row],[mrkt]],"")</f>
        <v>213.66</v>
      </c>
      <c r="N15" s="1">
        <f>IF(testdata[[#This Row],[mkt-dir]]="DN",testdata[[#This Row],[eval]],"")</f>
        <v>248.92</v>
      </c>
      <c r="O15" s="11"/>
      <c r="P15" s="11"/>
      <c r="Q15" s="12"/>
      <c r="R15" s="12"/>
      <c r="S15" s="12"/>
      <c r="U15" s="15">
        <v>42758</v>
      </c>
      <c r="V15" s="6"/>
      <c r="W15" s="6"/>
      <c r="X15" s="6"/>
      <c r="Y15" s="6"/>
      <c r="Z15" s="6"/>
    </row>
    <row r="16" spans="1:26" x14ac:dyDescent="0.25">
      <c r="A16" s="3">
        <v>14</v>
      </c>
      <c r="B16" s="1">
        <v>215.03</v>
      </c>
      <c r="C16" s="1">
        <v>254.61</v>
      </c>
      <c r="D16" s="5"/>
      <c r="E16" s="5"/>
      <c r="F16" s="6"/>
      <c r="G16" s="2" t="str">
        <f>IF(testdata[[#This Row],[mrkt]]&gt;B15,"UP",IF(testdata[[#This Row],[mrkt]]&lt;B15,"DN",""))</f>
        <v>UP</v>
      </c>
      <c r="H16" s="2">
        <f>IF(testdata[[#This Row],[mkt-dir]]="UP",testdata[[#This Row],[mrkt]],"")</f>
        <v>215.03</v>
      </c>
      <c r="I16" s="2">
        <f>IF(testdata[[#This Row],[mkt-dir]]="UP",testdata[[#This Row],[eval]],"")</f>
        <v>254.61</v>
      </c>
      <c r="J16" s="9"/>
      <c r="K16" s="9"/>
      <c r="L16" s="10"/>
      <c r="M16" s="1" t="str">
        <f>IF(testdata[[#This Row],[mkt-dir]]="DN",testdata[[#This Row],[mrkt]],"")</f>
        <v/>
      </c>
      <c r="N16" s="1" t="str">
        <f>IF(testdata[[#This Row],[mkt-dir]]="DN",testdata[[#This Row],[eval]],"")</f>
        <v/>
      </c>
      <c r="O16" s="11"/>
      <c r="P16" s="11"/>
      <c r="Q16" s="12"/>
      <c r="R16" s="12"/>
      <c r="S16" s="12"/>
      <c r="U16" s="15">
        <v>42759</v>
      </c>
      <c r="V16" s="6"/>
      <c r="W16" s="6"/>
      <c r="X16" s="6"/>
      <c r="Y16" s="6"/>
      <c r="Z16" s="6"/>
    </row>
    <row r="17" spans="1:26" x14ac:dyDescent="0.25">
      <c r="A17" s="3">
        <v>15</v>
      </c>
      <c r="B17" s="1">
        <v>216.89</v>
      </c>
      <c r="C17" s="1">
        <v>254.47</v>
      </c>
      <c r="D17" s="5"/>
      <c r="E17" s="5"/>
      <c r="F17" s="6"/>
      <c r="G17" s="2" t="str">
        <f>IF(testdata[[#This Row],[mrkt]]&gt;B16,"UP",IF(testdata[[#This Row],[mrkt]]&lt;B16,"DN",""))</f>
        <v>UP</v>
      </c>
      <c r="H17" s="2">
        <f>IF(testdata[[#This Row],[mkt-dir]]="UP",testdata[[#This Row],[mrkt]],"")</f>
        <v>216.89</v>
      </c>
      <c r="I17" s="2">
        <f>IF(testdata[[#This Row],[mkt-dir]]="UP",testdata[[#This Row],[eval]],"")</f>
        <v>254.47</v>
      </c>
      <c r="J17" s="9"/>
      <c r="K17" s="9"/>
      <c r="L17" s="10"/>
      <c r="M17" s="1" t="str">
        <f>IF(testdata[[#This Row],[mkt-dir]]="DN",testdata[[#This Row],[mrkt]],"")</f>
        <v/>
      </c>
      <c r="N17" s="1" t="str">
        <f>IF(testdata[[#This Row],[mkt-dir]]="DN",testdata[[#This Row],[eval]],"")</f>
        <v/>
      </c>
      <c r="O17" s="11"/>
      <c r="P17" s="11"/>
      <c r="Q17" s="12"/>
      <c r="R17" s="12"/>
      <c r="S17" s="12"/>
      <c r="U17" s="15">
        <v>42760</v>
      </c>
      <c r="V17" s="6"/>
      <c r="W17" s="6"/>
      <c r="X17" s="6"/>
      <c r="Y17" s="6"/>
      <c r="Z17" s="6"/>
    </row>
    <row r="18" spans="1:26" x14ac:dyDescent="0.25">
      <c r="A18" s="3">
        <v>16</v>
      </c>
      <c r="B18" s="1">
        <v>216.66</v>
      </c>
      <c r="C18" s="1">
        <v>252.51</v>
      </c>
      <c r="D18" s="5"/>
      <c r="E18" s="5"/>
      <c r="F18" s="6"/>
      <c r="G18" s="2" t="str">
        <f>IF(testdata[[#This Row],[mrkt]]&gt;B17,"UP",IF(testdata[[#This Row],[mrkt]]&lt;B17,"DN",""))</f>
        <v>DN</v>
      </c>
      <c r="H18" s="2" t="str">
        <f>IF(testdata[[#This Row],[mkt-dir]]="UP",testdata[[#This Row],[mrkt]],"")</f>
        <v/>
      </c>
      <c r="I18" s="2" t="str">
        <f>IF(testdata[[#This Row],[mkt-dir]]="UP",testdata[[#This Row],[eval]],"")</f>
        <v/>
      </c>
      <c r="J18" s="9"/>
      <c r="K18" s="9"/>
      <c r="L18" s="10"/>
      <c r="M18" s="1">
        <f>IF(testdata[[#This Row],[mkt-dir]]="DN",testdata[[#This Row],[mrkt]],"")</f>
        <v>216.66</v>
      </c>
      <c r="N18" s="1">
        <f>IF(testdata[[#This Row],[mkt-dir]]="DN",testdata[[#This Row],[eval]],"")</f>
        <v>252.51</v>
      </c>
      <c r="O18" s="11"/>
      <c r="P18" s="11"/>
      <c r="Q18" s="12"/>
      <c r="R18" s="12"/>
      <c r="S18" s="12"/>
      <c r="U18" s="15">
        <v>42761</v>
      </c>
      <c r="V18" s="6"/>
      <c r="W18" s="6"/>
      <c r="X18" s="6"/>
      <c r="Y18" s="6"/>
      <c r="Z18" s="6"/>
    </row>
    <row r="19" spans="1:26" x14ac:dyDescent="0.25">
      <c r="A19" s="3">
        <v>17</v>
      </c>
      <c r="B19" s="1">
        <v>216.32</v>
      </c>
      <c r="C19" s="1">
        <v>252.95</v>
      </c>
      <c r="D19" s="5"/>
      <c r="E19" s="5"/>
      <c r="F19" s="6"/>
      <c r="G19" s="2" t="str">
        <f>IF(testdata[[#This Row],[mrkt]]&gt;B18,"UP",IF(testdata[[#This Row],[mrkt]]&lt;B18,"DN",""))</f>
        <v>DN</v>
      </c>
      <c r="H19" s="2" t="str">
        <f>IF(testdata[[#This Row],[mkt-dir]]="UP",testdata[[#This Row],[mrkt]],"")</f>
        <v/>
      </c>
      <c r="I19" s="2" t="str">
        <f>IF(testdata[[#This Row],[mkt-dir]]="UP",testdata[[#This Row],[eval]],"")</f>
        <v/>
      </c>
      <c r="J19" s="9"/>
      <c r="K19" s="9"/>
      <c r="L19" s="10"/>
      <c r="M19" s="1">
        <f>IF(testdata[[#This Row],[mkt-dir]]="DN",testdata[[#This Row],[mrkt]],"")</f>
        <v>216.32</v>
      </c>
      <c r="N19" s="1">
        <f>IF(testdata[[#This Row],[mkt-dir]]="DN",testdata[[#This Row],[eval]],"")</f>
        <v>252.95</v>
      </c>
      <c r="O19" s="11"/>
      <c r="P19" s="11"/>
      <c r="Q19" s="12"/>
      <c r="R19" s="12"/>
      <c r="S19" s="12"/>
      <c r="U19" s="15">
        <v>42762</v>
      </c>
      <c r="V19" s="6"/>
      <c r="W19" s="6"/>
      <c r="X19" s="6"/>
      <c r="Y19" s="6"/>
      <c r="Z19" s="6"/>
    </row>
    <row r="20" spans="1:26" x14ac:dyDescent="0.25">
      <c r="A20" s="3">
        <v>18</v>
      </c>
      <c r="B20" s="1">
        <v>214.98</v>
      </c>
      <c r="C20" s="1">
        <v>250.63</v>
      </c>
      <c r="D20" s="5"/>
      <c r="E20" s="5"/>
      <c r="F20" s="6"/>
      <c r="G20" s="2" t="str">
        <f>IF(testdata[[#This Row],[mrkt]]&gt;B19,"UP",IF(testdata[[#This Row],[mrkt]]&lt;B19,"DN",""))</f>
        <v>DN</v>
      </c>
      <c r="H20" s="2" t="str">
        <f>IF(testdata[[#This Row],[mkt-dir]]="UP",testdata[[#This Row],[mrkt]],"")</f>
        <v/>
      </c>
      <c r="I20" s="2" t="str">
        <f>IF(testdata[[#This Row],[mkt-dir]]="UP",testdata[[#This Row],[eval]],"")</f>
        <v/>
      </c>
      <c r="J20" s="9"/>
      <c r="K20" s="9"/>
      <c r="L20" s="10"/>
      <c r="M20" s="1">
        <f>IF(testdata[[#This Row],[mkt-dir]]="DN",testdata[[#This Row],[mrkt]],"")</f>
        <v>214.98</v>
      </c>
      <c r="N20" s="1">
        <f>IF(testdata[[#This Row],[mkt-dir]]="DN",testdata[[#This Row],[eval]],"")</f>
        <v>250.63</v>
      </c>
      <c r="O20" s="11"/>
      <c r="P20" s="11"/>
      <c r="Q20" s="12"/>
      <c r="R20" s="12"/>
      <c r="S20" s="12"/>
      <c r="U20" s="15">
        <v>42765</v>
      </c>
      <c r="V20" s="6"/>
      <c r="W20" s="6"/>
      <c r="X20" s="6"/>
      <c r="Y20" s="6"/>
      <c r="Z20" s="6"/>
    </row>
    <row r="21" spans="1:26" x14ac:dyDescent="0.25">
      <c r="A21" s="3">
        <v>19</v>
      </c>
      <c r="B21" s="1">
        <v>214.96</v>
      </c>
      <c r="C21" s="1">
        <v>251.93</v>
      </c>
      <c r="D21" s="5">
        <f>_xlfn.VAR.P(B2:B21)</f>
        <v>1.0647649999999935</v>
      </c>
      <c r="E21" s="5">
        <f>_xlfn.COVARIANCE.P(B2:B21,C2:C21)</f>
        <v>8.0363724999999793</v>
      </c>
      <c r="F21" s="16">
        <f>testdata[[#This Row],[cov]]/testdata[[#This Row],[varM]]</f>
        <v>7.5475550943166123</v>
      </c>
      <c r="G21" s="2" t="str">
        <f>IF(testdata[[#This Row],[mrkt]]&gt;B20,"UP",IF(testdata[[#This Row],[mrkt]]&lt;B20,"DN",""))</f>
        <v>DN</v>
      </c>
      <c r="H21" s="2" t="str">
        <f>IF(testdata[[#This Row],[mkt-dir]]="UP",testdata[[#This Row],[mrkt]],"")</f>
        <v/>
      </c>
      <c r="I21" s="2" t="str">
        <f>IF(testdata[[#This Row],[mkt-dir]]="UP",testdata[[#This Row],[eval]],"")</f>
        <v/>
      </c>
      <c r="J21" s="9"/>
      <c r="K21" s="9"/>
      <c r="L21" s="10"/>
      <c r="M21" s="1">
        <f>IF(testdata[[#This Row],[mkt-dir]]="DN",testdata[[#This Row],[mrkt]],"")</f>
        <v>214.96</v>
      </c>
      <c r="N21" s="1">
        <f>IF(testdata[[#This Row],[mkt-dir]]="DN",testdata[[#This Row],[eval]],"")</f>
        <v>251.93</v>
      </c>
      <c r="O21" s="11"/>
      <c r="P21" s="11"/>
      <c r="Q21" s="12"/>
      <c r="R21" s="12"/>
      <c r="S21" s="12"/>
      <c r="U21" s="15">
        <v>42766</v>
      </c>
      <c r="V21" s="6">
        <v>7.5476000000000001</v>
      </c>
      <c r="W21" s="6"/>
      <c r="X21" s="6"/>
      <c r="Y21" s="6"/>
      <c r="Z21" s="6"/>
    </row>
    <row r="22" spans="1:26" x14ac:dyDescent="0.25">
      <c r="A22" s="3">
        <v>20</v>
      </c>
      <c r="B22" s="1">
        <v>215.05</v>
      </c>
      <c r="C22" s="1">
        <v>249.24</v>
      </c>
      <c r="D22" s="5">
        <f t="shared" ref="D22:D85" si="0">_xlfn.VAR.P(B3:B22)</f>
        <v>0.9171087499999967</v>
      </c>
      <c r="E22" s="5">
        <f>_xlfn.COVARIANCE.P(B3:B22,C3:C22)</f>
        <v>6.1893475000000002</v>
      </c>
      <c r="F22" s="16">
        <f>testdata[[#This Row],[cov]]/testdata[[#This Row],[varM]]</f>
        <v>6.7487607113115242</v>
      </c>
      <c r="G22" s="2" t="str">
        <f>IF(testdata[[#This Row],[mrkt]]&gt;B21,"UP",IF(testdata[[#This Row],[mrkt]]&lt;B21,"DN",""))</f>
        <v>UP</v>
      </c>
      <c r="H22" s="2">
        <f>IF(testdata[[#This Row],[mkt-dir]]="UP",testdata[[#This Row],[mrkt]],"")</f>
        <v>215.05</v>
      </c>
      <c r="I22" s="2">
        <f>IF(testdata[[#This Row],[mkt-dir]]="UP",testdata[[#This Row],[eval]],"")</f>
        <v>249.24</v>
      </c>
      <c r="J22" s="5">
        <f t="shared" ref="J22:J85" si="1">_xlfn.VAR.P(H3:H22)</f>
        <v>0.65352839506172156</v>
      </c>
      <c r="K22" s="5">
        <f t="shared" ref="K22:K85" si="2">_xlfn.COVARIANCE.P(H3:H22,I3:I22)</f>
        <v>5.3855518518518375</v>
      </c>
      <c r="L22" s="16">
        <f>testdata[[#This Row],[cov+]]/testdata[[#This Row],[varM+]]</f>
        <v>8.2407312253711744</v>
      </c>
      <c r="M22" s="1" t="str">
        <f>IF(testdata[[#This Row],[mkt-dir]]="DN",testdata[[#This Row],[mrkt]],"")</f>
        <v/>
      </c>
      <c r="N22" s="1" t="str">
        <f>IF(testdata[[#This Row],[mkt-dir]]="DN",testdata[[#This Row],[eval]],"")</f>
        <v/>
      </c>
      <c r="O22" s="5">
        <f t="shared" ref="O22:O85" si="3">_xlfn.VAR.P(M3:M22)</f>
        <v>1.1699559999999971</v>
      </c>
      <c r="P22" s="5">
        <f t="shared" ref="P22:P85" si="4">_xlfn.COVARIANCE.P(M3:M22,N3:N22)</f>
        <v>6.9373300000000055</v>
      </c>
      <c r="Q22" s="16">
        <f>testdata[[#This Row],[cov-]]/testdata[[#This Row],[varM-]]</f>
        <v>5.9295648725251402</v>
      </c>
      <c r="R22" s="16">
        <f>testdata[[#This Row],[beta+]]/testdata[[#This Row],[beta-]]</f>
        <v>1.3897699751215995</v>
      </c>
      <c r="S22" s="16">
        <f>(testdata[[#This Row],[beta+]]-testdata[[#This Row],[beta-]])^2</f>
        <v>5.3414899105276392</v>
      </c>
      <c r="U22" s="15">
        <v>42767</v>
      </c>
      <c r="V22" s="6">
        <v>6.7488000000000001</v>
      </c>
      <c r="W22" s="6">
        <v>8.2407000000000004</v>
      </c>
      <c r="X22" s="6">
        <v>5.9295999999999998</v>
      </c>
      <c r="Y22" s="6">
        <v>1.3897999999999999</v>
      </c>
      <c r="Z22" s="6">
        <v>5.3414999999999999</v>
      </c>
    </row>
    <row r="23" spans="1:26" x14ac:dyDescent="0.25">
      <c r="A23" s="3">
        <v>21</v>
      </c>
      <c r="B23" s="1">
        <v>215.19</v>
      </c>
      <c r="C23" s="1">
        <v>251.55</v>
      </c>
      <c r="D23" s="5">
        <f t="shared" si="0"/>
        <v>0.91250399999999665</v>
      </c>
      <c r="E23" s="5">
        <f t="shared" ref="E23:E86" si="5">_xlfn.COVARIANCE.P(B4:B23,C4:C23)</f>
        <v>6.0106560000000027</v>
      </c>
      <c r="F23" s="6">
        <f>testdata[[#This Row],[cov]]/testdata[[#This Row],[varM]]</f>
        <v>6.5869913994897829</v>
      </c>
      <c r="G23" s="2" t="str">
        <f>IF(testdata[[#This Row],[mrkt]]&gt;B22,"UP",IF(testdata[[#This Row],[mrkt]]&lt;B22,"DN",""))</f>
        <v>UP</v>
      </c>
      <c r="H23" s="2">
        <f>IF(testdata[[#This Row],[mkt-dir]]="UP",testdata[[#This Row],[mrkt]],"")</f>
        <v>215.19</v>
      </c>
      <c r="I23" s="2">
        <f>IF(testdata[[#This Row],[mkt-dir]]="UP",testdata[[#This Row],[eval]],"")</f>
        <v>251.55</v>
      </c>
      <c r="J23" s="5">
        <f t="shared" si="1"/>
        <v>0.59437777777777101</v>
      </c>
      <c r="K23" s="5">
        <f t="shared" si="2"/>
        <v>4.4115592592592456</v>
      </c>
      <c r="L23" s="6">
        <f>testdata[[#This Row],[cov+]]/testdata[[#This Row],[varM+]]</f>
        <v>7.422147032065963</v>
      </c>
      <c r="M23" s="1" t="str">
        <f>IF(testdata[[#This Row],[mkt-dir]]="DN",testdata[[#This Row],[mrkt]],"")</f>
        <v/>
      </c>
      <c r="N23" s="1" t="str">
        <f>IF(testdata[[#This Row],[mkt-dir]]="DN",testdata[[#This Row],[eval]],"")</f>
        <v/>
      </c>
      <c r="O23" s="5">
        <f t="shared" si="3"/>
        <v>1.1699559999999971</v>
      </c>
      <c r="P23" s="5">
        <f t="shared" si="4"/>
        <v>6.9373300000000055</v>
      </c>
      <c r="Q23" s="6">
        <f>testdata[[#This Row],[cov-]]/testdata[[#This Row],[varM-]]</f>
        <v>5.9295648725251402</v>
      </c>
      <c r="R23" s="6">
        <f>testdata[[#This Row],[beta+]]/testdata[[#This Row],[beta-]]</f>
        <v>1.251718665977795</v>
      </c>
      <c r="S23" s="6">
        <f>(testdata[[#This Row],[beta+]]-testdata[[#This Row],[beta-]])^2</f>
        <v>2.2278015029795464</v>
      </c>
      <c r="U23" s="15">
        <v>42768</v>
      </c>
      <c r="V23" s="6">
        <v>6.5869999999999997</v>
      </c>
      <c r="W23" s="6">
        <v>7.4221000000000004</v>
      </c>
      <c r="X23" s="6">
        <v>5.9295999999999998</v>
      </c>
      <c r="Y23" s="6">
        <v>1.2517</v>
      </c>
      <c r="Z23" s="6">
        <v>2.2277999999999998</v>
      </c>
    </row>
    <row r="24" spans="1:26" x14ac:dyDescent="0.25">
      <c r="A24" s="3">
        <v>22</v>
      </c>
      <c r="B24" s="1">
        <v>216.67</v>
      </c>
      <c r="C24" s="1">
        <v>251.33</v>
      </c>
      <c r="D24" s="5">
        <f t="shared" si="0"/>
        <v>1.0560909999999937</v>
      </c>
      <c r="E24" s="5">
        <f t="shared" si="5"/>
        <v>6.126199999999991</v>
      </c>
      <c r="F24" s="6">
        <f>testdata[[#This Row],[cov]]/testdata[[#This Row],[varM]]</f>
        <v>5.800825875800502</v>
      </c>
      <c r="G24" s="2" t="str">
        <f>IF(testdata[[#This Row],[mrkt]]&gt;B23,"UP",IF(testdata[[#This Row],[mrkt]]&lt;B23,"DN",""))</f>
        <v>UP</v>
      </c>
      <c r="H24" s="2">
        <f>IF(testdata[[#This Row],[mkt-dir]]="UP",testdata[[#This Row],[mrkt]],"")</f>
        <v>216.67</v>
      </c>
      <c r="I24" s="2">
        <f>IF(testdata[[#This Row],[mkt-dir]]="UP",testdata[[#This Row],[eval]],"")</f>
        <v>251.33</v>
      </c>
      <c r="J24" s="5">
        <f t="shared" si="1"/>
        <v>0.80951599999999002</v>
      </c>
      <c r="K24" s="5">
        <f t="shared" si="2"/>
        <v>5.2370859999999801</v>
      </c>
      <c r="L24" s="6">
        <f>testdata[[#This Row],[cov+]]/testdata[[#This Row],[varM+]]</f>
        <v>6.4694039401321835</v>
      </c>
      <c r="M24" s="1" t="str">
        <f>IF(testdata[[#This Row],[mkt-dir]]="DN",testdata[[#This Row],[mrkt]],"")</f>
        <v/>
      </c>
      <c r="N24" s="1" t="str">
        <f>IF(testdata[[#This Row],[mkt-dir]]="DN",testdata[[#This Row],[eval]],"")</f>
        <v/>
      </c>
      <c r="O24" s="5">
        <f t="shared" si="3"/>
        <v>1.2441999999999949</v>
      </c>
      <c r="P24" s="5">
        <f t="shared" si="4"/>
        <v>6.4106037037036883</v>
      </c>
      <c r="Q24" s="6">
        <f>testdata[[#This Row],[cov-]]/testdata[[#This Row],[varM-]]</f>
        <v>5.1523900528080011</v>
      </c>
      <c r="R24" s="6">
        <f>testdata[[#This Row],[beta+]]/testdata[[#This Row],[beta-]]</f>
        <v>1.2556122253606212</v>
      </c>
      <c r="S24" s="6">
        <f>(testdata[[#This Row],[beta+]]-testdata[[#This Row],[beta-]])^2</f>
        <v>1.734525579404754</v>
      </c>
      <c r="U24" s="15">
        <v>42769</v>
      </c>
      <c r="V24" s="6">
        <v>5.8007999999999997</v>
      </c>
      <c r="W24" s="6">
        <v>6.4694000000000003</v>
      </c>
      <c r="X24" s="6">
        <v>5.1524000000000001</v>
      </c>
      <c r="Y24" s="6">
        <v>1.2556</v>
      </c>
      <c r="Z24" s="6">
        <v>1.7344999999999999</v>
      </c>
    </row>
    <row r="25" spans="1:26" x14ac:dyDescent="0.25">
      <c r="A25" s="3">
        <v>23</v>
      </c>
      <c r="B25" s="1">
        <v>216.28</v>
      </c>
      <c r="C25" s="1">
        <v>257.77</v>
      </c>
      <c r="D25" s="5">
        <f t="shared" si="0"/>
        <v>1.1527239999999943</v>
      </c>
      <c r="E25" s="5">
        <f t="shared" si="5"/>
        <v>6.9257279999999897</v>
      </c>
      <c r="F25" s="6">
        <f>testdata[[#This Row],[cov]]/testdata[[#This Row],[varM]]</f>
        <v>6.008140717118776</v>
      </c>
      <c r="G25" s="2" t="str">
        <f>IF(testdata[[#This Row],[mrkt]]&gt;B24,"UP",IF(testdata[[#This Row],[mrkt]]&lt;B24,"DN",""))</f>
        <v>DN</v>
      </c>
      <c r="H25" s="2" t="str">
        <f>IF(testdata[[#This Row],[mkt-dir]]="UP",testdata[[#This Row],[mrkt]],"")</f>
        <v/>
      </c>
      <c r="I25" s="2" t="str">
        <f>IF(testdata[[#This Row],[mkt-dir]]="UP",testdata[[#This Row],[eval]],"")</f>
        <v/>
      </c>
      <c r="J25" s="5">
        <f t="shared" si="1"/>
        <v>0.87577777777776633</v>
      </c>
      <c r="K25" s="5">
        <f t="shared" si="2"/>
        <v>5.0041962962962687</v>
      </c>
      <c r="L25" s="6">
        <f>testdata[[#This Row],[cov+]]/testdata[[#This Row],[varM+]]</f>
        <v>5.7140023682652892</v>
      </c>
      <c r="M25" s="1">
        <f>IF(testdata[[#This Row],[mkt-dir]]="DN",testdata[[#This Row],[mrkt]],"")</f>
        <v>216.28</v>
      </c>
      <c r="N25" s="1">
        <f>IF(testdata[[#This Row],[mkt-dir]]="DN",testdata[[#This Row],[eval]],"")</f>
        <v>257.77</v>
      </c>
      <c r="O25" s="5">
        <f t="shared" si="3"/>
        <v>1.3628289999999963</v>
      </c>
      <c r="P25" s="5">
        <f t="shared" si="4"/>
        <v>7.7872279999999865</v>
      </c>
      <c r="Q25" s="6">
        <f>testdata[[#This Row],[cov-]]/testdata[[#This Row],[varM-]]</f>
        <v>5.7140169456329497</v>
      </c>
      <c r="R25" s="6">
        <f>testdata[[#This Row],[beta+]]/testdata[[#This Row],[beta-]]</f>
        <v>0.99999744884066688</v>
      </c>
      <c r="S25" s="6">
        <f>(testdata[[#This Row],[beta+]]-testdata[[#This Row],[beta-]])^2</f>
        <v>2.1249964791022947E-10</v>
      </c>
      <c r="U25" s="15">
        <v>42772</v>
      </c>
      <c r="V25" s="6">
        <v>6.0080999999999998</v>
      </c>
      <c r="W25" s="6">
        <v>5.7140000000000004</v>
      </c>
      <c r="X25" s="6">
        <v>5.7140000000000004</v>
      </c>
      <c r="Y25" s="6">
        <v>1</v>
      </c>
      <c r="Z25" s="6">
        <v>0</v>
      </c>
    </row>
    <row r="26" spans="1:26" x14ac:dyDescent="0.25">
      <c r="A26" s="3">
        <v>24</v>
      </c>
      <c r="B26" s="1">
        <v>216.29</v>
      </c>
      <c r="C26" s="1">
        <v>257.48</v>
      </c>
      <c r="D26" s="5">
        <f t="shared" si="0"/>
        <v>1.1872389999999919</v>
      </c>
      <c r="E26" s="5">
        <f t="shared" si="5"/>
        <v>6.9899019999999794</v>
      </c>
      <c r="F26" s="6">
        <f>testdata[[#This Row],[cov]]/testdata[[#This Row],[varM]]</f>
        <v>5.88752727968002</v>
      </c>
      <c r="G26" s="2" t="str">
        <f>IF(testdata[[#This Row],[mrkt]]&gt;B25,"UP",IF(testdata[[#This Row],[mrkt]]&lt;B25,"DN",""))</f>
        <v>UP</v>
      </c>
      <c r="H26" s="2">
        <f>IF(testdata[[#This Row],[mkt-dir]]="UP",testdata[[#This Row],[mrkt]],"")</f>
        <v>216.29</v>
      </c>
      <c r="I26" s="2">
        <f>IF(testdata[[#This Row],[mkt-dir]]="UP",testdata[[#This Row],[eval]],"")</f>
        <v>257.48</v>
      </c>
      <c r="J26" s="5">
        <f t="shared" si="1"/>
        <v>0.90584899999998814</v>
      </c>
      <c r="K26" s="5">
        <f t="shared" si="2"/>
        <v>5.7105649999999697</v>
      </c>
      <c r="L26" s="6">
        <f>testdata[[#This Row],[cov+]]/testdata[[#This Row],[varM+]]</f>
        <v>6.3041025601397633</v>
      </c>
      <c r="M26" s="1" t="str">
        <f>IF(testdata[[#This Row],[mkt-dir]]="DN",testdata[[#This Row],[mrkt]],"")</f>
        <v/>
      </c>
      <c r="N26" s="1" t="str">
        <f>IF(testdata[[#This Row],[mkt-dir]]="DN",testdata[[#This Row],[eval]],"")</f>
        <v/>
      </c>
      <c r="O26" s="5">
        <f t="shared" si="3"/>
        <v>1.4248469135802404</v>
      </c>
      <c r="P26" s="5">
        <f t="shared" si="4"/>
        <v>7.1593382716049057</v>
      </c>
      <c r="Q26" s="6">
        <f>testdata[[#This Row],[cov-]]/testdata[[#This Row],[varM-]]</f>
        <v>5.0246368247487707</v>
      </c>
      <c r="R26" s="6">
        <f>testdata[[#This Row],[beta+]]/testdata[[#This Row],[beta-]]</f>
        <v>1.2546384505023336</v>
      </c>
      <c r="S26" s="6">
        <f>(testdata[[#This Row],[beta+]]-testdata[[#This Row],[beta-]])^2</f>
        <v>1.6370325680396136</v>
      </c>
      <c r="U26" s="15">
        <v>42773</v>
      </c>
      <c r="V26" s="6">
        <v>5.8875000000000002</v>
      </c>
      <c r="W26" s="6">
        <v>6.3041</v>
      </c>
      <c r="X26" s="6">
        <v>5.0246000000000004</v>
      </c>
      <c r="Y26" s="6">
        <v>1.2545999999999999</v>
      </c>
      <c r="Z26" s="6">
        <v>1.637</v>
      </c>
    </row>
    <row r="27" spans="1:26" x14ac:dyDescent="0.25">
      <c r="A27" s="3">
        <v>25</v>
      </c>
      <c r="B27" s="1">
        <v>216.58</v>
      </c>
      <c r="C27" s="1">
        <v>262.08</v>
      </c>
      <c r="D27" s="5">
        <f t="shared" si="0"/>
        <v>1.2314887499999929</v>
      </c>
      <c r="E27" s="5">
        <f t="shared" si="5"/>
        <v>7.1335437499999799</v>
      </c>
      <c r="F27" s="6">
        <f>testdata[[#This Row],[cov]]/testdata[[#This Row],[varM]]</f>
        <v>5.7926178781576532</v>
      </c>
      <c r="G27" s="2" t="str">
        <f>IF(testdata[[#This Row],[mrkt]]&gt;B26,"UP",IF(testdata[[#This Row],[mrkt]]&lt;B26,"DN",""))</f>
        <v>UP</v>
      </c>
      <c r="H27" s="2">
        <f>IF(testdata[[#This Row],[mkt-dir]]="UP",testdata[[#This Row],[mrkt]],"")</f>
        <v>216.58</v>
      </c>
      <c r="I27" s="2">
        <f>IF(testdata[[#This Row],[mkt-dir]]="UP",testdata[[#This Row],[eval]],"")</f>
        <v>262.08</v>
      </c>
      <c r="J27" s="5">
        <f t="shared" si="1"/>
        <v>0.96728099173552973</v>
      </c>
      <c r="K27" s="5">
        <f t="shared" si="2"/>
        <v>6.8434429752065986</v>
      </c>
      <c r="L27" s="6">
        <f>testdata[[#This Row],[cov+]]/testdata[[#This Row],[varM+]]</f>
        <v>7.074927589477233</v>
      </c>
      <c r="M27" s="1" t="str">
        <f>IF(testdata[[#This Row],[mkt-dir]]="DN",testdata[[#This Row],[mrkt]],"")</f>
        <v/>
      </c>
      <c r="N27" s="1" t="str">
        <f>IF(testdata[[#This Row],[mkt-dir]]="DN",testdata[[#This Row],[eval]],"")</f>
        <v/>
      </c>
      <c r="O27" s="5">
        <f t="shared" si="3"/>
        <v>1.4248469135802404</v>
      </c>
      <c r="P27" s="5">
        <f t="shared" si="4"/>
        <v>7.1593382716049057</v>
      </c>
      <c r="Q27" s="6">
        <f>testdata[[#This Row],[cov-]]/testdata[[#This Row],[varM-]]</f>
        <v>5.0246368247487707</v>
      </c>
      <c r="R27" s="6">
        <f>testdata[[#This Row],[beta+]]/testdata[[#This Row],[beta-]]</f>
        <v>1.4080475537316024</v>
      </c>
      <c r="S27" s="6">
        <f>(testdata[[#This Row],[beta+]]-testdata[[#This Row],[beta-]])^2</f>
        <v>4.2036922199308231</v>
      </c>
      <c r="U27" s="15">
        <v>42774</v>
      </c>
      <c r="V27" s="6">
        <v>5.7926000000000002</v>
      </c>
      <c r="W27" s="6">
        <v>7.0749000000000004</v>
      </c>
      <c r="X27" s="6">
        <v>5.0246000000000004</v>
      </c>
      <c r="Y27" s="6">
        <v>1.4079999999999999</v>
      </c>
      <c r="Z27" s="6">
        <v>4.2037000000000004</v>
      </c>
    </row>
    <row r="28" spans="1:26" x14ac:dyDescent="0.25">
      <c r="A28" s="3">
        <v>26</v>
      </c>
      <c r="B28" s="1">
        <v>217.86</v>
      </c>
      <c r="C28" s="1">
        <v>269.2</v>
      </c>
      <c r="D28" s="5">
        <f t="shared" si="0"/>
        <v>1.5491659999999972</v>
      </c>
      <c r="E28" s="5">
        <f t="shared" si="5"/>
        <v>9.1483840000000018</v>
      </c>
      <c r="F28" s="6">
        <f>testdata[[#This Row],[cov]]/testdata[[#This Row],[varM]]</f>
        <v>5.9053606908491529</v>
      </c>
      <c r="G28" s="2" t="str">
        <f>IF(testdata[[#This Row],[mrkt]]&gt;B27,"UP",IF(testdata[[#This Row],[mrkt]]&lt;B27,"DN",""))</f>
        <v>UP</v>
      </c>
      <c r="H28" s="2">
        <f>IF(testdata[[#This Row],[mkt-dir]]="UP",testdata[[#This Row],[mrkt]],"")</f>
        <v>217.86</v>
      </c>
      <c r="I28" s="2">
        <f>IF(testdata[[#This Row],[mkt-dir]]="UP",testdata[[#This Row],[eval]],"")</f>
        <v>269.2</v>
      </c>
      <c r="J28" s="5">
        <f t="shared" si="1"/>
        <v>1.3726876033057851</v>
      </c>
      <c r="K28" s="5">
        <f t="shared" si="2"/>
        <v>9.0704528925620114</v>
      </c>
      <c r="L28" s="6">
        <f>testdata[[#This Row],[cov+]]/testdata[[#This Row],[varM+]]</f>
        <v>6.6078056439921404</v>
      </c>
      <c r="M28" s="1" t="str">
        <f>IF(testdata[[#This Row],[mkt-dir]]="DN",testdata[[#This Row],[mrkt]],"")</f>
        <v/>
      </c>
      <c r="N28" s="1" t="str">
        <f>IF(testdata[[#This Row],[mkt-dir]]="DN",testdata[[#This Row],[eval]],"")</f>
        <v/>
      </c>
      <c r="O28" s="5">
        <f t="shared" si="3"/>
        <v>1.4248469135802404</v>
      </c>
      <c r="P28" s="5">
        <f t="shared" si="4"/>
        <v>7.1593382716049057</v>
      </c>
      <c r="Q28" s="6">
        <f>testdata[[#This Row],[cov-]]/testdata[[#This Row],[varM-]]</f>
        <v>5.0246368247487707</v>
      </c>
      <c r="R28" s="6">
        <f>testdata[[#This Row],[beta+]]/testdata[[#This Row],[beta-]]</f>
        <v>1.3150812435727686</v>
      </c>
      <c r="S28" s="6">
        <f>(testdata[[#This Row],[beta+]]-testdata[[#This Row],[beta-]])^2</f>
        <v>2.5064235102244456</v>
      </c>
      <c r="U28" s="15">
        <v>42775</v>
      </c>
      <c r="V28" s="6">
        <v>5.9054000000000002</v>
      </c>
      <c r="W28" s="6">
        <v>6.6078000000000001</v>
      </c>
      <c r="X28" s="6">
        <v>5.0246000000000004</v>
      </c>
      <c r="Y28" s="6">
        <v>1.3150999999999999</v>
      </c>
      <c r="Z28" s="6">
        <v>2.5064000000000002</v>
      </c>
    </row>
    <row r="29" spans="1:26" x14ac:dyDescent="0.25">
      <c r="A29" s="3">
        <v>27</v>
      </c>
      <c r="B29" s="1">
        <v>218.72</v>
      </c>
      <c r="C29" s="1">
        <v>269.23</v>
      </c>
      <c r="D29" s="5">
        <f t="shared" si="0"/>
        <v>1.9836809999999985</v>
      </c>
      <c r="E29" s="5">
        <f t="shared" si="5"/>
        <v>10.674538000000016</v>
      </c>
      <c r="F29" s="6">
        <f>testdata[[#This Row],[cov]]/testdata[[#This Row],[varM]]</f>
        <v>5.3811767113764883</v>
      </c>
      <c r="G29" s="2" t="str">
        <f>IF(testdata[[#This Row],[mrkt]]&gt;B28,"UP",IF(testdata[[#This Row],[mrkt]]&lt;B28,"DN",""))</f>
        <v>UP</v>
      </c>
      <c r="H29" s="2">
        <f>IF(testdata[[#This Row],[mkt-dir]]="UP",testdata[[#This Row],[mrkt]],"")</f>
        <v>218.72</v>
      </c>
      <c r="I29" s="2">
        <f>IF(testdata[[#This Row],[mkt-dir]]="UP",testdata[[#This Row],[eval]],"")</f>
        <v>269.23</v>
      </c>
      <c r="J29" s="5">
        <f t="shared" si="1"/>
        <v>1.9634083333333325</v>
      </c>
      <c r="K29" s="5">
        <f t="shared" si="2"/>
        <v>12.338695833333361</v>
      </c>
      <c r="L29" s="6">
        <f>testdata[[#This Row],[cov+]]/testdata[[#This Row],[varM+]]</f>
        <v>6.2843248772330593</v>
      </c>
      <c r="M29" s="1" t="str">
        <f>IF(testdata[[#This Row],[mkt-dir]]="DN",testdata[[#This Row],[mrkt]],"")</f>
        <v/>
      </c>
      <c r="N29" s="1" t="str">
        <f>IF(testdata[[#This Row],[mkt-dir]]="DN",testdata[[#This Row],[eval]],"")</f>
        <v/>
      </c>
      <c r="O29" s="5">
        <f t="shared" si="3"/>
        <v>1.4951499999999953</v>
      </c>
      <c r="P29" s="5">
        <f t="shared" si="4"/>
        <v>5.9018937499999886</v>
      </c>
      <c r="Q29" s="6">
        <f>testdata[[#This Row],[cov-]]/testdata[[#This Row],[varM-]]</f>
        <v>3.9473589606394053</v>
      </c>
      <c r="R29" s="6">
        <f>testdata[[#This Row],[beta+]]/testdata[[#This Row],[beta-]]</f>
        <v>1.5920327844253377</v>
      </c>
      <c r="S29" s="6">
        <f>(testdata[[#This Row],[beta+]]-testdata[[#This Row],[beta-]])^2</f>
        <v>5.4614096953204179</v>
      </c>
      <c r="U29" s="15">
        <v>42776</v>
      </c>
      <c r="V29" s="6">
        <v>5.3811999999999998</v>
      </c>
      <c r="W29" s="6">
        <v>6.2843</v>
      </c>
      <c r="X29" s="6">
        <v>3.9474</v>
      </c>
      <c r="Y29" s="6">
        <v>1.5920000000000001</v>
      </c>
      <c r="Z29" s="6">
        <v>5.4614000000000003</v>
      </c>
    </row>
    <row r="30" spans="1:26" x14ac:dyDescent="0.25">
      <c r="A30" s="3">
        <v>28</v>
      </c>
      <c r="B30" s="1">
        <v>219.91</v>
      </c>
      <c r="C30" s="1">
        <v>280.60000000000002</v>
      </c>
      <c r="D30" s="5">
        <f t="shared" si="0"/>
        <v>2.8001609999999957</v>
      </c>
      <c r="E30" s="5">
        <f t="shared" si="5"/>
        <v>15.64193050000001</v>
      </c>
      <c r="F30" s="6">
        <f>testdata[[#This Row],[cov]]/testdata[[#This Row],[varM]]</f>
        <v>5.5860825502533729</v>
      </c>
      <c r="G30" s="2" t="str">
        <f>IF(testdata[[#This Row],[mrkt]]&gt;B29,"UP",IF(testdata[[#This Row],[mrkt]]&lt;B29,"DN",""))</f>
        <v>UP</v>
      </c>
      <c r="H30" s="2">
        <f>IF(testdata[[#This Row],[mkt-dir]]="UP",testdata[[#This Row],[mrkt]],"")</f>
        <v>219.91</v>
      </c>
      <c r="I30" s="2">
        <f>IF(testdata[[#This Row],[mkt-dir]]="UP",testdata[[#This Row],[eval]],"")</f>
        <v>280.60000000000002</v>
      </c>
      <c r="J30" s="5">
        <f t="shared" si="1"/>
        <v>2.9084083333333282</v>
      </c>
      <c r="K30" s="5">
        <f t="shared" si="2"/>
        <v>17.912258333333344</v>
      </c>
      <c r="L30" s="6">
        <f>testdata[[#This Row],[cov+]]/testdata[[#This Row],[varM+]]</f>
        <v>6.1587838709030578</v>
      </c>
      <c r="M30" s="1" t="str">
        <f>IF(testdata[[#This Row],[mkt-dir]]="DN",testdata[[#This Row],[mrkt]],"")</f>
        <v/>
      </c>
      <c r="N30" s="1" t="str">
        <f>IF(testdata[[#This Row],[mkt-dir]]="DN",testdata[[#This Row],[eval]],"")</f>
        <v/>
      </c>
      <c r="O30" s="5">
        <f t="shared" si="3"/>
        <v>1.4951499999999953</v>
      </c>
      <c r="P30" s="5">
        <f t="shared" si="4"/>
        <v>5.9018937499999886</v>
      </c>
      <c r="Q30" s="6">
        <f>testdata[[#This Row],[cov-]]/testdata[[#This Row],[varM-]]</f>
        <v>3.9473589606394053</v>
      </c>
      <c r="R30" s="6">
        <f>testdata[[#This Row],[beta+]]/testdata[[#This Row],[beta-]]</f>
        <v>1.5602289865995462</v>
      </c>
      <c r="S30" s="6">
        <f>(testdata[[#This Row],[beta+]]-testdata[[#This Row],[beta-]])^2</f>
        <v>4.8904001337346035</v>
      </c>
      <c r="U30" s="15">
        <v>42779</v>
      </c>
      <c r="V30" s="6">
        <v>5.5861000000000001</v>
      </c>
      <c r="W30" s="6">
        <v>6.1588000000000003</v>
      </c>
      <c r="X30" s="6">
        <v>3.9474</v>
      </c>
      <c r="Y30" s="6">
        <v>1.5602</v>
      </c>
      <c r="Z30" s="6">
        <v>4.8903999999999996</v>
      </c>
    </row>
    <row r="31" spans="1:26" x14ac:dyDescent="0.25">
      <c r="A31" s="3">
        <v>29</v>
      </c>
      <c r="B31" s="1">
        <v>220.79</v>
      </c>
      <c r="C31" s="1">
        <v>280.98</v>
      </c>
      <c r="D31" s="5">
        <f t="shared" si="0"/>
        <v>3.6879049999999922</v>
      </c>
      <c r="E31" s="5">
        <f t="shared" si="5"/>
        <v>19.665472500000003</v>
      </c>
      <c r="F31" s="6">
        <f>testdata[[#This Row],[cov]]/testdata[[#This Row],[varM]]</f>
        <v>5.3324238287049273</v>
      </c>
      <c r="G31" s="2" t="str">
        <f>IF(testdata[[#This Row],[mrkt]]&gt;B30,"UP",IF(testdata[[#This Row],[mrkt]]&lt;B30,"DN",""))</f>
        <v>UP</v>
      </c>
      <c r="H31" s="2">
        <f>IF(testdata[[#This Row],[mkt-dir]]="UP",testdata[[#This Row],[mrkt]],"")</f>
        <v>220.79</v>
      </c>
      <c r="I31" s="2">
        <f>IF(testdata[[#This Row],[mkt-dir]]="UP",testdata[[#This Row],[eval]],"")</f>
        <v>280.98</v>
      </c>
      <c r="J31" s="5">
        <f t="shared" si="1"/>
        <v>4.0624852071005808</v>
      </c>
      <c r="K31" s="5">
        <f t="shared" si="2"/>
        <v>24.064075147928992</v>
      </c>
      <c r="L31" s="6">
        <f>testdata[[#This Row],[cov+]]/testdata[[#This Row],[varM+]]</f>
        <v>5.9234862211605845</v>
      </c>
      <c r="M31" s="1" t="str">
        <f>IF(testdata[[#This Row],[mkt-dir]]="DN",testdata[[#This Row],[mrkt]],"")</f>
        <v/>
      </c>
      <c r="N31" s="1" t="str">
        <f>IF(testdata[[#This Row],[mkt-dir]]="DN",testdata[[#This Row],[eval]],"")</f>
        <v/>
      </c>
      <c r="O31" s="5">
        <f t="shared" si="3"/>
        <v>1.4515959183673419</v>
      </c>
      <c r="P31" s="5">
        <f t="shared" si="4"/>
        <v>3.9427857142857059</v>
      </c>
      <c r="Q31" s="6">
        <f>testdata[[#This Row],[cov-]]/testdata[[#This Row],[varM-]]</f>
        <v>2.7161730509137061</v>
      </c>
      <c r="R31" s="6">
        <f>testdata[[#This Row],[beta+]]/testdata[[#This Row],[beta-]]</f>
        <v>2.1808206289241974</v>
      </c>
      <c r="S31" s="6">
        <f>(testdata[[#This Row],[beta+]]-testdata[[#This Row],[beta-]])^2</f>
        <v>10.286857772039083</v>
      </c>
      <c r="U31" s="15">
        <v>42780</v>
      </c>
      <c r="V31" s="6">
        <v>5.3323999999999998</v>
      </c>
      <c r="W31" s="6">
        <v>5.9234999999999998</v>
      </c>
      <c r="X31" s="6">
        <v>2.7162000000000002</v>
      </c>
      <c r="Y31" s="6">
        <v>2.1808000000000001</v>
      </c>
      <c r="Z31" s="6">
        <v>10.286899999999999</v>
      </c>
    </row>
    <row r="32" spans="1:26" x14ac:dyDescent="0.25">
      <c r="A32" s="3">
        <v>30</v>
      </c>
      <c r="B32" s="1">
        <v>221.94</v>
      </c>
      <c r="C32" s="1">
        <v>279.76</v>
      </c>
      <c r="D32" s="5">
        <f t="shared" si="0"/>
        <v>5.0018489999999911</v>
      </c>
      <c r="E32" s="5">
        <f t="shared" si="5"/>
        <v>23.925293500000002</v>
      </c>
      <c r="F32" s="6">
        <f>testdata[[#This Row],[cov]]/testdata[[#This Row],[varM]]</f>
        <v>4.7832898394173924</v>
      </c>
      <c r="G32" s="2" t="str">
        <f>IF(testdata[[#This Row],[mrkt]]&gt;B31,"UP",IF(testdata[[#This Row],[mrkt]]&lt;B31,"DN",""))</f>
        <v>UP</v>
      </c>
      <c r="H32" s="2">
        <f>IF(testdata[[#This Row],[mkt-dir]]="UP",testdata[[#This Row],[mrkt]],"")</f>
        <v>221.94</v>
      </c>
      <c r="I32" s="2">
        <f>IF(testdata[[#This Row],[mkt-dir]]="UP",testdata[[#This Row],[eval]],"")</f>
        <v>279.76</v>
      </c>
      <c r="J32" s="5">
        <f t="shared" si="1"/>
        <v>5.3205254437869707</v>
      </c>
      <c r="K32" s="5">
        <f t="shared" si="2"/>
        <v>26.670799408284015</v>
      </c>
      <c r="L32" s="6">
        <f>testdata[[#This Row],[cov+]]/testdata[[#This Row],[varM+]]</f>
        <v>5.0128130557910913</v>
      </c>
      <c r="M32" s="1" t="str">
        <f>IF(testdata[[#This Row],[mkt-dir]]="DN",testdata[[#This Row],[mrkt]],"")</f>
        <v/>
      </c>
      <c r="N32" s="1" t="str">
        <f>IF(testdata[[#This Row],[mkt-dir]]="DN",testdata[[#This Row],[eval]],"")</f>
        <v/>
      </c>
      <c r="O32" s="5">
        <f t="shared" si="3"/>
        <v>1.4515959183673419</v>
      </c>
      <c r="P32" s="5">
        <f t="shared" si="4"/>
        <v>3.9427857142857059</v>
      </c>
      <c r="Q32" s="6">
        <f>testdata[[#This Row],[cov-]]/testdata[[#This Row],[varM-]]</f>
        <v>2.7161730509137061</v>
      </c>
      <c r="R32" s="6">
        <f>testdata[[#This Row],[beta+]]/testdata[[#This Row],[beta-]]</f>
        <v>1.8455425931366221</v>
      </c>
      <c r="S32" s="6">
        <f>(testdata[[#This Row],[beta+]]-testdata[[#This Row],[beta-]])^2</f>
        <v>5.2745553120031961</v>
      </c>
      <c r="U32" s="15">
        <v>42781</v>
      </c>
      <c r="V32" s="6">
        <v>4.7832999999999997</v>
      </c>
      <c r="W32" s="6">
        <v>5.0128000000000004</v>
      </c>
      <c r="X32" s="6">
        <v>2.7162000000000002</v>
      </c>
      <c r="Y32" s="6">
        <v>1.8454999999999999</v>
      </c>
      <c r="Z32" s="6">
        <v>5.2746000000000004</v>
      </c>
    </row>
    <row r="33" spans="1:26" x14ac:dyDescent="0.25">
      <c r="A33" s="3">
        <v>31</v>
      </c>
      <c r="B33" s="1">
        <v>221.75</v>
      </c>
      <c r="C33" s="1">
        <v>268.95</v>
      </c>
      <c r="D33" s="5">
        <f t="shared" si="0"/>
        <v>5.6766009999999945</v>
      </c>
      <c r="E33" s="5">
        <f t="shared" si="5"/>
        <v>23.922868000000001</v>
      </c>
      <c r="F33" s="6">
        <f>testdata[[#This Row],[cov]]/testdata[[#This Row],[varM]]</f>
        <v>4.2142944342926381</v>
      </c>
      <c r="G33" s="2" t="str">
        <f>IF(testdata[[#This Row],[mrkt]]&gt;B32,"UP",IF(testdata[[#This Row],[mrkt]]&lt;B32,"DN",""))</f>
        <v>DN</v>
      </c>
      <c r="H33" s="2" t="str">
        <f>IF(testdata[[#This Row],[mkt-dir]]="UP",testdata[[#This Row],[mrkt]],"")</f>
        <v/>
      </c>
      <c r="I33" s="2" t="str">
        <f>IF(testdata[[#This Row],[mkt-dir]]="UP",testdata[[#This Row],[eval]],"")</f>
        <v/>
      </c>
      <c r="J33" s="5">
        <f t="shared" si="1"/>
        <v>5.3205254437869707</v>
      </c>
      <c r="K33" s="5">
        <f t="shared" si="2"/>
        <v>26.670799408284015</v>
      </c>
      <c r="L33" s="6">
        <f>testdata[[#This Row],[cov+]]/testdata[[#This Row],[varM+]]</f>
        <v>5.0128130557910913</v>
      </c>
      <c r="M33" s="1">
        <f>IF(testdata[[#This Row],[mkt-dir]]="DN",testdata[[#This Row],[mrkt]],"")</f>
        <v>221.75</v>
      </c>
      <c r="N33" s="1">
        <f>IF(testdata[[#This Row],[mkt-dir]]="DN",testdata[[#This Row],[eval]],"")</f>
        <v>268.95</v>
      </c>
      <c r="O33" s="5">
        <f t="shared" si="3"/>
        <v>5.7576204081632687</v>
      </c>
      <c r="P33" s="5">
        <f t="shared" si="4"/>
        <v>14.437961224489801</v>
      </c>
      <c r="Q33" s="6">
        <f>testdata[[#This Row],[cov-]]/testdata[[#This Row],[varM-]]</f>
        <v>2.5076264499860694</v>
      </c>
      <c r="R33" s="6">
        <f>testdata[[#This Row],[beta+]]/testdata[[#This Row],[beta-]]</f>
        <v>1.9990270304490283</v>
      </c>
      <c r="S33" s="6">
        <f>(testdata[[#This Row],[beta+]]-testdata[[#This Row],[beta-]])^2</f>
        <v>6.2759599299048858</v>
      </c>
      <c r="U33" s="15">
        <v>42782</v>
      </c>
      <c r="V33" s="6">
        <v>4.2142999999999997</v>
      </c>
      <c r="W33" s="6">
        <v>5.0128000000000004</v>
      </c>
      <c r="X33" s="6">
        <v>2.5076000000000001</v>
      </c>
      <c r="Y33" s="6">
        <v>1.9990000000000001</v>
      </c>
      <c r="Z33" s="6">
        <v>6.2759999999999998</v>
      </c>
    </row>
    <row r="34" spans="1:26" x14ac:dyDescent="0.25">
      <c r="A34" s="3">
        <v>32</v>
      </c>
      <c r="B34" s="1">
        <v>222.1</v>
      </c>
      <c r="C34" s="1">
        <v>272.23</v>
      </c>
      <c r="D34" s="5">
        <f t="shared" si="0"/>
        <v>6.4425227499999949</v>
      </c>
      <c r="E34" s="5">
        <f t="shared" si="5"/>
        <v>24.605343500000007</v>
      </c>
      <c r="F34" s="6">
        <f>testdata[[#This Row],[cov]]/testdata[[#This Row],[varM]]</f>
        <v>3.8192094083020547</v>
      </c>
      <c r="G34" s="2" t="str">
        <f>IF(testdata[[#This Row],[mrkt]]&gt;B33,"UP",IF(testdata[[#This Row],[mrkt]]&lt;B33,"DN",""))</f>
        <v>UP</v>
      </c>
      <c r="H34" s="2">
        <f>IF(testdata[[#This Row],[mkt-dir]]="UP",testdata[[#This Row],[mrkt]],"")</f>
        <v>222.1</v>
      </c>
      <c r="I34" s="2">
        <f>IF(testdata[[#This Row],[mkt-dir]]="UP",testdata[[#This Row],[eval]],"")</f>
        <v>272.23</v>
      </c>
      <c r="J34" s="5">
        <f t="shared" si="1"/>
        <v>5.9685325443786885</v>
      </c>
      <c r="K34" s="5">
        <f t="shared" si="2"/>
        <v>25.056330177514795</v>
      </c>
      <c r="L34" s="6">
        <f>testdata[[#This Row],[cov+]]/testdata[[#This Row],[varM+]]</f>
        <v>4.1980721377004917</v>
      </c>
      <c r="M34" s="1" t="str">
        <f>IF(testdata[[#This Row],[mkt-dir]]="DN",testdata[[#This Row],[mrkt]],"")</f>
        <v/>
      </c>
      <c r="N34" s="1" t="str">
        <f>IF(testdata[[#This Row],[mkt-dir]]="DN",testdata[[#This Row],[eval]],"")</f>
        <v/>
      </c>
      <c r="O34" s="5">
        <f t="shared" si="3"/>
        <v>5.7576204081632687</v>
      </c>
      <c r="P34" s="5">
        <f t="shared" si="4"/>
        <v>14.437961224489801</v>
      </c>
      <c r="Q34" s="6">
        <f>testdata[[#This Row],[cov-]]/testdata[[#This Row],[varM-]]</f>
        <v>2.5076264499860694</v>
      </c>
      <c r="R34" s="6">
        <f>testdata[[#This Row],[beta+]]/testdata[[#This Row],[beta-]]</f>
        <v>1.6741218125705339</v>
      </c>
      <c r="S34" s="6">
        <f>(testdata[[#This Row],[beta+]]-testdata[[#This Row],[beta-]])^2</f>
        <v>2.8576066231122859</v>
      </c>
      <c r="U34" s="15">
        <v>42783</v>
      </c>
      <c r="V34" s="6">
        <v>3.8191999999999999</v>
      </c>
      <c r="W34" s="6">
        <v>4.1981000000000002</v>
      </c>
      <c r="X34" s="6">
        <v>2.5076000000000001</v>
      </c>
      <c r="Y34" s="6">
        <v>1.6740999999999999</v>
      </c>
      <c r="Z34" s="6">
        <v>2.8576000000000001</v>
      </c>
    </row>
    <row r="35" spans="1:26" x14ac:dyDescent="0.25">
      <c r="A35" s="3">
        <v>33</v>
      </c>
      <c r="B35" s="1">
        <v>223.43</v>
      </c>
      <c r="C35" s="1">
        <v>277.39</v>
      </c>
      <c r="D35" s="5">
        <f t="shared" si="0"/>
        <v>7.3406299999999991</v>
      </c>
      <c r="E35" s="5">
        <f t="shared" si="5"/>
        <v>26.706365000000005</v>
      </c>
      <c r="F35" s="6">
        <f>testdata[[#This Row],[cov]]/testdata[[#This Row],[varM]]</f>
        <v>3.6381570791607816</v>
      </c>
      <c r="G35" s="2" t="str">
        <f>IF(testdata[[#This Row],[mrkt]]&gt;B34,"UP",IF(testdata[[#This Row],[mrkt]]&lt;B34,"DN",""))</f>
        <v>UP</v>
      </c>
      <c r="H35" s="2">
        <f>IF(testdata[[#This Row],[mkt-dir]]="UP",testdata[[#This Row],[mrkt]],"")</f>
        <v>223.43</v>
      </c>
      <c r="I35" s="2">
        <f>IF(testdata[[#This Row],[mkt-dir]]="UP",testdata[[#This Row],[eval]],"")</f>
        <v>277.39</v>
      </c>
      <c r="J35" s="5">
        <f t="shared" si="1"/>
        <v>7.5525168367346884</v>
      </c>
      <c r="K35" s="5">
        <f t="shared" si="2"/>
        <v>28.134644387755099</v>
      </c>
      <c r="L35" s="6">
        <f>testdata[[#This Row],[cov+]]/testdata[[#This Row],[varM+]]</f>
        <v>3.7252011476374332</v>
      </c>
      <c r="M35" s="1" t="str">
        <f>IF(testdata[[#This Row],[mkt-dir]]="DN",testdata[[#This Row],[mrkt]],"")</f>
        <v/>
      </c>
      <c r="N35" s="1" t="str">
        <f>IF(testdata[[#This Row],[mkt-dir]]="DN",testdata[[#This Row],[eval]],"")</f>
        <v/>
      </c>
      <c r="O35" s="5">
        <f t="shared" si="3"/>
        <v>5.2861916666666691</v>
      </c>
      <c r="P35" s="5">
        <f t="shared" si="4"/>
        <v>13.738066666666668</v>
      </c>
      <c r="Q35" s="6">
        <f>testdata[[#This Row],[cov-]]/testdata[[#This Row],[varM-]]</f>
        <v>2.5988589769257318</v>
      </c>
      <c r="R35" s="6">
        <f>testdata[[#This Row],[beta+]]/testdata[[#This Row],[beta-]]</f>
        <v>1.4333987264072656</v>
      </c>
      <c r="S35" s="6">
        <f>(testdata[[#This Row],[beta+]]-testdata[[#This Row],[beta-]])^2</f>
        <v>1.2686466855235474</v>
      </c>
      <c r="U35" s="15">
        <v>42787</v>
      </c>
      <c r="V35" s="6">
        <v>3.6381999999999999</v>
      </c>
      <c r="W35" s="6">
        <v>3.7252000000000001</v>
      </c>
      <c r="X35" s="6">
        <v>2.5989</v>
      </c>
      <c r="Y35" s="6">
        <v>1.4334</v>
      </c>
      <c r="Z35" s="6">
        <v>1.2685999999999999</v>
      </c>
    </row>
    <row r="36" spans="1:26" x14ac:dyDescent="0.25">
      <c r="A36" s="3">
        <v>34</v>
      </c>
      <c r="B36" s="1">
        <v>223.23</v>
      </c>
      <c r="C36" s="1">
        <v>273.51</v>
      </c>
      <c r="D36" s="5">
        <f t="shared" si="0"/>
        <v>8.2057299999999955</v>
      </c>
      <c r="E36" s="5">
        <f t="shared" si="5"/>
        <v>28.253969999999999</v>
      </c>
      <c r="F36" s="6">
        <f>testdata[[#This Row],[cov]]/testdata[[#This Row],[varM]]</f>
        <v>3.4432000565458543</v>
      </c>
      <c r="G36" s="2" t="str">
        <f>IF(testdata[[#This Row],[mrkt]]&gt;B35,"UP",IF(testdata[[#This Row],[mrkt]]&lt;B35,"DN",""))</f>
        <v>DN</v>
      </c>
      <c r="H36" s="2" t="str">
        <f>IF(testdata[[#This Row],[mkt-dir]]="UP",testdata[[#This Row],[mrkt]],"")</f>
        <v/>
      </c>
      <c r="I36" s="2" t="str">
        <f>IF(testdata[[#This Row],[mkt-dir]]="UP",testdata[[#This Row],[eval]],"")</f>
        <v/>
      </c>
      <c r="J36" s="5">
        <f t="shared" si="1"/>
        <v>7.2379763313609438</v>
      </c>
      <c r="K36" s="5">
        <f t="shared" si="2"/>
        <v>27.46603786982249</v>
      </c>
      <c r="L36" s="6">
        <f>testdata[[#This Row],[cov+]]/testdata[[#This Row],[varM+]]</f>
        <v>3.7947123080268623</v>
      </c>
      <c r="M36" s="1">
        <f>IF(testdata[[#This Row],[mkt-dir]]="DN",testdata[[#This Row],[mrkt]],"")</f>
        <v>223.23</v>
      </c>
      <c r="N36" s="1">
        <f>IF(testdata[[#This Row],[mkt-dir]]="DN",testdata[[#This Row],[eval]],"")</f>
        <v>273.51</v>
      </c>
      <c r="O36" s="5">
        <f t="shared" si="3"/>
        <v>9.5543714285714181</v>
      </c>
      <c r="P36" s="5">
        <f t="shared" si="4"/>
        <v>25.673028571428553</v>
      </c>
      <c r="Q36" s="6">
        <f>testdata[[#This Row],[cov-]]/testdata[[#This Row],[varM-]]</f>
        <v>2.6870452717230418</v>
      </c>
      <c r="R36" s="6">
        <f>testdata[[#This Row],[beta+]]/testdata[[#This Row],[beta-]]</f>
        <v>1.4122249252590895</v>
      </c>
      <c r="S36" s="6">
        <f>(testdata[[#This Row],[beta+]]-testdata[[#This Row],[beta-]])^2</f>
        <v>1.2269262633140894</v>
      </c>
      <c r="U36" s="15">
        <v>42788</v>
      </c>
      <c r="V36" s="6">
        <v>3.4432</v>
      </c>
      <c r="W36" s="6">
        <v>3.7947000000000002</v>
      </c>
      <c r="X36" s="6">
        <v>2.6869999999999998</v>
      </c>
      <c r="Y36" s="6">
        <v>1.4121999999999999</v>
      </c>
      <c r="Z36" s="6">
        <v>1.2269000000000001</v>
      </c>
    </row>
    <row r="37" spans="1:26" x14ac:dyDescent="0.25">
      <c r="A37" s="3">
        <v>35</v>
      </c>
      <c r="B37" s="1">
        <v>223.38</v>
      </c>
      <c r="C37" s="1">
        <v>255.99</v>
      </c>
      <c r="D37" s="5">
        <f t="shared" si="0"/>
        <v>9.3043247499999922</v>
      </c>
      <c r="E37" s="5">
        <f t="shared" si="5"/>
        <v>25.787430249999993</v>
      </c>
      <c r="F37" s="6">
        <f>testdata[[#This Row],[cov]]/testdata[[#This Row],[varM]]</f>
        <v>2.7715531156626936</v>
      </c>
      <c r="G37" s="2" t="str">
        <f>IF(testdata[[#This Row],[mrkt]]&gt;B36,"UP",IF(testdata[[#This Row],[mrkt]]&lt;B36,"DN",""))</f>
        <v>UP</v>
      </c>
      <c r="H37" s="2">
        <f>IF(testdata[[#This Row],[mkt-dir]]="UP",testdata[[#This Row],[mrkt]],"")</f>
        <v>223.38</v>
      </c>
      <c r="I37" s="2">
        <f>IF(testdata[[#This Row],[mkt-dir]]="UP",testdata[[#This Row],[eval]],"")</f>
        <v>255.99</v>
      </c>
      <c r="J37" s="5">
        <f t="shared" si="1"/>
        <v>8.5505692307692218</v>
      </c>
      <c r="K37" s="5">
        <f t="shared" si="2"/>
        <v>22.308315384615376</v>
      </c>
      <c r="L37" s="6">
        <f>testdata[[#This Row],[cov+]]/testdata[[#This Row],[varM+]]</f>
        <v>2.6089859964338875</v>
      </c>
      <c r="M37" s="1" t="str">
        <f>IF(testdata[[#This Row],[mkt-dir]]="DN",testdata[[#This Row],[mrkt]],"")</f>
        <v/>
      </c>
      <c r="N37" s="1" t="str">
        <f>IF(testdata[[#This Row],[mkt-dir]]="DN",testdata[[#This Row],[eval]],"")</f>
        <v/>
      </c>
      <c r="O37" s="5">
        <f t="shared" si="3"/>
        <v>9.5543714285714181</v>
      </c>
      <c r="P37" s="5">
        <f t="shared" si="4"/>
        <v>25.673028571428553</v>
      </c>
      <c r="Q37" s="6">
        <f>testdata[[#This Row],[cov-]]/testdata[[#This Row],[varM-]]</f>
        <v>2.6870452717230418</v>
      </c>
      <c r="R37" s="6">
        <f>testdata[[#This Row],[beta+]]/testdata[[#This Row],[beta-]]</f>
        <v>0.97094977293065876</v>
      </c>
      <c r="S37" s="6">
        <f>(testdata[[#This Row],[beta+]]-testdata[[#This Row],[beta-]])^2</f>
        <v>6.0932504586679653E-3</v>
      </c>
      <c r="U37" s="15">
        <v>42789</v>
      </c>
      <c r="V37" s="6">
        <v>2.7715999999999998</v>
      </c>
      <c r="W37" s="6">
        <v>2.609</v>
      </c>
      <c r="X37" s="6">
        <v>2.6869999999999998</v>
      </c>
      <c r="Y37" s="6">
        <v>0.97089999999999999</v>
      </c>
      <c r="Z37" s="6">
        <v>6.1000000000000004E-3</v>
      </c>
    </row>
    <row r="38" spans="1:26" x14ac:dyDescent="0.25">
      <c r="A38" s="3">
        <v>36</v>
      </c>
      <c r="B38" s="1">
        <v>223.66</v>
      </c>
      <c r="C38" s="1">
        <v>257</v>
      </c>
      <c r="D38" s="5">
        <f t="shared" si="0"/>
        <v>10.270674749999991</v>
      </c>
      <c r="E38" s="5">
        <f t="shared" si="5"/>
        <v>23.079389999999997</v>
      </c>
      <c r="F38" s="6">
        <f>testdata[[#This Row],[cov]]/testdata[[#This Row],[varM]]</f>
        <v>2.2471152637756364</v>
      </c>
      <c r="G38" s="2" t="str">
        <f>IF(testdata[[#This Row],[mrkt]]&gt;B37,"UP",IF(testdata[[#This Row],[mrkt]]&lt;B37,"DN",""))</f>
        <v>UP</v>
      </c>
      <c r="H38" s="2">
        <f>IF(testdata[[#This Row],[mkt-dir]]="UP",testdata[[#This Row],[mrkt]],"")</f>
        <v>223.66</v>
      </c>
      <c r="I38" s="2">
        <f>IF(testdata[[#This Row],[mkt-dir]]="UP",testdata[[#This Row],[eval]],"")</f>
        <v>257</v>
      </c>
      <c r="J38" s="5">
        <f t="shared" si="1"/>
        <v>9.3371882653061107</v>
      </c>
      <c r="K38" s="5">
        <f t="shared" si="2"/>
        <v>17.996928571428562</v>
      </c>
      <c r="L38" s="6">
        <f>testdata[[#This Row],[cov+]]/testdata[[#This Row],[varM+]]</f>
        <v>1.9274462568457753</v>
      </c>
      <c r="M38" s="1" t="str">
        <f>IF(testdata[[#This Row],[mkt-dir]]="DN",testdata[[#This Row],[mrkt]],"")</f>
        <v/>
      </c>
      <c r="N38" s="1" t="str">
        <f>IF(testdata[[#This Row],[mkt-dir]]="DN",testdata[[#This Row],[eval]],"")</f>
        <v/>
      </c>
      <c r="O38" s="5">
        <f t="shared" si="3"/>
        <v>10.919966666666653</v>
      </c>
      <c r="P38" s="5">
        <f t="shared" si="4"/>
        <v>28.731466666666648</v>
      </c>
      <c r="Q38" s="6">
        <f>testdata[[#This Row],[cov-]]/testdata[[#This Row],[varM-]]</f>
        <v>2.6310947225113646</v>
      </c>
      <c r="R38" s="6">
        <f>testdata[[#This Row],[beta+]]/testdata[[#This Row],[beta-]]</f>
        <v>0.73256437343541891</v>
      </c>
      <c r="S38" s="6">
        <f>(testdata[[#This Row],[beta+]]-testdata[[#This Row],[beta-]])^2</f>
        <v>0.49512116323353794</v>
      </c>
      <c r="U38" s="15">
        <v>42790</v>
      </c>
      <c r="V38" s="6">
        <v>2.2471000000000001</v>
      </c>
      <c r="W38" s="6">
        <v>1.9274</v>
      </c>
      <c r="X38" s="6">
        <v>2.6311</v>
      </c>
      <c r="Y38" s="6">
        <v>0.73260000000000003</v>
      </c>
      <c r="Z38" s="6">
        <v>0.49509999999999998</v>
      </c>
    </row>
    <row r="39" spans="1:26" x14ac:dyDescent="0.25">
      <c r="A39" s="3">
        <v>37</v>
      </c>
      <c r="B39" s="1">
        <v>224.01</v>
      </c>
      <c r="C39" s="1">
        <v>246.23</v>
      </c>
      <c r="D39" s="5">
        <f t="shared" si="0"/>
        <v>11.053708999999984</v>
      </c>
      <c r="E39" s="5">
        <f t="shared" si="5"/>
        <v>17.457303999999993</v>
      </c>
      <c r="F39" s="6">
        <f>testdata[[#This Row],[cov]]/testdata[[#This Row],[varM]]</f>
        <v>1.579316408637139</v>
      </c>
      <c r="G39" s="2" t="str">
        <f>IF(testdata[[#This Row],[mrkt]]&gt;B38,"UP",IF(testdata[[#This Row],[mrkt]]&lt;B38,"DN",""))</f>
        <v>UP</v>
      </c>
      <c r="H39" s="2">
        <f>IF(testdata[[#This Row],[mkt-dir]]="UP",testdata[[#This Row],[mrkt]],"")</f>
        <v>224.01</v>
      </c>
      <c r="I39" s="2">
        <f>IF(testdata[[#This Row],[mkt-dir]]="UP",testdata[[#This Row],[eval]],"")</f>
        <v>246.23</v>
      </c>
      <c r="J39" s="5">
        <f t="shared" si="1"/>
        <v>10.03829155555554</v>
      </c>
      <c r="K39" s="5">
        <f t="shared" si="2"/>
        <v>11.327336888888885</v>
      </c>
      <c r="L39" s="6">
        <f>testdata[[#This Row],[cov+]]/testdata[[#This Row],[varM+]]</f>
        <v>1.1284128206676705</v>
      </c>
      <c r="M39" s="1" t="str">
        <f>IF(testdata[[#This Row],[mkt-dir]]="DN",testdata[[#This Row],[mrkt]],"")</f>
        <v/>
      </c>
      <c r="N39" s="1" t="str">
        <f>IF(testdata[[#This Row],[mkt-dir]]="DN",testdata[[#This Row],[eval]],"")</f>
        <v/>
      </c>
      <c r="O39" s="5">
        <f t="shared" si="3"/>
        <v>12.48955999999998</v>
      </c>
      <c r="P39" s="5">
        <f t="shared" si="4"/>
        <v>32.04319999999997</v>
      </c>
      <c r="Q39" s="6">
        <f>testdata[[#This Row],[cov-]]/testdata[[#This Row],[varM-]]</f>
        <v>2.5655987881078293</v>
      </c>
      <c r="R39" s="6">
        <f>testdata[[#This Row],[beta+]]/testdata[[#This Row],[beta-]]</f>
        <v>0.43982435051736724</v>
      </c>
      <c r="S39" s="6">
        <f>(testdata[[#This Row],[beta+]]-testdata[[#This Row],[beta-]])^2</f>
        <v>2.0655035050069053</v>
      </c>
      <c r="U39" s="15">
        <v>42793</v>
      </c>
      <c r="V39" s="6">
        <v>1.5792999999999999</v>
      </c>
      <c r="W39" s="6">
        <v>1.1284000000000001</v>
      </c>
      <c r="X39" s="6">
        <v>2.5655999999999999</v>
      </c>
      <c r="Y39" s="6">
        <v>0.43980000000000002</v>
      </c>
      <c r="Z39" s="6">
        <v>2.0655000000000001</v>
      </c>
    </row>
    <row r="40" spans="1:26" x14ac:dyDescent="0.25">
      <c r="A40" s="3">
        <v>38</v>
      </c>
      <c r="B40" s="1">
        <v>223.41</v>
      </c>
      <c r="C40" s="1">
        <v>249.99</v>
      </c>
      <c r="D40" s="5">
        <f t="shared" si="0"/>
        <v>10.754654749999977</v>
      </c>
      <c r="E40" s="5">
        <f t="shared" si="5"/>
        <v>12.061653999999994</v>
      </c>
      <c r="F40" s="6">
        <f>testdata[[#This Row],[cov]]/testdata[[#This Row],[varM]]</f>
        <v>1.1215287036527155</v>
      </c>
      <c r="G40" s="2" t="str">
        <f>IF(testdata[[#This Row],[mrkt]]&gt;B39,"UP",IF(testdata[[#This Row],[mrkt]]&lt;B39,"DN",""))</f>
        <v>DN</v>
      </c>
      <c r="H40" s="2" t="str">
        <f>IF(testdata[[#This Row],[mkt-dir]]="UP",testdata[[#This Row],[mrkt]],"")</f>
        <v/>
      </c>
      <c r="I40" s="2" t="str">
        <f>IF(testdata[[#This Row],[mkt-dir]]="UP",testdata[[#This Row],[eval]],"")</f>
        <v/>
      </c>
      <c r="J40" s="5">
        <f t="shared" si="1"/>
        <v>10.03829155555554</v>
      </c>
      <c r="K40" s="5">
        <f t="shared" si="2"/>
        <v>11.327336888888885</v>
      </c>
      <c r="L40" s="6">
        <f>testdata[[#This Row],[cov+]]/testdata[[#This Row],[varM+]]</f>
        <v>1.1284128206676705</v>
      </c>
      <c r="M40" s="1">
        <f>IF(testdata[[#This Row],[mkt-dir]]="DN",testdata[[#This Row],[mrkt]],"")</f>
        <v>223.41</v>
      </c>
      <c r="N40" s="1">
        <f>IF(testdata[[#This Row],[mkt-dir]]="DN",testdata[[#This Row],[eval]],"")</f>
        <v>249.99</v>
      </c>
      <c r="O40" s="5">
        <f t="shared" si="3"/>
        <v>12.867223999999965</v>
      </c>
      <c r="P40" s="5">
        <f t="shared" si="4"/>
        <v>14.858639999999969</v>
      </c>
      <c r="Q40" s="6">
        <f>testdata[[#This Row],[cov-]]/testdata[[#This Row],[varM-]]</f>
        <v>1.1547665603707535</v>
      </c>
      <c r="R40" s="6">
        <f>testdata[[#This Row],[beta+]]/testdata[[#This Row],[beta-]]</f>
        <v>0.97717829680258328</v>
      </c>
      <c r="S40" s="6">
        <f>(testdata[[#This Row],[beta+]]-testdata[[#This Row],[beta-]])^2</f>
        <v>6.9451959633785745E-4</v>
      </c>
      <c r="U40" s="15">
        <v>42794</v>
      </c>
      <c r="V40" s="6">
        <v>1.1214999999999999</v>
      </c>
      <c r="W40" s="6">
        <v>1.1284000000000001</v>
      </c>
      <c r="X40" s="6">
        <v>1.1548</v>
      </c>
      <c r="Y40" s="6">
        <v>0.97719999999999996</v>
      </c>
      <c r="Z40" s="6">
        <v>6.9999999999999999E-4</v>
      </c>
    </row>
    <row r="41" spans="1:26" x14ac:dyDescent="0.25">
      <c r="A41" s="3">
        <v>39</v>
      </c>
      <c r="B41" s="1">
        <v>226.53</v>
      </c>
      <c r="C41" s="1">
        <v>250.02</v>
      </c>
      <c r="D41" s="5">
        <f t="shared" si="0"/>
        <v>11.559058999999985</v>
      </c>
      <c r="E41" s="5">
        <f t="shared" si="5"/>
        <v>4.9958414999999974</v>
      </c>
      <c r="F41" s="6">
        <f>testdata[[#This Row],[cov]]/testdata[[#This Row],[varM]]</f>
        <v>0.43220140151546971</v>
      </c>
      <c r="G41" s="2" t="str">
        <f>IF(testdata[[#This Row],[mrkt]]&gt;B40,"UP",IF(testdata[[#This Row],[mrkt]]&lt;B40,"DN",""))</f>
        <v>UP</v>
      </c>
      <c r="H41" s="2">
        <f>IF(testdata[[#This Row],[mkt-dir]]="UP",testdata[[#This Row],[mrkt]],"")</f>
        <v>226.53</v>
      </c>
      <c r="I41" s="2">
        <f>IF(testdata[[#This Row],[mkt-dir]]="UP",testdata[[#This Row],[eval]],"")</f>
        <v>250.02</v>
      </c>
      <c r="J41" s="5">
        <f t="shared" si="1"/>
        <v>12.139965234374987</v>
      </c>
      <c r="K41" s="5">
        <f t="shared" si="2"/>
        <v>5.0212855468749984</v>
      </c>
      <c r="L41" s="6">
        <f>testdata[[#This Row],[cov+]]/testdata[[#This Row],[varM+]]</f>
        <v>0.4136161389208059</v>
      </c>
      <c r="M41" s="1" t="str">
        <f>IF(testdata[[#This Row],[mkt-dir]]="DN",testdata[[#This Row],[mrkt]],"")</f>
        <v/>
      </c>
      <c r="N41" s="1" t="str">
        <f>IF(testdata[[#This Row],[mkt-dir]]="DN",testdata[[#This Row],[eval]],"")</f>
        <v/>
      </c>
      <c r="O41" s="5">
        <f t="shared" si="3"/>
        <v>8.3774187499999826</v>
      </c>
      <c r="P41" s="5">
        <f t="shared" si="4"/>
        <v>5.382362500000001</v>
      </c>
      <c r="Q41" s="6">
        <f>testdata[[#This Row],[cov-]]/testdata[[#This Row],[varM-]]</f>
        <v>0.64248459586671758</v>
      </c>
      <c r="R41" s="6">
        <f>testdata[[#This Row],[beta+]]/testdata[[#This Row],[beta-]]</f>
        <v>0.64377596222806555</v>
      </c>
      <c r="S41" s="6">
        <f>(testdata[[#This Row],[beta+]]-testdata[[#This Row],[beta-]])^2</f>
        <v>5.238077058480263E-2</v>
      </c>
      <c r="U41" s="15">
        <v>42795</v>
      </c>
      <c r="V41" s="6">
        <v>0.43219999999999997</v>
      </c>
      <c r="W41" s="6">
        <v>0.41360000000000002</v>
      </c>
      <c r="X41" s="6">
        <v>0.64249999999999996</v>
      </c>
      <c r="Y41" s="6">
        <v>0.64380000000000004</v>
      </c>
      <c r="Z41" s="6">
        <v>5.2400000000000002E-2</v>
      </c>
    </row>
    <row r="42" spans="1:26" x14ac:dyDescent="0.25">
      <c r="A42" s="3">
        <v>40</v>
      </c>
      <c r="B42" s="1">
        <v>225.11</v>
      </c>
      <c r="C42" s="1">
        <v>250.48</v>
      </c>
      <c r="D42" s="5">
        <f t="shared" si="0"/>
        <v>11.045496</v>
      </c>
      <c r="E42" s="5">
        <f t="shared" si="5"/>
        <v>-1.6741520000000016</v>
      </c>
      <c r="F42" s="6">
        <f>testdata[[#This Row],[cov]]/testdata[[#This Row],[varM]]</f>
        <v>-0.15156874802181827</v>
      </c>
      <c r="G42" s="2" t="str">
        <f>IF(testdata[[#This Row],[mrkt]]&gt;B41,"UP",IF(testdata[[#This Row],[mrkt]]&lt;B41,"DN",""))</f>
        <v>DN</v>
      </c>
      <c r="H42" s="2" t="str">
        <f>IF(testdata[[#This Row],[mkt-dir]]="UP",testdata[[#This Row],[mrkt]],"")</f>
        <v/>
      </c>
      <c r="I42" s="2" t="str">
        <f>IF(testdata[[#This Row],[mkt-dir]]="UP",testdata[[#This Row],[eval]],"")</f>
        <v/>
      </c>
      <c r="J42" s="5">
        <f t="shared" si="1"/>
        <v>11.112819555555552</v>
      </c>
      <c r="K42" s="5">
        <f t="shared" si="2"/>
        <v>0.33130577777778852</v>
      </c>
      <c r="L42" s="6">
        <f>testdata[[#This Row],[cov+]]/testdata[[#This Row],[varM+]]</f>
        <v>2.9812935962967312E-2</v>
      </c>
      <c r="M42" s="1">
        <f>IF(testdata[[#This Row],[mkt-dir]]="DN",testdata[[#This Row],[mrkt]],"")</f>
        <v>225.11</v>
      </c>
      <c r="N42" s="1">
        <f>IF(testdata[[#This Row],[mkt-dir]]="DN",testdata[[#This Row],[eval]],"")</f>
        <v>250.48</v>
      </c>
      <c r="O42" s="5">
        <f t="shared" si="3"/>
        <v>9.1888640000000077</v>
      </c>
      <c r="P42" s="5">
        <f t="shared" si="4"/>
        <v>-3.3110200000000325</v>
      </c>
      <c r="Q42" s="6">
        <f>testdata[[#This Row],[cov-]]/testdata[[#This Row],[varM-]]</f>
        <v>-0.36032963378280813</v>
      </c>
      <c r="R42" s="6">
        <f>testdata[[#This Row],[beta+]]/testdata[[#This Row],[beta-]]</f>
        <v>-8.2737952052362479E-2</v>
      </c>
      <c r="S42" s="6">
        <f>(testdata[[#This Row],[beta+]]-testdata[[#This Row],[beta-]])^2</f>
        <v>0.15221122472783724</v>
      </c>
      <c r="U42" s="15">
        <v>42796</v>
      </c>
      <c r="V42" s="6">
        <v>-0.15160000000000001</v>
      </c>
      <c r="W42" s="6">
        <v>2.98E-2</v>
      </c>
      <c r="X42" s="6">
        <v>-0.36030000000000001</v>
      </c>
      <c r="Y42" s="6">
        <v>-8.2699999999999996E-2</v>
      </c>
      <c r="Z42" s="6">
        <v>0.1522</v>
      </c>
    </row>
    <row r="43" spans="1:26" x14ac:dyDescent="0.25">
      <c r="A43" s="3">
        <v>41</v>
      </c>
      <c r="B43" s="1">
        <v>225.25</v>
      </c>
      <c r="C43" s="1">
        <v>251.57</v>
      </c>
      <c r="D43" s="5">
        <f t="shared" si="0"/>
        <v>10.166754999999998</v>
      </c>
      <c r="E43" s="5">
        <f t="shared" si="5"/>
        <v>-7.4741125000000022</v>
      </c>
      <c r="F43" s="6">
        <f>testdata[[#This Row],[cov]]/testdata[[#This Row],[varM]]</f>
        <v>-0.73515221916924356</v>
      </c>
      <c r="G43" s="2" t="str">
        <f>IF(testdata[[#This Row],[mrkt]]&gt;B42,"UP",IF(testdata[[#This Row],[mrkt]]&lt;B42,"DN",""))</f>
        <v>UP</v>
      </c>
      <c r="H43" s="2">
        <f>IF(testdata[[#This Row],[mkt-dir]]="UP",testdata[[#This Row],[mrkt]],"")</f>
        <v>225.25</v>
      </c>
      <c r="I43" s="2">
        <f>IF(testdata[[#This Row],[mkt-dir]]="UP",testdata[[#This Row],[eval]],"")</f>
        <v>251.57</v>
      </c>
      <c r="J43" s="5">
        <f t="shared" si="1"/>
        <v>10.326798222222216</v>
      </c>
      <c r="K43" s="5">
        <f t="shared" si="2"/>
        <v>-8.0608568888888783</v>
      </c>
      <c r="L43" s="6">
        <f>testdata[[#This Row],[cov+]]/testdata[[#This Row],[varM+]]</f>
        <v>-0.78057658486468118</v>
      </c>
      <c r="M43" s="1" t="str">
        <f>IF(testdata[[#This Row],[mkt-dir]]="DN",testdata[[#This Row],[mrkt]],"")</f>
        <v/>
      </c>
      <c r="N43" s="1" t="str">
        <f>IF(testdata[[#This Row],[mkt-dir]]="DN",testdata[[#This Row],[eval]],"")</f>
        <v/>
      </c>
      <c r="O43" s="5">
        <f t="shared" si="3"/>
        <v>9.1888640000000077</v>
      </c>
      <c r="P43" s="5">
        <f t="shared" si="4"/>
        <v>-3.3110200000000325</v>
      </c>
      <c r="Q43" s="6">
        <f>testdata[[#This Row],[cov-]]/testdata[[#This Row],[varM-]]</f>
        <v>-0.36032963378280813</v>
      </c>
      <c r="R43" s="6">
        <f>testdata[[#This Row],[beta+]]/testdata[[#This Row],[beta-]]</f>
        <v>2.1662847339810543</v>
      </c>
      <c r="S43" s="6">
        <f>(testdata[[#This Row],[beta+]]-testdata[[#This Row],[beta-]])^2</f>
        <v>0.17660749989361019</v>
      </c>
      <c r="U43" s="15">
        <v>42797</v>
      </c>
      <c r="V43" s="6">
        <v>-0.73519999999999996</v>
      </c>
      <c r="W43" s="6">
        <v>-0.78059999999999996</v>
      </c>
      <c r="X43" s="6">
        <v>-0.36030000000000001</v>
      </c>
      <c r="Y43" s="6">
        <v>2.1663000000000001</v>
      </c>
      <c r="Z43" s="6">
        <v>0.17660000000000001</v>
      </c>
    </row>
    <row r="44" spans="1:26" x14ac:dyDescent="0.25">
      <c r="A44" s="3">
        <v>42</v>
      </c>
      <c r="B44" s="1">
        <v>224.58</v>
      </c>
      <c r="C44" s="1">
        <v>251.21</v>
      </c>
      <c r="D44" s="5">
        <f t="shared" si="0"/>
        <v>9.4408147499999977</v>
      </c>
      <c r="E44" s="5">
        <f t="shared" si="5"/>
        <v>-12.142031750000012</v>
      </c>
      <c r="F44" s="6">
        <f>testdata[[#This Row],[cov]]/testdata[[#This Row],[varM]]</f>
        <v>-1.2861211740226144</v>
      </c>
      <c r="G44" s="2" t="str">
        <f>IF(testdata[[#This Row],[mrkt]]&gt;B43,"UP",IF(testdata[[#This Row],[mrkt]]&lt;B43,"DN",""))</f>
        <v>DN</v>
      </c>
      <c r="H44" s="2" t="str">
        <f>IF(testdata[[#This Row],[mkt-dir]]="UP",testdata[[#This Row],[mrkt]],"")</f>
        <v/>
      </c>
      <c r="I44" s="2" t="str">
        <f>IF(testdata[[#This Row],[mkt-dir]]="UP",testdata[[#This Row],[eval]],"")</f>
        <v/>
      </c>
      <c r="J44" s="5">
        <f t="shared" si="1"/>
        <v>9.534363775510192</v>
      </c>
      <c r="K44" s="5">
        <f t="shared" si="2"/>
        <v>-12.997094897959178</v>
      </c>
      <c r="L44" s="6">
        <f>testdata[[#This Row],[cov+]]/testdata[[#This Row],[varM+]]</f>
        <v>-1.363184288325908</v>
      </c>
      <c r="M44" s="1">
        <f>IF(testdata[[#This Row],[mkt-dir]]="DN",testdata[[#This Row],[mrkt]],"")</f>
        <v>224.58</v>
      </c>
      <c r="N44" s="1">
        <f>IF(testdata[[#This Row],[mkt-dir]]="DN",testdata[[#This Row],[eval]],"")</f>
        <v>251.21</v>
      </c>
      <c r="O44" s="5">
        <f t="shared" si="3"/>
        <v>8.6136888888889036</v>
      </c>
      <c r="P44" s="5">
        <f t="shared" si="4"/>
        <v>-6.0136722222222589</v>
      </c>
      <c r="Q44" s="6">
        <f>testdata[[#This Row],[cov-]]/testdata[[#This Row],[varM-]]</f>
        <v>-0.69815294002311878</v>
      </c>
      <c r="R44" s="6">
        <f>testdata[[#This Row],[beta+]]/testdata[[#This Row],[beta-]]</f>
        <v>1.9525582579094591</v>
      </c>
      <c r="S44" s="6">
        <f>(testdata[[#This Row],[beta+]]-testdata[[#This Row],[beta-]])^2</f>
        <v>0.44226669422542575</v>
      </c>
      <c r="U44" s="15">
        <v>42800</v>
      </c>
      <c r="V44" s="6">
        <v>-1.2861</v>
      </c>
      <c r="W44" s="6">
        <v>-1.3632</v>
      </c>
      <c r="X44" s="6">
        <v>-0.69820000000000004</v>
      </c>
      <c r="Y44" s="6">
        <v>1.9525999999999999</v>
      </c>
      <c r="Z44" s="6">
        <v>0.44230000000000003</v>
      </c>
    </row>
    <row r="45" spans="1:26" x14ac:dyDescent="0.25">
      <c r="A45" s="3">
        <v>43</v>
      </c>
      <c r="B45" s="1">
        <v>223.91</v>
      </c>
      <c r="C45" s="1">
        <v>248.59</v>
      </c>
      <c r="D45" s="5">
        <f t="shared" si="0"/>
        <v>8.0397560000000006</v>
      </c>
      <c r="E45" s="5">
        <f t="shared" si="5"/>
        <v>-14.989824000000016</v>
      </c>
      <c r="F45" s="6">
        <f>testdata[[#This Row],[cov]]/testdata[[#This Row],[varM]]</f>
        <v>-1.8644625533411729</v>
      </c>
      <c r="G45" s="2" t="str">
        <f>IF(testdata[[#This Row],[mrkt]]&gt;B44,"UP",IF(testdata[[#This Row],[mrkt]]&lt;B44,"DN",""))</f>
        <v>DN</v>
      </c>
      <c r="H45" s="2" t="str">
        <f>IF(testdata[[#This Row],[mkt-dir]]="UP",testdata[[#This Row],[mrkt]],"")</f>
        <v/>
      </c>
      <c r="I45" s="2" t="str">
        <f>IF(testdata[[#This Row],[mkt-dir]]="UP",testdata[[#This Row],[eval]],"")</f>
        <v/>
      </c>
      <c r="J45" s="5">
        <f t="shared" si="1"/>
        <v>9.534363775510192</v>
      </c>
      <c r="K45" s="5">
        <f t="shared" si="2"/>
        <v>-12.997094897959178</v>
      </c>
      <c r="L45" s="6">
        <f>testdata[[#This Row],[cov+]]/testdata[[#This Row],[varM+]]</f>
        <v>-1.363184288325908</v>
      </c>
      <c r="M45" s="1">
        <f>IF(testdata[[#This Row],[mkt-dir]]="DN",testdata[[#This Row],[mrkt]],"")</f>
        <v>223.91</v>
      </c>
      <c r="N45" s="1">
        <f>IF(testdata[[#This Row],[mkt-dir]]="DN",testdata[[#This Row],[eval]],"")</f>
        <v>248.59</v>
      </c>
      <c r="O45" s="5">
        <f t="shared" si="3"/>
        <v>1.1511250000000117</v>
      </c>
      <c r="P45" s="5">
        <f t="shared" si="4"/>
        <v>-7.5097083333333776</v>
      </c>
      <c r="Q45" s="6">
        <f>testdata[[#This Row],[cov-]]/testdata[[#This Row],[varM-]]</f>
        <v>-6.5237991819596495</v>
      </c>
      <c r="R45" s="6">
        <f>testdata[[#This Row],[beta+]]/testdata[[#This Row],[beta-]]</f>
        <v>0.20895558712100459</v>
      </c>
      <c r="S45" s="6">
        <f>(testdata[[#This Row],[beta+]]-testdata[[#This Row],[beta-]])^2</f>
        <v>26.631946080394396</v>
      </c>
      <c r="U45" s="15">
        <v>42801</v>
      </c>
      <c r="V45" s="6">
        <v>-1.8645</v>
      </c>
      <c r="W45" s="6">
        <v>-1.3632</v>
      </c>
      <c r="X45" s="6">
        <v>-6.5237999999999996</v>
      </c>
      <c r="Y45" s="6">
        <v>0.20899999999999999</v>
      </c>
      <c r="Z45" s="6">
        <v>26.631900000000002</v>
      </c>
    </row>
    <row r="46" spans="1:26" x14ac:dyDescent="0.25">
      <c r="A46" s="3">
        <v>44</v>
      </c>
      <c r="B46" s="1">
        <v>223.49</v>
      </c>
      <c r="C46" s="1">
        <v>246.87</v>
      </c>
      <c r="D46" s="5">
        <f t="shared" si="0"/>
        <v>6.3031159999999948</v>
      </c>
      <c r="E46" s="5">
        <f t="shared" si="5"/>
        <v>-17.376588000000019</v>
      </c>
      <c r="F46" s="6">
        <f>testdata[[#This Row],[cov]]/testdata[[#This Row],[varM]]</f>
        <v>-2.7568250370134444</v>
      </c>
      <c r="G46" s="2" t="str">
        <f>IF(testdata[[#This Row],[mrkt]]&gt;B45,"UP",IF(testdata[[#This Row],[mrkt]]&lt;B45,"DN",""))</f>
        <v>DN</v>
      </c>
      <c r="H46" s="2" t="str">
        <f>IF(testdata[[#This Row],[mkt-dir]]="UP",testdata[[#This Row],[mrkt]],"")</f>
        <v/>
      </c>
      <c r="I46" s="2" t="str">
        <f>IF(testdata[[#This Row],[mkt-dir]]="UP",testdata[[#This Row],[eval]],"")</f>
        <v/>
      </c>
      <c r="J46" s="5">
        <f t="shared" si="1"/>
        <v>8.0529360946745374</v>
      </c>
      <c r="K46" s="5">
        <f t="shared" si="2"/>
        <v>-17.210669230769227</v>
      </c>
      <c r="L46" s="6">
        <f>testdata[[#This Row],[cov+]]/testdata[[#This Row],[varM+]]</f>
        <v>-2.1371918302134252</v>
      </c>
      <c r="M46" s="1">
        <f>IF(testdata[[#This Row],[mkt-dir]]="DN",testdata[[#This Row],[mrkt]],"")</f>
        <v>223.49</v>
      </c>
      <c r="N46" s="1">
        <f>IF(testdata[[#This Row],[mkt-dir]]="DN",testdata[[#This Row],[eval]],"")</f>
        <v>246.87</v>
      </c>
      <c r="O46" s="5">
        <f t="shared" si="3"/>
        <v>0.99042857142858121</v>
      </c>
      <c r="P46" s="5">
        <f t="shared" si="4"/>
        <v>-6.2172142857143315</v>
      </c>
      <c r="Q46" s="6">
        <f>testdata[[#This Row],[cov-]]/testdata[[#This Row],[varM-]]</f>
        <v>-6.2772969854319758</v>
      </c>
      <c r="R46" s="6">
        <f>testdata[[#This Row],[beta+]]/testdata[[#This Row],[beta-]]</f>
        <v>0.34046371155822464</v>
      </c>
      <c r="S46" s="6">
        <f>(testdata[[#This Row],[beta+]]-testdata[[#This Row],[beta-]])^2</f>
        <v>17.140470696267222</v>
      </c>
      <c r="U46" s="15">
        <v>42802</v>
      </c>
      <c r="V46" s="6">
        <v>-2.7568000000000001</v>
      </c>
      <c r="W46" s="6">
        <v>-2.1372</v>
      </c>
      <c r="X46" s="6">
        <v>-6.2773000000000003</v>
      </c>
      <c r="Y46" s="6">
        <v>0.34050000000000002</v>
      </c>
      <c r="Z46" s="6">
        <v>17.140499999999999</v>
      </c>
    </row>
    <row r="47" spans="1:26" x14ac:dyDescent="0.25">
      <c r="A47" s="3">
        <v>45</v>
      </c>
      <c r="B47" s="1">
        <v>223.78</v>
      </c>
      <c r="C47" s="1">
        <v>244.9</v>
      </c>
      <c r="D47" s="5">
        <f t="shared" si="0"/>
        <v>4.5160760000000026</v>
      </c>
      <c r="E47" s="5">
        <f t="shared" si="5"/>
        <v>-18.187370000000026</v>
      </c>
      <c r="F47" s="6">
        <f>testdata[[#This Row],[cov]]/testdata[[#This Row],[varM]]</f>
        <v>-4.0272506485719051</v>
      </c>
      <c r="G47" s="2" t="str">
        <f>IF(testdata[[#This Row],[mrkt]]&gt;B46,"UP",IF(testdata[[#This Row],[mrkt]]&lt;B46,"DN",""))</f>
        <v>UP</v>
      </c>
      <c r="H47" s="2">
        <f>IF(testdata[[#This Row],[mkt-dir]]="UP",testdata[[#This Row],[mrkt]],"")</f>
        <v>223.78</v>
      </c>
      <c r="I47" s="2">
        <f>IF(testdata[[#This Row],[mkt-dir]]="UP",testdata[[#This Row],[eval]],"")</f>
        <v>244.9</v>
      </c>
      <c r="J47" s="5">
        <f t="shared" si="1"/>
        <v>5.8869715976331296</v>
      </c>
      <c r="K47" s="5">
        <f t="shared" si="2"/>
        <v>-20.945511834319532</v>
      </c>
      <c r="L47" s="6">
        <f>testdata[[#This Row],[cov+]]/testdata[[#This Row],[varM+]]</f>
        <v>-3.5579434157183165</v>
      </c>
      <c r="M47" s="1" t="str">
        <f>IF(testdata[[#This Row],[mkt-dir]]="DN",testdata[[#This Row],[mrkt]],"")</f>
        <v/>
      </c>
      <c r="N47" s="1" t="str">
        <f>IF(testdata[[#This Row],[mkt-dir]]="DN",testdata[[#This Row],[eval]],"")</f>
        <v/>
      </c>
      <c r="O47" s="5">
        <f t="shared" si="3"/>
        <v>0.99042857142858121</v>
      </c>
      <c r="P47" s="5">
        <f t="shared" si="4"/>
        <v>-6.2172142857143315</v>
      </c>
      <c r="Q47" s="6">
        <f>testdata[[#This Row],[cov-]]/testdata[[#This Row],[varM-]]</f>
        <v>-6.2772969854319758</v>
      </c>
      <c r="R47" s="6">
        <f>testdata[[#This Row],[beta+]]/testdata[[#This Row],[beta-]]</f>
        <v>0.56679545734022252</v>
      </c>
      <c r="S47" s="6">
        <f>(testdata[[#This Row],[beta+]]-testdata[[#This Row],[beta-]])^2</f>
        <v>7.3948838371144214</v>
      </c>
      <c r="U47" s="15">
        <v>42803</v>
      </c>
      <c r="V47" s="6">
        <v>-4.0273000000000003</v>
      </c>
      <c r="W47" s="6">
        <v>-3.5579000000000001</v>
      </c>
      <c r="X47" s="6">
        <v>-6.2773000000000003</v>
      </c>
      <c r="Y47" s="6">
        <v>0.56679999999999997</v>
      </c>
      <c r="Z47" s="6">
        <v>7.3948999999999998</v>
      </c>
    </row>
    <row r="48" spans="1:26" x14ac:dyDescent="0.25">
      <c r="A48" s="3">
        <v>46</v>
      </c>
      <c r="B48" s="1">
        <v>224.56</v>
      </c>
      <c r="C48" s="1">
        <v>243.69</v>
      </c>
      <c r="D48" s="5">
        <f t="shared" si="0"/>
        <v>3.31041100000001</v>
      </c>
      <c r="E48" s="5">
        <f t="shared" si="5"/>
        <v>-17.283111500000039</v>
      </c>
      <c r="F48" s="6">
        <f>testdata[[#This Row],[cov]]/testdata[[#This Row],[varM]]</f>
        <v>-5.2208355699639677</v>
      </c>
      <c r="G48" s="2" t="str">
        <f>IF(testdata[[#This Row],[mrkt]]&gt;B47,"UP",IF(testdata[[#This Row],[mrkt]]&lt;B47,"DN",""))</f>
        <v>UP</v>
      </c>
      <c r="H48" s="2">
        <f>IF(testdata[[#This Row],[mkt-dir]]="UP",testdata[[#This Row],[mrkt]],"")</f>
        <v>224.56</v>
      </c>
      <c r="I48" s="2">
        <f>IF(testdata[[#This Row],[mkt-dir]]="UP",testdata[[#This Row],[eval]],"")</f>
        <v>243.69</v>
      </c>
      <c r="J48" s="5">
        <f t="shared" si="1"/>
        <v>4.3820485207100655</v>
      </c>
      <c r="K48" s="5">
        <f t="shared" si="2"/>
        <v>-21.591501183431976</v>
      </c>
      <c r="L48" s="6">
        <f>testdata[[#This Row],[cov+]]/testdata[[#This Row],[varM+]]</f>
        <v>-4.927262005746412</v>
      </c>
      <c r="M48" s="1" t="str">
        <f>IF(testdata[[#This Row],[mkt-dir]]="DN",testdata[[#This Row],[mrkt]],"")</f>
        <v/>
      </c>
      <c r="N48" s="1" t="str">
        <f>IF(testdata[[#This Row],[mkt-dir]]="DN",testdata[[#This Row],[eval]],"")</f>
        <v/>
      </c>
      <c r="O48" s="5">
        <f t="shared" si="3"/>
        <v>0.99042857142858121</v>
      </c>
      <c r="P48" s="5">
        <f t="shared" si="4"/>
        <v>-6.2172142857143315</v>
      </c>
      <c r="Q48" s="6">
        <f>testdata[[#This Row],[cov-]]/testdata[[#This Row],[varM-]]</f>
        <v>-6.2772969854319758</v>
      </c>
      <c r="R48" s="6">
        <f>testdata[[#This Row],[beta+]]/testdata[[#This Row],[beta-]]</f>
        <v>0.78493370907595184</v>
      </c>
      <c r="S48" s="6">
        <f>(testdata[[#This Row],[beta+]]-testdata[[#This Row],[beta-]])^2</f>
        <v>1.8225944463746004</v>
      </c>
      <c r="U48" s="15">
        <v>42804</v>
      </c>
      <c r="V48" s="6">
        <v>-5.2207999999999997</v>
      </c>
      <c r="W48" s="6">
        <v>-4.9272999999999998</v>
      </c>
      <c r="X48" s="6">
        <v>-6.2773000000000003</v>
      </c>
      <c r="Y48" s="6">
        <v>0.78490000000000004</v>
      </c>
      <c r="Z48" s="6">
        <v>1.8226</v>
      </c>
    </row>
    <row r="49" spans="1:26" x14ac:dyDescent="0.25">
      <c r="A49" s="3">
        <v>47</v>
      </c>
      <c r="B49" s="1">
        <v>224.67</v>
      </c>
      <c r="C49" s="1">
        <v>246.17</v>
      </c>
      <c r="D49" s="5">
        <f t="shared" si="0"/>
        <v>2.3401147500000068</v>
      </c>
      <c r="E49" s="5">
        <f t="shared" si="5"/>
        <v>-15.90354925000003</v>
      </c>
      <c r="F49" s="6">
        <f>testdata[[#This Row],[cov]]/testdata[[#This Row],[varM]]</f>
        <v>-6.7960553002796056</v>
      </c>
      <c r="G49" s="2" t="str">
        <f>IF(testdata[[#This Row],[mrkt]]&gt;B48,"UP",IF(testdata[[#This Row],[mrkt]]&lt;B48,"DN",""))</f>
        <v>UP</v>
      </c>
      <c r="H49" s="2">
        <f>IF(testdata[[#This Row],[mkt-dir]]="UP",testdata[[#This Row],[mrkt]],"")</f>
        <v>224.67</v>
      </c>
      <c r="I49" s="2">
        <f>IF(testdata[[#This Row],[mkt-dir]]="UP",testdata[[#This Row],[eval]],"")</f>
        <v>246.17</v>
      </c>
      <c r="J49" s="5">
        <f t="shared" si="1"/>
        <v>3.0441786982248566</v>
      </c>
      <c r="K49" s="5">
        <f t="shared" si="2"/>
        <v>-20.687489349112429</v>
      </c>
      <c r="L49" s="6">
        <f>testdata[[#This Row],[cov+]]/testdata[[#This Row],[varM+]]</f>
        <v>-6.7957539290238991</v>
      </c>
      <c r="M49" s="1" t="str">
        <f>IF(testdata[[#This Row],[mkt-dir]]="DN",testdata[[#This Row],[mrkt]],"")</f>
        <v/>
      </c>
      <c r="N49" s="1" t="str">
        <f>IF(testdata[[#This Row],[mkt-dir]]="DN",testdata[[#This Row],[eval]],"")</f>
        <v/>
      </c>
      <c r="O49" s="5">
        <f t="shared" si="3"/>
        <v>0.99042857142858121</v>
      </c>
      <c r="P49" s="5">
        <f t="shared" si="4"/>
        <v>-6.2172142857143315</v>
      </c>
      <c r="Q49" s="6">
        <f>testdata[[#This Row],[cov-]]/testdata[[#This Row],[varM-]]</f>
        <v>-6.2772969854319758</v>
      </c>
      <c r="R49" s="6">
        <f>testdata[[#This Row],[beta+]]/testdata[[#This Row],[beta-]]</f>
        <v>1.0825923872639978</v>
      </c>
      <c r="S49" s="6">
        <f>(testdata[[#This Row],[beta+]]-testdata[[#This Row],[beta-]])^2</f>
        <v>0.26879760235867872</v>
      </c>
      <c r="U49" s="15">
        <v>42807</v>
      </c>
      <c r="V49" s="6">
        <v>-6.7961</v>
      </c>
      <c r="W49" s="6">
        <v>-6.7957999999999998</v>
      </c>
      <c r="X49" s="6">
        <v>-6.2773000000000003</v>
      </c>
      <c r="Y49" s="6">
        <v>1.0826</v>
      </c>
      <c r="Z49" s="6">
        <v>0.26879999999999998</v>
      </c>
    </row>
    <row r="50" spans="1:26" x14ac:dyDescent="0.25">
      <c r="A50" s="3">
        <v>48</v>
      </c>
      <c r="B50" s="1">
        <v>223.81</v>
      </c>
      <c r="C50" s="1">
        <v>258</v>
      </c>
      <c r="D50" s="5">
        <f t="shared" si="0"/>
        <v>1.6724347500000056</v>
      </c>
      <c r="E50" s="5">
        <f t="shared" si="5"/>
        <v>-11.812581750000023</v>
      </c>
      <c r="F50" s="6">
        <f>testdata[[#This Row],[cov]]/testdata[[#This Row],[varM]]</f>
        <v>-7.063104704084858</v>
      </c>
      <c r="G50" s="2" t="str">
        <f>IF(testdata[[#This Row],[mrkt]]&gt;B49,"UP",IF(testdata[[#This Row],[mrkt]]&lt;B49,"DN",""))</f>
        <v>DN</v>
      </c>
      <c r="H50" s="2" t="str">
        <f>IF(testdata[[#This Row],[mkt-dir]]="UP",testdata[[#This Row],[mrkt]],"")</f>
        <v/>
      </c>
      <c r="I50" s="2" t="str">
        <f>IF(testdata[[#This Row],[mkt-dir]]="UP",testdata[[#This Row],[eval]],"")</f>
        <v/>
      </c>
      <c r="J50" s="5">
        <f t="shared" si="1"/>
        <v>2.2074583333333377</v>
      </c>
      <c r="K50" s="5">
        <f t="shared" si="2"/>
        <v>-16.105795833333335</v>
      </c>
      <c r="L50" s="6">
        <f>testdata[[#This Row],[cov+]]/testdata[[#This Row],[varM+]]</f>
        <v>-7.2960814662413274</v>
      </c>
      <c r="M50" s="1">
        <f>IF(testdata[[#This Row],[mkt-dir]]="DN",testdata[[#This Row],[mrkt]],"")</f>
        <v>223.81</v>
      </c>
      <c r="N50" s="1">
        <f>IF(testdata[[#This Row],[mkt-dir]]="DN",testdata[[#This Row],[eval]],"")</f>
        <v>258</v>
      </c>
      <c r="O50" s="5">
        <f t="shared" si="3"/>
        <v>0.86978593750000854</v>
      </c>
      <c r="P50" s="5">
        <f t="shared" si="4"/>
        <v>-5.3965000000000414</v>
      </c>
      <c r="Q50" s="6">
        <f>testdata[[#This Row],[cov-]]/testdata[[#This Row],[varM-]]</f>
        <v>-6.2044001487434812</v>
      </c>
      <c r="R50" s="6">
        <f>testdata[[#This Row],[beta+]]/testdata[[#This Row],[beta-]]</f>
        <v>1.1759527579340501</v>
      </c>
      <c r="S50" s="6">
        <f>(testdata[[#This Row],[beta+]]-testdata[[#This Row],[beta-]])^2</f>
        <v>1.1917680989738331</v>
      </c>
      <c r="U50" s="15">
        <v>42808</v>
      </c>
      <c r="V50" s="6">
        <v>-7.0631000000000004</v>
      </c>
      <c r="W50" s="6">
        <v>-7.2961</v>
      </c>
      <c r="X50" s="6">
        <v>-6.2043999999999997</v>
      </c>
      <c r="Y50" s="6">
        <v>1.1759999999999999</v>
      </c>
      <c r="Z50" s="6">
        <v>1.1918</v>
      </c>
    </row>
    <row r="51" spans="1:26" x14ac:dyDescent="0.25">
      <c r="A51" s="3">
        <v>49</v>
      </c>
      <c r="B51" s="1">
        <v>225.75</v>
      </c>
      <c r="C51" s="1">
        <v>255.73</v>
      </c>
      <c r="D51" s="5">
        <f t="shared" si="0"/>
        <v>1.4127787500000035</v>
      </c>
      <c r="E51" s="5">
        <f t="shared" si="5"/>
        <v>-8.3468450000000054</v>
      </c>
      <c r="F51" s="6">
        <f>testdata[[#This Row],[cov]]/testdata[[#This Row],[varM]]</f>
        <v>-5.9081048607221653</v>
      </c>
      <c r="G51" s="2" t="str">
        <f>IF(testdata[[#This Row],[mrkt]]&gt;B50,"UP",IF(testdata[[#This Row],[mrkt]]&lt;B50,"DN",""))</f>
        <v>UP</v>
      </c>
      <c r="H51" s="2">
        <f>IF(testdata[[#This Row],[mkt-dir]]="UP",testdata[[#This Row],[mrkt]],"")</f>
        <v>225.75</v>
      </c>
      <c r="I51" s="2">
        <f>IF(testdata[[#This Row],[mkt-dir]]="UP",testdata[[#This Row],[eval]],"")</f>
        <v>255.73</v>
      </c>
      <c r="J51" s="5">
        <f t="shared" si="1"/>
        <v>1.7018138888888912</v>
      </c>
      <c r="K51" s="5">
        <f t="shared" si="2"/>
        <v>-10.445852777777764</v>
      </c>
      <c r="L51" s="6">
        <f>testdata[[#This Row],[cov+]]/testdata[[#This Row],[varM+]]</f>
        <v>-6.1380700004733351</v>
      </c>
      <c r="M51" s="1" t="str">
        <f>IF(testdata[[#This Row],[mkt-dir]]="DN",testdata[[#This Row],[mrkt]],"")</f>
        <v/>
      </c>
      <c r="N51" s="1" t="str">
        <f>IF(testdata[[#This Row],[mkt-dir]]="DN",testdata[[#This Row],[eval]],"")</f>
        <v/>
      </c>
      <c r="O51" s="5">
        <f t="shared" si="3"/>
        <v>0.86978593750000854</v>
      </c>
      <c r="P51" s="5">
        <f t="shared" si="4"/>
        <v>-5.3965000000000414</v>
      </c>
      <c r="Q51" s="6">
        <f>testdata[[#This Row],[cov-]]/testdata[[#This Row],[varM-]]</f>
        <v>-6.2044001487434812</v>
      </c>
      <c r="R51" s="6">
        <f>testdata[[#This Row],[beta+]]/testdata[[#This Row],[beta-]]</f>
        <v>0.98930917628135584</v>
      </c>
      <c r="S51" s="6">
        <f>(testdata[[#This Row],[beta+]]-testdata[[#This Row],[beta-]])^2</f>
        <v>4.399688569539574E-3</v>
      </c>
      <c r="U51" s="15">
        <v>42809</v>
      </c>
      <c r="V51" s="6">
        <v>-5.9081000000000001</v>
      </c>
      <c r="W51" s="6">
        <v>-6.1380999999999997</v>
      </c>
      <c r="X51" s="6">
        <v>-6.2043999999999997</v>
      </c>
      <c r="Y51" s="6">
        <v>0.98929999999999996</v>
      </c>
      <c r="Z51" s="6">
        <v>4.4000000000000003E-3</v>
      </c>
    </row>
    <row r="52" spans="1:26" x14ac:dyDescent="0.25">
      <c r="A52" s="3">
        <v>50</v>
      </c>
      <c r="B52" s="1">
        <v>225.31</v>
      </c>
      <c r="C52" s="1">
        <v>262.05</v>
      </c>
      <c r="D52" s="5">
        <f t="shared" si="0"/>
        <v>1.2858140000000042</v>
      </c>
      <c r="E52" s="5">
        <f t="shared" si="5"/>
        <v>-5.4968960000000067</v>
      </c>
      <c r="F52" s="6">
        <f>testdata[[#This Row],[cov]]/testdata[[#This Row],[varM]]</f>
        <v>-4.2750320030735303</v>
      </c>
      <c r="G52" s="2" t="str">
        <f>IF(testdata[[#This Row],[mrkt]]&gt;B51,"UP",IF(testdata[[#This Row],[mrkt]]&lt;B51,"DN",""))</f>
        <v>DN</v>
      </c>
      <c r="H52" s="2" t="str">
        <f>IF(testdata[[#This Row],[mkt-dir]]="UP",testdata[[#This Row],[mrkt]],"")</f>
        <v/>
      </c>
      <c r="I52" s="2" t="str">
        <f>IF(testdata[[#This Row],[mkt-dir]]="UP",testdata[[#This Row],[eval]],"")</f>
        <v/>
      </c>
      <c r="J52" s="5">
        <f t="shared" si="1"/>
        <v>1.3988049586776883</v>
      </c>
      <c r="K52" s="5">
        <f t="shared" si="2"/>
        <v>-6.4873330578512283</v>
      </c>
      <c r="L52" s="6">
        <f>testdata[[#This Row],[cov+]]/testdata[[#This Row],[varM+]]</f>
        <v>-4.6377681302930203</v>
      </c>
      <c r="M52" s="1">
        <f>IF(testdata[[#This Row],[mkt-dir]]="DN",testdata[[#This Row],[mrkt]],"")</f>
        <v>225.31</v>
      </c>
      <c r="N52" s="1">
        <f>IF(testdata[[#This Row],[mkt-dir]]="DN",testdata[[#This Row],[eval]],"")</f>
        <v>262.05</v>
      </c>
      <c r="O52" s="5">
        <f t="shared" si="3"/>
        <v>1.041624691358032</v>
      </c>
      <c r="P52" s="5">
        <f t="shared" si="4"/>
        <v>-3.8035679012346026</v>
      </c>
      <c r="Q52" s="6">
        <f>testdata[[#This Row],[cov-]]/testdata[[#This Row],[varM-]]</f>
        <v>-3.651572330025751</v>
      </c>
      <c r="R52" s="6">
        <f>testdata[[#This Row],[beta+]]/testdata[[#This Row],[beta-]]</f>
        <v>1.2700742888640288</v>
      </c>
      <c r="S52" s="6">
        <f>(testdata[[#This Row],[beta+]]-testdata[[#This Row],[beta-]])^2</f>
        <v>0.97258215646479962</v>
      </c>
      <c r="U52" s="15">
        <v>42810</v>
      </c>
      <c r="V52" s="6">
        <v>-4.2750000000000004</v>
      </c>
      <c r="W52" s="6">
        <v>-4.6378000000000004</v>
      </c>
      <c r="X52" s="6">
        <v>-3.6516000000000002</v>
      </c>
      <c r="Y52" s="6">
        <v>1.2701</v>
      </c>
      <c r="Z52" s="6">
        <v>0.97260000000000002</v>
      </c>
    </row>
    <row r="53" spans="1:26" x14ac:dyDescent="0.25">
      <c r="A53" s="3">
        <v>51</v>
      </c>
      <c r="B53" s="1">
        <v>224.91</v>
      </c>
      <c r="C53" s="1">
        <v>261.5</v>
      </c>
      <c r="D53" s="5">
        <f t="shared" si="0"/>
        <v>1.0219540000000038</v>
      </c>
      <c r="E53" s="5">
        <f t="shared" si="5"/>
        <v>-3.6243840000000085</v>
      </c>
      <c r="F53" s="6">
        <f>testdata[[#This Row],[cov]]/testdata[[#This Row],[varM]]</f>
        <v>-3.5465236204369228</v>
      </c>
      <c r="G53" s="2" t="str">
        <f>IF(testdata[[#This Row],[mrkt]]&gt;B52,"UP",IF(testdata[[#This Row],[mrkt]]&lt;B52,"DN",""))</f>
        <v>DN</v>
      </c>
      <c r="H53" s="2" t="str">
        <f>IF(testdata[[#This Row],[mkt-dir]]="UP",testdata[[#This Row],[mrkt]],"")</f>
        <v/>
      </c>
      <c r="I53" s="2" t="str">
        <f>IF(testdata[[#This Row],[mkt-dir]]="UP",testdata[[#This Row],[eval]],"")</f>
        <v/>
      </c>
      <c r="J53" s="5">
        <f t="shared" si="1"/>
        <v>1.3988049586776883</v>
      </c>
      <c r="K53" s="5">
        <f t="shared" si="2"/>
        <v>-6.4873330578512283</v>
      </c>
      <c r="L53" s="6">
        <f>testdata[[#This Row],[cov+]]/testdata[[#This Row],[varM+]]</f>
        <v>-4.6377681302930203</v>
      </c>
      <c r="M53" s="1">
        <f>IF(testdata[[#This Row],[mkt-dir]]="DN",testdata[[#This Row],[mrkt]],"")</f>
        <v>224.91</v>
      </c>
      <c r="N53" s="1">
        <f>IF(testdata[[#This Row],[mkt-dir]]="DN",testdata[[#This Row],[eval]],"")</f>
        <v>261.5</v>
      </c>
      <c r="O53" s="5">
        <f t="shared" si="3"/>
        <v>0.55709135802469656</v>
      </c>
      <c r="P53" s="5">
        <f t="shared" si="4"/>
        <v>-6.850000000003803E-2</v>
      </c>
      <c r="Q53" s="6">
        <f>testdata[[#This Row],[cov-]]/testdata[[#This Row],[varM-]]</f>
        <v>-0.12296008367985012</v>
      </c>
      <c r="R53" s="6">
        <f>testdata[[#This Row],[beta+]]/testdata[[#This Row],[beta-]]</f>
        <v>37.717672203024264</v>
      </c>
      <c r="S53" s="6">
        <f>(testdata[[#This Row],[beta+]]-testdata[[#This Row],[beta-]])^2</f>
        <v>20.383491697763034</v>
      </c>
      <c r="U53" s="15">
        <v>42811</v>
      </c>
      <c r="V53" s="6">
        <v>-3.5465</v>
      </c>
      <c r="W53" s="6">
        <v>-4.6378000000000004</v>
      </c>
      <c r="X53" s="6">
        <v>-0.123</v>
      </c>
      <c r="Y53" s="6">
        <v>37.717700000000001</v>
      </c>
      <c r="Z53" s="6">
        <v>20.383500000000002</v>
      </c>
    </row>
    <row r="54" spans="1:26" x14ac:dyDescent="0.25">
      <c r="A54" s="3">
        <v>52</v>
      </c>
      <c r="B54" s="1">
        <v>224.66</v>
      </c>
      <c r="C54" s="1">
        <v>261.92</v>
      </c>
      <c r="D54" s="5">
        <f t="shared" si="0"/>
        <v>0.78438600000000203</v>
      </c>
      <c r="E54" s="5">
        <f t="shared" si="5"/>
        <v>-1.5873760000000023</v>
      </c>
      <c r="F54" s="6">
        <f>testdata[[#This Row],[cov]]/testdata[[#This Row],[varM]]</f>
        <v>-2.0237179143941861</v>
      </c>
      <c r="G54" s="2" t="str">
        <f>IF(testdata[[#This Row],[mrkt]]&gt;B53,"UP",IF(testdata[[#This Row],[mrkt]]&lt;B53,"DN",""))</f>
        <v>DN</v>
      </c>
      <c r="H54" s="2" t="str">
        <f>IF(testdata[[#This Row],[mkt-dir]]="UP",testdata[[#This Row],[mrkt]],"")</f>
        <v/>
      </c>
      <c r="I54" s="2" t="str">
        <f>IF(testdata[[#This Row],[mkt-dir]]="UP",testdata[[#This Row],[eval]],"")</f>
        <v/>
      </c>
      <c r="J54" s="5">
        <f t="shared" si="1"/>
        <v>1.0141760000000011</v>
      </c>
      <c r="K54" s="5">
        <f t="shared" si="2"/>
        <v>-2.9083279999999752</v>
      </c>
      <c r="L54" s="6">
        <f>testdata[[#This Row],[cov+]]/testdata[[#This Row],[varM+]]</f>
        <v>-2.8676758274697609</v>
      </c>
      <c r="M54" s="1">
        <f>IF(testdata[[#This Row],[mkt-dir]]="DN",testdata[[#This Row],[mrkt]],"")</f>
        <v>224.66</v>
      </c>
      <c r="N54" s="1">
        <f>IF(testdata[[#This Row],[mkt-dir]]="DN",testdata[[#This Row],[eval]],"")</f>
        <v>261.92</v>
      </c>
      <c r="O54" s="5">
        <f t="shared" si="3"/>
        <v>0.52079600000000437</v>
      </c>
      <c r="P54" s="5">
        <f t="shared" si="4"/>
        <v>0.19416599999996328</v>
      </c>
      <c r="Q54" s="6">
        <f>testdata[[#This Row],[cov-]]/testdata[[#This Row],[varM-]]</f>
        <v>0.37282544412776147</v>
      </c>
      <c r="R54" s="6">
        <f>testdata[[#This Row],[beta+]]/testdata[[#This Row],[beta-]]</f>
        <v>-7.6917385136596339</v>
      </c>
      <c r="S54" s="6">
        <f>(testdata[[#This Row],[beta+]]-testdata[[#This Row],[beta-]])^2</f>
        <v>10.50084849122516</v>
      </c>
      <c r="U54" s="15">
        <v>42814</v>
      </c>
      <c r="V54" s="6">
        <v>-2.0236999999999998</v>
      </c>
      <c r="W54" s="6">
        <v>-2.8677000000000001</v>
      </c>
      <c r="X54" s="6">
        <v>0.37280000000000002</v>
      </c>
      <c r="Y54" s="6">
        <v>-7.6917</v>
      </c>
      <c r="Z54" s="6">
        <v>10.5008</v>
      </c>
    </row>
    <row r="55" spans="1:26" x14ac:dyDescent="0.25">
      <c r="A55" s="3">
        <v>53</v>
      </c>
      <c r="B55" s="1">
        <v>221.78</v>
      </c>
      <c r="C55" s="1">
        <v>250.68</v>
      </c>
      <c r="D55" s="5">
        <f t="shared" si="0"/>
        <v>1.0691347500000026</v>
      </c>
      <c r="E55" s="5">
        <f t="shared" si="5"/>
        <v>-0.1127725000000126</v>
      </c>
      <c r="F55" s="6">
        <f>testdata[[#This Row],[cov]]/testdata[[#This Row],[varM]]</f>
        <v>-0.10548015579889469</v>
      </c>
      <c r="G55" s="2" t="str">
        <f>IF(testdata[[#This Row],[mrkt]]&gt;B54,"UP",IF(testdata[[#This Row],[mrkt]]&lt;B54,"DN",""))</f>
        <v>DN</v>
      </c>
      <c r="H55" s="2" t="str">
        <f>IF(testdata[[#This Row],[mkt-dir]]="UP",testdata[[#This Row],[mrkt]],"")</f>
        <v/>
      </c>
      <c r="I55" s="2" t="str">
        <f>IF(testdata[[#This Row],[mkt-dir]]="UP",testdata[[#This Row],[eval]],"")</f>
        <v/>
      </c>
      <c r="J55" s="5">
        <f t="shared" si="1"/>
        <v>0.984987654320991</v>
      </c>
      <c r="K55" s="5">
        <f t="shared" si="2"/>
        <v>1.3772839506173954E-2</v>
      </c>
      <c r="L55" s="6">
        <f>testdata[[#This Row],[cov+]]/testdata[[#This Row],[varM+]]</f>
        <v>1.3982753434273619E-2</v>
      </c>
      <c r="M55" s="1">
        <f>IF(testdata[[#This Row],[mkt-dir]]="DN",testdata[[#This Row],[mrkt]],"")</f>
        <v>221.78</v>
      </c>
      <c r="N55" s="1">
        <f>IF(testdata[[#This Row],[mkt-dir]]="DN",testdata[[#This Row],[eval]],"")</f>
        <v>250.68</v>
      </c>
      <c r="O55" s="5">
        <f t="shared" si="3"/>
        <v>0.97439669421487995</v>
      </c>
      <c r="P55" s="5">
        <f t="shared" si="4"/>
        <v>1.3428107438016188</v>
      </c>
      <c r="Q55" s="6">
        <f>testdata[[#This Row],[cov-]]/testdata[[#This Row],[varM-]]</f>
        <v>1.378094519176903</v>
      </c>
      <c r="R55" s="6">
        <f>testdata[[#This Row],[beta+]]/testdata[[#This Row],[beta-]]</f>
        <v>1.0146440058861219E-2</v>
      </c>
      <c r="S55" s="6">
        <f>(testdata[[#This Row],[beta+]]-testdata[[#This Row],[beta-]])^2</f>
        <v>1.8608009094374742</v>
      </c>
      <c r="U55" s="15">
        <v>42815</v>
      </c>
      <c r="V55" s="6">
        <v>-0.1055</v>
      </c>
      <c r="W55" s="6">
        <v>1.4E-2</v>
      </c>
      <c r="X55" s="6">
        <v>1.3781000000000001</v>
      </c>
      <c r="Y55" s="6">
        <v>1.01E-2</v>
      </c>
      <c r="Z55" s="6">
        <v>1.8608</v>
      </c>
    </row>
    <row r="56" spans="1:26" x14ac:dyDescent="0.25">
      <c r="A56" s="3">
        <v>54</v>
      </c>
      <c r="B56" s="1">
        <v>222.3</v>
      </c>
      <c r="C56" s="1">
        <v>255.01</v>
      </c>
      <c r="D56" s="5">
        <f t="shared" si="0"/>
        <v>1.2087509999999995</v>
      </c>
      <c r="E56" s="5">
        <f t="shared" si="5"/>
        <v>0.74496999999999924</v>
      </c>
      <c r="F56" s="6">
        <f>testdata[[#This Row],[cov]]/testdata[[#This Row],[varM]]</f>
        <v>0.61631386447663705</v>
      </c>
      <c r="G56" s="2" t="str">
        <f>IF(testdata[[#This Row],[mrkt]]&gt;B55,"UP",IF(testdata[[#This Row],[mrkt]]&lt;B55,"DN",""))</f>
        <v>UP</v>
      </c>
      <c r="H56" s="2">
        <f>IF(testdata[[#This Row],[mkt-dir]]="UP",testdata[[#This Row],[mrkt]],"")</f>
        <v>222.3</v>
      </c>
      <c r="I56" s="2">
        <f>IF(testdata[[#This Row],[mkt-dir]]="UP",testdata[[#This Row],[eval]],"")</f>
        <v>255.01</v>
      </c>
      <c r="J56" s="5">
        <f t="shared" si="1"/>
        <v>1.371368999999997</v>
      </c>
      <c r="K56" s="5">
        <f t="shared" si="2"/>
        <v>-1.0040189999999918</v>
      </c>
      <c r="L56" s="6">
        <f>testdata[[#This Row],[cov+]]/testdata[[#This Row],[varM+]]</f>
        <v>-0.73212898935297066</v>
      </c>
      <c r="M56" s="1" t="str">
        <f>IF(testdata[[#This Row],[mkt-dir]]="DN",testdata[[#This Row],[mrkt]],"")</f>
        <v/>
      </c>
      <c r="N56" s="1" t="str">
        <f>IF(testdata[[#This Row],[mkt-dir]]="DN",testdata[[#This Row],[eval]],"")</f>
        <v/>
      </c>
      <c r="O56" s="5">
        <f t="shared" si="3"/>
        <v>1.0035010000000024</v>
      </c>
      <c r="P56" s="5">
        <f t="shared" si="4"/>
        <v>3.0046669999999844</v>
      </c>
      <c r="Q56" s="6">
        <f>testdata[[#This Row],[cov-]]/testdata[[#This Row],[varM-]]</f>
        <v>2.9941843605536786</v>
      </c>
      <c r="R56" s="6">
        <f>testdata[[#This Row],[beta+]]/testdata[[#This Row],[beta-]]</f>
        <v>-0.24451700402896595</v>
      </c>
      <c r="S56" s="6">
        <f>(testdata[[#This Row],[beta+]]-testdata[[#This Row],[beta-]])^2</f>
        <v>13.885411181692513</v>
      </c>
      <c r="U56" s="15">
        <v>42816</v>
      </c>
      <c r="V56" s="6">
        <v>0.61629999999999996</v>
      </c>
      <c r="W56" s="6">
        <v>-0.73209999999999997</v>
      </c>
      <c r="X56" s="6">
        <v>2.9942000000000002</v>
      </c>
      <c r="Y56" s="6">
        <v>-0.2445</v>
      </c>
      <c r="Z56" s="6">
        <v>13.885400000000001</v>
      </c>
    </row>
    <row r="57" spans="1:26" x14ac:dyDescent="0.25">
      <c r="A57" s="3">
        <v>55</v>
      </c>
      <c r="B57" s="1">
        <v>222.06</v>
      </c>
      <c r="C57" s="1">
        <v>254.78</v>
      </c>
      <c r="D57" s="5">
        <f t="shared" si="0"/>
        <v>1.4054309999999983</v>
      </c>
      <c r="E57" s="5">
        <f t="shared" si="5"/>
        <v>0.63478850000000064</v>
      </c>
      <c r="F57" s="6">
        <f>testdata[[#This Row],[cov]]/testdata[[#This Row],[varM]]</f>
        <v>0.45166820711938288</v>
      </c>
      <c r="G57" s="2" t="str">
        <f>IF(testdata[[#This Row],[mrkt]]&gt;B56,"UP",IF(testdata[[#This Row],[mrkt]]&lt;B56,"DN",""))</f>
        <v>DN</v>
      </c>
      <c r="H57" s="2" t="str">
        <f>IF(testdata[[#This Row],[mkt-dir]]="UP",testdata[[#This Row],[mrkt]],"")</f>
        <v/>
      </c>
      <c r="I57" s="2" t="str">
        <f>IF(testdata[[#This Row],[mkt-dir]]="UP",testdata[[#This Row],[eval]],"")</f>
        <v/>
      </c>
      <c r="J57" s="5">
        <f t="shared" si="1"/>
        <v>1.3980543209876504</v>
      </c>
      <c r="K57" s="5">
        <f t="shared" si="2"/>
        <v>-0.44801728395060425</v>
      </c>
      <c r="L57" s="6">
        <f>testdata[[#This Row],[cov+]]/testdata[[#This Row],[varM+]]</f>
        <v>-0.3204577084201593</v>
      </c>
      <c r="M57" s="1">
        <f>IF(testdata[[#This Row],[mkt-dir]]="DN",testdata[[#This Row],[mrkt]],"")</f>
        <v>222.06</v>
      </c>
      <c r="N57" s="1">
        <f>IF(testdata[[#This Row],[mkt-dir]]="DN",testdata[[#This Row],[eval]],"")</f>
        <v>254.78</v>
      </c>
      <c r="O57" s="5">
        <f t="shared" si="3"/>
        <v>1.2551966942148782</v>
      </c>
      <c r="P57" s="5">
        <f t="shared" si="4"/>
        <v>2.6219214876032919</v>
      </c>
      <c r="Q57" s="6">
        <f>testdata[[#This Row],[cov-]]/testdata[[#This Row],[varM-]]</f>
        <v>2.0888530854865706</v>
      </c>
      <c r="R57" s="6">
        <f>testdata[[#This Row],[beta+]]/testdata[[#This Row],[beta-]]</f>
        <v>-0.15341323458634379</v>
      </c>
      <c r="S57" s="6">
        <f>(testdata[[#This Row],[beta+]]-testdata[[#This Row],[beta-]])^2</f>
        <v>5.804778501635476</v>
      </c>
      <c r="U57" s="15">
        <v>42817</v>
      </c>
      <c r="V57" s="6">
        <v>0.45169999999999999</v>
      </c>
      <c r="W57" s="6">
        <v>-0.32050000000000001</v>
      </c>
      <c r="X57" s="6">
        <v>2.0889000000000002</v>
      </c>
      <c r="Y57" s="6">
        <v>-0.15340000000000001</v>
      </c>
      <c r="Z57" s="6">
        <v>5.8048000000000002</v>
      </c>
    </row>
    <row r="58" spans="1:26" x14ac:dyDescent="0.25">
      <c r="A58" s="3">
        <v>56</v>
      </c>
      <c r="B58" s="1">
        <v>221.9</v>
      </c>
      <c r="C58" s="1">
        <v>263.16000000000003</v>
      </c>
      <c r="D58" s="5">
        <f t="shared" si="0"/>
        <v>1.6435589999999969</v>
      </c>
      <c r="E58" s="5">
        <f t="shared" si="5"/>
        <v>-0.45130749999999847</v>
      </c>
      <c r="F58" s="6">
        <f>testdata[[#This Row],[cov]]/testdata[[#This Row],[varM]]</f>
        <v>-0.27459160273528321</v>
      </c>
      <c r="G58" s="2" t="str">
        <f>IF(testdata[[#This Row],[mrkt]]&gt;B57,"UP",IF(testdata[[#This Row],[mrkt]]&lt;B57,"DN",""))</f>
        <v>DN</v>
      </c>
      <c r="H58" s="2" t="str">
        <f>IF(testdata[[#This Row],[mkt-dir]]="UP",testdata[[#This Row],[mrkt]],"")</f>
        <v/>
      </c>
      <c r="I58" s="2" t="str">
        <f>IF(testdata[[#This Row],[mkt-dir]]="UP",testdata[[#This Row],[eval]],"")</f>
        <v/>
      </c>
      <c r="J58" s="5">
        <f t="shared" si="1"/>
        <v>1.4733234374999948</v>
      </c>
      <c r="K58" s="5">
        <f t="shared" si="2"/>
        <v>0.31974375000001753</v>
      </c>
      <c r="L58" s="6">
        <f>testdata[[#This Row],[cov+]]/testdata[[#This Row],[varM+]]</f>
        <v>0.2170221024533309</v>
      </c>
      <c r="M58" s="1">
        <f>IF(testdata[[#This Row],[mkt-dir]]="DN",testdata[[#This Row],[mrkt]],"")</f>
        <v>221.9</v>
      </c>
      <c r="N58" s="1">
        <f>IF(testdata[[#This Row],[mkt-dir]]="DN",testdata[[#This Row],[eval]],"")</f>
        <v>263.16000000000003</v>
      </c>
      <c r="O58" s="5">
        <f t="shared" si="3"/>
        <v>1.4597743055555565</v>
      </c>
      <c r="P58" s="5">
        <f t="shared" si="4"/>
        <v>1.0246340277777637</v>
      </c>
      <c r="Q58" s="6">
        <f>testdata[[#This Row],[cov-]]/testdata[[#This Row],[varM-]]</f>
        <v>0.70191263394502035</v>
      </c>
      <c r="R58" s="6">
        <f>testdata[[#This Row],[beta+]]/testdata[[#This Row],[beta-]]</f>
        <v>0.30918677333613842</v>
      </c>
      <c r="S58" s="6">
        <f>(testdata[[#This Row],[beta+]]-testdata[[#This Row],[beta-]])^2</f>
        <v>0.23511882753029312</v>
      </c>
      <c r="U58" s="15">
        <v>42818</v>
      </c>
      <c r="V58" s="6">
        <v>-0.27460000000000001</v>
      </c>
      <c r="W58" s="6">
        <v>0.217</v>
      </c>
      <c r="X58" s="6">
        <v>0.70189999999999997</v>
      </c>
      <c r="Y58" s="6">
        <v>0.30919999999999997</v>
      </c>
      <c r="Z58" s="6">
        <v>0.2351</v>
      </c>
    </row>
    <row r="59" spans="1:26" x14ac:dyDescent="0.25">
      <c r="A59" s="3">
        <v>57</v>
      </c>
      <c r="B59" s="1">
        <v>221.67</v>
      </c>
      <c r="C59" s="1">
        <v>270.22000000000003</v>
      </c>
      <c r="D59" s="5">
        <f t="shared" si="0"/>
        <v>1.9221360000000005</v>
      </c>
      <c r="E59" s="5">
        <f t="shared" si="5"/>
        <v>-2.4640490000000166</v>
      </c>
      <c r="F59" s="6">
        <f>testdata[[#This Row],[cov]]/testdata[[#This Row],[varM]]</f>
        <v>-1.2819327040334378</v>
      </c>
      <c r="G59" s="2" t="str">
        <f>IF(testdata[[#This Row],[mrkt]]&gt;B58,"UP",IF(testdata[[#This Row],[mrkt]]&lt;B58,"DN",""))</f>
        <v>DN</v>
      </c>
      <c r="H59" s="2" t="str">
        <f>IF(testdata[[#This Row],[mkt-dir]]="UP",testdata[[#This Row],[mrkt]],"")</f>
        <v/>
      </c>
      <c r="I59" s="2" t="str">
        <f>IF(testdata[[#This Row],[mkt-dir]]="UP",testdata[[#This Row],[eval]],"")</f>
        <v/>
      </c>
      <c r="J59" s="5">
        <f t="shared" si="1"/>
        <v>1.625755102040809</v>
      </c>
      <c r="K59" s="5">
        <f t="shared" si="2"/>
        <v>7.9708163265321125E-2</v>
      </c>
      <c r="L59" s="6">
        <f>testdata[[#This Row],[cov+]]/testdata[[#This Row],[varM+]]</f>
        <v>4.9028394968752387E-2</v>
      </c>
      <c r="M59" s="1">
        <f>IF(testdata[[#This Row],[mkt-dir]]="DN",testdata[[#This Row],[mrkt]],"")</f>
        <v>221.67</v>
      </c>
      <c r="N59" s="1">
        <f>IF(testdata[[#This Row],[mkt-dir]]="DN",testdata[[#This Row],[eval]],"")</f>
        <v>270.22000000000003</v>
      </c>
      <c r="O59" s="5">
        <f t="shared" si="3"/>
        <v>1.6529633136094735</v>
      </c>
      <c r="P59" s="5">
        <f t="shared" si="4"/>
        <v>-1.305207100591748</v>
      </c>
      <c r="Q59" s="6">
        <f>testdata[[#This Row],[cov-]]/testdata[[#This Row],[varM-]]</f>
        <v>-0.78961649653412347</v>
      </c>
      <c r="R59" s="6">
        <f>testdata[[#This Row],[beta+]]/testdata[[#This Row],[beta-]]</f>
        <v>-6.2091401565131321E-2</v>
      </c>
      <c r="S59" s="6">
        <f>(testdata[[#This Row],[beta+]]-testdata[[#This Row],[beta-]])^2</f>
        <v>0.70332525404387047</v>
      </c>
      <c r="U59" s="15">
        <v>42821</v>
      </c>
      <c r="V59" s="6">
        <v>-1.2819</v>
      </c>
      <c r="W59" s="6">
        <v>4.9000000000000002E-2</v>
      </c>
      <c r="X59" s="6">
        <v>-0.78959999999999997</v>
      </c>
      <c r="Y59" s="6">
        <v>-6.2100000000000002E-2</v>
      </c>
      <c r="Z59" s="6">
        <v>0.70330000000000004</v>
      </c>
    </row>
    <row r="60" spans="1:26" x14ac:dyDescent="0.25">
      <c r="A60" s="3">
        <v>58</v>
      </c>
      <c r="B60" s="1">
        <v>223.29</v>
      </c>
      <c r="C60" s="1">
        <v>277.45</v>
      </c>
      <c r="D60" s="5">
        <f t="shared" si="0"/>
        <v>1.9295640000000005</v>
      </c>
      <c r="E60" s="5">
        <f t="shared" si="5"/>
        <v>-3.3691750000000278</v>
      </c>
      <c r="F60" s="6">
        <f>testdata[[#This Row],[cov]]/testdata[[#This Row],[varM]]</f>
        <v>-1.7460809799519617</v>
      </c>
      <c r="G60" s="2" t="str">
        <f>IF(testdata[[#This Row],[mrkt]]&gt;B59,"UP",IF(testdata[[#This Row],[mrkt]]&lt;B59,"DN",""))</f>
        <v>UP</v>
      </c>
      <c r="H60" s="2">
        <f>IF(testdata[[#This Row],[mkt-dir]]="UP",testdata[[#This Row],[mrkt]],"")</f>
        <v>223.29</v>
      </c>
      <c r="I60" s="2">
        <f>IF(testdata[[#This Row],[mkt-dir]]="UP",testdata[[#This Row],[eval]],"")</f>
        <v>277.45</v>
      </c>
      <c r="J60" s="5">
        <f t="shared" si="1"/>
        <v>1.637348437499996</v>
      </c>
      <c r="K60" s="5">
        <f t="shared" si="2"/>
        <v>-4.2015468750000116</v>
      </c>
      <c r="L60" s="6">
        <f>testdata[[#This Row],[cov+]]/testdata[[#This Row],[varM+]]</f>
        <v>-2.5660676608426676</v>
      </c>
      <c r="M60" s="1" t="str">
        <f>IF(testdata[[#This Row],[mkt-dir]]="DN",testdata[[#This Row],[mrkt]],"")</f>
        <v/>
      </c>
      <c r="N60" s="1" t="str">
        <f>IF(testdata[[#This Row],[mkt-dir]]="DN",testdata[[#This Row],[eval]],"")</f>
        <v/>
      </c>
      <c r="O60" s="5">
        <f t="shared" si="3"/>
        <v>1.7879576388888949</v>
      </c>
      <c r="P60" s="5">
        <f t="shared" si="4"/>
        <v>-1.5104736111111492</v>
      </c>
      <c r="Q60" s="6">
        <f>testdata[[#This Row],[cov-]]/testdata[[#This Row],[varM-]]</f>
        <v>-0.84480391383870546</v>
      </c>
      <c r="R60" s="6">
        <f>testdata[[#This Row],[beta+]]/testdata[[#This Row],[beta-]]</f>
        <v>3.0374713218156266</v>
      </c>
      <c r="S60" s="6">
        <f>(testdata[[#This Row],[beta+]]-testdata[[#This Row],[beta-]])^2</f>
        <v>2.9627488867501199</v>
      </c>
      <c r="U60" s="15">
        <v>42822</v>
      </c>
      <c r="V60" s="6">
        <v>-1.7461</v>
      </c>
      <c r="W60" s="6">
        <v>-2.5661</v>
      </c>
      <c r="X60" s="6">
        <v>-0.8448</v>
      </c>
      <c r="Y60" s="6">
        <v>3.0375000000000001</v>
      </c>
      <c r="Z60" s="6">
        <v>2.9626999999999999</v>
      </c>
    </row>
    <row r="61" spans="1:26" x14ac:dyDescent="0.25">
      <c r="A61" s="3">
        <v>59</v>
      </c>
      <c r="B61" s="1">
        <v>223.5</v>
      </c>
      <c r="C61" s="1">
        <v>277.38</v>
      </c>
      <c r="D61" s="5">
        <f t="shared" si="0"/>
        <v>1.5887647500000006</v>
      </c>
      <c r="E61" s="5">
        <f t="shared" si="5"/>
        <v>-3.0146410000000294</v>
      </c>
      <c r="F61" s="6">
        <f>testdata[[#This Row],[cov]]/testdata[[#This Row],[varM]]</f>
        <v>-1.8974747520046806</v>
      </c>
      <c r="G61" s="2" t="str">
        <f>IF(testdata[[#This Row],[mrkt]]&gt;B60,"UP",IF(testdata[[#This Row],[mrkt]]&lt;B60,"DN",""))</f>
        <v>UP</v>
      </c>
      <c r="H61" s="2">
        <f>IF(testdata[[#This Row],[mkt-dir]]="UP",testdata[[#This Row],[mrkt]],"")</f>
        <v>223.5</v>
      </c>
      <c r="I61" s="2">
        <f>IF(testdata[[#This Row],[mkt-dir]]="UP",testdata[[#This Row],[eval]],"")</f>
        <v>277.38</v>
      </c>
      <c r="J61" s="5">
        <f t="shared" si="1"/>
        <v>1.116093749999995</v>
      </c>
      <c r="K61" s="5">
        <f t="shared" si="2"/>
        <v>-5.2275562500000126</v>
      </c>
      <c r="L61" s="6">
        <f>testdata[[#This Row],[cov+]]/testdata[[#This Row],[varM+]]</f>
        <v>-4.6837967240655507</v>
      </c>
      <c r="M61" s="1" t="str">
        <f>IF(testdata[[#This Row],[mkt-dir]]="DN",testdata[[#This Row],[mrkt]],"")</f>
        <v/>
      </c>
      <c r="N61" s="1" t="str">
        <f>IF(testdata[[#This Row],[mkt-dir]]="DN",testdata[[#This Row],[eval]],"")</f>
        <v/>
      </c>
      <c r="O61" s="5">
        <f t="shared" si="3"/>
        <v>1.7879576388888949</v>
      </c>
      <c r="P61" s="5">
        <f t="shared" si="4"/>
        <v>-1.5104736111111492</v>
      </c>
      <c r="Q61" s="6">
        <f>testdata[[#This Row],[cov-]]/testdata[[#This Row],[varM-]]</f>
        <v>-0.84480391383870546</v>
      </c>
      <c r="R61" s="6">
        <f>testdata[[#This Row],[beta+]]/testdata[[#This Row],[beta-]]</f>
        <v>5.5442412698857435</v>
      </c>
      <c r="S61" s="6">
        <f>(testdata[[#This Row],[beta+]]-testdata[[#This Row],[beta-]])^2</f>
        <v>14.737865796973411</v>
      </c>
      <c r="U61" s="15">
        <v>42823</v>
      </c>
      <c r="V61" s="6">
        <v>-1.8975</v>
      </c>
      <c r="W61" s="6">
        <v>-4.6837999999999997</v>
      </c>
      <c r="X61" s="6">
        <v>-0.8448</v>
      </c>
      <c r="Y61" s="6">
        <v>5.5442</v>
      </c>
      <c r="Z61" s="6">
        <v>14.7379</v>
      </c>
    </row>
    <row r="62" spans="1:26" x14ac:dyDescent="0.25">
      <c r="A62" s="3">
        <v>60</v>
      </c>
      <c r="B62" s="1">
        <v>224.21</v>
      </c>
      <c r="C62" s="1">
        <v>277.92</v>
      </c>
      <c r="D62" s="5">
        <f t="shared" si="0"/>
        <v>1.5106447499999991</v>
      </c>
      <c r="E62" s="5">
        <f t="shared" si="5"/>
        <v>-2.1363150000000166</v>
      </c>
      <c r="F62" s="6">
        <f>testdata[[#This Row],[cov]]/testdata[[#This Row],[varM]]</f>
        <v>-1.4141743119949399</v>
      </c>
      <c r="G62" s="2" t="str">
        <f>IF(testdata[[#This Row],[mrkt]]&gt;B61,"UP",IF(testdata[[#This Row],[mrkt]]&lt;B61,"DN",""))</f>
        <v>UP</v>
      </c>
      <c r="H62" s="2">
        <f>IF(testdata[[#This Row],[mkt-dir]]="UP",testdata[[#This Row],[mrkt]],"")</f>
        <v>224.21</v>
      </c>
      <c r="I62" s="2">
        <f>IF(testdata[[#This Row],[mkt-dir]]="UP",testdata[[#This Row],[eval]],"")</f>
        <v>277.92</v>
      </c>
      <c r="J62" s="5">
        <f t="shared" si="1"/>
        <v>0.99260246913579797</v>
      </c>
      <c r="K62" s="5">
        <f t="shared" si="2"/>
        <v>-4.4932493827160407</v>
      </c>
      <c r="L62" s="6">
        <f>testdata[[#This Row],[cov+]]/testdata[[#This Row],[varM+]]</f>
        <v>-4.5267360523775997</v>
      </c>
      <c r="M62" s="1" t="str">
        <f>IF(testdata[[#This Row],[mkt-dir]]="DN",testdata[[#This Row],[mrkt]],"")</f>
        <v/>
      </c>
      <c r="N62" s="1" t="str">
        <f>IF(testdata[[#This Row],[mkt-dir]]="DN",testdata[[#This Row],[eval]],"")</f>
        <v/>
      </c>
      <c r="O62" s="5">
        <f t="shared" si="3"/>
        <v>1.7241239669421518</v>
      </c>
      <c r="P62" s="5">
        <f t="shared" si="4"/>
        <v>-0.7275545454545771</v>
      </c>
      <c r="Q62" s="6">
        <f>testdata[[#This Row],[cov-]]/testdata[[#This Row],[varM-]]</f>
        <v>-0.42198505409384418</v>
      </c>
      <c r="R62" s="6">
        <f>testdata[[#This Row],[beta+]]/testdata[[#This Row],[beta-]]</f>
        <v>10.727242608386103</v>
      </c>
      <c r="S62" s="6">
        <f>(testdata[[#This Row],[beta+]]-testdata[[#This Row],[beta-]])^2</f>
        <v>16.848980757911487</v>
      </c>
      <c r="U62" s="15">
        <v>42824</v>
      </c>
      <c r="V62" s="6">
        <v>-1.4141999999999999</v>
      </c>
      <c r="W62" s="6">
        <v>-4.5266999999999999</v>
      </c>
      <c r="X62" s="6">
        <v>-0.42199999999999999</v>
      </c>
      <c r="Y62" s="6">
        <v>10.7272</v>
      </c>
      <c r="Z62" s="6">
        <v>16.849</v>
      </c>
    </row>
    <row r="63" spans="1:26" x14ac:dyDescent="0.25">
      <c r="A63" s="3">
        <v>61</v>
      </c>
      <c r="B63" s="1">
        <v>223.69</v>
      </c>
      <c r="C63" s="1">
        <v>278.3</v>
      </c>
      <c r="D63" s="5">
        <f t="shared" si="0"/>
        <v>1.3952827499999993</v>
      </c>
      <c r="E63" s="5">
        <f t="shared" si="5"/>
        <v>-1.6414597500000188</v>
      </c>
      <c r="F63" s="6">
        <f>testdata[[#This Row],[cov]]/testdata[[#This Row],[varM]]</f>
        <v>-1.1764352064124777</v>
      </c>
      <c r="G63" s="2" t="str">
        <f>IF(testdata[[#This Row],[mrkt]]&gt;B62,"UP",IF(testdata[[#This Row],[mrkt]]&lt;B62,"DN",""))</f>
        <v>DN</v>
      </c>
      <c r="H63" s="2" t="str">
        <f>IF(testdata[[#This Row],[mkt-dir]]="UP",testdata[[#This Row],[mrkt]],"")</f>
        <v/>
      </c>
      <c r="I63" s="2" t="str">
        <f>IF(testdata[[#This Row],[mkt-dir]]="UP",testdata[[#This Row],[eval]],"")</f>
        <v/>
      </c>
      <c r="J63" s="5">
        <f t="shared" si="1"/>
        <v>0.94514374999999506</v>
      </c>
      <c r="K63" s="5">
        <f t="shared" si="2"/>
        <v>-3.921296874999991</v>
      </c>
      <c r="L63" s="6">
        <f>testdata[[#This Row],[cov+]]/testdata[[#This Row],[varM+]]</f>
        <v>-4.1488893885189544</v>
      </c>
      <c r="M63" s="1">
        <f>IF(testdata[[#This Row],[mkt-dir]]="DN",testdata[[#This Row],[mrkt]],"")</f>
        <v>223.69</v>
      </c>
      <c r="N63" s="1">
        <f>IF(testdata[[#This Row],[mkt-dir]]="DN",testdata[[#This Row],[eval]],"")</f>
        <v>278.3</v>
      </c>
      <c r="O63" s="5">
        <f t="shared" si="3"/>
        <v>1.5844243055555582</v>
      </c>
      <c r="P63" s="5">
        <f t="shared" si="4"/>
        <v>-0.29879166666670104</v>
      </c>
      <c r="Q63" s="6">
        <f>testdata[[#This Row],[cov-]]/testdata[[#This Row],[varM-]]</f>
        <v>-0.18858058767404073</v>
      </c>
      <c r="R63" s="6">
        <f>testdata[[#This Row],[beta+]]/testdata[[#This Row],[beta-]]</f>
        <v>22.00061755926999</v>
      </c>
      <c r="S63" s="6">
        <f>(testdata[[#This Row],[beta+]]-testdata[[#This Row],[beta-]])^2</f>
        <v>15.684045798049675</v>
      </c>
      <c r="U63" s="15">
        <v>42825</v>
      </c>
      <c r="V63" s="6">
        <v>-1.1763999999999999</v>
      </c>
      <c r="W63" s="6">
        <v>-4.1489000000000003</v>
      </c>
      <c r="X63" s="6">
        <v>-0.18859999999999999</v>
      </c>
      <c r="Y63" s="6">
        <v>22.000599999999999</v>
      </c>
      <c r="Z63" s="6">
        <v>15.683999999999999</v>
      </c>
    </row>
    <row r="64" spans="1:26" x14ac:dyDescent="0.25">
      <c r="A64" s="3">
        <v>62</v>
      </c>
      <c r="B64" s="1">
        <v>223.3</v>
      </c>
      <c r="C64" s="1">
        <v>298.52</v>
      </c>
      <c r="D64" s="5">
        <f t="shared" si="0"/>
        <v>1.3593787499999979</v>
      </c>
      <c r="E64" s="5">
        <f t="shared" si="5"/>
        <v>-1.8999049999999933</v>
      </c>
      <c r="F64" s="6">
        <f>testdata[[#This Row],[cov]]/testdata[[#This Row],[varM]]</f>
        <v>-1.3976274088439269</v>
      </c>
      <c r="G64" s="2" t="str">
        <f>IF(testdata[[#This Row],[mrkt]]&gt;B63,"UP",IF(testdata[[#This Row],[mrkt]]&lt;B63,"DN",""))</f>
        <v>DN</v>
      </c>
      <c r="H64" s="2" t="str">
        <f>IF(testdata[[#This Row],[mkt-dir]]="UP",testdata[[#This Row],[mrkt]],"")</f>
        <v/>
      </c>
      <c r="I64" s="2" t="str">
        <f>IF(testdata[[#This Row],[mkt-dir]]="UP",testdata[[#This Row],[eval]],"")</f>
        <v/>
      </c>
      <c r="J64" s="5">
        <f t="shared" si="1"/>
        <v>0.94514374999999506</v>
      </c>
      <c r="K64" s="5">
        <f t="shared" si="2"/>
        <v>-3.921296874999991</v>
      </c>
      <c r="L64" s="6">
        <f>testdata[[#This Row],[cov+]]/testdata[[#This Row],[varM+]]</f>
        <v>-4.1488893885189544</v>
      </c>
      <c r="M64" s="1">
        <f>IF(testdata[[#This Row],[mkt-dir]]="DN",testdata[[#This Row],[mrkt]],"")</f>
        <v>223.3</v>
      </c>
      <c r="N64" s="1">
        <f>IF(testdata[[#This Row],[mkt-dir]]="DN",testdata[[#This Row],[eval]],"")</f>
        <v>298.52</v>
      </c>
      <c r="O64" s="5">
        <f t="shared" si="3"/>
        <v>1.4750909722222223</v>
      </c>
      <c r="P64" s="5">
        <f t="shared" si="4"/>
        <v>0.23333958333334168</v>
      </c>
      <c r="Q64" s="6">
        <f>testdata[[#This Row],[cov-]]/testdata[[#This Row],[varM-]]</f>
        <v>0.15818657135553882</v>
      </c>
      <c r="R64" s="6">
        <f>testdata[[#This Row],[beta+]]/testdata[[#This Row],[beta-]]</f>
        <v>-26.227822962253509</v>
      </c>
      <c r="S64" s="6">
        <f>(testdata[[#This Row],[beta+]]-testdata[[#This Row],[beta-]])^2</f>
        <v>18.550903324128786</v>
      </c>
      <c r="U64" s="15">
        <v>42828</v>
      </c>
      <c r="V64" s="6">
        <v>-1.3976</v>
      </c>
      <c r="W64" s="6">
        <v>-4.1489000000000003</v>
      </c>
      <c r="X64" s="6">
        <v>0.15820000000000001</v>
      </c>
      <c r="Y64" s="6">
        <v>-26.227799999999998</v>
      </c>
      <c r="Z64" s="6">
        <v>18.550899999999999</v>
      </c>
    </row>
    <row r="65" spans="1:26" x14ac:dyDescent="0.25">
      <c r="A65" s="3">
        <v>63</v>
      </c>
      <c r="B65" s="1">
        <v>223.44</v>
      </c>
      <c r="C65" s="1">
        <v>303.7</v>
      </c>
      <c r="D65" s="5">
        <f t="shared" si="0"/>
        <v>1.3565939999999983</v>
      </c>
      <c r="E65" s="5">
        <f t="shared" si="5"/>
        <v>-2.0450850000000016</v>
      </c>
      <c r="F65" s="6">
        <f>testdata[[#This Row],[cov]]/testdata[[#This Row],[varM]]</f>
        <v>-1.5075144074056086</v>
      </c>
      <c r="G65" s="2" t="str">
        <f>IF(testdata[[#This Row],[mrkt]]&gt;B64,"UP",IF(testdata[[#This Row],[mrkt]]&lt;B64,"DN",""))</f>
        <v>UP</v>
      </c>
      <c r="H65" s="2">
        <f>IF(testdata[[#This Row],[mkt-dir]]="UP",testdata[[#This Row],[mrkt]],"")</f>
        <v>223.44</v>
      </c>
      <c r="I65" s="2">
        <f>IF(testdata[[#This Row],[mkt-dir]]="UP",testdata[[#This Row],[eval]],"")</f>
        <v>303.7</v>
      </c>
      <c r="J65" s="5">
        <f t="shared" si="1"/>
        <v>0.87193580246913172</v>
      </c>
      <c r="K65" s="5">
        <f t="shared" si="2"/>
        <v>-5.9472160493827193</v>
      </c>
      <c r="L65" s="6">
        <f>testdata[[#This Row],[cov+]]/testdata[[#This Row],[varM+]]</f>
        <v>-6.8207040386935631</v>
      </c>
      <c r="M65" s="1" t="str">
        <f>IF(testdata[[#This Row],[mkt-dir]]="DN",testdata[[#This Row],[mrkt]],"")</f>
        <v/>
      </c>
      <c r="N65" s="1" t="str">
        <f>IF(testdata[[#This Row],[mkt-dir]]="DN",testdata[[#This Row],[eval]],"")</f>
        <v/>
      </c>
      <c r="O65" s="5">
        <f t="shared" si="3"/>
        <v>1.5807157024793392</v>
      </c>
      <c r="P65" s="5">
        <f t="shared" si="4"/>
        <v>1.014062809917359</v>
      </c>
      <c r="Q65" s="6">
        <f>testdata[[#This Row],[cov-]]/testdata[[#This Row],[varM-]]</f>
        <v>0.64152131109143162</v>
      </c>
      <c r="R65" s="6">
        <f>testdata[[#This Row],[beta+]]/testdata[[#This Row],[beta-]]</f>
        <v>-10.632077096689708</v>
      </c>
      <c r="S65" s="6">
        <f>(testdata[[#This Row],[beta+]]-testdata[[#This Row],[beta-]])^2</f>
        <v>55.684807170973791</v>
      </c>
      <c r="U65" s="15">
        <v>42829</v>
      </c>
      <c r="V65" s="6">
        <v>-1.5075000000000001</v>
      </c>
      <c r="W65" s="6">
        <v>-6.8207000000000004</v>
      </c>
      <c r="X65" s="6">
        <v>0.64149999999999996</v>
      </c>
      <c r="Y65" s="6">
        <v>-10.632099999999999</v>
      </c>
      <c r="Z65" s="6">
        <v>55.684800000000003</v>
      </c>
    </row>
    <row r="66" spans="1:26" x14ac:dyDescent="0.25">
      <c r="A66" s="3">
        <v>64</v>
      </c>
      <c r="B66" s="1">
        <v>222.78</v>
      </c>
      <c r="C66" s="1">
        <v>295</v>
      </c>
      <c r="D66" s="5">
        <f t="shared" si="0"/>
        <v>1.3886327499999984</v>
      </c>
      <c r="E66" s="5">
        <f t="shared" si="5"/>
        <v>-3.3203839999999927</v>
      </c>
      <c r="F66" s="6">
        <f>testdata[[#This Row],[cov]]/testdata[[#This Row],[varM]]</f>
        <v>-2.3911174498801042</v>
      </c>
      <c r="G66" s="2" t="str">
        <f>IF(testdata[[#This Row],[mrkt]]&gt;B65,"UP",IF(testdata[[#This Row],[mrkt]]&lt;B65,"DN",""))</f>
        <v>DN</v>
      </c>
      <c r="H66" s="2" t="str">
        <f>IF(testdata[[#This Row],[mkt-dir]]="UP",testdata[[#This Row],[mrkt]],"")</f>
        <v/>
      </c>
      <c r="I66" s="2" t="str">
        <f>IF(testdata[[#This Row],[mkt-dir]]="UP",testdata[[#This Row],[eval]],"")</f>
        <v/>
      </c>
      <c r="J66" s="5">
        <f t="shared" si="1"/>
        <v>0.87193580246913172</v>
      </c>
      <c r="K66" s="5">
        <f t="shared" si="2"/>
        <v>-5.9472160493827193</v>
      </c>
      <c r="L66" s="6">
        <f>testdata[[#This Row],[cov+]]/testdata[[#This Row],[varM+]]</f>
        <v>-6.8207040386935631</v>
      </c>
      <c r="M66" s="1">
        <f>IF(testdata[[#This Row],[mkt-dir]]="DN",testdata[[#This Row],[mrkt]],"")</f>
        <v>222.78</v>
      </c>
      <c r="N66" s="1">
        <f>IF(testdata[[#This Row],[mkt-dir]]="DN",testdata[[#This Row],[eval]],"")</f>
        <v>295</v>
      </c>
      <c r="O66" s="5">
        <f t="shared" si="3"/>
        <v>1.6011355371900828</v>
      </c>
      <c r="P66" s="5">
        <f t="shared" si="4"/>
        <v>2.7266115702498987E-2</v>
      </c>
      <c r="Q66" s="6">
        <f>testdata[[#This Row],[cov-]]/testdata[[#This Row],[varM-]]</f>
        <v>1.7029236481971868E-2</v>
      </c>
      <c r="R66" s="6">
        <f>testdata[[#This Row],[beta+]]/testdata[[#This Row],[beta-]]</f>
        <v>-400.52905753668722</v>
      </c>
      <c r="S66" s="6">
        <f>(testdata[[#This Row],[beta+]]-testdata[[#This Row],[beta-]])^2</f>
        <v>46.754596342442746</v>
      </c>
      <c r="U66" s="15">
        <v>42830</v>
      </c>
      <c r="V66" s="6">
        <v>-2.3910999999999998</v>
      </c>
      <c r="W66" s="6">
        <v>-6.8207000000000004</v>
      </c>
      <c r="X66" s="6">
        <v>1.7000000000000001E-2</v>
      </c>
      <c r="Y66" s="6">
        <v>-400.52910000000003</v>
      </c>
      <c r="Z66" s="6">
        <v>46.754600000000003</v>
      </c>
    </row>
    <row r="67" spans="1:26" x14ac:dyDescent="0.25">
      <c r="A67" s="3">
        <v>65</v>
      </c>
      <c r="B67" s="1">
        <v>223.4</v>
      </c>
      <c r="C67" s="1">
        <v>298.7</v>
      </c>
      <c r="D67" s="5">
        <f t="shared" si="0"/>
        <v>1.3874547499999978</v>
      </c>
      <c r="E67" s="5">
        <f t="shared" si="5"/>
        <v>-3.3063629999999824</v>
      </c>
      <c r="F67" s="6">
        <f>testdata[[#This Row],[cov]]/testdata[[#This Row],[varM]]</f>
        <v>-2.3830420415512559</v>
      </c>
      <c r="G67" s="2" t="str">
        <f>IF(testdata[[#This Row],[mrkt]]&gt;B66,"UP",IF(testdata[[#This Row],[mrkt]]&lt;B66,"DN",""))</f>
        <v>UP</v>
      </c>
      <c r="H67" s="2">
        <f>IF(testdata[[#This Row],[mkt-dir]]="UP",testdata[[#This Row],[mrkt]],"")</f>
        <v>223.4</v>
      </c>
      <c r="I67" s="2">
        <f>IF(testdata[[#This Row],[mkt-dir]]="UP",testdata[[#This Row],[eval]],"")</f>
        <v>298.7</v>
      </c>
      <c r="J67" s="5">
        <f t="shared" si="1"/>
        <v>0.90008395061727953</v>
      </c>
      <c r="K67" s="5">
        <f t="shared" si="2"/>
        <v>-8.1150308641975109</v>
      </c>
      <c r="L67" s="6">
        <f>testdata[[#This Row],[cov+]]/testdata[[#This Row],[varM+]]</f>
        <v>-9.0158599746525923</v>
      </c>
      <c r="M67" s="1" t="str">
        <f>IF(testdata[[#This Row],[mkt-dir]]="DN",testdata[[#This Row],[mrkt]],"")</f>
        <v/>
      </c>
      <c r="N67" s="1" t="str">
        <f>IF(testdata[[#This Row],[mkt-dir]]="DN",testdata[[#This Row],[eval]],"")</f>
        <v/>
      </c>
      <c r="O67" s="5">
        <f t="shared" si="3"/>
        <v>1.6011355371900828</v>
      </c>
      <c r="P67" s="5">
        <f t="shared" si="4"/>
        <v>2.7266115702498987E-2</v>
      </c>
      <c r="Q67" s="6">
        <f>testdata[[#This Row],[cov-]]/testdata[[#This Row],[varM-]]</f>
        <v>1.7029236481971868E-2</v>
      </c>
      <c r="R67" s="6">
        <f>testdata[[#This Row],[beta+]]/testdata[[#This Row],[beta-]]</f>
        <v>-529.43418715203711</v>
      </c>
      <c r="S67" s="6">
        <f>(testdata[[#This Row],[beta+]]-testdata[[#This Row],[beta-]])^2</f>
        <v>81.593087500631228</v>
      </c>
      <c r="U67" s="15">
        <v>42831</v>
      </c>
      <c r="V67" s="6">
        <v>-2.383</v>
      </c>
      <c r="W67" s="6">
        <v>-9.0159000000000002</v>
      </c>
      <c r="X67" s="6">
        <v>1.7000000000000001E-2</v>
      </c>
      <c r="Y67" s="6">
        <v>-529.43420000000003</v>
      </c>
      <c r="Z67" s="6">
        <v>81.593100000000007</v>
      </c>
    </row>
    <row r="68" spans="1:26" x14ac:dyDescent="0.25">
      <c r="A68" s="3">
        <v>66</v>
      </c>
      <c r="B68" s="1">
        <v>223.17</v>
      </c>
      <c r="C68" s="1">
        <v>302.54000000000002</v>
      </c>
      <c r="D68" s="5">
        <f t="shared" si="0"/>
        <v>1.3387699999999982</v>
      </c>
      <c r="E68" s="5">
        <f t="shared" si="5"/>
        <v>-2.4251600000000009</v>
      </c>
      <c r="F68" s="6">
        <f>testdata[[#This Row],[cov]]/testdata[[#This Row],[varM]]</f>
        <v>-1.8114836753139105</v>
      </c>
      <c r="G68" s="2" t="str">
        <f>IF(testdata[[#This Row],[mrkt]]&gt;B67,"UP",IF(testdata[[#This Row],[mrkt]]&lt;B67,"DN",""))</f>
        <v>DN</v>
      </c>
      <c r="H68" s="2" t="str">
        <f>IF(testdata[[#This Row],[mkt-dir]]="UP",testdata[[#This Row],[mrkt]],"")</f>
        <v/>
      </c>
      <c r="I68" s="2" t="str">
        <f>IF(testdata[[#This Row],[mkt-dir]]="UP",testdata[[#This Row],[eval]],"")</f>
        <v/>
      </c>
      <c r="J68" s="5">
        <f t="shared" si="1"/>
        <v>0.95174999999999432</v>
      </c>
      <c r="K68" s="5">
        <f t="shared" si="2"/>
        <v>-6.6366374999999742</v>
      </c>
      <c r="L68" s="6">
        <f>testdata[[#This Row],[cov+]]/testdata[[#This Row],[varM+]]</f>
        <v>-6.9730890464933166</v>
      </c>
      <c r="M68" s="1">
        <f>IF(testdata[[#This Row],[mkt-dir]]="DN",testdata[[#This Row],[mrkt]],"")</f>
        <v>223.17</v>
      </c>
      <c r="N68" s="1">
        <f>IF(testdata[[#This Row],[mkt-dir]]="DN",testdata[[#This Row],[eval]],"")</f>
        <v>302.54000000000002</v>
      </c>
      <c r="O68" s="5">
        <f t="shared" si="3"/>
        <v>1.4683388888888895</v>
      </c>
      <c r="P68" s="5">
        <f t="shared" si="4"/>
        <v>-0.21099722222223827</v>
      </c>
      <c r="Q68" s="6">
        <f>testdata[[#This Row],[cov-]]/testdata[[#This Row],[varM-]]</f>
        <v>-0.14369790504009775</v>
      </c>
      <c r="R68" s="6">
        <f>testdata[[#This Row],[beta+]]/testdata[[#This Row],[beta-]]</f>
        <v>48.526031361052425</v>
      </c>
      <c r="S68" s="6">
        <f>(testdata[[#This Row],[beta+]]-testdata[[#This Row],[beta-]])^2</f>
        <v>46.640583362959703</v>
      </c>
      <c r="U68" s="15">
        <v>42832</v>
      </c>
      <c r="V68" s="6">
        <v>-1.8115000000000001</v>
      </c>
      <c r="W68" s="6">
        <v>-6.9730999999999996</v>
      </c>
      <c r="X68" s="6">
        <v>-0.14369999999999999</v>
      </c>
      <c r="Y68" s="6">
        <v>48.526000000000003</v>
      </c>
      <c r="Z68" s="6">
        <v>46.640599999999999</v>
      </c>
    </row>
    <row r="69" spans="1:26" x14ac:dyDescent="0.25">
      <c r="A69" s="3">
        <v>67</v>
      </c>
      <c r="B69" s="1">
        <v>223.31</v>
      </c>
      <c r="C69" s="1">
        <v>312.39</v>
      </c>
      <c r="D69" s="5">
        <f t="shared" si="0"/>
        <v>1.264786</v>
      </c>
      <c r="E69" s="5">
        <f t="shared" si="5"/>
        <v>-0.97676000000001317</v>
      </c>
      <c r="F69" s="6">
        <f>testdata[[#This Row],[cov]]/testdata[[#This Row],[varM]]</f>
        <v>-0.77227293787250428</v>
      </c>
      <c r="G69" s="2" t="str">
        <f>IF(testdata[[#This Row],[mrkt]]&gt;B68,"UP",IF(testdata[[#This Row],[mrkt]]&lt;B68,"DN",""))</f>
        <v>UP</v>
      </c>
      <c r="H69" s="2">
        <f>IF(testdata[[#This Row],[mkt-dir]]="UP",testdata[[#This Row],[mrkt]],"")</f>
        <v>223.31</v>
      </c>
      <c r="I69" s="2">
        <f>IF(testdata[[#This Row],[mkt-dir]]="UP",testdata[[#This Row],[eval]],"")</f>
        <v>312.39</v>
      </c>
      <c r="J69" s="5">
        <f t="shared" si="1"/>
        <v>0.86504999999999754</v>
      </c>
      <c r="K69" s="5">
        <f t="shared" si="2"/>
        <v>-4.7186125000000221</v>
      </c>
      <c r="L69" s="6">
        <f>testdata[[#This Row],[cov+]]/testdata[[#This Row],[varM+]]</f>
        <v>-5.4547280504017515</v>
      </c>
      <c r="M69" s="1" t="str">
        <f>IF(testdata[[#This Row],[mkt-dir]]="DN",testdata[[#This Row],[mrkt]],"")</f>
        <v/>
      </c>
      <c r="N69" s="1" t="str">
        <f>IF(testdata[[#This Row],[mkt-dir]]="DN",testdata[[#This Row],[eval]],"")</f>
        <v/>
      </c>
      <c r="O69" s="5">
        <f t="shared" si="3"/>
        <v>1.4683388888888895</v>
      </c>
      <c r="P69" s="5">
        <f t="shared" si="4"/>
        <v>-0.21099722222223827</v>
      </c>
      <c r="Q69" s="6">
        <f>testdata[[#This Row],[cov-]]/testdata[[#This Row],[varM-]]</f>
        <v>-0.14369790504009775</v>
      </c>
      <c r="R69" s="6">
        <f>testdata[[#This Row],[beta+]]/testdata[[#This Row],[beta-]]</f>
        <v>37.959690845038089</v>
      </c>
      <c r="S69" s="6">
        <f>(testdata[[#This Row],[beta+]]-testdata[[#This Row],[beta-]])^2</f>
        <v>28.207041204940232</v>
      </c>
      <c r="U69" s="15">
        <v>42835</v>
      </c>
      <c r="V69" s="6">
        <v>-0.77229999999999999</v>
      </c>
      <c r="W69" s="6">
        <v>-5.4546999999999999</v>
      </c>
      <c r="X69" s="6">
        <v>-0.14369999999999999</v>
      </c>
      <c r="Y69" s="6">
        <v>37.959699999999998</v>
      </c>
      <c r="Z69" s="6">
        <v>28.207000000000001</v>
      </c>
    </row>
    <row r="70" spans="1:26" x14ac:dyDescent="0.25">
      <c r="A70" s="3">
        <v>68</v>
      </c>
      <c r="B70" s="1">
        <v>223.04</v>
      </c>
      <c r="C70" s="1">
        <v>308.70999999999998</v>
      </c>
      <c r="D70" s="5">
        <f t="shared" si="0"/>
        <v>1.2623027500000001</v>
      </c>
      <c r="E70" s="5">
        <f t="shared" si="5"/>
        <v>-1.1390705000000227</v>
      </c>
      <c r="F70" s="6">
        <f>testdata[[#This Row],[cov]]/testdata[[#This Row],[varM]]</f>
        <v>-0.90237504433862847</v>
      </c>
      <c r="G70" s="2" t="str">
        <f>IF(testdata[[#This Row],[mrkt]]&gt;B69,"UP",IF(testdata[[#This Row],[mrkt]]&lt;B69,"DN",""))</f>
        <v>DN</v>
      </c>
      <c r="H70" s="2" t="str">
        <f>IF(testdata[[#This Row],[mkt-dir]]="UP",testdata[[#This Row],[mrkt]],"")</f>
        <v/>
      </c>
      <c r="I70" s="2" t="str">
        <f>IF(testdata[[#This Row],[mkt-dir]]="UP",testdata[[#This Row],[eval]],"")</f>
        <v/>
      </c>
      <c r="J70" s="5">
        <f t="shared" si="1"/>
        <v>0.86504999999999754</v>
      </c>
      <c r="K70" s="5">
        <f t="shared" si="2"/>
        <v>-4.7186125000000221</v>
      </c>
      <c r="L70" s="6">
        <f>testdata[[#This Row],[cov+]]/testdata[[#This Row],[varM+]]</f>
        <v>-5.4547280504017515</v>
      </c>
      <c r="M70" s="1">
        <f>IF(testdata[[#This Row],[mkt-dir]]="DN",testdata[[#This Row],[mrkt]],"")</f>
        <v>223.04</v>
      </c>
      <c r="N70" s="1">
        <f>IF(testdata[[#This Row],[mkt-dir]]="DN",testdata[[#This Row],[eval]],"")</f>
        <v>308.70999999999998</v>
      </c>
      <c r="O70" s="5">
        <f t="shared" si="3"/>
        <v>1.4421909722222228</v>
      </c>
      <c r="P70" s="5">
        <f t="shared" si="4"/>
        <v>1.7787499999969574E-2</v>
      </c>
      <c r="Q70" s="6">
        <f>testdata[[#This Row],[cov-]]/testdata[[#This Row],[varM-]]</f>
        <v>1.2333664779887938E-2</v>
      </c>
      <c r="R70" s="6">
        <f>testdata[[#This Row],[beta+]]/testdata[[#This Row],[beta-]]</f>
        <v>-442.26336192439572</v>
      </c>
      <c r="S70" s="6">
        <f>(testdata[[#This Row],[beta+]]-testdata[[#This Row],[beta-]])^2</f>
        <v>29.88876379760481</v>
      </c>
      <c r="U70" s="15">
        <v>42836</v>
      </c>
      <c r="V70" s="6">
        <v>-0.90239999999999998</v>
      </c>
      <c r="W70" s="6">
        <v>-5.4546999999999999</v>
      </c>
      <c r="X70" s="6">
        <v>1.23E-2</v>
      </c>
      <c r="Y70" s="6">
        <v>-442.26339999999999</v>
      </c>
      <c r="Z70" s="6">
        <v>29.8888</v>
      </c>
    </row>
    <row r="71" spans="1:26" x14ac:dyDescent="0.25">
      <c r="A71" s="3">
        <v>69</v>
      </c>
      <c r="B71" s="1">
        <v>222.06</v>
      </c>
      <c r="C71" s="1">
        <v>296.83999999999997</v>
      </c>
      <c r="D71" s="5">
        <f t="shared" si="0"/>
        <v>1.0321390000000006</v>
      </c>
      <c r="E71" s="5">
        <f t="shared" si="5"/>
        <v>0.70129849999998228</v>
      </c>
      <c r="F71" s="6">
        <f>testdata[[#This Row],[cov]]/testdata[[#This Row],[varM]]</f>
        <v>0.67946129348855322</v>
      </c>
      <c r="G71" s="2" t="str">
        <f>IF(testdata[[#This Row],[mrkt]]&gt;B70,"UP",IF(testdata[[#This Row],[mrkt]]&lt;B70,"DN",""))</f>
        <v>DN</v>
      </c>
      <c r="H71" s="2" t="str">
        <f>IF(testdata[[#This Row],[mkt-dir]]="UP",testdata[[#This Row],[mrkt]],"")</f>
        <v/>
      </c>
      <c r="I71" s="2" t="str">
        <f>IF(testdata[[#This Row],[mkt-dir]]="UP",testdata[[#This Row],[eval]],"")</f>
        <v/>
      </c>
      <c r="J71" s="5">
        <f t="shared" si="1"/>
        <v>0.26862857142857011</v>
      </c>
      <c r="K71" s="5">
        <f t="shared" si="2"/>
        <v>3.7118714285713952</v>
      </c>
      <c r="L71" s="6">
        <f>testdata[[#This Row],[cov+]]/testdata[[#This Row],[varM+]]</f>
        <v>13.817857902573865</v>
      </c>
      <c r="M71" s="1">
        <f>IF(testdata[[#This Row],[mkt-dir]]="DN",testdata[[#This Row],[mrkt]],"")</f>
        <v>222.06</v>
      </c>
      <c r="N71" s="1">
        <f>IF(testdata[[#This Row],[mkt-dir]]="DN",testdata[[#This Row],[eval]],"")</f>
        <v>296.83999999999997</v>
      </c>
      <c r="O71" s="5">
        <f t="shared" si="3"/>
        <v>1.4217869822485207</v>
      </c>
      <c r="P71" s="5">
        <f t="shared" si="4"/>
        <v>-1.6853485207100787</v>
      </c>
      <c r="Q71" s="6">
        <f>testdata[[#This Row],[cov-]]/testdata[[#This Row],[varM-]]</f>
        <v>-1.1853734362124642</v>
      </c>
      <c r="R71" s="6">
        <f>testdata[[#This Row],[beta+]]/testdata[[#This Row],[beta-]]</f>
        <v>-11.656966050061861</v>
      </c>
      <c r="S71" s="6">
        <f>(testdata[[#This Row],[beta+]]-testdata[[#This Row],[beta-]])^2</f>
        <v>225.09695060514019</v>
      </c>
      <c r="U71" s="15">
        <v>42837</v>
      </c>
      <c r="V71" s="6">
        <v>0.67949999999999999</v>
      </c>
      <c r="W71" s="6">
        <v>13.8179</v>
      </c>
      <c r="X71" s="6">
        <v>-1.1854</v>
      </c>
      <c r="Y71" s="6">
        <v>-11.657</v>
      </c>
      <c r="Z71" s="6">
        <v>225.09700000000001</v>
      </c>
    </row>
    <row r="72" spans="1:26" x14ac:dyDescent="0.25">
      <c r="A72" s="3">
        <v>70</v>
      </c>
      <c r="B72" s="1">
        <v>220.62</v>
      </c>
      <c r="C72" s="1">
        <v>304</v>
      </c>
      <c r="D72" s="5">
        <f t="shared" si="0"/>
        <v>1.0822047499999983</v>
      </c>
      <c r="E72" s="5">
        <f t="shared" si="5"/>
        <v>9.3337999999987528E-2</v>
      </c>
      <c r="F72" s="6">
        <f>testdata[[#This Row],[cov]]/testdata[[#This Row],[varM]]</f>
        <v>8.6248004363303404E-2</v>
      </c>
      <c r="G72" s="2" t="str">
        <f>IF(testdata[[#This Row],[mrkt]]&gt;B71,"UP",IF(testdata[[#This Row],[mrkt]]&lt;B71,"DN",""))</f>
        <v>DN</v>
      </c>
      <c r="H72" s="2" t="str">
        <f>IF(testdata[[#This Row],[mkt-dir]]="UP",testdata[[#This Row],[mrkt]],"")</f>
        <v/>
      </c>
      <c r="I72" s="2" t="str">
        <f>IF(testdata[[#This Row],[mkt-dir]]="UP",testdata[[#This Row],[eval]],"")</f>
        <v/>
      </c>
      <c r="J72" s="5">
        <f t="shared" si="1"/>
        <v>0.26862857142857011</v>
      </c>
      <c r="K72" s="5">
        <f t="shared" si="2"/>
        <v>3.7118714285713952</v>
      </c>
      <c r="L72" s="6">
        <f>testdata[[#This Row],[cov+]]/testdata[[#This Row],[varM+]]</f>
        <v>13.817857902573865</v>
      </c>
      <c r="M72" s="1">
        <f>IF(testdata[[#This Row],[mkt-dir]]="DN",testdata[[#This Row],[mrkt]],"")</f>
        <v>220.62</v>
      </c>
      <c r="N72" s="1">
        <f>IF(testdata[[#This Row],[mkt-dir]]="DN",testdata[[#This Row],[eval]],"")</f>
        <v>304</v>
      </c>
      <c r="O72" s="5">
        <f t="shared" si="3"/>
        <v>1.3907053254437836</v>
      </c>
      <c r="P72" s="5">
        <f t="shared" si="4"/>
        <v>-3.0485301775147979</v>
      </c>
      <c r="Q72" s="6">
        <f>testdata[[#This Row],[cov-]]/testdata[[#This Row],[varM-]]</f>
        <v>-2.1920748570815971</v>
      </c>
      <c r="R72" s="6">
        <f>testdata[[#This Row],[beta+]]/testdata[[#This Row],[beta-]]</f>
        <v>-6.3035520242087761</v>
      </c>
      <c r="S72" s="6">
        <f>(testdata[[#This Row],[beta+]]-testdata[[#This Row],[beta-]])^2</f>
        <v>256.31794696868917</v>
      </c>
      <c r="U72" s="15">
        <v>42838</v>
      </c>
      <c r="V72" s="6">
        <v>8.6199999999999999E-2</v>
      </c>
      <c r="W72" s="6">
        <v>13.8179</v>
      </c>
      <c r="X72" s="6">
        <v>-2.1920999999999999</v>
      </c>
      <c r="Y72" s="6">
        <v>-6.3036000000000003</v>
      </c>
      <c r="Z72" s="6">
        <v>256.31790000000001</v>
      </c>
    </row>
    <row r="73" spans="1:26" x14ac:dyDescent="0.25">
      <c r="A73" s="3">
        <v>71</v>
      </c>
      <c r="B73" s="1">
        <v>222.58</v>
      </c>
      <c r="C73" s="1">
        <v>301.44</v>
      </c>
      <c r="D73" s="5">
        <f t="shared" si="0"/>
        <v>0.88444599999999896</v>
      </c>
      <c r="E73" s="5">
        <f t="shared" si="5"/>
        <v>2.0171559999999951</v>
      </c>
      <c r="F73" s="6">
        <f>testdata[[#This Row],[cov]]/testdata[[#This Row],[varM]]</f>
        <v>2.280700008819077</v>
      </c>
      <c r="G73" s="2" t="str">
        <f>IF(testdata[[#This Row],[mrkt]]&gt;B72,"UP",IF(testdata[[#This Row],[mrkt]]&lt;B72,"DN",""))</f>
        <v>UP</v>
      </c>
      <c r="H73" s="2">
        <f>IF(testdata[[#This Row],[mkt-dir]]="UP",testdata[[#This Row],[mrkt]],"")</f>
        <v>222.58</v>
      </c>
      <c r="I73" s="2">
        <f>IF(testdata[[#This Row],[mkt-dir]]="UP",testdata[[#This Row],[eval]],"")</f>
        <v>301.44</v>
      </c>
      <c r="J73" s="5">
        <f t="shared" si="1"/>
        <v>0.29989843749999717</v>
      </c>
      <c r="K73" s="5">
        <f t="shared" si="2"/>
        <v>1.9541671874999869</v>
      </c>
      <c r="L73" s="6">
        <f>testdata[[#This Row],[cov+]]/testdata[[#This Row],[varM+]]</f>
        <v>6.5160965952015184</v>
      </c>
      <c r="M73" s="1" t="str">
        <f>IF(testdata[[#This Row],[mkt-dir]]="DN",testdata[[#This Row],[mrkt]],"")</f>
        <v/>
      </c>
      <c r="N73" s="1" t="str">
        <f>IF(testdata[[#This Row],[mkt-dir]]="DN",testdata[[#This Row],[eval]],"")</f>
        <v/>
      </c>
      <c r="O73" s="5">
        <f t="shared" si="3"/>
        <v>1.0820909722222194</v>
      </c>
      <c r="P73" s="5">
        <f t="shared" si="4"/>
        <v>0.41197013888887984</v>
      </c>
      <c r="Q73" s="6">
        <f>testdata[[#This Row],[cov-]]/testdata[[#This Row],[varM-]]</f>
        <v>0.38071673220121571</v>
      </c>
      <c r="R73" s="6">
        <f>testdata[[#This Row],[beta+]]/testdata[[#This Row],[beta-]]</f>
        <v>17.115340735162757</v>
      </c>
      <c r="S73" s="6">
        <f>(testdata[[#This Row],[beta+]]-testdata[[#This Row],[beta-]])^2</f>
        <v>37.642886063309611</v>
      </c>
      <c r="U73" s="15">
        <v>42842</v>
      </c>
      <c r="V73" s="6">
        <v>2.2806999999999999</v>
      </c>
      <c r="W73" s="6">
        <v>6.5160999999999998</v>
      </c>
      <c r="X73" s="6">
        <v>0.38069999999999998</v>
      </c>
      <c r="Y73" s="6">
        <v>17.115300000000001</v>
      </c>
      <c r="Z73" s="6">
        <v>37.642899999999997</v>
      </c>
    </row>
    <row r="74" spans="1:26" x14ac:dyDescent="0.25">
      <c r="A74" s="3">
        <v>72</v>
      </c>
      <c r="B74" s="1">
        <v>221.91</v>
      </c>
      <c r="C74" s="1">
        <v>300.25</v>
      </c>
      <c r="D74" s="5">
        <f t="shared" si="0"/>
        <v>0.74261475000000021</v>
      </c>
      <c r="E74" s="5">
        <f t="shared" si="5"/>
        <v>3.5977002499999822</v>
      </c>
      <c r="F74" s="6">
        <f>testdata[[#This Row],[cov]]/testdata[[#This Row],[varM]]</f>
        <v>4.8446388251781709</v>
      </c>
      <c r="G74" s="2" t="str">
        <f>IF(testdata[[#This Row],[mrkt]]&gt;B73,"UP",IF(testdata[[#This Row],[mrkt]]&lt;B73,"DN",""))</f>
        <v>DN</v>
      </c>
      <c r="H74" s="2" t="str">
        <f>IF(testdata[[#This Row],[mkt-dir]]="UP",testdata[[#This Row],[mrkt]],"")</f>
        <v/>
      </c>
      <c r="I74" s="2" t="str">
        <f>IF(testdata[[#This Row],[mkt-dir]]="UP",testdata[[#This Row],[eval]],"")</f>
        <v/>
      </c>
      <c r="J74" s="5">
        <f t="shared" si="1"/>
        <v>0.29989843749999717</v>
      </c>
      <c r="K74" s="5">
        <f t="shared" si="2"/>
        <v>1.9541671874999869</v>
      </c>
      <c r="L74" s="6">
        <f>testdata[[#This Row],[cov+]]/testdata[[#This Row],[varM+]]</f>
        <v>6.5160965952015184</v>
      </c>
      <c r="M74" s="1">
        <f>IF(testdata[[#This Row],[mkt-dir]]="DN",testdata[[#This Row],[mrkt]],"")</f>
        <v>221.91</v>
      </c>
      <c r="N74" s="1">
        <f>IF(testdata[[#This Row],[mkt-dir]]="DN",testdata[[#This Row],[eval]],"")</f>
        <v>300.25</v>
      </c>
      <c r="O74" s="5">
        <f t="shared" si="3"/>
        <v>0.69766388888888731</v>
      </c>
      <c r="P74" s="5">
        <f t="shared" si="4"/>
        <v>3.6795583333333135</v>
      </c>
      <c r="Q74" s="6">
        <f>testdata[[#This Row],[cov-]]/testdata[[#This Row],[varM-]]</f>
        <v>5.274113211153078</v>
      </c>
      <c r="R74" s="6">
        <f>testdata[[#This Row],[beta+]]/testdata[[#This Row],[beta-]]</f>
        <v>1.2354866750721314</v>
      </c>
      <c r="S74" s="6">
        <f>(testdata[[#This Row],[beta+]]-testdata[[#This Row],[beta-]])^2</f>
        <v>1.5425227262524159</v>
      </c>
      <c r="U74" s="15">
        <v>42843</v>
      </c>
      <c r="V74" s="6">
        <v>4.8445999999999998</v>
      </c>
      <c r="W74" s="6">
        <v>6.5160999999999998</v>
      </c>
      <c r="X74" s="6">
        <v>5.2740999999999998</v>
      </c>
      <c r="Y74" s="6">
        <v>1.2355</v>
      </c>
      <c r="Z74" s="6">
        <v>1.5425</v>
      </c>
    </row>
    <row r="75" spans="1:26" x14ac:dyDescent="0.25">
      <c r="A75" s="3">
        <v>73</v>
      </c>
      <c r="B75" s="1">
        <v>221.5</v>
      </c>
      <c r="C75" s="1">
        <v>305.52</v>
      </c>
      <c r="D75" s="5">
        <f t="shared" si="0"/>
        <v>0.77211275000000001</v>
      </c>
      <c r="E75" s="5">
        <f t="shared" si="5"/>
        <v>0.84369024999998565</v>
      </c>
      <c r="F75" s="6">
        <f>testdata[[#This Row],[cov]]/testdata[[#This Row],[varM]]</f>
        <v>1.0927034296480478</v>
      </c>
      <c r="G75" s="2" t="str">
        <f>IF(testdata[[#This Row],[mrkt]]&gt;B74,"UP",IF(testdata[[#This Row],[mrkt]]&lt;B74,"DN",""))</f>
        <v>DN</v>
      </c>
      <c r="H75" s="2" t="str">
        <f>IF(testdata[[#This Row],[mkt-dir]]="UP",testdata[[#This Row],[mrkt]],"")</f>
        <v/>
      </c>
      <c r="I75" s="2" t="str">
        <f>IF(testdata[[#This Row],[mkt-dir]]="UP",testdata[[#This Row],[eval]],"")</f>
        <v/>
      </c>
      <c r="J75" s="5">
        <f t="shared" si="1"/>
        <v>0.29989843749999717</v>
      </c>
      <c r="K75" s="5">
        <f t="shared" si="2"/>
        <v>1.9541671874999869</v>
      </c>
      <c r="L75" s="6">
        <f>testdata[[#This Row],[cov+]]/testdata[[#This Row],[varM+]]</f>
        <v>6.5160965952015184</v>
      </c>
      <c r="M75" s="1">
        <f>IF(testdata[[#This Row],[mkt-dir]]="DN",testdata[[#This Row],[mrkt]],"")</f>
        <v>221.5</v>
      </c>
      <c r="N75" s="1">
        <f>IF(testdata[[#This Row],[mkt-dir]]="DN",testdata[[#This Row],[eval]],"")</f>
        <v>305.52</v>
      </c>
      <c r="O75" s="5">
        <f t="shared" si="3"/>
        <v>0.72939722222222059</v>
      </c>
      <c r="P75" s="5">
        <f t="shared" si="4"/>
        <v>0.79210833333332265</v>
      </c>
      <c r="Q75" s="6">
        <f>testdata[[#This Row],[cov-]]/testdata[[#This Row],[varM-]]</f>
        <v>1.0859766245339446</v>
      </c>
      <c r="R75" s="6">
        <f>testdata[[#This Row],[beta+]]/testdata[[#This Row],[beta-]]</f>
        <v>6.0002180967734482</v>
      </c>
      <c r="S75" s="6">
        <f>(testdata[[#This Row],[beta+]]-testdata[[#This Row],[beta-]])^2</f>
        <v>29.486202895842816</v>
      </c>
      <c r="U75" s="15">
        <v>42844</v>
      </c>
      <c r="V75" s="6">
        <v>1.0927</v>
      </c>
      <c r="W75" s="6">
        <v>6.5160999999999998</v>
      </c>
      <c r="X75" s="6">
        <v>1.0860000000000001</v>
      </c>
      <c r="Y75" s="6">
        <v>6.0002000000000004</v>
      </c>
      <c r="Z75" s="6">
        <v>29.4862</v>
      </c>
    </row>
    <row r="76" spans="1:26" x14ac:dyDescent="0.25">
      <c r="A76" s="3">
        <v>74</v>
      </c>
      <c r="B76" s="1">
        <v>223.31</v>
      </c>
      <c r="C76" s="1">
        <v>302.51</v>
      </c>
      <c r="D76" s="5">
        <f t="shared" si="0"/>
        <v>0.78153100000000042</v>
      </c>
      <c r="E76" s="5">
        <f t="shared" si="5"/>
        <v>0.48344950000000536</v>
      </c>
      <c r="F76" s="6">
        <f>testdata[[#This Row],[cov]]/testdata[[#This Row],[varM]]</f>
        <v>0.61859286451849649</v>
      </c>
      <c r="G76" s="2" t="str">
        <f>IF(testdata[[#This Row],[mrkt]]&gt;B75,"UP",IF(testdata[[#This Row],[mrkt]]&lt;B75,"DN",""))</f>
        <v>UP</v>
      </c>
      <c r="H76" s="2">
        <f>IF(testdata[[#This Row],[mkt-dir]]="UP",testdata[[#This Row],[mrkt]],"")</f>
        <v>223.31</v>
      </c>
      <c r="I76" s="2">
        <f>IF(testdata[[#This Row],[mkt-dir]]="UP",testdata[[#This Row],[eval]],"")</f>
        <v>302.51</v>
      </c>
      <c r="J76" s="5">
        <f t="shared" si="1"/>
        <v>0.17064999999999922</v>
      </c>
      <c r="K76" s="5">
        <f t="shared" si="2"/>
        <v>-2.6262874999999775</v>
      </c>
      <c r="L76" s="6">
        <f>testdata[[#This Row],[cov+]]/testdata[[#This Row],[varM+]]</f>
        <v>-15.389906240843771</v>
      </c>
      <c r="M76" s="1" t="str">
        <f>IF(testdata[[#This Row],[mkt-dir]]="DN",testdata[[#This Row],[mrkt]],"")</f>
        <v/>
      </c>
      <c r="N76" s="1" t="str">
        <f>IF(testdata[[#This Row],[mkt-dir]]="DN",testdata[[#This Row],[eval]],"")</f>
        <v/>
      </c>
      <c r="O76" s="5">
        <f t="shared" si="3"/>
        <v>0.72939722222222059</v>
      </c>
      <c r="P76" s="5">
        <f t="shared" si="4"/>
        <v>0.79210833333332265</v>
      </c>
      <c r="Q76" s="6">
        <f>testdata[[#This Row],[cov-]]/testdata[[#This Row],[varM-]]</f>
        <v>1.0859766245339446</v>
      </c>
      <c r="R76" s="6">
        <f>testdata[[#This Row],[beta+]]/testdata[[#This Row],[beta-]]</f>
        <v>-14.171489416218762</v>
      </c>
      <c r="S76" s="6">
        <f>(testdata[[#This Row],[beta+]]-testdata[[#This Row],[beta-]])^2</f>
        <v>271.45471619364702</v>
      </c>
      <c r="U76" s="15">
        <v>42845</v>
      </c>
      <c r="V76" s="6">
        <v>0.61860000000000004</v>
      </c>
      <c r="W76" s="6">
        <v>-15.389900000000001</v>
      </c>
      <c r="X76" s="6">
        <v>1.0860000000000001</v>
      </c>
      <c r="Y76" s="6">
        <v>-14.1715</v>
      </c>
      <c r="Z76" s="6">
        <v>271.4547</v>
      </c>
    </row>
    <row r="77" spans="1:26" x14ac:dyDescent="0.25">
      <c r="A77" s="3">
        <v>75</v>
      </c>
      <c r="B77" s="1">
        <v>222.6</v>
      </c>
      <c r="C77" s="1">
        <v>305.60000000000002</v>
      </c>
      <c r="D77" s="5">
        <f t="shared" si="0"/>
        <v>0.75882400000000083</v>
      </c>
      <c r="E77" s="5">
        <f t="shared" si="5"/>
        <v>-0.92380999999999569</v>
      </c>
      <c r="F77" s="6">
        <f>testdata[[#This Row],[cov]]/testdata[[#This Row],[varM]]</f>
        <v>-1.217423276016566</v>
      </c>
      <c r="G77" s="2" t="str">
        <f>IF(testdata[[#This Row],[mrkt]]&gt;B76,"UP",IF(testdata[[#This Row],[mrkt]]&lt;B76,"DN",""))</f>
        <v>DN</v>
      </c>
      <c r="H77" s="2" t="str">
        <f>IF(testdata[[#This Row],[mkt-dir]]="UP",testdata[[#This Row],[mrkt]],"")</f>
        <v/>
      </c>
      <c r="I77" s="2" t="str">
        <f>IF(testdata[[#This Row],[mkt-dir]]="UP",testdata[[#This Row],[eval]],"")</f>
        <v/>
      </c>
      <c r="J77" s="5">
        <f t="shared" si="1"/>
        <v>0.17064999999999922</v>
      </c>
      <c r="K77" s="5">
        <f t="shared" si="2"/>
        <v>-2.6262874999999775</v>
      </c>
      <c r="L77" s="6">
        <f>testdata[[#This Row],[cov+]]/testdata[[#This Row],[varM+]]</f>
        <v>-15.389906240843771</v>
      </c>
      <c r="M77" s="1">
        <f>IF(testdata[[#This Row],[mkt-dir]]="DN",testdata[[#This Row],[mrkt]],"")</f>
        <v>222.6</v>
      </c>
      <c r="N77" s="1">
        <f>IF(testdata[[#This Row],[mkt-dir]]="DN",testdata[[#This Row],[eval]],"")</f>
        <v>305.60000000000002</v>
      </c>
      <c r="O77" s="5">
        <f t="shared" si="3"/>
        <v>0.72932222222222043</v>
      </c>
      <c r="P77" s="5">
        <f t="shared" si="4"/>
        <v>0.25994166666666257</v>
      </c>
      <c r="Q77" s="6">
        <f>testdata[[#This Row],[cov-]]/testdata[[#This Row],[varM-]]</f>
        <v>0.35641539328752248</v>
      </c>
      <c r="R77" s="6">
        <f>testdata[[#This Row],[beta+]]/testdata[[#This Row],[beta-]]</f>
        <v>-43.179690133160548</v>
      </c>
      <c r="S77" s="6">
        <f>(testdata[[#This Row],[beta+]]-testdata[[#This Row],[beta-]])^2</f>
        <v>247.94664500551121</v>
      </c>
      <c r="U77" s="15">
        <v>42846</v>
      </c>
      <c r="V77" s="6">
        <v>-1.2174</v>
      </c>
      <c r="W77" s="6">
        <v>-15.389900000000001</v>
      </c>
      <c r="X77" s="6">
        <v>0.35639999999999999</v>
      </c>
      <c r="Y77" s="6">
        <v>-43.179699999999997</v>
      </c>
      <c r="Z77" s="6">
        <v>247.94659999999999</v>
      </c>
    </row>
    <row r="78" spans="1:26" x14ac:dyDescent="0.25">
      <c r="A78" s="3">
        <v>76</v>
      </c>
      <c r="B78" s="1">
        <v>225.04</v>
      </c>
      <c r="C78" s="1">
        <v>308.02999999999997</v>
      </c>
      <c r="D78" s="5">
        <f t="shared" si="0"/>
        <v>0.95585899999999957</v>
      </c>
      <c r="E78" s="5">
        <f t="shared" si="5"/>
        <v>-1.0128909999999922</v>
      </c>
      <c r="F78" s="6">
        <f>testdata[[#This Row],[cov]]/testdata[[#This Row],[varM]]</f>
        <v>-1.0596657038328798</v>
      </c>
      <c r="G78" s="2" t="str">
        <f>IF(testdata[[#This Row],[mrkt]]&gt;B77,"UP",IF(testdata[[#This Row],[mrkt]]&lt;B77,"DN",""))</f>
        <v>UP</v>
      </c>
      <c r="H78" s="2">
        <f>IF(testdata[[#This Row],[mkt-dir]]="UP",testdata[[#This Row],[mrkt]],"")</f>
        <v>225.04</v>
      </c>
      <c r="I78" s="2">
        <f>IF(testdata[[#This Row],[mkt-dir]]="UP",testdata[[#This Row],[eval]],"")</f>
        <v>308.02999999999997</v>
      </c>
      <c r="J78" s="5">
        <f t="shared" si="1"/>
        <v>0.42384691358024285</v>
      </c>
      <c r="K78" s="5">
        <f t="shared" si="2"/>
        <v>-2.3798765432097073E-2</v>
      </c>
      <c r="L78" s="6">
        <f>testdata[[#This Row],[cov+]]/testdata[[#This Row],[varM+]]</f>
        <v>-5.6149436670585744E-2</v>
      </c>
      <c r="M78" s="1" t="str">
        <f>IF(testdata[[#This Row],[mkt-dir]]="DN",testdata[[#This Row],[mrkt]],"")</f>
        <v/>
      </c>
      <c r="N78" s="1" t="str">
        <f>IF(testdata[[#This Row],[mkt-dir]]="DN",testdata[[#This Row],[eval]],"")</f>
        <v/>
      </c>
      <c r="O78" s="5">
        <f t="shared" si="3"/>
        <v>0.77524297520661034</v>
      </c>
      <c r="P78" s="5">
        <f t="shared" si="4"/>
        <v>-1.1054256198346921</v>
      </c>
      <c r="Q78" s="6">
        <f>testdata[[#This Row],[cov-]]/testdata[[#This Row],[varM-]]</f>
        <v>-1.4259085927738779</v>
      </c>
      <c r="R78" s="6">
        <f>testdata[[#This Row],[beta+]]/testdata[[#This Row],[beta-]]</f>
        <v>3.9378005683629383E-2</v>
      </c>
      <c r="S78" s="6">
        <f>(testdata[[#This Row],[beta+]]-testdata[[#This Row],[beta-]])^2</f>
        <v>1.8762401457288034</v>
      </c>
      <c r="U78" s="15">
        <v>42849</v>
      </c>
      <c r="V78" s="6">
        <v>-1.0597000000000001</v>
      </c>
      <c r="W78" s="6">
        <v>-5.6099999999999997E-2</v>
      </c>
      <c r="X78" s="6">
        <v>-1.4258999999999999</v>
      </c>
      <c r="Y78" s="6">
        <v>3.9399999999999998E-2</v>
      </c>
      <c r="Z78" s="6">
        <v>1.8762000000000001</v>
      </c>
    </row>
    <row r="79" spans="1:26" x14ac:dyDescent="0.25">
      <c r="A79" s="3">
        <v>77</v>
      </c>
      <c r="B79" s="1">
        <v>226.35</v>
      </c>
      <c r="C79" s="1">
        <v>313.79000000000002</v>
      </c>
      <c r="D79" s="5">
        <f t="shared" si="0"/>
        <v>1.4107549999999962</v>
      </c>
      <c r="E79" s="5">
        <f t="shared" si="5"/>
        <v>-0.14383750000000611</v>
      </c>
      <c r="F79" s="6">
        <f>testdata[[#This Row],[cov]]/testdata[[#This Row],[varM]]</f>
        <v>-0.10195781691364304</v>
      </c>
      <c r="G79" s="2" t="str">
        <f>IF(testdata[[#This Row],[mrkt]]&gt;B78,"UP",IF(testdata[[#This Row],[mrkt]]&lt;B78,"DN",""))</f>
        <v>UP</v>
      </c>
      <c r="H79" s="2">
        <f>IF(testdata[[#This Row],[mkt-dir]]="UP",testdata[[#This Row],[mrkt]],"")</f>
        <v>226.35</v>
      </c>
      <c r="I79" s="2">
        <f>IF(testdata[[#This Row],[mkt-dir]]="UP",testdata[[#This Row],[eval]],"")</f>
        <v>313.79000000000002</v>
      </c>
      <c r="J79" s="5">
        <f t="shared" si="1"/>
        <v>1.0798009999999927</v>
      </c>
      <c r="K79" s="5">
        <f t="shared" si="2"/>
        <v>4.5633269999999966</v>
      </c>
      <c r="L79" s="6">
        <f>testdata[[#This Row],[cov+]]/testdata[[#This Row],[varM+]]</f>
        <v>4.2260814724194802</v>
      </c>
      <c r="M79" s="1" t="str">
        <f>IF(testdata[[#This Row],[mkt-dir]]="DN",testdata[[#This Row],[mrkt]],"")</f>
        <v/>
      </c>
      <c r="N79" s="1" t="str">
        <f>IF(testdata[[#This Row],[mkt-dir]]="DN",testdata[[#This Row],[eval]],"")</f>
        <v/>
      </c>
      <c r="O79" s="5">
        <f t="shared" si="3"/>
        <v>0.7950209999999972</v>
      </c>
      <c r="P79" s="5">
        <f t="shared" si="4"/>
        <v>-3.3394660000000065</v>
      </c>
      <c r="Q79" s="6">
        <f>testdata[[#This Row],[cov-]]/testdata[[#This Row],[varM-]]</f>
        <v>-4.200475207573156</v>
      </c>
      <c r="R79" s="6">
        <f>testdata[[#This Row],[beta+]]/testdata[[#This Row],[beta-]]</f>
        <v>-1.0060960399909415</v>
      </c>
      <c r="S79" s="6">
        <f>(testdata[[#This Row],[beta+]]-testdata[[#This Row],[beta-]])^2</f>
        <v>71.00685748112852</v>
      </c>
      <c r="U79" s="15">
        <v>42850</v>
      </c>
      <c r="V79" s="6">
        <v>-0.10199999999999999</v>
      </c>
      <c r="W79" s="6">
        <v>4.2260999999999997</v>
      </c>
      <c r="X79" s="6">
        <v>-4.2004999999999999</v>
      </c>
      <c r="Y79" s="6">
        <v>-1.0061</v>
      </c>
      <c r="Z79" s="6">
        <v>71.006900000000002</v>
      </c>
    </row>
    <row r="80" spans="1:26" x14ac:dyDescent="0.25">
      <c r="A80" s="3">
        <v>78</v>
      </c>
      <c r="B80" s="1">
        <v>226.21</v>
      </c>
      <c r="C80" s="1">
        <v>310.17</v>
      </c>
      <c r="D80" s="5">
        <f t="shared" si="0"/>
        <v>1.8551789999999986</v>
      </c>
      <c r="E80" s="5">
        <f t="shared" si="5"/>
        <v>1.5522794999999916</v>
      </c>
      <c r="F80" s="6">
        <f>testdata[[#This Row],[cov]]/testdata[[#This Row],[varM]]</f>
        <v>0.83672761496329617</v>
      </c>
      <c r="G80" s="2" t="str">
        <f>IF(testdata[[#This Row],[mrkt]]&gt;B79,"UP",IF(testdata[[#This Row],[mrkt]]&lt;B79,"DN",""))</f>
        <v>DN</v>
      </c>
      <c r="H80" s="2" t="str">
        <f>IF(testdata[[#This Row],[mkt-dir]]="UP",testdata[[#This Row],[mrkt]],"")</f>
        <v/>
      </c>
      <c r="I80" s="2" t="str">
        <f>IF(testdata[[#This Row],[mkt-dir]]="UP",testdata[[#This Row],[eval]],"")</f>
        <v/>
      </c>
      <c r="J80" s="5">
        <f t="shared" si="1"/>
        <v>1.1620246913580157</v>
      </c>
      <c r="K80" s="5">
        <f t="shared" si="2"/>
        <v>3.7130555555555307</v>
      </c>
      <c r="L80" s="6">
        <f>testdata[[#This Row],[cov+]]/testdata[[#This Row],[varM+]]</f>
        <v>3.195332752539207</v>
      </c>
      <c r="M80" s="1">
        <f>IF(testdata[[#This Row],[mkt-dir]]="DN",testdata[[#This Row],[mrkt]],"")</f>
        <v>226.21</v>
      </c>
      <c r="N80" s="1">
        <f>IF(testdata[[#This Row],[mkt-dir]]="DN",testdata[[#This Row],[eval]],"")</f>
        <v>310.17</v>
      </c>
      <c r="O80" s="5">
        <f t="shared" si="3"/>
        <v>1.8806016528925651</v>
      </c>
      <c r="P80" s="5">
        <f t="shared" si="4"/>
        <v>0.25610578512397419</v>
      </c>
      <c r="Q80" s="6">
        <f>testdata[[#This Row],[cov-]]/testdata[[#This Row],[varM-]]</f>
        <v>0.1361828990897973</v>
      </c>
      <c r="R80" s="6">
        <f>testdata[[#This Row],[beta+]]/testdata[[#This Row],[beta-]]</f>
        <v>23.463538916382184</v>
      </c>
      <c r="S80" s="6">
        <f>(testdata[[#This Row],[beta+]]-testdata[[#This Row],[beta-]])^2</f>
        <v>9.3583978258595444</v>
      </c>
      <c r="U80" s="15">
        <v>42851</v>
      </c>
      <c r="V80" s="6">
        <v>0.8367</v>
      </c>
      <c r="W80" s="6">
        <v>3.1953</v>
      </c>
      <c r="X80" s="6">
        <v>0.13619999999999999</v>
      </c>
      <c r="Y80" s="6">
        <v>23.4635</v>
      </c>
      <c r="Z80" s="6">
        <v>9.3583999999999996</v>
      </c>
    </row>
    <row r="81" spans="1:26" x14ac:dyDescent="0.25">
      <c r="A81" s="3">
        <v>79</v>
      </c>
      <c r="B81" s="1">
        <v>226.4</v>
      </c>
      <c r="C81" s="1">
        <v>308.63</v>
      </c>
      <c r="D81" s="5">
        <f t="shared" si="0"/>
        <v>2.3123640000000001</v>
      </c>
      <c r="E81" s="5">
        <f t="shared" si="5"/>
        <v>2.8785069999999928</v>
      </c>
      <c r="F81" s="6">
        <f>testdata[[#This Row],[cov]]/testdata[[#This Row],[varM]]</f>
        <v>1.2448329934214477</v>
      </c>
      <c r="G81" s="2" t="str">
        <f>IF(testdata[[#This Row],[mrkt]]&gt;B80,"UP",IF(testdata[[#This Row],[mrkt]]&lt;B80,"DN",""))</f>
        <v>UP</v>
      </c>
      <c r="H81" s="2">
        <f>IF(testdata[[#This Row],[mkt-dir]]="UP",testdata[[#This Row],[mrkt]],"")</f>
        <v>226.4</v>
      </c>
      <c r="I81" s="2">
        <f>IF(testdata[[#This Row],[mkt-dir]]="UP",testdata[[#This Row],[eval]],"")</f>
        <v>308.63</v>
      </c>
      <c r="J81" s="5">
        <f t="shared" si="1"/>
        <v>1.7319999999999927</v>
      </c>
      <c r="K81" s="5">
        <f t="shared" si="2"/>
        <v>4.1189074074073808</v>
      </c>
      <c r="L81" s="6">
        <f>testdata[[#This Row],[cov+]]/testdata[[#This Row],[varM+]]</f>
        <v>2.3781220597040407</v>
      </c>
      <c r="M81" s="1" t="str">
        <f>IF(testdata[[#This Row],[mkt-dir]]="DN",testdata[[#This Row],[mrkt]],"")</f>
        <v/>
      </c>
      <c r="N81" s="1" t="str">
        <f>IF(testdata[[#This Row],[mkt-dir]]="DN",testdata[[#This Row],[eval]],"")</f>
        <v/>
      </c>
      <c r="O81" s="5">
        <f t="shared" si="3"/>
        <v>1.8806016528925651</v>
      </c>
      <c r="P81" s="5">
        <f t="shared" si="4"/>
        <v>0.25610578512397419</v>
      </c>
      <c r="Q81" s="6">
        <f>testdata[[#This Row],[cov-]]/testdata[[#This Row],[varM-]]</f>
        <v>0.1361828990897973</v>
      </c>
      <c r="R81" s="6">
        <f>testdata[[#This Row],[beta+]]/testdata[[#This Row],[beta-]]</f>
        <v>17.462706959527544</v>
      </c>
      <c r="S81" s="6">
        <f>(testdata[[#This Row],[beta+]]-testdata[[#This Row],[beta-]])^2</f>
        <v>5.0262911998956969</v>
      </c>
      <c r="U81" s="15">
        <v>42852</v>
      </c>
      <c r="V81" s="6">
        <v>1.2447999999999999</v>
      </c>
      <c r="W81" s="6">
        <v>2.3780999999999999</v>
      </c>
      <c r="X81" s="6">
        <v>0.13619999999999999</v>
      </c>
      <c r="Y81" s="6">
        <v>17.462700000000002</v>
      </c>
      <c r="Z81" s="6">
        <v>5.0263</v>
      </c>
    </row>
    <row r="82" spans="1:26" x14ac:dyDescent="0.25">
      <c r="A82" s="3">
        <v>80</v>
      </c>
      <c r="B82" s="1">
        <v>225.91</v>
      </c>
      <c r="C82" s="1">
        <v>314.07</v>
      </c>
      <c r="D82" s="5">
        <f t="shared" si="0"/>
        <v>2.5795189999999986</v>
      </c>
      <c r="E82" s="5">
        <f t="shared" si="5"/>
        <v>5.1633694999999982</v>
      </c>
      <c r="F82" s="6">
        <f>testdata[[#This Row],[cov]]/testdata[[#This Row],[varM]]</f>
        <v>2.0016791890271022</v>
      </c>
      <c r="G82" s="2" t="str">
        <f>IF(testdata[[#This Row],[mrkt]]&gt;B81,"UP",IF(testdata[[#This Row],[mrkt]]&lt;B81,"DN",""))</f>
        <v>DN</v>
      </c>
      <c r="H82" s="2" t="str">
        <f>IF(testdata[[#This Row],[mkt-dir]]="UP",testdata[[#This Row],[mrkt]],"")</f>
        <v/>
      </c>
      <c r="I82" s="2" t="str">
        <f>IF(testdata[[#This Row],[mkt-dir]]="UP",testdata[[#This Row],[eval]],"")</f>
        <v/>
      </c>
      <c r="J82" s="5">
        <f t="shared" si="1"/>
        <v>1.9484609374999917</v>
      </c>
      <c r="K82" s="5">
        <f t="shared" si="2"/>
        <v>4.5749609374999904</v>
      </c>
      <c r="L82" s="6">
        <f>testdata[[#This Row],[cov+]]/testdata[[#This Row],[varM+]]</f>
        <v>2.3479869929391439</v>
      </c>
      <c r="M82" s="1">
        <f>IF(testdata[[#This Row],[mkt-dir]]="DN",testdata[[#This Row],[mrkt]],"")</f>
        <v>225.91</v>
      </c>
      <c r="N82" s="1">
        <f>IF(testdata[[#This Row],[mkt-dir]]="DN",testdata[[#This Row],[eval]],"")</f>
        <v>314.07</v>
      </c>
      <c r="O82" s="5">
        <f t="shared" si="3"/>
        <v>2.459274305555557</v>
      </c>
      <c r="P82" s="5">
        <f t="shared" si="4"/>
        <v>3.4521194444444467</v>
      </c>
      <c r="Q82" s="6">
        <f>testdata[[#This Row],[cov-]]/testdata[[#This Row],[varM-]]</f>
        <v>1.4037146798330018</v>
      </c>
      <c r="R82" s="6">
        <f>testdata[[#This Row],[beta+]]/testdata[[#This Row],[beta-]]</f>
        <v>1.6726953323723031</v>
      </c>
      <c r="S82" s="6">
        <f>(testdata[[#This Row],[beta+]]-testdata[[#This Row],[beta-]])^2</f>
        <v>0.89165020129882411</v>
      </c>
      <c r="U82" s="15">
        <v>42853</v>
      </c>
      <c r="V82" s="6">
        <v>2.0017</v>
      </c>
      <c r="W82" s="6">
        <v>2.3479999999999999</v>
      </c>
      <c r="X82" s="6">
        <v>1.4036999999999999</v>
      </c>
      <c r="Y82" s="6">
        <v>1.6727000000000001</v>
      </c>
      <c r="Z82" s="6">
        <v>0.89170000000000005</v>
      </c>
    </row>
    <row r="83" spans="1:26" x14ac:dyDescent="0.25">
      <c r="A83" s="3">
        <v>81</v>
      </c>
      <c r="B83" s="1">
        <v>226.48</v>
      </c>
      <c r="C83" s="1">
        <v>322.83</v>
      </c>
      <c r="D83" s="5">
        <f t="shared" si="0"/>
        <v>2.9936247499999959</v>
      </c>
      <c r="E83" s="5">
        <f t="shared" si="5"/>
        <v>7.9123189999999841</v>
      </c>
      <c r="F83" s="6">
        <f>testdata[[#This Row],[cov]]/testdata[[#This Row],[varM]]</f>
        <v>2.6430563817325452</v>
      </c>
      <c r="G83" s="2" t="str">
        <f>IF(testdata[[#This Row],[mrkt]]&gt;B82,"UP",IF(testdata[[#This Row],[mrkt]]&lt;B82,"DN",""))</f>
        <v>UP</v>
      </c>
      <c r="H83" s="2">
        <f>IF(testdata[[#This Row],[mkt-dir]]="UP",testdata[[#This Row],[mrkt]],"")</f>
        <v>226.48</v>
      </c>
      <c r="I83" s="2">
        <f>IF(testdata[[#This Row],[mkt-dir]]="UP",testdata[[#This Row],[eval]],"")</f>
        <v>322.83</v>
      </c>
      <c r="J83" s="5">
        <f t="shared" si="1"/>
        <v>2.2325209876543082</v>
      </c>
      <c r="K83" s="5">
        <f t="shared" si="2"/>
        <v>7.7756358024691066</v>
      </c>
      <c r="L83" s="6">
        <f>testdata[[#This Row],[cov+]]/testdata[[#This Row],[varM+]]</f>
        <v>3.4828948285224879</v>
      </c>
      <c r="M83" s="1" t="str">
        <f>IF(testdata[[#This Row],[mkt-dir]]="DN",testdata[[#This Row],[mrkt]],"")</f>
        <v/>
      </c>
      <c r="N83" s="1" t="str">
        <f>IF(testdata[[#This Row],[mkt-dir]]="DN",testdata[[#This Row],[eval]],"")</f>
        <v/>
      </c>
      <c r="O83" s="5">
        <f t="shared" si="3"/>
        <v>2.6442082644628115</v>
      </c>
      <c r="P83" s="5">
        <f t="shared" si="4"/>
        <v>5.2098884297520645</v>
      </c>
      <c r="Q83" s="6">
        <f>testdata[[#This Row],[cov-]]/testdata[[#This Row],[varM-]]</f>
        <v>1.9703018479183552</v>
      </c>
      <c r="R83" s="6">
        <f>testdata[[#This Row],[beta+]]/testdata[[#This Row],[beta-]]</f>
        <v>1.7676960675858895</v>
      </c>
      <c r="S83" s="6">
        <f>(testdata[[#This Row],[beta+]]-testdata[[#This Row],[beta-]])^2</f>
        <v>2.2879375249728944</v>
      </c>
      <c r="U83" s="15">
        <v>42856</v>
      </c>
      <c r="V83" s="6">
        <v>2.6431</v>
      </c>
      <c r="W83" s="6">
        <v>3.4828999999999999</v>
      </c>
      <c r="X83" s="6">
        <v>1.9702999999999999</v>
      </c>
      <c r="Y83" s="6">
        <v>1.7677</v>
      </c>
      <c r="Z83" s="6">
        <v>2.2879</v>
      </c>
    </row>
    <row r="84" spans="1:26" x14ac:dyDescent="0.25">
      <c r="A84" s="3">
        <v>82</v>
      </c>
      <c r="B84" s="1">
        <v>226.56</v>
      </c>
      <c r="C84" s="1">
        <v>318.89</v>
      </c>
      <c r="D84" s="5">
        <f t="shared" si="0"/>
        <v>3.3776527499999971</v>
      </c>
      <c r="E84" s="5">
        <f t="shared" si="5"/>
        <v>9.5251132499999898</v>
      </c>
      <c r="F84" s="6">
        <f>testdata[[#This Row],[cov]]/testdata[[#This Row],[varM]]</f>
        <v>2.820039226945398</v>
      </c>
      <c r="G84" s="2" t="str">
        <f>IF(testdata[[#This Row],[mrkt]]&gt;B83,"UP",IF(testdata[[#This Row],[mrkt]]&lt;B83,"DN",""))</f>
        <v>UP</v>
      </c>
      <c r="H84" s="2">
        <f>IF(testdata[[#This Row],[mkt-dir]]="UP",testdata[[#This Row],[mrkt]],"")</f>
        <v>226.56</v>
      </c>
      <c r="I84" s="2">
        <f>IF(testdata[[#This Row],[mkt-dir]]="UP",testdata[[#This Row],[eval]],"")</f>
        <v>318.89</v>
      </c>
      <c r="J84" s="5">
        <f t="shared" si="1"/>
        <v>2.3990609999999899</v>
      </c>
      <c r="K84" s="5">
        <f t="shared" si="2"/>
        <v>9.0373529999999729</v>
      </c>
      <c r="L84" s="6">
        <f>testdata[[#This Row],[cov+]]/testdata[[#This Row],[varM+]]</f>
        <v>3.7670376034623594</v>
      </c>
      <c r="M84" s="1" t="str">
        <f>IF(testdata[[#This Row],[mkt-dir]]="DN",testdata[[#This Row],[mrkt]],"")</f>
        <v/>
      </c>
      <c r="N84" s="1" t="str">
        <f>IF(testdata[[#This Row],[mkt-dir]]="DN",testdata[[#This Row],[eval]],"")</f>
        <v/>
      </c>
      <c r="O84" s="5">
        <f t="shared" si="3"/>
        <v>2.8993200000000012</v>
      </c>
      <c r="P84" s="5">
        <f t="shared" si="4"/>
        <v>5.8981500000000056</v>
      </c>
      <c r="Q84" s="6">
        <f>testdata[[#This Row],[cov-]]/testdata[[#This Row],[varM-]]</f>
        <v>2.0343218409834041</v>
      </c>
      <c r="R84" s="6">
        <f>testdata[[#This Row],[beta+]]/testdata[[#This Row],[beta-]]</f>
        <v>1.8517412179192598</v>
      </c>
      <c r="S84" s="6">
        <f>(testdata[[#This Row],[beta+]]-testdata[[#This Row],[beta-]])^2</f>
        <v>3.0023039135430274</v>
      </c>
      <c r="U84" s="15">
        <v>42857</v>
      </c>
      <c r="V84" s="6">
        <v>2.82</v>
      </c>
      <c r="W84" s="6">
        <v>3.7669999999999999</v>
      </c>
      <c r="X84" s="6">
        <v>2.0343</v>
      </c>
      <c r="Y84" s="6">
        <v>1.8516999999999999</v>
      </c>
      <c r="Z84" s="6">
        <v>3.0023</v>
      </c>
    </row>
    <row r="85" spans="1:26" x14ac:dyDescent="0.25">
      <c r="A85" s="3">
        <v>83</v>
      </c>
      <c r="B85" s="1">
        <v>226.29</v>
      </c>
      <c r="C85" s="1">
        <v>311.02</v>
      </c>
      <c r="D85" s="5">
        <f t="shared" si="0"/>
        <v>3.6513239999999954</v>
      </c>
      <c r="E85" s="5">
        <f t="shared" si="5"/>
        <v>9.9473159999999865</v>
      </c>
      <c r="F85" s="6">
        <f>testdata[[#This Row],[cov]]/testdata[[#This Row],[varM]]</f>
        <v>2.7243038415654155</v>
      </c>
      <c r="G85" s="2" t="str">
        <f>IF(testdata[[#This Row],[mrkt]]&gt;B84,"UP",IF(testdata[[#This Row],[mrkt]]&lt;B84,"DN",""))</f>
        <v>DN</v>
      </c>
      <c r="H85" s="2" t="str">
        <f>IF(testdata[[#This Row],[mkt-dir]]="UP",testdata[[#This Row],[mrkt]],"")</f>
        <v/>
      </c>
      <c r="I85" s="2" t="str">
        <f>IF(testdata[[#This Row],[mkt-dir]]="UP",testdata[[#This Row],[eval]],"")</f>
        <v/>
      </c>
      <c r="J85" s="5">
        <f t="shared" si="1"/>
        <v>2.4736469135802346</v>
      </c>
      <c r="K85" s="5">
        <f t="shared" si="2"/>
        <v>9.211555555555524</v>
      </c>
      <c r="L85" s="6">
        <f>testdata[[#This Row],[cov+]]/testdata[[#This Row],[varM+]]</f>
        <v>3.7238764776752928</v>
      </c>
      <c r="M85" s="1">
        <f>IF(testdata[[#This Row],[mkt-dir]]="DN",testdata[[#This Row],[mrkt]],"")</f>
        <v>226.29</v>
      </c>
      <c r="N85" s="1">
        <f>IF(testdata[[#This Row],[mkt-dir]]="DN",testdata[[#This Row],[eval]],"")</f>
        <v>311.02</v>
      </c>
      <c r="O85" s="5">
        <f t="shared" si="3"/>
        <v>3.5412082644628073</v>
      </c>
      <c r="P85" s="5">
        <f t="shared" si="4"/>
        <v>7.2084421487603265</v>
      </c>
      <c r="Q85" s="6">
        <f>testdata[[#This Row],[cov-]]/testdata[[#This Row],[varM-]]</f>
        <v>2.0355883106620474</v>
      </c>
      <c r="R85" s="6">
        <f>testdata[[#This Row],[beta+]]/testdata[[#This Row],[beta-]]</f>
        <v>1.8293858626374961</v>
      </c>
      <c r="S85" s="6">
        <f>(testdata[[#This Row],[beta+]]-testdata[[#This Row],[beta-]])^2</f>
        <v>2.8503169348769442</v>
      </c>
      <c r="U85" s="15">
        <v>42858</v>
      </c>
      <c r="V85" s="6">
        <v>2.7242999999999999</v>
      </c>
      <c r="W85" s="6">
        <v>3.7239</v>
      </c>
      <c r="X85" s="6">
        <v>2.0356000000000001</v>
      </c>
      <c r="Y85" s="6">
        <v>1.8293999999999999</v>
      </c>
      <c r="Z85" s="6">
        <v>2.8502999999999998</v>
      </c>
    </row>
    <row r="86" spans="1:26" x14ac:dyDescent="0.25">
      <c r="A86" s="3">
        <v>84</v>
      </c>
      <c r="B86" s="1">
        <v>226.55</v>
      </c>
      <c r="C86" s="1">
        <v>295.45999999999998</v>
      </c>
      <c r="D86" s="5">
        <f t="shared" ref="D86:D149" si="6">_xlfn.VAR.P(B67:B86)</f>
        <v>3.8755447499999982</v>
      </c>
      <c r="E86" s="5">
        <f t="shared" si="5"/>
        <v>7.7314172499999767</v>
      </c>
      <c r="F86" s="6">
        <f>testdata[[#This Row],[cov]]/testdata[[#This Row],[varM]]</f>
        <v>1.9949240039093807</v>
      </c>
      <c r="G86" s="2" t="str">
        <f>IF(testdata[[#This Row],[mrkt]]&gt;B85,"UP",IF(testdata[[#This Row],[mrkt]]&lt;B85,"DN",""))</f>
        <v>UP</v>
      </c>
      <c r="H86" s="2">
        <f>IF(testdata[[#This Row],[mkt-dir]]="UP",testdata[[#This Row],[mrkt]],"")</f>
        <v>226.55</v>
      </c>
      <c r="I86" s="2">
        <f>IF(testdata[[#This Row],[mkt-dir]]="UP",testdata[[#This Row],[eval]],"")</f>
        <v>295.45999999999998</v>
      </c>
      <c r="J86" s="5">
        <f t="shared" ref="J86:J149" si="7">_xlfn.VAR.P(H67:H86)</f>
        <v>2.4939159999999916</v>
      </c>
      <c r="K86" s="5">
        <f t="shared" ref="K86:K149" si="8">_xlfn.COVARIANCE.P(H67:H86,I67:I86)</f>
        <v>6.0819039999999571</v>
      </c>
      <c r="L86" s="6">
        <f>testdata[[#This Row],[cov+]]/testdata[[#This Row],[varM+]]</f>
        <v>2.4386964115872298</v>
      </c>
      <c r="M86" s="1" t="str">
        <f>IF(testdata[[#This Row],[mkt-dir]]="DN",testdata[[#This Row],[mrkt]],"")</f>
        <v/>
      </c>
      <c r="N86" s="1" t="str">
        <f>IF(testdata[[#This Row],[mkt-dir]]="DN",testdata[[#This Row],[eval]],"")</f>
        <v/>
      </c>
      <c r="O86" s="5">
        <f t="shared" ref="O86:O149" si="9">_xlfn.VAR.P(M67:M86)</f>
        <v>3.867728999999998</v>
      </c>
      <c r="P86" s="5">
        <f t="shared" ref="P86:P149" si="10">_xlfn.COVARIANCE.P(M67:M86,N67:N86)</f>
        <v>7.3846980000000002</v>
      </c>
      <c r="Q86" s="6">
        <f>testdata[[#This Row],[cov-]]/testdata[[#This Row],[varM-]]</f>
        <v>1.9093111228837398</v>
      </c>
      <c r="R86" s="6">
        <f>testdata[[#This Row],[beta+]]/testdata[[#This Row],[beta-]]</f>
        <v>1.2772650734385969</v>
      </c>
      <c r="S86" s="6">
        <f>(testdata[[#This Row],[beta+]]-testdata[[#This Row],[beta-]])^2</f>
        <v>0.28024878389567748</v>
      </c>
      <c r="U86" s="15">
        <v>42859</v>
      </c>
      <c r="V86" s="6">
        <v>1.9948999999999999</v>
      </c>
      <c r="W86" s="6">
        <v>2.4386999999999999</v>
      </c>
      <c r="X86" s="6">
        <v>1.9093</v>
      </c>
      <c r="Y86" s="6">
        <v>1.2773000000000001</v>
      </c>
      <c r="Z86" s="6">
        <v>0.2802</v>
      </c>
    </row>
    <row r="87" spans="1:26" x14ac:dyDescent="0.25">
      <c r="A87" s="3">
        <v>85</v>
      </c>
      <c r="B87" s="1">
        <v>227.44</v>
      </c>
      <c r="C87" s="1">
        <v>308.35000000000002</v>
      </c>
      <c r="D87" s="5">
        <f t="shared" si="6"/>
        <v>4.3419627499999978</v>
      </c>
      <c r="E87" s="5">
        <f t="shared" ref="E87:E150" si="11">_xlfn.COVARIANCE.P(B68:B87,C68:C87)</f>
        <v>7.5237419999999871</v>
      </c>
      <c r="F87" s="6">
        <f>testdata[[#This Row],[cov]]/testdata[[#This Row],[varM]]</f>
        <v>1.7327974543309914</v>
      </c>
      <c r="G87" s="2" t="str">
        <f>IF(testdata[[#This Row],[mrkt]]&gt;B86,"UP",IF(testdata[[#This Row],[mrkt]]&lt;B86,"DN",""))</f>
        <v>UP</v>
      </c>
      <c r="H87" s="2">
        <f>IF(testdata[[#This Row],[mkt-dir]]="UP",testdata[[#This Row],[mrkt]],"")</f>
        <v>227.44</v>
      </c>
      <c r="I87" s="2">
        <f>IF(testdata[[#This Row],[mkt-dir]]="UP",testdata[[#This Row],[eval]],"")</f>
        <v>308.35000000000002</v>
      </c>
      <c r="J87" s="5">
        <f t="shared" si="7"/>
        <v>2.6716759999999917</v>
      </c>
      <c r="K87" s="5">
        <f t="shared" si="8"/>
        <v>4.1835059999999675</v>
      </c>
      <c r="L87" s="6">
        <f>testdata[[#This Row],[cov+]]/testdata[[#This Row],[varM+]]</f>
        <v>1.5658732570865557</v>
      </c>
      <c r="M87" s="1" t="str">
        <f>IF(testdata[[#This Row],[mkt-dir]]="DN",testdata[[#This Row],[mrkt]],"")</f>
        <v/>
      </c>
      <c r="N87" s="1" t="str">
        <f>IF(testdata[[#This Row],[mkt-dir]]="DN",testdata[[#This Row],[eval]],"")</f>
        <v/>
      </c>
      <c r="O87" s="5">
        <f t="shared" si="9"/>
        <v>3.867728999999998</v>
      </c>
      <c r="P87" s="5">
        <f t="shared" si="10"/>
        <v>7.3846980000000002</v>
      </c>
      <c r="Q87" s="6">
        <f>testdata[[#This Row],[cov-]]/testdata[[#This Row],[varM-]]</f>
        <v>1.9093111228837398</v>
      </c>
      <c r="R87" s="6">
        <f>testdata[[#This Row],[beta+]]/testdata[[#This Row],[beta-]]</f>
        <v>0.82012472368648293</v>
      </c>
      <c r="S87" s="6">
        <f>(testdata[[#This Row],[beta+]]-testdata[[#This Row],[beta-]])^2</f>
        <v>0.11794956766332468</v>
      </c>
      <c r="U87" s="15">
        <v>42860</v>
      </c>
      <c r="V87" s="6">
        <v>1.7327999999999999</v>
      </c>
      <c r="W87" s="6">
        <v>1.5659000000000001</v>
      </c>
      <c r="X87" s="6">
        <v>1.9093</v>
      </c>
      <c r="Y87" s="6">
        <v>0.82010000000000005</v>
      </c>
      <c r="Z87" s="6">
        <v>0.1179</v>
      </c>
    </row>
    <row r="88" spans="1:26" x14ac:dyDescent="0.25">
      <c r="A88" s="3">
        <v>86</v>
      </c>
      <c r="B88" s="1">
        <v>227.41</v>
      </c>
      <c r="C88" s="1">
        <v>307.19</v>
      </c>
      <c r="D88" s="5">
        <f t="shared" si="6"/>
        <v>4.6885827499999957</v>
      </c>
      <c r="E88" s="5">
        <f t="shared" si="11"/>
        <v>7.1195217499999854</v>
      </c>
      <c r="F88" s="6">
        <f>testdata[[#This Row],[cov]]/testdata[[#This Row],[varM]]</f>
        <v>1.5184805579041964</v>
      </c>
      <c r="G88" s="2" t="str">
        <f>IF(testdata[[#This Row],[mrkt]]&gt;B87,"UP",IF(testdata[[#This Row],[mrkt]]&lt;B87,"DN",""))</f>
        <v>DN</v>
      </c>
      <c r="H88" s="2" t="str">
        <f>IF(testdata[[#This Row],[mkt-dir]]="UP",testdata[[#This Row],[mrkt]],"")</f>
        <v/>
      </c>
      <c r="I88" s="2" t="str">
        <f>IF(testdata[[#This Row],[mkt-dir]]="UP",testdata[[#This Row],[eval]],"")</f>
        <v/>
      </c>
      <c r="J88" s="5">
        <f t="shared" si="7"/>
        <v>2.6716759999999917</v>
      </c>
      <c r="K88" s="5">
        <f t="shared" si="8"/>
        <v>4.1835059999999675</v>
      </c>
      <c r="L88" s="6">
        <f>testdata[[#This Row],[cov+]]/testdata[[#This Row],[varM+]]</f>
        <v>1.5658732570865557</v>
      </c>
      <c r="M88" s="1">
        <f>IF(testdata[[#This Row],[mkt-dir]]="DN",testdata[[#This Row],[mrkt]],"")</f>
        <v>227.41</v>
      </c>
      <c r="N88" s="1">
        <f>IF(testdata[[#This Row],[mkt-dir]]="DN",testdata[[#This Row],[eval]],"")</f>
        <v>307.19</v>
      </c>
      <c r="O88" s="5">
        <f t="shared" si="9"/>
        <v>5.3491849999999959</v>
      </c>
      <c r="P88" s="5">
        <f t="shared" si="10"/>
        <v>7.671504999999998</v>
      </c>
      <c r="Q88" s="6">
        <f>testdata[[#This Row],[cov-]]/testdata[[#This Row],[varM-]]</f>
        <v>1.434144640725644</v>
      </c>
      <c r="R88" s="6">
        <f>testdata[[#This Row],[beta+]]/testdata[[#This Row],[beta-]]</f>
        <v>1.0918516951639272</v>
      </c>
      <c r="S88" s="6">
        <f>(testdata[[#This Row],[beta+]]-testdata[[#This Row],[beta-]])^2</f>
        <v>1.7352428368360255E-2</v>
      </c>
      <c r="U88" s="15">
        <v>42863</v>
      </c>
      <c r="V88" s="6">
        <v>1.5185</v>
      </c>
      <c r="W88" s="6">
        <v>1.5659000000000001</v>
      </c>
      <c r="X88" s="6">
        <v>1.4340999999999999</v>
      </c>
      <c r="Y88" s="6">
        <v>1.0919000000000001</v>
      </c>
      <c r="Z88" s="6">
        <v>1.7399999999999999E-2</v>
      </c>
    </row>
    <row r="89" spans="1:26" x14ac:dyDescent="0.25">
      <c r="A89" s="3">
        <v>87</v>
      </c>
      <c r="B89" s="1">
        <v>227.2</v>
      </c>
      <c r="C89" s="1">
        <v>321.26</v>
      </c>
      <c r="D89" s="5">
        <f t="shared" si="6"/>
        <v>4.9139109999999953</v>
      </c>
      <c r="E89" s="5">
        <f t="shared" si="11"/>
        <v>9.0916659999999769</v>
      </c>
      <c r="F89" s="6">
        <f>testdata[[#This Row],[cov]]/testdata[[#This Row],[varM]]</f>
        <v>1.8501893908945413</v>
      </c>
      <c r="G89" s="2" t="str">
        <f>IF(testdata[[#This Row],[mrkt]]&gt;B88,"UP",IF(testdata[[#This Row],[mrkt]]&lt;B88,"DN",""))</f>
        <v>DN</v>
      </c>
      <c r="H89" s="2" t="str">
        <f>IF(testdata[[#This Row],[mkt-dir]]="UP",testdata[[#This Row],[mrkt]],"")</f>
        <v/>
      </c>
      <c r="I89" s="2" t="str">
        <f>IF(testdata[[#This Row],[mkt-dir]]="UP",testdata[[#This Row],[eval]],"")</f>
        <v/>
      </c>
      <c r="J89" s="5">
        <f t="shared" si="7"/>
        <v>2.4282246913580163</v>
      </c>
      <c r="K89" s="5">
        <f t="shared" si="8"/>
        <v>5.4639617283950228</v>
      </c>
      <c r="L89" s="6">
        <f>testdata[[#This Row],[cov+]]/testdata[[#This Row],[varM+]]</f>
        <v>2.2501878626970186</v>
      </c>
      <c r="M89" s="1">
        <f>IF(testdata[[#This Row],[mkt-dir]]="DN",testdata[[#This Row],[mrkt]],"")</f>
        <v>227.2</v>
      </c>
      <c r="N89" s="1">
        <f>IF(testdata[[#This Row],[mkt-dir]]="DN",testdata[[#This Row],[eval]],"")</f>
        <v>321.26</v>
      </c>
      <c r="O89" s="5">
        <f t="shared" si="9"/>
        <v>5.8437239669421395</v>
      </c>
      <c r="P89" s="5">
        <f t="shared" si="10"/>
        <v>11.222833884297506</v>
      </c>
      <c r="Q89" s="6">
        <f>testdata[[#This Row],[cov-]]/testdata[[#This Row],[varM-]]</f>
        <v>1.9204934982872073</v>
      </c>
      <c r="R89" s="6">
        <f>testdata[[#This Row],[beta+]]/testdata[[#This Row],[beta-]]</f>
        <v>1.1716716899608612</v>
      </c>
      <c r="S89" s="6">
        <f>(testdata[[#This Row],[beta+]]-testdata[[#This Row],[beta-]])^2</f>
        <v>0.1086983739235895</v>
      </c>
      <c r="U89" s="15">
        <v>42864</v>
      </c>
      <c r="V89" s="6">
        <v>1.8502000000000001</v>
      </c>
      <c r="W89" s="6">
        <v>2.2502</v>
      </c>
      <c r="X89" s="6">
        <v>1.9205000000000001</v>
      </c>
      <c r="Y89" s="6">
        <v>1.1717</v>
      </c>
      <c r="Z89" s="6">
        <v>0.1087</v>
      </c>
    </row>
    <row r="90" spans="1:26" x14ac:dyDescent="0.25">
      <c r="A90" s="3">
        <v>88</v>
      </c>
      <c r="B90" s="1">
        <v>227.61</v>
      </c>
      <c r="C90" s="1">
        <v>325.22000000000003</v>
      </c>
      <c r="D90" s="5">
        <f t="shared" si="6"/>
        <v>5.1139627499999953</v>
      </c>
      <c r="E90" s="5">
        <f t="shared" si="11"/>
        <v>11.355119749999991</v>
      </c>
      <c r="F90" s="6">
        <f>testdata[[#This Row],[cov]]/testdata[[#This Row],[varM]]</f>
        <v>2.2204150294211669</v>
      </c>
      <c r="G90" s="2" t="str">
        <f>IF(testdata[[#This Row],[mrkt]]&gt;B89,"UP",IF(testdata[[#This Row],[mrkt]]&lt;B89,"DN",""))</f>
        <v>UP</v>
      </c>
      <c r="H90" s="2">
        <f>IF(testdata[[#This Row],[mkt-dir]]="UP",testdata[[#This Row],[mrkt]],"")</f>
        <v>227.61</v>
      </c>
      <c r="I90" s="2">
        <f>IF(testdata[[#This Row],[mkt-dir]]="UP",testdata[[#This Row],[eval]],"")</f>
        <v>325.22000000000003</v>
      </c>
      <c r="J90" s="5">
        <f t="shared" si="7"/>
        <v>2.5366559999999967</v>
      </c>
      <c r="K90" s="5">
        <f t="shared" si="8"/>
        <v>7.822619999999989</v>
      </c>
      <c r="L90" s="6">
        <f>testdata[[#This Row],[cov+]]/testdata[[#This Row],[varM+]]</f>
        <v>3.0838316271500745</v>
      </c>
      <c r="M90" s="1" t="str">
        <f>IF(testdata[[#This Row],[mkt-dir]]="DN",testdata[[#This Row],[mrkt]],"")</f>
        <v/>
      </c>
      <c r="N90" s="1" t="str">
        <f>IF(testdata[[#This Row],[mkt-dir]]="DN",testdata[[#This Row],[eval]],"")</f>
        <v/>
      </c>
      <c r="O90" s="5">
        <f t="shared" si="9"/>
        <v>6.3118089999999887</v>
      </c>
      <c r="P90" s="5">
        <f t="shared" si="10"/>
        <v>12.460067999999984</v>
      </c>
      <c r="Q90" s="6">
        <f>testdata[[#This Row],[cov-]]/testdata[[#This Row],[varM-]]</f>
        <v>1.974088252670511</v>
      </c>
      <c r="R90" s="6">
        <f>testdata[[#This Row],[beta+]]/testdata[[#This Row],[beta-]]</f>
        <v>1.5621548950399369</v>
      </c>
      <c r="S90" s="6">
        <f>(testdata[[#This Row],[beta+]]-testdata[[#This Row],[beta-]])^2</f>
        <v>1.2315303572012888</v>
      </c>
      <c r="U90" s="15">
        <v>42865</v>
      </c>
      <c r="V90" s="6">
        <v>2.2204000000000002</v>
      </c>
      <c r="W90" s="6">
        <v>3.0838000000000001</v>
      </c>
      <c r="X90" s="6">
        <v>1.9741</v>
      </c>
      <c r="Y90" s="6">
        <v>1.5622</v>
      </c>
      <c r="Z90" s="6">
        <v>1.2315</v>
      </c>
    </row>
    <row r="91" spans="1:26" x14ac:dyDescent="0.25">
      <c r="A91" s="3">
        <v>89</v>
      </c>
      <c r="B91" s="1">
        <v>227.14</v>
      </c>
      <c r="C91" s="1">
        <v>323.10000000000002</v>
      </c>
      <c r="D91" s="5">
        <f t="shared" si="6"/>
        <v>4.8454847499999953</v>
      </c>
      <c r="E91" s="5">
        <f t="shared" si="11"/>
        <v>10.727239249999979</v>
      </c>
      <c r="F91" s="6">
        <f>testdata[[#This Row],[cov]]/testdata[[#This Row],[varM]]</f>
        <v>2.2138629679930348</v>
      </c>
      <c r="G91" s="2" t="str">
        <f>IF(testdata[[#This Row],[mrkt]]&gt;B90,"UP",IF(testdata[[#This Row],[mrkt]]&lt;B90,"DN",""))</f>
        <v>DN</v>
      </c>
      <c r="H91" s="2" t="str">
        <f>IF(testdata[[#This Row],[mkt-dir]]="UP",testdata[[#This Row],[mrkt]],"")</f>
        <v/>
      </c>
      <c r="I91" s="2" t="str">
        <f>IF(testdata[[#This Row],[mkt-dir]]="UP",testdata[[#This Row],[eval]],"")</f>
        <v/>
      </c>
      <c r="J91" s="5">
        <f t="shared" si="7"/>
        <v>2.5366559999999967</v>
      </c>
      <c r="K91" s="5">
        <f t="shared" si="8"/>
        <v>7.822619999999989</v>
      </c>
      <c r="L91" s="6">
        <f>testdata[[#This Row],[cov+]]/testdata[[#This Row],[varM+]]</f>
        <v>3.0838316271500745</v>
      </c>
      <c r="M91" s="1">
        <f>IF(testdata[[#This Row],[mkt-dir]]="DN",testdata[[#This Row],[mrkt]],"")</f>
        <v>227.14</v>
      </c>
      <c r="N91" s="1">
        <f>IF(testdata[[#This Row],[mkt-dir]]="DN",testdata[[#This Row],[eval]],"")</f>
        <v>323.10000000000002</v>
      </c>
      <c r="O91" s="5">
        <f t="shared" si="9"/>
        <v>6.4896089999999855</v>
      </c>
      <c r="P91" s="5">
        <f t="shared" si="10"/>
        <v>13.460637999999975</v>
      </c>
      <c r="Q91" s="6">
        <f>testdata[[#This Row],[cov-]]/testdata[[#This Row],[varM-]]</f>
        <v>2.0741832057986858</v>
      </c>
      <c r="R91" s="6">
        <f>testdata[[#This Row],[beta+]]/testdata[[#This Row],[beta-]]</f>
        <v>1.4867691622074499</v>
      </c>
      <c r="S91" s="6">
        <f>(testdata[[#This Row],[beta+]]-testdata[[#This Row],[beta-]])^2</f>
        <v>1.0193899347373514</v>
      </c>
      <c r="U91" s="15">
        <v>42866</v>
      </c>
      <c r="V91" s="6">
        <v>2.2139000000000002</v>
      </c>
      <c r="W91" s="6">
        <v>3.0838000000000001</v>
      </c>
      <c r="X91" s="6">
        <v>2.0741999999999998</v>
      </c>
      <c r="Y91" s="6">
        <v>1.4867999999999999</v>
      </c>
      <c r="Z91" s="6">
        <v>1.0194000000000001</v>
      </c>
    </row>
    <row r="92" spans="1:26" x14ac:dyDescent="0.25">
      <c r="A92" s="3">
        <v>90</v>
      </c>
      <c r="B92" s="1">
        <v>226.76</v>
      </c>
      <c r="C92" s="1">
        <v>324.81</v>
      </c>
      <c r="D92" s="5">
        <f t="shared" si="6"/>
        <v>3.7900187499999967</v>
      </c>
      <c r="E92" s="5">
        <f t="shared" si="11"/>
        <v>10.018722499999978</v>
      </c>
      <c r="F92" s="6">
        <f>testdata[[#This Row],[cov]]/testdata[[#This Row],[varM]]</f>
        <v>2.6434493233047953</v>
      </c>
      <c r="G92" s="2" t="str">
        <f>IF(testdata[[#This Row],[mrkt]]&gt;B91,"UP",IF(testdata[[#This Row],[mrkt]]&lt;B91,"DN",""))</f>
        <v>DN</v>
      </c>
      <c r="H92" s="2" t="str">
        <f>IF(testdata[[#This Row],[mkt-dir]]="UP",testdata[[#This Row],[mrkt]],"")</f>
        <v/>
      </c>
      <c r="I92" s="2" t="str">
        <f>IF(testdata[[#This Row],[mkt-dir]]="UP",testdata[[#This Row],[eval]],"")</f>
        <v/>
      </c>
      <c r="J92" s="5">
        <f t="shared" si="7"/>
        <v>2.5366559999999967</v>
      </c>
      <c r="K92" s="5">
        <f t="shared" si="8"/>
        <v>7.822619999999989</v>
      </c>
      <c r="L92" s="6">
        <f>testdata[[#This Row],[cov+]]/testdata[[#This Row],[varM+]]</f>
        <v>3.0838316271500745</v>
      </c>
      <c r="M92" s="1">
        <f>IF(testdata[[#This Row],[mkt-dir]]="DN",testdata[[#This Row],[mrkt]],"")</f>
        <v>226.76</v>
      </c>
      <c r="N92" s="1">
        <f>IF(testdata[[#This Row],[mkt-dir]]="DN",testdata[[#This Row],[eval]],"")</f>
        <v>324.81</v>
      </c>
      <c r="O92" s="5">
        <f t="shared" si="9"/>
        <v>4.8981209999999908</v>
      </c>
      <c r="P92" s="5">
        <f t="shared" si="10"/>
        <v>12.695612999999975</v>
      </c>
      <c r="Q92" s="6">
        <f>testdata[[#This Row],[cov-]]/testdata[[#This Row],[varM-]]</f>
        <v>2.5919353564356613</v>
      </c>
      <c r="R92" s="6">
        <f>testdata[[#This Row],[beta+]]/testdata[[#This Row],[beta-]]</f>
        <v>1.1897795288347206</v>
      </c>
      <c r="S92" s="6">
        <f>(testdata[[#This Row],[beta+]]-testdata[[#This Row],[beta-]])^2</f>
        <v>0.2419619411427473</v>
      </c>
      <c r="U92" s="15">
        <v>42867</v>
      </c>
      <c r="V92" s="6">
        <v>2.6434000000000002</v>
      </c>
      <c r="W92" s="6">
        <v>3.0838000000000001</v>
      </c>
      <c r="X92" s="6">
        <v>2.5918999999999999</v>
      </c>
      <c r="Y92" s="6">
        <v>1.1898</v>
      </c>
      <c r="Z92" s="6">
        <v>0.24199999999999999</v>
      </c>
    </row>
    <row r="93" spans="1:26" x14ac:dyDescent="0.25">
      <c r="A93" s="3">
        <v>91</v>
      </c>
      <c r="B93" s="1">
        <v>228.01</v>
      </c>
      <c r="C93" s="1">
        <v>315.88</v>
      </c>
      <c r="D93" s="5">
        <f t="shared" si="6"/>
        <v>3.5710539999999993</v>
      </c>
      <c r="E93" s="5">
        <f t="shared" si="11"/>
        <v>8.8837539999999855</v>
      </c>
      <c r="F93" s="6">
        <f>testdata[[#This Row],[cov]]/testdata[[#This Row],[varM]]</f>
        <v>2.4877120312378325</v>
      </c>
      <c r="G93" s="2" t="str">
        <f>IF(testdata[[#This Row],[mrkt]]&gt;B92,"UP",IF(testdata[[#This Row],[mrkt]]&lt;B92,"DN",""))</f>
        <v>UP</v>
      </c>
      <c r="H93" s="2">
        <f>IF(testdata[[#This Row],[mkt-dir]]="UP",testdata[[#This Row],[mrkt]],"")</f>
        <v>228.01</v>
      </c>
      <c r="I93" s="2">
        <f>IF(testdata[[#This Row],[mkt-dir]]="UP",testdata[[#This Row],[eval]],"")</f>
        <v>315.88</v>
      </c>
      <c r="J93" s="5">
        <f t="shared" si="7"/>
        <v>1.6586250000000011</v>
      </c>
      <c r="K93" s="5">
        <f t="shared" si="8"/>
        <v>5.2558349999999958</v>
      </c>
      <c r="L93" s="6">
        <f>testdata[[#This Row],[cov+]]/testdata[[#This Row],[varM+]]</f>
        <v>3.1687904137463212</v>
      </c>
      <c r="M93" s="1" t="str">
        <f>IF(testdata[[#This Row],[mkt-dir]]="DN",testdata[[#This Row],[mrkt]],"")</f>
        <v/>
      </c>
      <c r="N93" s="1" t="str">
        <f>IF(testdata[[#This Row],[mkt-dir]]="DN",testdata[[#This Row],[eval]],"")</f>
        <v/>
      </c>
      <c r="O93" s="5">
        <f t="shared" si="9"/>
        <v>4.8981209999999908</v>
      </c>
      <c r="P93" s="5">
        <f t="shared" si="10"/>
        <v>12.695612999999975</v>
      </c>
      <c r="Q93" s="6">
        <f>testdata[[#This Row],[cov-]]/testdata[[#This Row],[varM-]]</f>
        <v>2.5919353564356613</v>
      </c>
      <c r="R93" s="6">
        <f>testdata[[#This Row],[beta+]]/testdata[[#This Row],[beta-]]</f>
        <v>1.2225576559532452</v>
      </c>
      <c r="S93" s="6">
        <f>(testdata[[#This Row],[beta+]]-testdata[[#This Row],[beta-]])^2</f>
        <v>0.33276175714488471</v>
      </c>
      <c r="U93" s="15">
        <v>42870</v>
      </c>
      <c r="V93" s="6">
        <v>2.4876999999999998</v>
      </c>
      <c r="W93" s="6">
        <v>3.1688000000000001</v>
      </c>
      <c r="X93" s="6">
        <v>2.5918999999999999</v>
      </c>
      <c r="Y93" s="6">
        <v>1.2225999999999999</v>
      </c>
      <c r="Z93" s="6">
        <v>0.33279999999999998</v>
      </c>
    </row>
    <row r="94" spans="1:26" x14ac:dyDescent="0.25">
      <c r="A94" s="3">
        <v>92</v>
      </c>
      <c r="B94" s="1">
        <v>227.8</v>
      </c>
      <c r="C94" s="1">
        <v>317.01</v>
      </c>
      <c r="D94" s="5">
        <f t="shared" si="6"/>
        <v>2.9076927500000016</v>
      </c>
      <c r="E94" s="5">
        <f t="shared" si="11"/>
        <v>6.7861054999999855</v>
      </c>
      <c r="F94" s="6">
        <f>testdata[[#This Row],[cov]]/testdata[[#This Row],[varM]]</f>
        <v>2.3338454518621274</v>
      </c>
      <c r="G94" s="2" t="str">
        <f>IF(testdata[[#This Row],[mrkt]]&gt;B93,"UP",IF(testdata[[#This Row],[mrkt]]&lt;B93,"DN",""))</f>
        <v>DN</v>
      </c>
      <c r="H94" s="2" t="str">
        <f>IF(testdata[[#This Row],[mkt-dir]]="UP",testdata[[#This Row],[mrkt]],"")</f>
        <v/>
      </c>
      <c r="I94" s="2" t="str">
        <f>IF(testdata[[#This Row],[mkt-dir]]="UP",testdata[[#This Row],[eval]],"")</f>
        <v/>
      </c>
      <c r="J94" s="5">
        <f t="shared" si="7"/>
        <v>1.6586250000000011</v>
      </c>
      <c r="K94" s="5">
        <f t="shared" si="8"/>
        <v>5.2558349999999958</v>
      </c>
      <c r="L94" s="6">
        <f>testdata[[#This Row],[cov+]]/testdata[[#This Row],[varM+]]</f>
        <v>3.1687904137463212</v>
      </c>
      <c r="M94" s="1">
        <f>IF(testdata[[#This Row],[mkt-dir]]="DN",testdata[[#This Row],[mrkt]],"")</f>
        <v>227.8</v>
      </c>
      <c r="N94" s="1">
        <f>IF(testdata[[#This Row],[mkt-dir]]="DN",testdata[[#This Row],[eval]],"")</f>
        <v>317.01</v>
      </c>
      <c r="O94" s="5">
        <f t="shared" si="9"/>
        <v>4.0352359999999994</v>
      </c>
      <c r="P94" s="5">
        <f t="shared" si="10"/>
        <v>8.8133199999999796</v>
      </c>
      <c r="Q94" s="6">
        <f>testdata[[#This Row],[cov-]]/testdata[[#This Row],[varM-]]</f>
        <v>2.1840903481233762</v>
      </c>
      <c r="R94" s="6">
        <f>testdata[[#This Row],[beta+]]/testdata[[#This Row],[beta-]]</f>
        <v>1.4508513425138403</v>
      </c>
      <c r="S94" s="6">
        <f>(testdata[[#This Row],[beta+]]-testdata[[#This Row],[beta-]])^2</f>
        <v>0.96963421923783222</v>
      </c>
      <c r="U94" s="15">
        <v>42871</v>
      </c>
      <c r="V94" s="6">
        <v>2.3338000000000001</v>
      </c>
      <c r="W94" s="6">
        <v>3.1688000000000001</v>
      </c>
      <c r="X94" s="6">
        <v>2.1840999999999999</v>
      </c>
      <c r="Y94" s="6">
        <v>1.4509000000000001</v>
      </c>
      <c r="Z94" s="6">
        <v>0.96960000000000002</v>
      </c>
    </row>
    <row r="95" spans="1:26" x14ac:dyDescent="0.25">
      <c r="A95" s="3">
        <v>93</v>
      </c>
      <c r="B95" s="1">
        <v>223.76</v>
      </c>
      <c r="C95" s="1">
        <v>306.11</v>
      </c>
      <c r="D95" s="5">
        <f t="shared" si="6"/>
        <v>2.1042627500000037</v>
      </c>
      <c r="E95" s="5">
        <f t="shared" si="11"/>
        <v>5.8713902499999815</v>
      </c>
      <c r="F95" s="6">
        <f>testdata[[#This Row],[cov]]/testdata[[#This Row],[varM]]</f>
        <v>2.7902362715872679</v>
      </c>
      <c r="G95" s="2" t="str">
        <f>IF(testdata[[#This Row],[mrkt]]&gt;B94,"UP",IF(testdata[[#This Row],[mrkt]]&lt;B94,"DN",""))</f>
        <v>DN</v>
      </c>
      <c r="H95" s="2" t="str">
        <f>IF(testdata[[#This Row],[mkt-dir]]="UP",testdata[[#This Row],[mrkt]],"")</f>
        <v/>
      </c>
      <c r="I95" s="2" t="str">
        <f>IF(testdata[[#This Row],[mkt-dir]]="UP",testdata[[#This Row],[eval]],"")</f>
        <v/>
      </c>
      <c r="J95" s="5">
        <f t="shared" si="7"/>
        <v>1.6586250000000011</v>
      </c>
      <c r="K95" s="5">
        <f t="shared" si="8"/>
        <v>5.2558349999999958</v>
      </c>
      <c r="L95" s="6">
        <f>testdata[[#This Row],[cov+]]/testdata[[#This Row],[varM+]]</f>
        <v>3.1687904137463212</v>
      </c>
      <c r="M95" s="1">
        <f>IF(testdata[[#This Row],[mkt-dir]]="DN",testdata[[#This Row],[mrkt]],"")</f>
        <v>223.76</v>
      </c>
      <c r="N95" s="1">
        <f>IF(testdata[[#This Row],[mkt-dir]]="DN",testdata[[#This Row],[eval]],"")</f>
        <v>306.11</v>
      </c>
      <c r="O95" s="5">
        <f t="shared" si="9"/>
        <v>2.5142560000000045</v>
      </c>
      <c r="P95" s="5">
        <f t="shared" si="10"/>
        <v>6.7639579999999757</v>
      </c>
      <c r="Q95" s="6">
        <f>testdata[[#This Row],[cov-]]/testdata[[#This Row],[varM-]]</f>
        <v>2.6902423619551721</v>
      </c>
      <c r="R95" s="6">
        <f>testdata[[#This Row],[beta+]]/testdata[[#This Row],[beta-]]</f>
        <v>1.1778828772301977</v>
      </c>
      <c r="S95" s="6">
        <f>(testdata[[#This Row],[beta+]]-testdata[[#This Row],[beta-]])^2</f>
        <v>0.22900823787310434</v>
      </c>
      <c r="U95" s="15">
        <v>42872</v>
      </c>
      <c r="V95" s="6">
        <v>2.7902</v>
      </c>
      <c r="W95" s="6">
        <v>3.1688000000000001</v>
      </c>
      <c r="X95" s="6">
        <v>2.6901999999999999</v>
      </c>
      <c r="Y95" s="6">
        <v>1.1778999999999999</v>
      </c>
      <c r="Z95" s="6">
        <v>0.22900000000000001</v>
      </c>
    </row>
    <row r="96" spans="1:26" x14ac:dyDescent="0.25">
      <c r="A96" s="3">
        <v>94</v>
      </c>
      <c r="B96" s="1">
        <v>224.66</v>
      </c>
      <c r="C96" s="1">
        <v>313.06</v>
      </c>
      <c r="D96" s="5">
        <f t="shared" si="6"/>
        <v>1.7950790000000052</v>
      </c>
      <c r="E96" s="5">
        <f t="shared" si="11"/>
        <v>4.293703999999984</v>
      </c>
      <c r="F96" s="6">
        <f>testdata[[#This Row],[cov]]/testdata[[#This Row],[varM]]</f>
        <v>2.391930383008197</v>
      </c>
      <c r="G96" s="2" t="str">
        <f>IF(testdata[[#This Row],[mrkt]]&gt;B95,"UP",IF(testdata[[#This Row],[mrkt]]&lt;B95,"DN",""))</f>
        <v>UP</v>
      </c>
      <c r="H96" s="2">
        <f>IF(testdata[[#This Row],[mkt-dir]]="UP",testdata[[#This Row],[mrkt]],"")</f>
        <v>224.66</v>
      </c>
      <c r="I96" s="2">
        <f>IF(testdata[[#This Row],[mkt-dir]]="UP",testdata[[#This Row],[eval]],"")</f>
        <v>313.06</v>
      </c>
      <c r="J96" s="5">
        <f t="shared" si="7"/>
        <v>0.99510000000000365</v>
      </c>
      <c r="K96" s="5">
        <f t="shared" si="8"/>
        <v>2.0284699999999951</v>
      </c>
      <c r="L96" s="6">
        <f>testdata[[#This Row],[cov+]]/testdata[[#This Row],[varM+]]</f>
        <v>2.0384584463872852</v>
      </c>
      <c r="M96" s="1" t="str">
        <f>IF(testdata[[#This Row],[mkt-dir]]="DN",testdata[[#This Row],[mrkt]],"")</f>
        <v/>
      </c>
      <c r="N96" s="1" t="str">
        <f>IF(testdata[[#This Row],[mkt-dir]]="DN",testdata[[#This Row],[eval]],"")</f>
        <v/>
      </c>
      <c r="O96" s="5">
        <f t="shared" si="9"/>
        <v>2.5142560000000045</v>
      </c>
      <c r="P96" s="5">
        <f t="shared" si="10"/>
        <v>6.7639579999999757</v>
      </c>
      <c r="Q96" s="6">
        <f>testdata[[#This Row],[cov-]]/testdata[[#This Row],[varM-]]</f>
        <v>2.6902423619551721</v>
      </c>
      <c r="R96" s="6">
        <f>testdata[[#This Row],[beta+]]/testdata[[#This Row],[beta-]]</f>
        <v>0.75772297515447884</v>
      </c>
      <c r="S96" s="6">
        <f>(testdata[[#This Row],[beta+]]-testdata[[#This Row],[beta-]])^2</f>
        <v>0.42482227259300626</v>
      </c>
      <c r="U96" s="15">
        <v>42873</v>
      </c>
      <c r="V96" s="6">
        <v>2.3919000000000001</v>
      </c>
      <c r="W96" s="6">
        <v>2.0385</v>
      </c>
      <c r="X96" s="6">
        <v>2.6901999999999999</v>
      </c>
      <c r="Y96" s="6">
        <v>0.75770000000000004</v>
      </c>
      <c r="Z96" s="6">
        <v>0.42480000000000001</v>
      </c>
    </row>
    <row r="97" spans="1:26" x14ac:dyDescent="0.25">
      <c r="A97" s="3">
        <v>95</v>
      </c>
      <c r="B97" s="1">
        <v>226.12</v>
      </c>
      <c r="C97" s="1">
        <v>310.83</v>
      </c>
      <c r="D97" s="5">
        <f t="shared" si="6"/>
        <v>1.0780550000000035</v>
      </c>
      <c r="E97" s="5">
        <f t="shared" si="11"/>
        <v>2.8036324999999858</v>
      </c>
      <c r="F97" s="6">
        <f>testdata[[#This Row],[cov]]/testdata[[#This Row],[varM]]</f>
        <v>2.6006395777580704</v>
      </c>
      <c r="G97" s="2" t="str">
        <f>IF(testdata[[#This Row],[mrkt]]&gt;B96,"UP",IF(testdata[[#This Row],[mrkt]]&lt;B96,"DN",""))</f>
        <v>UP</v>
      </c>
      <c r="H97" s="2">
        <f>IF(testdata[[#This Row],[mkt-dir]]="UP",testdata[[#This Row],[mrkt]],"")</f>
        <v>226.12</v>
      </c>
      <c r="I97" s="2">
        <f>IF(testdata[[#This Row],[mkt-dir]]="UP",testdata[[#This Row],[eval]],"")</f>
        <v>310.83</v>
      </c>
      <c r="J97" s="5">
        <f t="shared" si="7"/>
        <v>0.91720661157025074</v>
      </c>
      <c r="K97" s="5">
        <f t="shared" si="8"/>
        <v>1.9144570247933834</v>
      </c>
      <c r="L97" s="6">
        <f>testdata[[#This Row],[cov+]]/testdata[[#This Row],[varM+]]</f>
        <v>2.0872691067019757</v>
      </c>
      <c r="M97" s="1" t="str">
        <f>IF(testdata[[#This Row],[mkt-dir]]="DN",testdata[[#This Row],[mrkt]],"")</f>
        <v/>
      </c>
      <c r="N97" s="1" t="str">
        <f>IF(testdata[[#This Row],[mkt-dir]]="DN",testdata[[#This Row],[eval]],"")</f>
        <v/>
      </c>
      <c r="O97" s="5">
        <f t="shared" si="9"/>
        <v>1.2743506172839547</v>
      </c>
      <c r="P97" s="5">
        <f t="shared" si="10"/>
        <v>3.8628580246913375</v>
      </c>
      <c r="Q97" s="6">
        <f>testdata[[#This Row],[cov-]]/testdata[[#This Row],[varM-]]</f>
        <v>3.0312364370523968</v>
      </c>
      <c r="R97" s="6">
        <f>testdata[[#This Row],[beta+]]/testdata[[#This Row],[beta-]]</f>
        <v>0.68858670382428366</v>
      </c>
      <c r="S97" s="6">
        <f>(testdata[[#This Row],[beta+]]-testdata[[#This Row],[beta-]])^2</f>
        <v>0.89107432076890092</v>
      </c>
      <c r="U97" s="15">
        <v>42874</v>
      </c>
      <c r="V97" s="6">
        <v>2.6006</v>
      </c>
      <c r="W97" s="6">
        <v>2.0872999999999999</v>
      </c>
      <c r="X97" s="6">
        <v>3.0312000000000001</v>
      </c>
      <c r="Y97" s="6">
        <v>0.68859999999999999</v>
      </c>
      <c r="Z97" s="6">
        <v>0.8911</v>
      </c>
    </row>
    <row r="98" spans="1:26" x14ac:dyDescent="0.25">
      <c r="A98" s="3">
        <v>96</v>
      </c>
      <c r="B98" s="1">
        <v>227.27</v>
      </c>
      <c r="C98" s="1">
        <v>310.35000000000002</v>
      </c>
      <c r="D98" s="5">
        <f t="shared" si="6"/>
        <v>0.99203275000000324</v>
      </c>
      <c r="E98" s="5">
        <f t="shared" si="11"/>
        <v>2.2400202499999802</v>
      </c>
      <c r="F98" s="6">
        <f>testdata[[#This Row],[cov]]/testdata[[#This Row],[varM]]</f>
        <v>2.2580103832257281</v>
      </c>
      <c r="G98" s="2" t="str">
        <f>IF(testdata[[#This Row],[mrkt]]&gt;B97,"UP",IF(testdata[[#This Row],[mrkt]]&lt;B97,"DN",""))</f>
        <v>UP</v>
      </c>
      <c r="H98" s="2">
        <f>IF(testdata[[#This Row],[mkt-dir]]="UP",testdata[[#This Row],[mrkt]],"")</f>
        <v>227.27</v>
      </c>
      <c r="I98" s="2">
        <f>IF(testdata[[#This Row],[mkt-dir]]="UP",testdata[[#This Row],[eval]],"")</f>
        <v>310.35000000000002</v>
      </c>
      <c r="J98" s="5">
        <f t="shared" si="7"/>
        <v>0.74654710743801833</v>
      </c>
      <c r="K98" s="5">
        <f t="shared" si="8"/>
        <v>1.0693264462809784</v>
      </c>
      <c r="L98" s="6">
        <f>testdata[[#This Row],[cov+]]/testdata[[#This Row],[varM+]]</f>
        <v>1.43236298905593</v>
      </c>
      <c r="M98" s="1" t="str">
        <f>IF(testdata[[#This Row],[mkt-dir]]="DN",testdata[[#This Row],[mrkt]],"")</f>
        <v/>
      </c>
      <c r="N98" s="1" t="str">
        <f>IF(testdata[[#This Row],[mkt-dir]]="DN",testdata[[#This Row],[eval]],"")</f>
        <v/>
      </c>
      <c r="O98" s="5">
        <f t="shared" si="9"/>
        <v>1.2743506172839547</v>
      </c>
      <c r="P98" s="5">
        <f t="shared" si="10"/>
        <v>3.8628580246913375</v>
      </c>
      <c r="Q98" s="6">
        <f>testdata[[#This Row],[cov-]]/testdata[[#This Row],[varM-]]</f>
        <v>3.0312364370523968</v>
      </c>
      <c r="R98" s="6">
        <f>testdata[[#This Row],[beta+]]/testdata[[#This Row],[beta-]]</f>
        <v>0.47253423439603853</v>
      </c>
      <c r="S98" s="6">
        <f>(testdata[[#This Row],[beta+]]-testdata[[#This Row],[beta-]])^2</f>
        <v>2.5563963027081105</v>
      </c>
      <c r="U98" s="15">
        <v>42877</v>
      </c>
      <c r="V98" s="6">
        <v>2.258</v>
      </c>
      <c r="W98" s="6">
        <v>1.4323999999999999</v>
      </c>
      <c r="X98" s="6">
        <v>3.0312000000000001</v>
      </c>
      <c r="Y98" s="6">
        <v>0.47249999999999998</v>
      </c>
      <c r="Z98" s="6">
        <v>2.5564</v>
      </c>
    </row>
    <row r="99" spans="1:26" x14ac:dyDescent="0.25">
      <c r="A99" s="3">
        <v>97</v>
      </c>
      <c r="B99" s="1">
        <v>227.78</v>
      </c>
      <c r="C99" s="1">
        <v>303.86</v>
      </c>
      <c r="D99" s="5">
        <f t="shared" si="6"/>
        <v>1.0539160000000034</v>
      </c>
      <c r="E99" s="5">
        <f t="shared" si="11"/>
        <v>1.6799399999999811</v>
      </c>
      <c r="F99" s="6">
        <f>testdata[[#This Row],[cov]]/testdata[[#This Row],[varM]]</f>
        <v>1.5939980036359402</v>
      </c>
      <c r="G99" s="2" t="str">
        <f>IF(testdata[[#This Row],[mrkt]]&gt;B98,"UP",IF(testdata[[#This Row],[mrkt]]&lt;B98,"DN",""))</f>
        <v>UP</v>
      </c>
      <c r="H99" s="2">
        <f>IF(testdata[[#This Row],[mkt-dir]]="UP",testdata[[#This Row],[mrkt]],"")</f>
        <v>227.78</v>
      </c>
      <c r="I99" s="2">
        <f>IF(testdata[[#This Row],[mkt-dir]]="UP",testdata[[#This Row],[eval]],"")</f>
        <v>303.86</v>
      </c>
      <c r="J99" s="5">
        <f t="shared" si="7"/>
        <v>0.8304561983471086</v>
      </c>
      <c r="K99" s="5">
        <f t="shared" si="8"/>
        <v>0.29049173553717983</v>
      </c>
      <c r="L99" s="6">
        <f>testdata[[#This Row],[cov+]]/testdata[[#This Row],[varM+]]</f>
        <v>0.34979778116577076</v>
      </c>
      <c r="M99" s="1" t="str">
        <f>IF(testdata[[#This Row],[mkt-dir]]="DN",testdata[[#This Row],[mrkt]],"")</f>
        <v/>
      </c>
      <c r="N99" s="1" t="str">
        <f>IF(testdata[[#This Row],[mkt-dir]]="DN",testdata[[#This Row],[eval]],"")</f>
        <v/>
      </c>
      <c r="O99" s="5">
        <f t="shared" si="9"/>
        <v>1.2743506172839547</v>
      </c>
      <c r="P99" s="5">
        <f t="shared" si="10"/>
        <v>3.8628580246913375</v>
      </c>
      <c r="Q99" s="6">
        <f>testdata[[#This Row],[cov-]]/testdata[[#This Row],[varM-]]</f>
        <v>3.0312364370523968</v>
      </c>
      <c r="R99" s="6">
        <f>testdata[[#This Row],[beta+]]/testdata[[#This Row],[beta-]]</f>
        <v>0.11539772249040312</v>
      </c>
      <c r="S99" s="6">
        <f>(testdata[[#This Row],[beta+]]-testdata[[#This Row],[beta-]])^2</f>
        <v>7.1901132652830748</v>
      </c>
      <c r="U99" s="15">
        <v>42878</v>
      </c>
      <c r="V99" s="6">
        <v>1.5940000000000001</v>
      </c>
      <c r="W99" s="6">
        <v>0.3498</v>
      </c>
      <c r="X99" s="6">
        <v>3.0312000000000001</v>
      </c>
      <c r="Y99" s="6">
        <v>0.1154</v>
      </c>
      <c r="Z99" s="6">
        <v>7.1901000000000002</v>
      </c>
    </row>
    <row r="100" spans="1:26" x14ac:dyDescent="0.25">
      <c r="A100" s="3">
        <v>98</v>
      </c>
      <c r="B100" s="1">
        <v>228.31</v>
      </c>
      <c r="C100" s="1">
        <v>310.22000000000003</v>
      </c>
      <c r="D100" s="5">
        <f t="shared" si="6"/>
        <v>1.1672110000000044</v>
      </c>
      <c r="E100" s="5">
        <f t="shared" si="11"/>
        <v>1.3441074999999842</v>
      </c>
      <c r="F100" s="6">
        <f>testdata[[#This Row],[cov]]/testdata[[#This Row],[varM]]</f>
        <v>1.1515548602608947</v>
      </c>
      <c r="G100" s="2" t="str">
        <f>IF(testdata[[#This Row],[mrkt]]&gt;B99,"UP",IF(testdata[[#This Row],[mrkt]]&lt;B99,"DN",""))</f>
        <v>UP</v>
      </c>
      <c r="H100" s="2">
        <f>IF(testdata[[#This Row],[mkt-dir]]="UP",testdata[[#This Row],[mrkt]],"")</f>
        <v>228.31</v>
      </c>
      <c r="I100" s="2">
        <f>IF(testdata[[#This Row],[mkt-dir]]="UP",testdata[[#This Row],[eval]],"")</f>
        <v>310.22000000000003</v>
      </c>
      <c r="J100" s="5">
        <f t="shared" si="7"/>
        <v>0.93375208333333426</v>
      </c>
      <c r="K100" s="5">
        <f t="shared" si="8"/>
        <v>4.7762499999993678E-2</v>
      </c>
      <c r="L100" s="6">
        <f>testdata[[#This Row],[cov+]]/testdata[[#This Row],[varM+]]</f>
        <v>5.1151157627932431E-2</v>
      </c>
      <c r="M100" s="1" t="str">
        <f>IF(testdata[[#This Row],[mkt-dir]]="DN",testdata[[#This Row],[mrkt]],"")</f>
        <v/>
      </c>
      <c r="N100" s="1" t="str">
        <f>IF(testdata[[#This Row],[mkt-dir]]="DN",testdata[[#This Row],[eval]],"")</f>
        <v/>
      </c>
      <c r="O100" s="5">
        <f t="shared" si="9"/>
        <v>1.4219984375000059</v>
      </c>
      <c r="P100" s="5">
        <f t="shared" si="10"/>
        <v>4.1514203124999858</v>
      </c>
      <c r="Q100" s="6">
        <f>testdata[[#This Row],[cov-]]/testdata[[#This Row],[varM-]]</f>
        <v>2.9194267750381888</v>
      </c>
      <c r="R100" s="6">
        <f>testdata[[#This Row],[beta+]]/testdata[[#This Row],[beta-]]</f>
        <v>1.7520959273679103E-2</v>
      </c>
      <c r="S100" s="6">
        <f>(testdata[[#This Row],[beta+]]-testdata[[#This Row],[beta-]])^2</f>
        <v>8.2270050174301872</v>
      </c>
      <c r="U100" s="15">
        <v>42879</v>
      </c>
      <c r="V100" s="6">
        <v>1.1516</v>
      </c>
      <c r="W100" s="6">
        <v>5.1200000000000002E-2</v>
      </c>
      <c r="X100" s="6">
        <v>2.9194</v>
      </c>
      <c r="Y100" s="6">
        <v>1.7500000000000002E-2</v>
      </c>
      <c r="Z100" s="6">
        <v>8.2270000000000003</v>
      </c>
    </row>
    <row r="101" spans="1:26" x14ac:dyDescent="0.25">
      <c r="A101" s="3">
        <v>99</v>
      </c>
      <c r="B101" s="1">
        <v>229.4</v>
      </c>
      <c r="C101" s="1">
        <v>316.83</v>
      </c>
      <c r="D101" s="5">
        <f t="shared" si="6"/>
        <v>1.4828110000000065</v>
      </c>
      <c r="E101" s="5">
        <f t="shared" si="11"/>
        <v>1.6430524999999847</v>
      </c>
      <c r="F101" s="6">
        <f>testdata[[#This Row],[cov]]/testdata[[#This Row],[varM]]</f>
        <v>1.1080660313418078</v>
      </c>
      <c r="G101" s="2" t="str">
        <f>IF(testdata[[#This Row],[mrkt]]&gt;B100,"UP",IF(testdata[[#This Row],[mrkt]]&lt;B100,"DN",""))</f>
        <v>UP</v>
      </c>
      <c r="H101" s="2">
        <f>IF(testdata[[#This Row],[mkt-dir]]="UP",testdata[[#This Row],[mrkt]],"")</f>
        <v>229.4</v>
      </c>
      <c r="I101" s="2">
        <f>IF(testdata[[#This Row],[mkt-dir]]="UP",testdata[[#This Row],[eval]],"")</f>
        <v>316.83</v>
      </c>
      <c r="J101" s="5">
        <f t="shared" si="7"/>
        <v>1.3550020833333363</v>
      </c>
      <c r="K101" s="5">
        <f t="shared" si="8"/>
        <v>0.72930416666665876</v>
      </c>
      <c r="L101" s="6">
        <f>testdata[[#This Row],[cov+]]/testdata[[#This Row],[varM+]]</f>
        <v>0.53823102978008253</v>
      </c>
      <c r="M101" s="1" t="str">
        <f>IF(testdata[[#This Row],[mkt-dir]]="DN",testdata[[#This Row],[mrkt]],"")</f>
        <v/>
      </c>
      <c r="N101" s="1" t="str">
        <f>IF(testdata[[#This Row],[mkt-dir]]="DN",testdata[[#This Row],[eval]],"")</f>
        <v/>
      </c>
      <c r="O101" s="5">
        <f t="shared" si="9"/>
        <v>1.4219984375000059</v>
      </c>
      <c r="P101" s="5">
        <f t="shared" si="10"/>
        <v>4.1514203124999858</v>
      </c>
      <c r="Q101" s="6">
        <f>testdata[[#This Row],[cov-]]/testdata[[#This Row],[varM-]]</f>
        <v>2.9194267750381888</v>
      </c>
      <c r="R101" s="6">
        <f>testdata[[#This Row],[beta+]]/testdata[[#This Row],[beta-]]</f>
        <v>0.18436188719720226</v>
      </c>
      <c r="S101" s="6">
        <f>(testdata[[#This Row],[beta+]]-testdata[[#This Row],[beta-]])^2</f>
        <v>5.6700931772353078</v>
      </c>
      <c r="U101" s="15">
        <v>42880</v>
      </c>
      <c r="V101" s="6">
        <v>1.1081000000000001</v>
      </c>
      <c r="W101" s="6">
        <v>0.53820000000000001</v>
      </c>
      <c r="X101" s="6">
        <v>2.9194</v>
      </c>
      <c r="Y101" s="6">
        <v>0.18440000000000001</v>
      </c>
      <c r="Z101" s="6">
        <v>5.6700999999999997</v>
      </c>
    </row>
    <row r="102" spans="1:26" x14ac:dyDescent="0.25">
      <c r="A102" s="3">
        <v>100</v>
      </c>
      <c r="B102" s="1">
        <v>229.35</v>
      </c>
      <c r="C102" s="1">
        <v>325.14</v>
      </c>
      <c r="D102" s="5">
        <f t="shared" si="6"/>
        <v>1.696435000000005</v>
      </c>
      <c r="E102" s="5">
        <f t="shared" si="11"/>
        <v>2.9346249999999801</v>
      </c>
      <c r="F102" s="6">
        <f>testdata[[#This Row],[cov]]/testdata[[#This Row],[varM]]</f>
        <v>1.7298776552004476</v>
      </c>
      <c r="G102" s="2" t="str">
        <f>IF(testdata[[#This Row],[mrkt]]&gt;B101,"UP",IF(testdata[[#This Row],[mrkt]]&lt;B101,"DN",""))</f>
        <v>DN</v>
      </c>
      <c r="H102" s="2" t="str">
        <f>IF(testdata[[#This Row],[mkt-dir]]="UP",testdata[[#This Row],[mrkt]],"")</f>
        <v/>
      </c>
      <c r="I102" s="2" t="str">
        <f>IF(testdata[[#This Row],[mkt-dir]]="UP",testdata[[#This Row],[eval]],"")</f>
        <v/>
      </c>
      <c r="J102" s="5">
        <f t="shared" si="7"/>
        <v>1.3550020833333363</v>
      </c>
      <c r="K102" s="5">
        <f t="shared" si="8"/>
        <v>0.72930416666665876</v>
      </c>
      <c r="L102" s="6">
        <f>testdata[[#This Row],[cov+]]/testdata[[#This Row],[varM+]]</f>
        <v>0.53823102978008253</v>
      </c>
      <c r="M102" s="1">
        <f>IF(testdata[[#This Row],[mkt-dir]]="DN",testdata[[#This Row],[mrkt]],"")</f>
        <v>229.35</v>
      </c>
      <c r="N102" s="1">
        <f>IF(testdata[[#This Row],[mkt-dir]]="DN",testdata[[#This Row],[eval]],"")</f>
        <v>325.14</v>
      </c>
      <c r="O102" s="5">
        <f t="shared" si="9"/>
        <v>2.1798734375000066</v>
      </c>
      <c r="P102" s="5">
        <f t="shared" si="10"/>
        <v>6.8078562499999826</v>
      </c>
      <c r="Q102" s="6">
        <f>testdata[[#This Row],[cov-]]/testdata[[#This Row],[varM-]]</f>
        <v>3.1230511519088879</v>
      </c>
      <c r="R102" s="6">
        <f>testdata[[#This Row],[beta+]]/testdata[[#This Row],[beta-]]</f>
        <v>0.17234140704070827</v>
      </c>
      <c r="S102" s="6">
        <f>(testdata[[#This Row],[beta+]]-testdata[[#This Row],[beta-]])^2</f>
        <v>6.6812950637619721</v>
      </c>
      <c r="U102" s="15">
        <v>42881</v>
      </c>
      <c r="V102" s="6">
        <v>1.7299</v>
      </c>
      <c r="W102" s="6">
        <v>0.53820000000000001</v>
      </c>
      <c r="X102" s="6">
        <v>3.1231</v>
      </c>
      <c r="Y102" s="6">
        <v>0.17230000000000001</v>
      </c>
      <c r="Z102" s="6">
        <v>6.6813000000000002</v>
      </c>
    </row>
    <row r="103" spans="1:26" x14ac:dyDescent="0.25">
      <c r="A103" s="3">
        <v>101</v>
      </c>
      <c r="B103" s="1">
        <v>229.15</v>
      </c>
      <c r="C103" s="1">
        <v>335.1</v>
      </c>
      <c r="D103" s="5">
        <f t="shared" si="6"/>
        <v>1.8708527500000056</v>
      </c>
      <c r="E103" s="5">
        <f t="shared" si="11"/>
        <v>5.2427417499999915</v>
      </c>
      <c r="F103" s="6">
        <f>testdata[[#This Row],[cov]]/testdata[[#This Row],[varM]]</f>
        <v>2.8023273076942994</v>
      </c>
      <c r="G103" s="2" t="str">
        <f>IF(testdata[[#This Row],[mrkt]]&gt;B102,"UP",IF(testdata[[#This Row],[mrkt]]&lt;B102,"DN",""))</f>
        <v>DN</v>
      </c>
      <c r="H103" s="2" t="str">
        <f>IF(testdata[[#This Row],[mkt-dir]]="UP",testdata[[#This Row],[mrkt]],"")</f>
        <v/>
      </c>
      <c r="I103" s="2" t="str">
        <f>IF(testdata[[#This Row],[mkt-dir]]="UP",testdata[[#This Row],[eval]],"")</f>
        <v/>
      </c>
      <c r="J103" s="5">
        <f t="shared" si="7"/>
        <v>1.4292413223140512</v>
      </c>
      <c r="K103" s="5">
        <f t="shared" si="8"/>
        <v>1.5049553719008293</v>
      </c>
      <c r="L103" s="6">
        <f>testdata[[#This Row],[cov+]]/testdata[[#This Row],[varM+]]</f>
        <v>1.0529749933791386</v>
      </c>
      <c r="M103" s="1">
        <f>IF(testdata[[#This Row],[mkt-dir]]="DN",testdata[[#This Row],[mrkt]],"")</f>
        <v>229.15</v>
      </c>
      <c r="N103" s="1">
        <f>IF(testdata[[#This Row],[mkt-dir]]="DN",testdata[[#This Row],[eval]],"")</f>
        <v>335.1</v>
      </c>
      <c r="O103" s="5">
        <f t="shared" si="9"/>
        <v>2.4097333333333442</v>
      </c>
      <c r="P103" s="5">
        <f t="shared" si="10"/>
        <v>9.9694037037037138</v>
      </c>
      <c r="Q103" s="6">
        <f>testdata[[#This Row],[cov-]]/testdata[[#This Row],[varM-]]</f>
        <v>4.1371398095378478</v>
      </c>
      <c r="R103" s="6">
        <f>testdata[[#This Row],[beta+]]/testdata[[#This Row],[beta-]]</f>
        <v>0.25451762373405612</v>
      </c>
      <c r="S103" s="6">
        <f>(testdata[[#This Row],[beta+]]-testdata[[#This Row],[beta-]])^2</f>
        <v>9.5120726132312825</v>
      </c>
      <c r="U103" s="15">
        <v>42885</v>
      </c>
      <c r="V103" s="6">
        <v>2.8022999999999998</v>
      </c>
      <c r="W103" s="6">
        <v>1.0529999999999999</v>
      </c>
      <c r="X103" s="6">
        <v>4.1371000000000002</v>
      </c>
      <c r="Y103" s="6">
        <v>0.2545</v>
      </c>
      <c r="Z103" s="6">
        <v>9.5121000000000002</v>
      </c>
    </row>
    <row r="104" spans="1:26" x14ac:dyDescent="0.25">
      <c r="A104" s="3">
        <v>102</v>
      </c>
      <c r="B104" s="1">
        <v>229.09</v>
      </c>
      <c r="C104" s="1">
        <v>341.01</v>
      </c>
      <c r="D104" s="5">
        <f t="shared" si="6"/>
        <v>2.0057650000000065</v>
      </c>
      <c r="E104" s="5">
        <f t="shared" si="11"/>
        <v>7.6556974999999952</v>
      </c>
      <c r="F104" s="6">
        <f>testdata[[#This Row],[cov]]/testdata[[#This Row],[varM]]</f>
        <v>3.8168466894177384</v>
      </c>
      <c r="G104" s="2" t="str">
        <f>IF(testdata[[#This Row],[mrkt]]&gt;B103,"UP",IF(testdata[[#This Row],[mrkt]]&lt;B103,"DN",""))</f>
        <v>DN</v>
      </c>
      <c r="H104" s="2" t="str">
        <f>IF(testdata[[#This Row],[mkt-dir]]="UP",testdata[[#This Row],[mrkt]],"")</f>
        <v/>
      </c>
      <c r="I104" s="2" t="str">
        <f>IF(testdata[[#This Row],[mkt-dir]]="UP",testdata[[#This Row],[eval]],"")</f>
        <v/>
      </c>
      <c r="J104" s="5">
        <f t="shared" si="7"/>
        <v>1.5203450000000014</v>
      </c>
      <c r="K104" s="5">
        <f t="shared" si="8"/>
        <v>2.1965800000000031</v>
      </c>
      <c r="L104" s="6">
        <f>testdata[[#This Row],[cov+]]/testdata[[#This Row],[varM+]]</f>
        <v>1.4447904916318344</v>
      </c>
      <c r="M104" s="1">
        <f>IF(testdata[[#This Row],[mkt-dir]]="DN",testdata[[#This Row],[mrkt]],"")</f>
        <v>229.09</v>
      </c>
      <c r="N104" s="1">
        <f>IF(testdata[[#This Row],[mkt-dir]]="DN",testdata[[#This Row],[eval]],"")</f>
        <v>341.01</v>
      </c>
      <c r="O104" s="5">
        <f t="shared" si="9"/>
        <v>2.4879850000000125</v>
      </c>
      <c r="P104" s="5">
        <f t="shared" si="10"/>
        <v>12.708055000000023</v>
      </c>
      <c r="Q104" s="6">
        <f>testdata[[#This Row],[cov-]]/testdata[[#This Row],[varM-]]</f>
        <v>5.1077699423428831</v>
      </c>
      <c r="R104" s="6">
        <f>testdata[[#This Row],[beta+]]/testdata[[#This Row],[beta-]]</f>
        <v>0.28286130893536748</v>
      </c>
      <c r="S104" s="6">
        <f>(testdata[[#This Row],[beta+]]-testdata[[#This Row],[beta-]])^2</f>
        <v>13.417418456331417</v>
      </c>
      <c r="U104" s="15">
        <v>42886</v>
      </c>
      <c r="V104" s="6">
        <v>3.8168000000000002</v>
      </c>
      <c r="W104" s="6">
        <v>1.4448000000000001</v>
      </c>
      <c r="X104" s="6">
        <v>5.1078000000000001</v>
      </c>
      <c r="Y104" s="6">
        <v>0.28289999999999998</v>
      </c>
      <c r="Z104" s="6">
        <v>13.417400000000001</v>
      </c>
    </row>
    <row r="105" spans="1:26" x14ac:dyDescent="0.25">
      <c r="A105" s="3">
        <v>103</v>
      </c>
      <c r="B105" s="1">
        <v>230.92</v>
      </c>
      <c r="C105" s="1">
        <v>340.37</v>
      </c>
      <c r="D105" s="5">
        <f t="shared" si="6"/>
        <v>2.5309227500000011</v>
      </c>
      <c r="E105" s="5">
        <f t="shared" si="11"/>
        <v>11.373787999999976</v>
      </c>
      <c r="F105" s="6">
        <f>testdata[[#This Row],[cov]]/testdata[[#This Row],[varM]]</f>
        <v>4.4939293386176926</v>
      </c>
      <c r="G105" s="2" t="str">
        <f>IF(testdata[[#This Row],[mrkt]]&gt;B104,"UP",IF(testdata[[#This Row],[mrkt]]&lt;B104,"DN",""))</f>
        <v>UP</v>
      </c>
      <c r="H105" s="2">
        <f>IF(testdata[[#This Row],[mkt-dir]]="UP",testdata[[#This Row],[mrkt]],"")</f>
        <v>230.92</v>
      </c>
      <c r="I105" s="2">
        <f>IF(testdata[[#This Row],[mkt-dir]]="UP",testdata[[#This Row],[eval]],"")</f>
        <v>340.37</v>
      </c>
      <c r="J105" s="5">
        <f t="shared" si="7"/>
        <v>2.4561834710743722</v>
      </c>
      <c r="K105" s="5">
        <f t="shared" si="8"/>
        <v>10.745421487603268</v>
      </c>
      <c r="L105" s="6">
        <f>testdata[[#This Row],[cov+]]/testdata[[#This Row],[varM+]]</f>
        <v>4.3748448005405134</v>
      </c>
      <c r="M105" s="1" t="str">
        <f>IF(testdata[[#This Row],[mkt-dir]]="DN",testdata[[#This Row],[mrkt]],"")</f>
        <v/>
      </c>
      <c r="N105" s="1" t="str">
        <f>IF(testdata[[#This Row],[mkt-dir]]="DN",testdata[[#This Row],[eval]],"")</f>
        <v/>
      </c>
      <c r="O105" s="5">
        <f t="shared" si="9"/>
        <v>2.6136839506172964</v>
      </c>
      <c r="P105" s="5">
        <f t="shared" si="10"/>
        <v>12.734718518518539</v>
      </c>
      <c r="Q105" s="6">
        <f>testdata[[#This Row],[cov-]]/testdata[[#This Row],[varM-]]</f>
        <v>4.8723253305017504</v>
      </c>
      <c r="R105" s="6">
        <f>testdata[[#This Row],[beta+]]/testdata[[#This Row],[beta-]]</f>
        <v>0.8978966928076606</v>
      </c>
      <c r="S105" s="6">
        <f>(testdata[[#This Row],[beta+]]-testdata[[#This Row],[beta-]])^2</f>
        <v>0.24748687769051325</v>
      </c>
      <c r="U105" s="15">
        <v>42887</v>
      </c>
      <c r="V105" s="6">
        <v>4.4939</v>
      </c>
      <c r="W105" s="6">
        <v>4.3747999999999996</v>
      </c>
      <c r="X105" s="6">
        <v>4.8723000000000001</v>
      </c>
      <c r="Y105" s="6">
        <v>0.89790000000000003</v>
      </c>
      <c r="Z105" s="6">
        <v>0.2475</v>
      </c>
    </row>
    <row r="106" spans="1:26" x14ac:dyDescent="0.25">
      <c r="A106" s="3">
        <v>104</v>
      </c>
      <c r="B106" s="1">
        <v>231.69</v>
      </c>
      <c r="C106" s="1">
        <v>339.85</v>
      </c>
      <c r="D106" s="5">
        <f t="shared" si="6"/>
        <v>3.2530927500000026</v>
      </c>
      <c r="E106" s="5">
        <f t="shared" si="11"/>
        <v>14.231908749999992</v>
      </c>
      <c r="F106" s="6">
        <f>testdata[[#This Row],[cov]]/testdata[[#This Row],[varM]]</f>
        <v>4.3748856376750958</v>
      </c>
      <c r="G106" s="2" t="str">
        <f>IF(testdata[[#This Row],[mrkt]]&gt;B105,"UP",IF(testdata[[#This Row],[mrkt]]&lt;B105,"DN",""))</f>
        <v>UP</v>
      </c>
      <c r="H106" s="2">
        <f>IF(testdata[[#This Row],[mkt-dir]]="UP",testdata[[#This Row],[mrkt]],"")</f>
        <v>231.69</v>
      </c>
      <c r="I106" s="2">
        <f>IF(testdata[[#This Row],[mkt-dir]]="UP",testdata[[#This Row],[eval]],"")</f>
        <v>339.85</v>
      </c>
      <c r="J106" s="5">
        <f t="shared" si="7"/>
        <v>3.6184181818181731</v>
      </c>
      <c r="K106" s="5">
        <f t="shared" si="8"/>
        <v>16.680763636363611</v>
      </c>
      <c r="L106" s="6">
        <f>testdata[[#This Row],[cov+]]/testdata[[#This Row],[varM+]]</f>
        <v>4.6099601533568197</v>
      </c>
      <c r="M106" s="1" t="str">
        <f>IF(testdata[[#This Row],[mkt-dir]]="DN",testdata[[#This Row],[mrkt]],"")</f>
        <v/>
      </c>
      <c r="N106" s="1" t="str">
        <f>IF(testdata[[#This Row],[mkt-dir]]="DN",testdata[[#This Row],[eval]],"")</f>
        <v/>
      </c>
      <c r="O106" s="5">
        <f t="shared" si="9"/>
        <v>2.6136839506172964</v>
      </c>
      <c r="P106" s="5">
        <f t="shared" si="10"/>
        <v>12.734718518518539</v>
      </c>
      <c r="Q106" s="6">
        <f>testdata[[#This Row],[cov-]]/testdata[[#This Row],[varM-]]</f>
        <v>4.8723253305017504</v>
      </c>
      <c r="R106" s="6">
        <f>testdata[[#This Row],[beta+]]/testdata[[#This Row],[beta-]]</f>
        <v>0.94615195838782129</v>
      </c>
      <c r="S106" s="6">
        <f>(testdata[[#This Row],[beta+]]-testdata[[#This Row],[beta-]])^2</f>
        <v>6.8835486178290856E-2</v>
      </c>
      <c r="U106" s="15">
        <v>42888</v>
      </c>
      <c r="V106" s="6">
        <v>4.3749000000000002</v>
      </c>
      <c r="W106" s="6">
        <v>4.6100000000000003</v>
      </c>
      <c r="X106" s="6">
        <v>4.8723000000000001</v>
      </c>
      <c r="Y106" s="6">
        <v>0.94620000000000004</v>
      </c>
      <c r="Z106" s="6">
        <v>6.88E-2</v>
      </c>
    </row>
    <row r="107" spans="1:26" x14ac:dyDescent="0.25">
      <c r="A107" s="3">
        <v>105</v>
      </c>
      <c r="B107" s="1">
        <v>231.51</v>
      </c>
      <c r="C107" s="1">
        <v>347.32</v>
      </c>
      <c r="D107" s="5">
        <f t="shared" si="6"/>
        <v>3.8757010000000003</v>
      </c>
      <c r="E107" s="5">
        <f t="shared" si="11"/>
        <v>18.654067999999977</v>
      </c>
      <c r="F107" s="6">
        <f>testdata[[#This Row],[cov]]/testdata[[#This Row],[varM]]</f>
        <v>4.8130823301384646</v>
      </c>
      <c r="G107" s="2" t="str">
        <f>IF(testdata[[#This Row],[mrkt]]&gt;B106,"UP",IF(testdata[[#This Row],[mrkt]]&lt;B106,"DN",""))</f>
        <v>DN</v>
      </c>
      <c r="H107" s="2" t="str">
        <f>IF(testdata[[#This Row],[mkt-dir]]="UP",testdata[[#This Row],[mrkt]],"")</f>
        <v/>
      </c>
      <c r="I107" s="2" t="str">
        <f>IF(testdata[[#This Row],[mkt-dir]]="UP",testdata[[#This Row],[eval]],"")</f>
        <v/>
      </c>
      <c r="J107" s="5">
        <f t="shared" si="7"/>
        <v>3.930880999999991</v>
      </c>
      <c r="K107" s="5">
        <f t="shared" si="8"/>
        <v>17.65894099999997</v>
      </c>
      <c r="L107" s="6">
        <f>testdata[[#This Row],[cov+]]/testdata[[#This Row],[varM+]]</f>
        <v>4.4923621447711115</v>
      </c>
      <c r="M107" s="1">
        <f>IF(testdata[[#This Row],[mkt-dir]]="DN",testdata[[#This Row],[mrkt]],"")</f>
        <v>231.51</v>
      </c>
      <c r="N107" s="1">
        <f>IF(testdata[[#This Row],[mkt-dir]]="DN",testdata[[#This Row],[eval]],"")</f>
        <v>347.32</v>
      </c>
      <c r="O107" s="5">
        <f t="shared" si="9"/>
        <v>3.7867210000000071</v>
      </c>
      <c r="P107" s="5">
        <f t="shared" si="10"/>
        <v>20.449735000000004</v>
      </c>
      <c r="Q107" s="6">
        <f>testdata[[#This Row],[cov-]]/testdata[[#This Row],[varM-]]</f>
        <v>5.4003806987628522</v>
      </c>
      <c r="R107" s="6">
        <f>testdata[[#This Row],[beta+]]/testdata[[#This Row],[beta-]]</f>
        <v>0.83186026973991767</v>
      </c>
      <c r="S107" s="6">
        <f>(testdata[[#This Row],[beta+]]-testdata[[#This Row],[beta-]])^2</f>
        <v>0.82449769439325171</v>
      </c>
      <c r="U107" s="15">
        <v>42891</v>
      </c>
      <c r="V107" s="6">
        <v>4.8131000000000004</v>
      </c>
      <c r="W107" s="6">
        <v>4.4923999999999999</v>
      </c>
      <c r="X107" s="6">
        <v>5.4004000000000003</v>
      </c>
      <c r="Y107" s="6">
        <v>0.83189999999999997</v>
      </c>
      <c r="Z107" s="6">
        <v>0.82450000000000001</v>
      </c>
    </row>
    <row r="108" spans="1:26" x14ac:dyDescent="0.25">
      <c r="A108" s="3">
        <v>106</v>
      </c>
      <c r="B108" s="1">
        <v>230.77</v>
      </c>
      <c r="C108" s="1">
        <v>352.85</v>
      </c>
      <c r="D108" s="5">
        <f t="shared" si="6"/>
        <v>4.1979250000000015</v>
      </c>
      <c r="E108" s="5">
        <f t="shared" si="11"/>
        <v>22.045084999999993</v>
      </c>
      <c r="F108" s="6">
        <f>testdata[[#This Row],[cov]]/testdata[[#This Row],[varM]]</f>
        <v>5.2514242155350521</v>
      </c>
      <c r="G108" s="2" t="str">
        <f>IF(testdata[[#This Row],[mrkt]]&gt;B107,"UP",IF(testdata[[#This Row],[mrkt]]&lt;B107,"DN",""))</f>
        <v>DN</v>
      </c>
      <c r="H108" s="2" t="str">
        <f>IF(testdata[[#This Row],[mkt-dir]]="UP",testdata[[#This Row],[mrkt]],"")</f>
        <v/>
      </c>
      <c r="I108" s="2" t="str">
        <f>IF(testdata[[#This Row],[mkt-dir]]="UP",testdata[[#This Row],[eval]],"")</f>
        <v/>
      </c>
      <c r="J108" s="5">
        <f t="shared" si="7"/>
        <v>3.930880999999991</v>
      </c>
      <c r="K108" s="5">
        <f t="shared" si="8"/>
        <v>17.65894099999997</v>
      </c>
      <c r="L108" s="6">
        <f>testdata[[#This Row],[cov+]]/testdata[[#This Row],[varM+]]</f>
        <v>4.4923621447711115</v>
      </c>
      <c r="M108" s="1">
        <f>IF(testdata[[#This Row],[mkt-dir]]="DN",testdata[[#This Row],[mrkt]],"")</f>
        <v>230.77</v>
      </c>
      <c r="N108" s="1">
        <f>IF(testdata[[#This Row],[mkt-dir]]="DN",testdata[[#This Row],[eval]],"")</f>
        <v>352.85</v>
      </c>
      <c r="O108" s="5">
        <f t="shared" si="9"/>
        <v>4.4620810000000155</v>
      </c>
      <c r="P108" s="5">
        <f t="shared" si="10"/>
        <v>26.023717000000044</v>
      </c>
      <c r="Q108" s="6">
        <f>testdata[[#This Row],[cov-]]/testdata[[#This Row],[varM-]]</f>
        <v>5.8321928714427091</v>
      </c>
      <c r="R108" s="6">
        <f>testdata[[#This Row],[beta+]]/testdata[[#This Row],[beta-]]</f>
        <v>0.77026981853908338</v>
      </c>
      <c r="S108" s="6">
        <f>(testdata[[#This Row],[beta+]]-testdata[[#This Row],[beta-]])^2</f>
        <v>1.7951463761333413</v>
      </c>
      <c r="U108" s="15">
        <v>42892</v>
      </c>
      <c r="V108" s="6">
        <v>5.2514000000000003</v>
      </c>
      <c r="W108" s="6">
        <v>4.4923999999999999</v>
      </c>
      <c r="X108" s="6">
        <v>5.8322000000000003</v>
      </c>
      <c r="Y108" s="6">
        <v>0.77029999999999998</v>
      </c>
      <c r="Z108" s="6">
        <v>1.7950999999999999</v>
      </c>
    </row>
    <row r="109" spans="1:26" x14ac:dyDescent="0.25">
      <c r="A109" s="3">
        <v>107</v>
      </c>
      <c r="B109" s="1">
        <v>231.2</v>
      </c>
      <c r="C109" s="1">
        <v>359.65</v>
      </c>
      <c r="D109" s="5">
        <f t="shared" si="6"/>
        <v>4.5519249999999989</v>
      </c>
      <c r="E109" s="5">
        <f t="shared" si="11"/>
        <v>26.841092499999966</v>
      </c>
      <c r="F109" s="6">
        <f>testdata[[#This Row],[cov]]/testdata[[#This Row],[varM]]</f>
        <v>5.8966464737446183</v>
      </c>
      <c r="G109" s="2" t="str">
        <f>IF(testdata[[#This Row],[mrkt]]&gt;B108,"UP",IF(testdata[[#This Row],[mrkt]]&lt;B108,"DN",""))</f>
        <v>UP</v>
      </c>
      <c r="H109" s="2">
        <f>IF(testdata[[#This Row],[mkt-dir]]="UP",testdata[[#This Row],[mrkt]],"")</f>
        <v>231.2</v>
      </c>
      <c r="I109" s="2">
        <f>IF(testdata[[#This Row],[mkt-dir]]="UP",testdata[[#This Row],[eval]],"")</f>
        <v>359.65</v>
      </c>
      <c r="J109" s="5">
        <f t="shared" si="7"/>
        <v>4.3287785123966787</v>
      </c>
      <c r="K109" s="5">
        <f t="shared" si="8"/>
        <v>26.297555371900749</v>
      </c>
      <c r="L109" s="6">
        <f>testdata[[#This Row],[cov+]]/testdata[[#This Row],[varM+]]</f>
        <v>6.0750521877223056</v>
      </c>
      <c r="M109" s="1" t="str">
        <f>IF(testdata[[#This Row],[mkt-dir]]="DN",testdata[[#This Row],[mrkt]],"")</f>
        <v/>
      </c>
      <c r="N109" s="1" t="str">
        <f>IF(testdata[[#This Row],[mkt-dir]]="DN",testdata[[#This Row],[eval]],"")</f>
        <v/>
      </c>
      <c r="O109" s="5">
        <f t="shared" si="9"/>
        <v>4.8209777777777925</v>
      </c>
      <c r="P109" s="5">
        <f t="shared" si="10"/>
        <v>27.86081111111115</v>
      </c>
      <c r="Q109" s="6">
        <f>testdata[[#This Row],[cov-]]/testdata[[#This Row],[varM-]]</f>
        <v>5.779078932812145</v>
      </c>
      <c r="R109" s="6">
        <f>testdata[[#This Row],[beta+]]/testdata[[#This Row],[beta-]]</f>
        <v>1.0512146067480925</v>
      </c>
      <c r="S109" s="6">
        <f>(testdata[[#This Row],[beta+]]-testdata[[#This Row],[beta-]])^2</f>
        <v>8.7600167622114894E-2</v>
      </c>
      <c r="U109" s="15">
        <v>42893</v>
      </c>
      <c r="V109" s="6">
        <v>5.8966000000000003</v>
      </c>
      <c r="W109" s="6">
        <v>6.0750999999999999</v>
      </c>
      <c r="X109" s="6">
        <v>5.7790999999999997</v>
      </c>
      <c r="Y109" s="6">
        <v>1.0511999999999999</v>
      </c>
      <c r="Z109" s="6">
        <v>8.7599999999999997E-2</v>
      </c>
    </row>
    <row r="110" spans="1:26" x14ac:dyDescent="0.25">
      <c r="A110" s="3">
        <v>108</v>
      </c>
      <c r="B110" s="1">
        <v>231.32</v>
      </c>
      <c r="C110" s="1">
        <v>370</v>
      </c>
      <c r="D110" s="5">
        <f t="shared" si="6"/>
        <v>4.9070647499999982</v>
      </c>
      <c r="E110" s="5">
        <f t="shared" si="11"/>
        <v>32.798626249999963</v>
      </c>
      <c r="F110" s="6">
        <f>testdata[[#This Row],[cov]]/testdata[[#This Row],[varM]]</f>
        <v>6.6839603553223901</v>
      </c>
      <c r="G110" s="2" t="str">
        <f>IF(testdata[[#This Row],[mrkt]]&gt;B109,"UP",IF(testdata[[#This Row],[mrkt]]&lt;B109,"DN",""))</f>
        <v>UP</v>
      </c>
      <c r="H110" s="2">
        <f>IF(testdata[[#This Row],[mkt-dir]]="UP",testdata[[#This Row],[mrkt]],"")</f>
        <v>231.32</v>
      </c>
      <c r="I110" s="2">
        <f>IF(testdata[[#This Row],[mkt-dir]]="UP",testdata[[#This Row],[eval]],"")</f>
        <v>370</v>
      </c>
      <c r="J110" s="5">
        <f t="shared" si="7"/>
        <v>4.8984628099173397</v>
      </c>
      <c r="K110" s="5">
        <f t="shared" si="8"/>
        <v>37.560350413223041</v>
      </c>
      <c r="L110" s="6">
        <f>testdata[[#This Row],[cov+]]/testdata[[#This Row],[varM+]]</f>
        <v>7.6677831129347416</v>
      </c>
      <c r="M110" s="1" t="str">
        <f>IF(testdata[[#This Row],[mkt-dir]]="DN",testdata[[#This Row],[mrkt]],"")</f>
        <v/>
      </c>
      <c r="N110" s="1" t="str">
        <f>IF(testdata[[#This Row],[mkt-dir]]="DN",testdata[[#This Row],[eval]],"")</f>
        <v/>
      </c>
      <c r="O110" s="5">
        <f t="shared" si="9"/>
        <v>4.8209777777777925</v>
      </c>
      <c r="P110" s="5">
        <f t="shared" si="10"/>
        <v>27.86081111111115</v>
      </c>
      <c r="Q110" s="6">
        <f>testdata[[#This Row],[cov-]]/testdata[[#This Row],[varM-]]</f>
        <v>5.779078932812145</v>
      </c>
      <c r="R110" s="6">
        <f>testdata[[#This Row],[beta+]]/testdata[[#This Row],[beta-]]</f>
        <v>1.3268175088246352</v>
      </c>
      <c r="S110" s="6">
        <f>(testdata[[#This Row],[beta+]]-testdata[[#This Row],[beta-]])^2</f>
        <v>3.5672034800125698</v>
      </c>
      <c r="U110" s="15">
        <v>42894</v>
      </c>
      <c r="V110" s="6">
        <v>6.6840000000000002</v>
      </c>
      <c r="W110" s="6">
        <v>7.6677999999999997</v>
      </c>
      <c r="X110" s="6">
        <v>5.7790999999999997</v>
      </c>
      <c r="Y110" s="6">
        <v>1.3268</v>
      </c>
      <c r="Z110" s="6">
        <v>3.5672000000000001</v>
      </c>
    </row>
    <row r="111" spans="1:26" x14ac:dyDescent="0.25">
      <c r="A111" s="3">
        <v>109</v>
      </c>
      <c r="B111" s="1">
        <v>230.96</v>
      </c>
      <c r="C111" s="1">
        <v>357.32</v>
      </c>
      <c r="D111" s="5">
        <f t="shared" si="6"/>
        <v>5.0422927499999979</v>
      </c>
      <c r="E111" s="5">
        <f t="shared" si="11"/>
        <v>35.541037249999974</v>
      </c>
      <c r="F111" s="6">
        <f>testdata[[#This Row],[cov]]/testdata[[#This Row],[varM]]</f>
        <v>7.0485866275812699</v>
      </c>
      <c r="G111" s="2" t="str">
        <f>IF(testdata[[#This Row],[mrkt]]&gt;B110,"UP",IF(testdata[[#This Row],[mrkt]]&lt;B110,"DN",""))</f>
        <v>DN</v>
      </c>
      <c r="H111" s="2" t="str">
        <f>IF(testdata[[#This Row],[mkt-dir]]="UP",testdata[[#This Row],[mrkt]],"")</f>
        <v/>
      </c>
      <c r="I111" s="2" t="str">
        <f>IF(testdata[[#This Row],[mkt-dir]]="UP",testdata[[#This Row],[eval]],"")</f>
        <v/>
      </c>
      <c r="J111" s="5">
        <f t="shared" si="7"/>
        <v>4.8984628099173397</v>
      </c>
      <c r="K111" s="5">
        <f t="shared" si="8"/>
        <v>37.560350413223041</v>
      </c>
      <c r="L111" s="6">
        <f>testdata[[#This Row],[cov+]]/testdata[[#This Row],[varM+]]</f>
        <v>7.6677831129347416</v>
      </c>
      <c r="M111" s="1">
        <f>IF(testdata[[#This Row],[mkt-dir]]="DN",testdata[[#This Row],[mrkt]],"")</f>
        <v>230.96</v>
      </c>
      <c r="N111" s="1">
        <f>IF(testdata[[#This Row],[mkt-dir]]="DN",testdata[[#This Row],[eval]],"")</f>
        <v>357.32</v>
      </c>
      <c r="O111" s="5">
        <f t="shared" si="9"/>
        <v>5.2180691358024838</v>
      </c>
      <c r="P111" s="5">
        <f t="shared" si="10"/>
        <v>33.050524691358071</v>
      </c>
      <c r="Q111" s="6">
        <f>testdata[[#This Row],[cov-]]/testdata[[#This Row],[varM-]]</f>
        <v>6.3338610185499675</v>
      </c>
      <c r="R111" s="6">
        <f>testdata[[#This Row],[beta+]]/testdata[[#This Row],[beta-]]</f>
        <v>1.2106017309944312</v>
      </c>
      <c r="S111" s="6">
        <f>(testdata[[#This Row],[beta+]]-testdata[[#This Row],[beta-]])^2</f>
        <v>1.7793481538878619</v>
      </c>
      <c r="U111" s="15">
        <v>42895</v>
      </c>
      <c r="V111" s="6">
        <v>7.0486000000000004</v>
      </c>
      <c r="W111" s="6">
        <v>7.6677999999999997</v>
      </c>
      <c r="X111" s="6">
        <v>6.3338999999999999</v>
      </c>
      <c r="Y111" s="6">
        <v>1.2105999999999999</v>
      </c>
      <c r="Z111" s="6">
        <v>1.7793000000000001</v>
      </c>
    </row>
    <row r="112" spans="1:26" x14ac:dyDescent="0.25">
      <c r="A112" s="3">
        <v>110</v>
      </c>
      <c r="B112" s="1">
        <v>230.92</v>
      </c>
      <c r="C112" s="1">
        <v>359.01</v>
      </c>
      <c r="D112" s="5">
        <f t="shared" si="6"/>
        <v>5.0192047499999948</v>
      </c>
      <c r="E112" s="5">
        <f t="shared" si="11"/>
        <v>37.770844249999953</v>
      </c>
      <c r="F112" s="6">
        <f>testdata[[#This Row],[cov]]/testdata[[#This Row],[varM]]</f>
        <v>7.5252646846096471</v>
      </c>
      <c r="G112" s="2" t="str">
        <f>IF(testdata[[#This Row],[mrkt]]&gt;B111,"UP",IF(testdata[[#This Row],[mrkt]]&lt;B111,"DN",""))</f>
        <v>DN</v>
      </c>
      <c r="H112" s="2" t="str">
        <f>IF(testdata[[#This Row],[mkt-dir]]="UP",testdata[[#This Row],[mrkt]],"")</f>
        <v/>
      </c>
      <c r="I112" s="2" t="str">
        <f>IF(testdata[[#This Row],[mkt-dir]]="UP",testdata[[#This Row],[eval]],"")</f>
        <v/>
      </c>
      <c r="J112" s="5">
        <f t="shared" si="7"/>
        <v>4.8984628099173397</v>
      </c>
      <c r="K112" s="5">
        <f t="shared" si="8"/>
        <v>37.560350413223041</v>
      </c>
      <c r="L112" s="6">
        <f>testdata[[#This Row],[cov+]]/testdata[[#This Row],[varM+]]</f>
        <v>7.6677831129347416</v>
      </c>
      <c r="M112" s="1">
        <f>IF(testdata[[#This Row],[mkt-dir]]="DN",testdata[[#This Row],[mrkt]],"")</f>
        <v>230.92</v>
      </c>
      <c r="N112" s="1">
        <f>IF(testdata[[#This Row],[mkt-dir]]="DN",testdata[[#This Row],[eval]],"")</f>
        <v>359.01</v>
      </c>
      <c r="O112" s="5">
        <f t="shared" si="9"/>
        <v>5.046533333333338</v>
      </c>
      <c r="P112" s="5">
        <f t="shared" si="10"/>
        <v>35.088959259259262</v>
      </c>
      <c r="Q112" s="6">
        <f>testdata[[#This Row],[cov-]]/testdata[[#This Row],[varM-]]</f>
        <v>6.9530818368898579</v>
      </c>
      <c r="R112" s="6">
        <f>testdata[[#This Row],[beta+]]/testdata[[#This Row],[beta-]]</f>
        <v>1.102789136214823</v>
      </c>
      <c r="S112" s="6">
        <f>(testdata[[#This Row],[beta+]]-testdata[[#This Row],[beta-]])^2</f>
        <v>0.51079791398018493</v>
      </c>
      <c r="U112" s="15">
        <v>42898</v>
      </c>
      <c r="V112" s="6">
        <v>7.5252999999999997</v>
      </c>
      <c r="W112" s="6">
        <v>7.6677999999999997</v>
      </c>
      <c r="X112" s="6">
        <v>6.9531000000000001</v>
      </c>
      <c r="Y112" s="6">
        <v>1.1028</v>
      </c>
      <c r="Z112" s="6">
        <v>0.51080000000000003</v>
      </c>
    </row>
    <row r="113" spans="1:26" x14ac:dyDescent="0.25">
      <c r="A113" s="3">
        <v>111</v>
      </c>
      <c r="B113" s="1">
        <v>232.05</v>
      </c>
      <c r="C113" s="1">
        <v>375.95</v>
      </c>
      <c r="D113" s="5">
        <f t="shared" si="6"/>
        <v>5.3947227499999952</v>
      </c>
      <c r="E113" s="5">
        <f t="shared" si="11"/>
        <v>43.153196999999963</v>
      </c>
      <c r="F113" s="6">
        <f>testdata[[#This Row],[cov]]/testdata[[#This Row],[varM]]</f>
        <v>7.999150095340859</v>
      </c>
      <c r="G113" s="2" t="str">
        <f>IF(testdata[[#This Row],[mrkt]]&gt;B112,"UP",IF(testdata[[#This Row],[mrkt]]&lt;B112,"DN",""))</f>
        <v>UP</v>
      </c>
      <c r="H113" s="2">
        <f>IF(testdata[[#This Row],[mkt-dir]]="UP",testdata[[#This Row],[mrkt]],"")</f>
        <v>232.05</v>
      </c>
      <c r="I113" s="2">
        <f>IF(testdata[[#This Row],[mkt-dir]]="UP",testdata[[#This Row],[eval]],"")</f>
        <v>375.95</v>
      </c>
      <c r="J113" s="5">
        <f t="shared" si="7"/>
        <v>5.6750776859504031</v>
      </c>
      <c r="K113" s="5">
        <f t="shared" si="8"/>
        <v>49.481832231404887</v>
      </c>
      <c r="L113" s="6">
        <f>testdata[[#This Row],[cov+]]/testdata[[#This Row],[varM+]]</f>
        <v>8.7191462336992096</v>
      </c>
      <c r="M113" s="1" t="str">
        <f>IF(testdata[[#This Row],[mkt-dir]]="DN",testdata[[#This Row],[mrkt]],"")</f>
        <v/>
      </c>
      <c r="N113" s="1" t="str">
        <f>IF(testdata[[#This Row],[mkt-dir]]="DN",testdata[[#This Row],[eval]],"")</f>
        <v/>
      </c>
      <c r="O113" s="5">
        <f t="shared" si="9"/>
        <v>5.046533333333338</v>
      </c>
      <c r="P113" s="5">
        <f t="shared" si="10"/>
        <v>35.088959259259262</v>
      </c>
      <c r="Q113" s="6">
        <f>testdata[[#This Row],[cov-]]/testdata[[#This Row],[varM-]]</f>
        <v>6.9530818368898579</v>
      </c>
      <c r="R113" s="6">
        <f>testdata[[#This Row],[beta+]]/testdata[[#This Row],[beta-]]</f>
        <v>1.2539973551640691</v>
      </c>
      <c r="S113" s="6">
        <f>(testdata[[#This Row],[beta+]]-testdata[[#This Row],[beta-]])^2</f>
        <v>3.1189834536775791</v>
      </c>
      <c r="U113" s="15">
        <v>42899</v>
      </c>
      <c r="V113" s="6">
        <v>7.9992000000000001</v>
      </c>
      <c r="W113" s="6">
        <v>8.7190999999999992</v>
      </c>
      <c r="X113" s="6">
        <v>6.9531000000000001</v>
      </c>
      <c r="Y113" s="6">
        <v>1.254</v>
      </c>
      <c r="Z113" s="6">
        <v>3.1190000000000002</v>
      </c>
    </row>
    <row r="114" spans="1:26" x14ac:dyDescent="0.25">
      <c r="A114" s="3">
        <v>112</v>
      </c>
      <c r="B114" s="1">
        <v>231.75</v>
      </c>
      <c r="C114" s="1">
        <v>380.66</v>
      </c>
      <c r="D114" s="5">
        <f t="shared" si="6"/>
        <v>5.5822489999999991</v>
      </c>
      <c r="E114" s="5">
        <f t="shared" si="11"/>
        <v>47.16280949999998</v>
      </c>
      <c r="F114" s="6">
        <f>testdata[[#This Row],[cov]]/testdata[[#This Row],[varM]]</f>
        <v>8.4487111735789622</v>
      </c>
      <c r="G114" s="2" t="str">
        <f>IF(testdata[[#This Row],[mrkt]]&gt;B113,"UP",IF(testdata[[#This Row],[mrkt]]&lt;B113,"DN",""))</f>
        <v>DN</v>
      </c>
      <c r="H114" s="2" t="str">
        <f>IF(testdata[[#This Row],[mkt-dir]]="UP",testdata[[#This Row],[mrkt]],"")</f>
        <v/>
      </c>
      <c r="I114" s="2" t="str">
        <f>IF(testdata[[#This Row],[mkt-dir]]="UP",testdata[[#This Row],[eval]],"")</f>
        <v/>
      </c>
      <c r="J114" s="5">
        <f t="shared" si="7"/>
        <v>5.6750776859504031</v>
      </c>
      <c r="K114" s="5">
        <f t="shared" si="8"/>
        <v>49.481832231404887</v>
      </c>
      <c r="L114" s="6">
        <f>testdata[[#This Row],[cov+]]/testdata[[#This Row],[varM+]]</f>
        <v>8.7191462336992096</v>
      </c>
      <c r="M114" s="1">
        <f>IF(testdata[[#This Row],[mkt-dir]]="DN",testdata[[#This Row],[mrkt]],"")</f>
        <v>231.75</v>
      </c>
      <c r="N114" s="1">
        <f>IF(testdata[[#This Row],[mkt-dir]]="DN",testdata[[#This Row],[eval]],"")</f>
        <v>380.66</v>
      </c>
      <c r="O114" s="5">
        <f t="shared" si="9"/>
        <v>5.3088913580246988</v>
      </c>
      <c r="P114" s="5">
        <f t="shared" si="10"/>
        <v>40.461274074074112</v>
      </c>
      <c r="Q114" s="6">
        <f>testdata[[#This Row],[cov-]]/testdata[[#This Row],[varM-]]</f>
        <v>7.6214168543710237</v>
      </c>
      <c r="R114" s="6">
        <f>testdata[[#This Row],[beta+]]/testdata[[#This Row],[beta-]]</f>
        <v>1.1440321924785701</v>
      </c>
      <c r="S114" s="6">
        <f>(testdata[[#This Row],[beta+]]-testdata[[#This Row],[beta-]])^2</f>
        <v>1.2050097902402443</v>
      </c>
      <c r="U114" s="15">
        <v>42900</v>
      </c>
      <c r="V114" s="6">
        <v>8.4487000000000005</v>
      </c>
      <c r="W114" s="6">
        <v>8.7190999999999992</v>
      </c>
      <c r="X114" s="6">
        <v>7.6214000000000004</v>
      </c>
      <c r="Y114" s="6">
        <v>1.1439999999999999</v>
      </c>
      <c r="Z114" s="6">
        <v>1.2050000000000001</v>
      </c>
    </row>
    <row r="115" spans="1:26" x14ac:dyDescent="0.25">
      <c r="A115" s="3">
        <v>113</v>
      </c>
      <c r="B115" s="1">
        <v>231.31</v>
      </c>
      <c r="C115" s="1">
        <v>375.34</v>
      </c>
      <c r="D115" s="5">
        <f t="shared" si="6"/>
        <v>4.0324227499999932</v>
      </c>
      <c r="E115" s="5">
        <f t="shared" si="11"/>
        <v>40.517670999999979</v>
      </c>
      <c r="F115" s="6">
        <f>testdata[[#This Row],[cov]]/testdata[[#This Row],[varM]]</f>
        <v>10.047972028726415</v>
      </c>
      <c r="G115" s="2" t="str">
        <f>IF(testdata[[#This Row],[mrkt]]&gt;B114,"UP",IF(testdata[[#This Row],[mrkt]]&lt;B114,"DN",""))</f>
        <v>DN</v>
      </c>
      <c r="H115" s="2" t="str">
        <f>IF(testdata[[#This Row],[mkt-dir]]="UP",testdata[[#This Row],[mrkt]],"")</f>
        <v/>
      </c>
      <c r="I115" s="2" t="str">
        <f>IF(testdata[[#This Row],[mkt-dir]]="UP",testdata[[#This Row],[eval]],"")</f>
        <v/>
      </c>
      <c r="J115" s="5">
        <f t="shared" si="7"/>
        <v>5.6750776859504031</v>
      </c>
      <c r="K115" s="5">
        <f t="shared" si="8"/>
        <v>49.481832231404887</v>
      </c>
      <c r="L115" s="6">
        <f>testdata[[#This Row],[cov+]]/testdata[[#This Row],[varM+]]</f>
        <v>8.7191462336992096</v>
      </c>
      <c r="M115" s="1">
        <f>IF(testdata[[#This Row],[mkt-dir]]="DN",testdata[[#This Row],[mrkt]],"")</f>
        <v>231.31</v>
      </c>
      <c r="N115" s="1">
        <f>IF(testdata[[#This Row],[mkt-dir]]="DN",testdata[[#This Row],[eval]],"")</f>
        <v>375.34</v>
      </c>
      <c r="O115" s="5">
        <f t="shared" si="9"/>
        <v>0.98022469135802204</v>
      </c>
      <c r="P115" s="5">
        <f t="shared" si="10"/>
        <v>13.847371604938282</v>
      </c>
      <c r="Q115" s="6">
        <f>testdata[[#This Row],[cov-]]/testdata[[#This Row],[varM-]]</f>
        <v>14.126732092163348</v>
      </c>
      <c r="R115" s="6">
        <f>testdata[[#This Row],[beta+]]/testdata[[#This Row],[beta-]]</f>
        <v>0.61720900324400307</v>
      </c>
      <c r="S115" s="6">
        <f>(testdata[[#This Row],[beta+]]-testdata[[#This Row],[beta-]])^2</f>
        <v>29.241984816661329</v>
      </c>
      <c r="U115" s="15">
        <v>42901</v>
      </c>
      <c r="V115" s="6">
        <v>10.048</v>
      </c>
      <c r="W115" s="6">
        <v>8.7190999999999992</v>
      </c>
      <c r="X115" s="6">
        <v>14.1267</v>
      </c>
      <c r="Y115" s="6">
        <v>0.61719999999999997</v>
      </c>
      <c r="Z115" s="6">
        <v>29.242000000000001</v>
      </c>
    </row>
    <row r="116" spans="1:26" x14ac:dyDescent="0.25">
      <c r="A116" s="3">
        <v>114</v>
      </c>
      <c r="B116" s="1">
        <v>231.36</v>
      </c>
      <c r="C116" s="1">
        <v>371.4</v>
      </c>
      <c r="D116" s="5">
        <f t="shared" si="6"/>
        <v>2.7366427499999935</v>
      </c>
      <c r="E116" s="5">
        <f t="shared" si="11"/>
        <v>34.720585499999984</v>
      </c>
      <c r="F116" s="6">
        <f>testdata[[#This Row],[cov]]/testdata[[#This Row],[varM]]</f>
        <v>12.687291938270009</v>
      </c>
      <c r="G116" s="2" t="str">
        <f>IF(testdata[[#This Row],[mrkt]]&gt;B115,"UP",IF(testdata[[#This Row],[mrkt]]&lt;B115,"DN",""))</f>
        <v>UP</v>
      </c>
      <c r="H116" s="2">
        <f>IF(testdata[[#This Row],[mkt-dir]]="UP",testdata[[#This Row],[mrkt]],"")</f>
        <v>231.36</v>
      </c>
      <c r="I116" s="2">
        <f>IF(testdata[[#This Row],[mkt-dir]]="UP",testdata[[#This Row],[eval]],"")</f>
        <v>371.4</v>
      </c>
      <c r="J116" s="5">
        <f t="shared" si="7"/>
        <v>3.9076066115702393</v>
      </c>
      <c r="K116" s="5">
        <f t="shared" si="8"/>
        <v>46.459572727272693</v>
      </c>
      <c r="L116" s="6">
        <f>testdata[[#This Row],[cov+]]/testdata[[#This Row],[varM+]]</f>
        <v>11.889521475807745</v>
      </c>
      <c r="M116" s="1" t="str">
        <f>IF(testdata[[#This Row],[mkt-dir]]="DN",testdata[[#This Row],[mrkt]],"")</f>
        <v/>
      </c>
      <c r="N116" s="1" t="str">
        <f>IF(testdata[[#This Row],[mkt-dir]]="DN",testdata[[#This Row],[eval]],"")</f>
        <v/>
      </c>
      <c r="O116" s="5">
        <f t="shared" si="9"/>
        <v>0.98022469135802204</v>
      </c>
      <c r="P116" s="5">
        <f t="shared" si="10"/>
        <v>13.847371604938282</v>
      </c>
      <c r="Q116" s="6">
        <f>testdata[[#This Row],[cov-]]/testdata[[#This Row],[varM-]]</f>
        <v>14.126732092163348</v>
      </c>
      <c r="R116" s="6">
        <f>testdata[[#This Row],[beta+]]/testdata[[#This Row],[beta-]]</f>
        <v>0.84163282762354708</v>
      </c>
      <c r="S116" s="6">
        <f>(testdata[[#This Row],[beta+]]-testdata[[#This Row],[beta-]])^2</f>
        <v>5.0051113419342137</v>
      </c>
      <c r="U116" s="15">
        <v>42902</v>
      </c>
      <c r="V116" s="6">
        <v>12.6873</v>
      </c>
      <c r="W116" s="6">
        <v>11.8895</v>
      </c>
      <c r="X116" s="6">
        <v>14.1267</v>
      </c>
      <c r="Y116" s="6">
        <v>0.84160000000000001</v>
      </c>
      <c r="Z116" s="6">
        <v>5.0050999999999997</v>
      </c>
    </row>
    <row r="117" spans="1:26" x14ac:dyDescent="0.25">
      <c r="A117" s="3">
        <v>115</v>
      </c>
      <c r="B117" s="1">
        <v>233.28</v>
      </c>
      <c r="C117" s="1">
        <v>369.8</v>
      </c>
      <c r="D117" s="5">
        <f t="shared" si="6"/>
        <v>2.3138447499999946</v>
      </c>
      <c r="E117" s="5">
        <f t="shared" si="11"/>
        <v>31.077710749999987</v>
      </c>
      <c r="F117" s="6">
        <f>testdata[[#This Row],[cov]]/testdata[[#This Row],[varM]]</f>
        <v>13.431199629966557</v>
      </c>
      <c r="G117" s="2" t="str">
        <f>IF(testdata[[#This Row],[mrkt]]&gt;B116,"UP",IF(testdata[[#This Row],[mrkt]]&lt;B116,"DN",""))</f>
        <v>UP</v>
      </c>
      <c r="H117" s="2">
        <f>IF(testdata[[#This Row],[mkt-dir]]="UP",testdata[[#This Row],[mrkt]],"")</f>
        <v>233.28</v>
      </c>
      <c r="I117" s="2">
        <f>IF(testdata[[#This Row],[mkt-dir]]="UP",testdata[[#This Row],[eval]],"")</f>
        <v>369.8</v>
      </c>
      <c r="J117" s="5">
        <f t="shared" si="7"/>
        <v>3.3987140495867703</v>
      </c>
      <c r="K117" s="5">
        <f t="shared" si="8"/>
        <v>44.640285123966919</v>
      </c>
      <c r="L117" s="6">
        <f>testdata[[#This Row],[cov+]]/testdata[[#This Row],[varM+]]</f>
        <v>13.134463350747165</v>
      </c>
      <c r="M117" s="1" t="str">
        <f>IF(testdata[[#This Row],[mkt-dir]]="DN",testdata[[#This Row],[mrkt]],"")</f>
        <v/>
      </c>
      <c r="N117" s="1" t="str">
        <f>IF(testdata[[#This Row],[mkt-dir]]="DN",testdata[[#This Row],[eval]],"")</f>
        <v/>
      </c>
      <c r="O117" s="5">
        <f t="shared" si="9"/>
        <v>0.98022469135802204</v>
      </c>
      <c r="P117" s="5">
        <f t="shared" si="10"/>
        <v>13.847371604938282</v>
      </c>
      <c r="Q117" s="6">
        <f>testdata[[#This Row],[cov-]]/testdata[[#This Row],[varM-]]</f>
        <v>14.126732092163348</v>
      </c>
      <c r="R117" s="6">
        <f>testdata[[#This Row],[beta+]]/testdata[[#This Row],[beta-]]</f>
        <v>0.92975949887471621</v>
      </c>
      <c r="S117" s="6">
        <f>(testdata[[#This Row],[beta+]]-testdata[[#This Row],[beta-]])^2</f>
        <v>0.98459725519165553</v>
      </c>
      <c r="U117" s="15">
        <v>42905</v>
      </c>
      <c r="V117" s="6">
        <v>13.4312</v>
      </c>
      <c r="W117" s="6">
        <v>13.134499999999999</v>
      </c>
      <c r="X117" s="6">
        <v>14.1267</v>
      </c>
      <c r="Y117" s="6">
        <v>0.92979999999999996</v>
      </c>
      <c r="Z117" s="6">
        <v>0.98460000000000003</v>
      </c>
    </row>
    <row r="118" spans="1:26" x14ac:dyDescent="0.25">
      <c r="A118" s="3">
        <v>116</v>
      </c>
      <c r="B118" s="1">
        <v>231.71</v>
      </c>
      <c r="C118" s="1">
        <v>372.24</v>
      </c>
      <c r="D118" s="5">
        <f t="shared" si="6"/>
        <v>1.8296627499999996</v>
      </c>
      <c r="E118" s="5">
        <f t="shared" si="11"/>
        <v>26.070626000000022</v>
      </c>
      <c r="F118" s="6">
        <f>testdata[[#This Row],[cov]]/testdata[[#This Row],[varM]]</f>
        <v>14.248869634581579</v>
      </c>
      <c r="G118" s="2" t="str">
        <f>IF(testdata[[#This Row],[mrkt]]&gt;B117,"UP",IF(testdata[[#This Row],[mrkt]]&lt;B117,"DN",""))</f>
        <v>DN</v>
      </c>
      <c r="H118" s="2" t="str">
        <f>IF(testdata[[#This Row],[mkt-dir]]="UP",testdata[[#This Row],[mrkt]],"")</f>
        <v/>
      </c>
      <c r="I118" s="2" t="str">
        <f>IF(testdata[[#This Row],[mkt-dir]]="UP",testdata[[#This Row],[eval]],"")</f>
        <v/>
      </c>
      <c r="J118" s="5">
        <f t="shared" si="7"/>
        <v>2.6496289999999996</v>
      </c>
      <c r="K118" s="5">
        <f t="shared" si="8"/>
        <v>37.952657000000002</v>
      </c>
      <c r="L118" s="6">
        <f>testdata[[#This Row],[cov+]]/testdata[[#This Row],[varM+]]</f>
        <v>14.323762685266507</v>
      </c>
      <c r="M118" s="1">
        <f>IF(testdata[[#This Row],[mkt-dir]]="DN",testdata[[#This Row],[mrkt]],"")</f>
        <v>231.71</v>
      </c>
      <c r="N118" s="1">
        <f>IF(testdata[[#This Row],[mkt-dir]]="DN",testdata[[#This Row],[eval]],"")</f>
        <v>372.24</v>
      </c>
      <c r="O118" s="5">
        <f t="shared" si="9"/>
        <v>1.0065759999999992</v>
      </c>
      <c r="P118" s="5">
        <f t="shared" si="10"/>
        <v>14.536432000000024</v>
      </c>
      <c r="Q118" s="6">
        <f>testdata[[#This Row],[cov-]]/testdata[[#This Row],[varM-]]</f>
        <v>14.441464926642434</v>
      </c>
      <c r="R118" s="6">
        <f>testdata[[#This Row],[beta+]]/testdata[[#This Row],[beta-]]</f>
        <v>0.99184970209228684</v>
      </c>
      <c r="S118" s="6">
        <f>(testdata[[#This Row],[beta+]]-testdata[[#This Row],[beta-]])^2</f>
        <v>1.3853817624916928E-2</v>
      </c>
      <c r="U118" s="15">
        <v>42906</v>
      </c>
      <c r="V118" s="6">
        <v>14.248900000000001</v>
      </c>
      <c r="W118" s="6">
        <v>14.3238</v>
      </c>
      <c r="X118" s="6">
        <v>14.4415</v>
      </c>
      <c r="Y118" s="6">
        <v>0.99180000000000001</v>
      </c>
      <c r="Z118" s="6">
        <v>1.3899999999999999E-2</v>
      </c>
    </row>
    <row r="119" spans="1:26" x14ac:dyDescent="0.25">
      <c r="A119" s="3">
        <v>117</v>
      </c>
      <c r="B119" s="1">
        <v>231.65</v>
      </c>
      <c r="C119" s="1">
        <v>376.4</v>
      </c>
      <c r="D119" s="5">
        <f t="shared" si="6"/>
        <v>1.4143149999999991</v>
      </c>
      <c r="E119" s="5">
        <f t="shared" si="11"/>
        <v>19.879265000000025</v>
      </c>
      <c r="F119" s="6">
        <f>testdata[[#This Row],[cov]]/testdata[[#This Row],[varM]]</f>
        <v>14.055754906085305</v>
      </c>
      <c r="G119" s="2" t="str">
        <f>IF(testdata[[#This Row],[mrkt]]&gt;B118,"UP",IF(testdata[[#This Row],[mrkt]]&lt;B118,"DN",""))</f>
        <v>DN</v>
      </c>
      <c r="H119" s="2" t="str">
        <f>IF(testdata[[#This Row],[mkt-dir]]="UP",testdata[[#This Row],[mrkt]],"")</f>
        <v/>
      </c>
      <c r="I119" s="2" t="str">
        <f>IF(testdata[[#This Row],[mkt-dir]]="UP",testdata[[#This Row],[eval]],"")</f>
        <v/>
      </c>
      <c r="J119" s="5">
        <f t="shared" si="7"/>
        <v>1.8689209876543207</v>
      </c>
      <c r="K119" s="5">
        <f t="shared" si="8"/>
        <v>26.892546913580265</v>
      </c>
      <c r="L119" s="6">
        <f>testdata[[#This Row],[cov+]]/testdata[[#This Row],[varM+]]</f>
        <v>14.389343953664437</v>
      </c>
      <c r="M119" s="1">
        <f>IF(testdata[[#This Row],[mkt-dir]]="DN",testdata[[#This Row],[mrkt]],"")</f>
        <v>231.65</v>
      </c>
      <c r="N119" s="1">
        <f>IF(testdata[[#This Row],[mkt-dir]]="DN",testdata[[#This Row],[eval]],"")</f>
        <v>376.4</v>
      </c>
      <c r="O119" s="5">
        <f t="shared" si="9"/>
        <v>0.99738347107438041</v>
      </c>
      <c r="P119" s="5">
        <f t="shared" si="10"/>
        <v>15.013070247933911</v>
      </c>
      <c r="Q119" s="6">
        <f>testdata[[#This Row],[cov-]]/testdata[[#This Row],[varM-]]</f>
        <v>15.052455432975892</v>
      </c>
      <c r="R119" s="6">
        <f>testdata[[#This Row],[beta+]]/testdata[[#This Row],[beta-]]</f>
        <v>0.95594662397347108</v>
      </c>
      <c r="S119" s="6">
        <f>(testdata[[#This Row],[beta+]]-testdata[[#This Row],[beta-]])^2</f>
        <v>0.43971683399462647</v>
      </c>
      <c r="U119" s="15">
        <v>42907</v>
      </c>
      <c r="V119" s="6">
        <v>14.0558</v>
      </c>
      <c r="W119" s="6">
        <v>14.3893</v>
      </c>
      <c r="X119" s="6">
        <v>15.0525</v>
      </c>
      <c r="Y119" s="6">
        <v>0.95589999999999997</v>
      </c>
      <c r="Z119" s="6">
        <v>0.43969999999999998</v>
      </c>
    </row>
    <row r="120" spans="1:26" x14ac:dyDescent="0.25">
      <c r="A120" s="3">
        <v>118</v>
      </c>
      <c r="B120" s="1">
        <v>231.55</v>
      </c>
      <c r="C120" s="1">
        <v>382.61</v>
      </c>
      <c r="D120" s="5">
        <f t="shared" si="6"/>
        <v>1.0786510000000007</v>
      </c>
      <c r="E120" s="5">
        <f t="shared" si="11"/>
        <v>14.636187500000052</v>
      </c>
      <c r="F120" s="6">
        <f>testdata[[#This Row],[cov]]/testdata[[#This Row],[varM]]</f>
        <v>13.568974116744009</v>
      </c>
      <c r="G120" s="2" t="str">
        <f>IF(testdata[[#This Row],[mrkt]]&gt;B119,"UP",IF(testdata[[#This Row],[mrkt]]&lt;B119,"DN",""))</f>
        <v>DN</v>
      </c>
      <c r="H120" s="2" t="str">
        <f>IF(testdata[[#This Row],[mkt-dir]]="UP",testdata[[#This Row],[mrkt]],"")</f>
        <v/>
      </c>
      <c r="I120" s="2" t="str">
        <f>IF(testdata[[#This Row],[mkt-dir]]="UP",testdata[[#This Row],[eval]],"")</f>
        <v/>
      </c>
      <c r="J120" s="5">
        <f t="shared" si="7"/>
        <v>1.0399187500000016</v>
      </c>
      <c r="K120" s="5">
        <f t="shared" si="8"/>
        <v>14.701846875000049</v>
      </c>
      <c r="L120" s="6">
        <f>testdata[[#This Row],[cov+]]/testdata[[#This Row],[varM+]]</f>
        <v>14.137495717814518</v>
      </c>
      <c r="M120" s="1">
        <f>IF(testdata[[#This Row],[mkt-dir]]="DN",testdata[[#This Row],[mrkt]],"")</f>
        <v>231.55</v>
      </c>
      <c r="N120" s="1">
        <f>IF(testdata[[#This Row],[mkt-dir]]="DN",testdata[[#This Row],[eval]],"")</f>
        <v>382.61</v>
      </c>
      <c r="O120" s="5">
        <f t="shared" si="9"/>
        <v>0.96405000000000129</v>
      </c>
      <c r="P120" s="5">
        <f t="shared" si="10"/>
        <v>15.367108333333377</v>
      </c>
      <c r="Q120" s="6">
        <f>testdata[[#This Row],[cov-]]/testdata[[#This Row],[varM-]]</f>
        <v>15.940156976643697</v>
      </c>
      <c r="R120" s="6">
        <f>testdata[[#This Row],[beta+]]/testdata[[#This Row],[beta-]]</f>
        <v>0.88691069595672567</v>
      </c>
      <c r="S120" s="6">
        <f>(testdata[[#This Row],[beta+]]-testdata[[#This Row],[beta-]])^2</f>
        <v>3.2495876140836004</v>
      </c>
      <c r="U120" s="15">
        <v>42908</v>
      </c>
      <c r="V120" s="6">
        <v>13.569000000000001</v>
      </c>
      <c r="W120" s="6">
        <v>14.137499999999999</v>
      </c>
      <c r="X120" s="6">
        <v>15.940200000000001</v>
      </c>
      <c r="Y120" s="6">
        <v>0.88690000000000002</v>
      </c>
      <c r="Z120" s="6">
        <v>3.2496</v>
      </c>
    </row>
    <row r="121" spans="1:26" x14ac:dyDescent="0.25">
      <c r="A121" s="3">
        <v>119</v>
      </c>
      <c r="B121" s="1">
        <v>231.82</v>
      </c>
      <c r="C121" s="1">
        <v>383.45</v>
      </c>
      <c r="D121" s="5">
        <f t="shared" si="6"/>
        <v>0.958256000000001</v>
      </c>
      <c r="E121" s="5">
        <f t="shared" si="11"/>
        <v>11.893887000000047</v>
      </c>
      <c r="F121" s="6">
        <f>testdata[[#This Row],[cov]]/testdata[[#This Row],[varM]]</f>
        <v>12.412014117313156</v>
      </c>
      <c r="G121" s="2" t="str">
        <f>IF(testdata[[#This Row],[mrkt]]&gt;B120,"UP",IF(testdata[[#This Row],[mrkt]]&lt;B120,"DN",""))</f>
        <v>UP</v>
      </c>
      <c r="H121" s="2">
        <f>IF(testdata[[#This Row],[mkt-dir]]="UP",testdata[[#This Row],[mrkt]],"")</f>
        <v>231.82</v>
      </c>
      <c r="I121" s="2">
        <f>IF(testdata[[#This Row],[mkt-dir]]="UP",testdata[[#This Row],[eval]],"")</f>
        <v>383.45</v>
      </c>
      <c r="J121" s="5">
        <f t="shared" si="7"/>
        <v>0.46895000000000459</v>
      </c>
      <c r="K121" s="5">
        <f t="shared" si="8"/>
        <v>3.9675062500000609</v>
      </c>
      <c r="L121" s="6">
        <f>testdata[[#This Row],[cov+]]/testdata[[#This Row],[varM+]]</f>
        <v>8.4604035611472916</v>
      </c>
      <c r="M121" s="1" t="str">
        <f>IF(testdata[[#This Row],[mkt-dir]]="DN",testdata[[#This Row],[mrkt]],"")</f>
        <v/>
      </c>
      <c r="N121" s="1" t="str">
        <f>IF(testdata[[#This Row],[mkt-dir]]="DN",testdata[[#This Row],[eval]],"")</f>
        <v/>
      </c>
      <c r="O121" s="5">
        <f t="shared" si="9"/>
        <v>0.96405000000000129</v>
      </c>
      <c r="P121" s="5">
        <f t="shared" si="10"/>
        <v>15.367108333333377</v>
      </c>
      <c r="Q121" s="6">
        <f>testdata[[#This Row],[cov-]]/testdata[[#This Row],[varM-]]</f>
        <v>15.940156976643697</v>
      </c>
      <c r="R121" s="6">
        <f>testdata[[#This Row],[beta+]]/testdata[[#This Row],[beta-]]</f>
        <v>0.53076036663527792</v>
      </c>
      <c r="S121" s="6">
        <f>(testdata[[#This Row],[beta+]]-testdata[[#This Row],[beta-]])^2</f>
        <v>55.946711156630151</v>
      </c>
      <c r="U121" s="15">
        <v>42909</v>
      </c>
      <c r="V121" s="6">
        <v>12.412000000000001</v>
      </c>
      <c r="W121" s="6">
        <v>8.4603999999999999</v>
      </c>
      <c r="X121" s="6">
        <v>15.940200000000001</v>
      </c>
      <c r="Y121" s="6">
        <v>0.53080000000000005</v>
      </c>
      <c r="Z121" s="6">
        <v>55.9467</v>
      </c>
    </row>
    <row r="122" spans="1:26" x14ac:dyDescent="0.25">
      <c r="A122" s="3">
        <v>120</v>
      </c>
      <c r="B122" s="1">
        <v>231.98</v>
      </c>
      <c r="C122" s="1">
        <v>377.49</v>
      </c>
      <c r="D122" s="5">
        <f t="shared" si="6"/>
        <v>0.80867474999999889</v>
      </c>
      <c r="E122" s="5">
        <f t="shared" si="11"/>
        <v>8.9892905000000241</v>
      </c>
      <c r="F122" s="6">
        <f>testdata[[#This Row],[cov]]/testdata[[#This Row],[varM]]</f>
        <v>11.116076642679936</v>
      </c>
      <c r="G122" s="2" t="str">
        <f>IF(testdata[[#This Row],[mrkt]]&gt;B121,"UP",IF(testdata[[#This Row],[mrkt]]&lt;B121,"DN",""))</f>
        <v>UP</v>
      </c>
      <c r="H122" s="2">
        <f>IF(testdata[[#This Row],[mkt-dir]]="UP",testdata[[#This Row],[mrkt]],"")</f>
        <v>231.98</v>
      </c>
      <c r="I122" s="2">
        <f>IF(testdata[[#This Row],[mkt-dir]]="UP",testdata[[#This Row],[eval]],"")</f>
        <v>377.49</v>
      </c>
      <c r="J122" s="5">
        <f t="shared" si="7"/>
        <v>0.42431358024691718</v>
      </c>
      <c r="K122" s="5">
        <f t="shared" si="8"/>
        <v>3.8982617283951058</v>
      </c>
      <c r="L122" s="6">
        <f>testdata[[#This Row],[cov+]]/testdata[[#This Row],[varM+]]</f>
        <v>9.1872188632912088</v>
      </c>
      <c r="M122" s="1" t="str">
        <f>IF(testdata[[#This Row],[mkt-dir]]="DN",testdata[[#This Row],[mrkt]],"")</f>
        <v/>
      </c>
      <c r="N122" s="1" t="str">
        <f>IF(testdata[[#This Row],[mkt-dir]]="DN",testdata[[#This Row],[eval]],"")</f>
        <v/>
      </c>
      <c r="O122" s="5">
        <f t="shared" si="9"/>
        <v>0.84029256198347002</v>
      </c>
      <c r="P122" s="5">
        <f t="shared" si="10"/>
        <v>11.897612396694235</v>
      </c>
      <c r="Q122" s="6">
        <f>testdata[[#This Row],[cov-]]/testdata[[#This Row],[varM-]]</f>
        <v>14.158892908215796</v>
      </c>
      <c r="R122" s="6">
        <f>testdata[[#This Row],[beta+]]/testdata[[#This Row],[beta-]]</f>
        <v>0.64886562267592696</v>
      </c>
      <c r="S122" s="6">
        <f>(testdata[[#This Row],[beta+]]-testdata[[#This Row],[beta-]])^2</f>
        <v>24.717542808976802</v>
      </c>
      <c r="U122" s="15">
        <v>42912</v>
      </c>
      <c r="V122" s="6">
        <v>11.116099999999999</v>
      </c>
      <c r="W122" s="6">
        <v>9.1872000000000007</v>
      </c>
      <c r="X122" s="6">
        <v>14.158899999999999</v>
      </c>
      <c r="Y122" s="6">
        <v>0.64890000000000003</v>
      </c>
      <c r="Z122" s="6">
        <v>24.717500000000001</v>
      </c>
    </row>
    <row r="123" spans="1:26" x14ac:dyDescent="0.25">
      <c r="A123" s="3">
        <v>121</v>
      </c>
      <c r="B123" s="1">
        <v>230.11</v>
      </c>
      <c r="C123" s="1">
        <v>362.37</v>
      </c>
      <c r="D123" s="5">
        <f t="shared" si="6"/>
        <v>0.64609874999999839</v>
      </c>
      <c r="E123" s="5">
        <f t="shared" si="11"/>
        <v>5.9439912500000345</v>
      </c>
      <c r="F123" s="6">
        <f>testdata[[#This Row],[cov]]/testdata[[#This Row],[varM]]</f>
        <v>9.1998185261928604</v>
      </c>
      <c r="G123" s="2" t="str">
        <f>IF(testdata[[#This Row],[mrkt]]&gt;B122,"UP",IF(testdata[[#This Row],[mrkt]]&lt;B122,"DN",""))</f>
        <v>DN</v>
      </c>
      <c r="H123" s="2" t="str">
        <f>IF(testdata[[#This Row],[mkt-dir]]="UP",testdata[[#This Row],[mrkt]],"")</f>
        <v/>
      </c>
      <c r="I123" s="2" t="str">
        <f>IF(testdata[[#This Row],[mkt-dir]]="UP",testdata[[#This Row],[eval]],"")</f>
        <v/>
      </c>
      <c r="J123" s="5">
        <f t="shared" si="7"/>
        <v>0.42431358024691718</v>
      </c>
      <c r="K123" s="5">
        <f t="shared" si="8"/>
        <v>3.8982617283951058</v>
      </c>
      <c r="L123" s="6">
        <f>testdata[[#This Row],[cov+]]/testdata[[#This Row],[varM+]]</f>
        <v>9.1872188632912088</v>
      </c>
      <c r="M123" s="1">
        <f>IF(testdata[[#This Row],[mkt-dir]]="DN",testdata[[#This Row],[mrkt]],"")</f>
        <v>230.11</v>
      </c>
      <c r="N123" s="1">
        <f>IF(testdata[[#This Row],[mkt-dir]]="DN",testdata[[#This Row],[eval]],"")</f>
        <v>362.37</v>
      </c>
      <c r="O123" s="5">
        <f t="shared" si="9"/>
        <v>0.60354545454545272</v>
      </c>
      <c r="P123" s="5">
        <f t="shared" si="10"/>
        <v>7.2861909090909389</v>
      </c>
      <c r="Q123" s="6">
        <f>testdata[[#This Row],[cov-]]/testdata[[#This Row],[varM-]]</f>
        <v>12.072315107697028</v>
      </c>
      <c r="R123" s="6">
        <f>testdata[[#This Row],[beta+]]/testdata[[#This Row],[beta-]]</f>
        <v>0.76101549548136393</v>
      </c>
      <c r="S123" s="6">
        <f>(testdata[[#This Row],[beta+]]-testdata[[#This Row],[beta-]])^2</f>
        <v>8.3237803394845606</v>
      </c>
      <c r="U123" s="15">
        <v>42913</v>
      </c>
      <c r="V123" s="6">
        <v>9.1997999999999998</v>
      </c>
      <c r="W123" s="6">
        <v>9.1872000000000007</v>
      </c>
      <c r="X123" s="6">
        <v>12.0723</v>
      </c>
      <c r="Y123" s="6">
        <v>0.76100000000000001</v>
      </c>
      <c r="Z123" s="6">
        <v>8.3238000000000003</v>
      </c>
    </row>
    <row r="124" spans="1:26" x14ac:dyDescent="0.25">
      <c r="A124" s="3">
        <v>122</v>
      </c>
      <c r="B124" s="1">
        <v>232.17</v>
      </c>
      <c r="C124" s="1">
        <v>371.24</v>
      </c>
      <c r="D124" s="5">
        <f t="shared" si="6"/>
        <v>0.40139274999999808</v>
      </c>
      <c r="E124" s="5">
        <f t="shared" si="11"/>
        <v>3.2977760000000336</v>
      </c>
      <c r="F124" s="6">
        <f>testdata[[#This Row],[cov]]/testdata[[#This Row],[varM]]</f>
        <v>8.2158334947505889</v>
      </c>
      <c r="G124" s="2" t="str">
        <f>IF(testdata[[#This Row],[mrkt]]&gt;B123,"UP",IF(testdata[[#This Row],[mrkt]]&lt;B123,"DN",""))</f>
        <v>UP</v>
      </c>
      <c r="H124" s="2">
        <f>IF(testdata[[#This Row],[mkt-dir]]="UP",testdata[[#This Row],[mrkt]],"")</f>
        <v>232.17</v>
      </c>
      <c r="I124" s="2">
        <f>IF(testdata[[#This Row],[mkt-dir]]="UP",testdata[[#This Row],[eval]],"")</f>
        <v>371.24</v>
      </c>
      <c r="J124" s="5">
        <f t="shared" si="7"/>
        <v>0.39886900000000253</v>
      </c>
      <c r="K124" s="5">
        <f t="shared" si="8"/>
        <v>3.7395600000000342</v>
      </c>
      <c r="L124" s="6">
        <f>testdata[[#This Row],[cov+]]/testdata[[#This Row],[varM+]]</f>
        <v>9.3754089688594764</v>
      </c>
      <c r="M124" s="1" t="str">
        <f>IF(testdata[[#This Row],[mkt-dir]]="DN",testdata[[#This Row],[mrkt]],"")</f>
        <v/>
      </c>
      <c r="N124" s="1" t="str">
        <f>IF(testdata[[#This Row],[mkt-dir]]="DN",testdata[[#This Row],[eval]],"")</f>
        <v/>
      </c>
      <c r="O124" s="5">
        <f t="shared" si="9"/>
        <v>0.24990399999999785</v>
      </c>
      <c r="P124" s="5">
        <f t="shared" si="10"/>
        <v>3.0480220000000298</v>
      </c>
      <c r="Q124" s="6">
        <f>testdata[[#This Row],[cov-]]/testdata[[#This Row],[varM-]]</f>
        <v>12.196771560279371</v>
      </c>
      <c r="R124" s="6">
        <f>testdata[[#This Row],[beta+]]/testdata[[#This Row],[beta-]]</f>
        <v>0.76867955774394525</v>
      </c>
      <c r="S124" s="6">
        <f>(testdata[[#This Row],[beta+]]-testdata[[#This Row],[beta-]])^2</f>
        <v>7.9600868722635854</v>
      </c>
      <c r="U124" s="15">
        <v>42914</v>
      </c>
      <c r="V124" s="6">
        <v>8.2157999999999998</v>
      </c>
      <c r="W124" s="6">
        <v>9.3754000000000008</v>
      </c>
      <c r="X124" s="6">
        <v>12.1968</v>
      </c>
      <c r="Y124" s="6">
        <v>0.76870000000000005</v>
      </c>
      <c r="Z124" s="6">
        <v>7.9600999999999997</v>
      </c>
    </row>
    <row r="125" spans="1:26" x14ac:dyDescent="0.25">
      <c r="A125" s="3">
        <v>123</v>
      </c>
      <c r="B125" s="1">
        <v>230.13</v>
      </c>
      <c r="C125" s="1">
        <v>360.75</v>
      </c>
      <c r="D125" s="5">
        <f t="shared" si="6"/>
        <v>0.47697599999999812</v>
      </c>
      <c r="E125" s="5">
        <f t="shared" si="11"/>
        <v>2.963360000000018</v>
      </c>
      <c r="F125" s="6">
        <f>testdata[[#This Row],[cov]]/testdata[[#This Row],[varM]]</f>
        <v>6.212807352990569</v>
      </c>
      <c r="G125" s="2" t="str">
        <f>IF(testdata[[#This Row],[mrkt]]&gt;B124,"UP",IF(testdata[[#This Row],[mrkt]]&lt;B124,"DN",""))</f>
        <v>DN</v>
      </c>
      <c r="H125" s="2" t="str">
        <f>IF(testdata[[#This Row],[mkt-dir]]="UP",testdata[[#This Row],[mrkt]],"")</f>
        <v/>
      </c>
      <c r="I125" s="2" t="str">
        <f>IF(testdata[[#This Row],[mkt-dir]]="UP",testdata[[#This Row],[eval]],"")</f>
        <v/>
      </c>
      <c r="J125" s="5">
        <f t="shared" si="7"/>
        <v>0.35209135802469227</v>
      </c>
      <c r="K125" s="5">
        <f t="shared" si="8"/>
        <v>1.4455049382716161</v>
      </c>
      <c r="L125" s="6">
        <f>testdata[[#This Row],[cov+]]/testdata[[#This Row],[varM+]]</f>
        <v>4.1054825837850935</v>
      </c>
      <c r="M125" s="1">
        <f>IF(testdata[[#This Row],[mkt-dir]]="DN",testdata[[#This Row],[mrkt]],"")</f>
        <v>230.13</v>
      </c>
      <c r="N125" s="1">
        <f>IF(testdata[[#This Row],[mkt-dir]]="DN",testdata[[#This Row],[eval]],"")</f>
        <v>360.75</v>
      </c>
      <c r="O125" s="5">
        <f t="shared" si="9"/>
        <v>0.3260975206611566</v>
      </c>
      <c r="P125" s="5">
        <f t="shared" si="10"/>
        <v>3.3009314049587086</v>
      </c>
      <c r="Q125" s="6">
        <f>testdata[[#This Row],[cov-]]/testdata[[#This Row],[varM-]]</f>
        <v>10.122528372083702</v>
      </c>
      <c r="R125" s="6">
        <f>testdata[[#This Row],[beta+]]/testdata[[#This Row],[beta-]]</f>
        <v>0.40557876776195079</v>
      </c>
      <c r="S125" s="6">
        <f>(testdata[[#This Row],[beta+]]-testdata[[#This Row],[beta-]])^2</f>
        <v>36.204840018482017</v>
      </c>
      <c r="U125" s="15">
        <v>42915</v>
      </c>
      <c r="V125" s="6">
        <v>6.2127999999999997</v>
      </c>
      <c r="W125" s="6">
        <v>4.1055000000000001</v>
      </c>
      <c r="X125" s="6">
        <v>10.1225</v>
      </c>
      <c r="Y125" s="6">
        <v>0.40560000000000002</v>
      </c>
      <c r="Z125" s="6">
        <v>36.204799999999999</v>
      </c>
    </row>
    <row r="126" spans="1:26" x14ac:dyDescent="0.25">
      <c r="A126" s="3">
        <v>124</v>
      </c>
      <c r="B126" s="1">
        <v>230.56</v>
      </c>
      <c r="C126" s="1">
        <v>361.61</v>
      </c>
      <c r="D126" s="5">
        <f t="shared" si="6"/>
        <v>0.51186474999999798</v>
      </c>
      <c r="E126" s="5">
        <f t="shared" si="11"/>
        <v>3.5935335000000124</v>
      </c>
      <c r="F126" s="6">
        <f>testdata[[#This Row],[cov]]/testdata[[#This Row],[varM]]</f>
        <v>7.0204746468672177</v>
      </c>
      <c r="G126" s="2" t="str">
        <f>IF(testdata[[#This Row],[mrkt]]&gt;B125,"UP",IF(testdata[[#This Row],[mrkt]]&lt;B125,"DN",""))</f>
        <v>UP</v>
      </c>
      <c r="H126" s="2">
        <f>IF(testdata[[#This Row],[mkt-dir]]="UP",testdata[[#This Row],[mrkt]],"")</f>
        <v>230.56</v>
      </c>
      <c r="I126" s="2">
        <f>IF(testdata[[#This Row],[mkt-dir]]="UP",testdata[[#This Row],[eval]],"")</f>
        <v>361.61</v>
      </c>
      <c r="J126" s="5">
        <f t="shared" si="7"/>
        <v>0.52452098765432054</v>
      </c>
      <c r="K126" s="5">
        <f t="shared" si="8"/>
        <v>2.2007074074074122</v>
      </c>
      <c r="L126" s="6">
        <f>testdata[[#This Row],[cov+]]/testdata[[#This Row],[varM+]]</f>
        <v>4.1956517645729798</v>
      </c>
      <c r="M126" s="1" t="str">
        <f>IF(testdata[[#This Row],[mkt-dir]]="DN",testdata[[#This Row],[mrkt]],"")</f>
        <v/>
      </c>
      <c r="N126" s="1" t="str">
        <f>IF(testdata[[#This Row],[mkt-dir]]="DN",testdata[[#This Row],[eval]],"")</f>
        <v/>
      </c>
      <c r="O126" s="5">
        <f t="shared" si="9"/>
        <v>0.3260975206611566</v>
      </c>
      <c r="P126" s="5">
        <f t="shared" si="10"/>
        <v>3.3009314049587086</v>
      </c>
      <c r="Q126" s="6">
        <f>testdata[[#This Row],[cov-]]/testdata[[#This Row],[varM-]]</f>
        <v>10.122528372083702</v>
      </c>
      <c r="R126" s="6">
        <f>testdata[[#This Row],[beta+]]/testdata[[#This Row],[beta-]]</f>
        <v>0.41448654035328858</v>
      </c>
      <c r="S126" s="6">
        <f>(testdata[[#This Row],[beta+]]-testdata[[#This Row],[beta-]])^2</f>
        <v>35.127866320657802</v>
      </c>
      <c r="U126" s="15">
        <v>42916</v>
      </c>
      <c r="V126" s="6">
        <v>7.0205000000000002</v>
      </c>
      <c r="W126" s="6">
        <v>4.1957000000000004</v>
      </c>
      <c r="X126" s="6">
        <v>10.1225</v>
      </c>
      <c r="Y126" s="6">
        <v>0.41449999999999998</v>
      </c>
      <c r="Z126" s="6">
        <v>35.127899999999997</v>
      </c>
    </row>
    <row r="127" spans="1:26" x14ac:dyDescent="0.25">
      <c r="A127" s="3">
        <v>125</v>
      </c>
      <c r="B127" s="1">
        <v>230.95</v>
      </c>
      <c r="C127" s="1">
        <v>352.62</v>
      </c>
      <c r="D127" s="5">
        <f t="shared" si="6"/>
        <v>0.5209087499999987</v>
      </c>
      <c r="E127" s="5">
        <f t="shared" si="11"/>
        <v>4.0697300000000114</v>
      </c>
      <c r="F127" s="6">
        <f>testdata[[#This Row],[cov]]/testdata[[#This Row],[varM]]</f>
        <v>7.8127503137546102</v>
      </c>
      <c r="G127" s="2" t="str">
        <f>IF(testdata[[#This Row],[mrkt]]&gt;B126,"UP",IF(testdata[[#This Row],[mrkt]]&lt;B126,"DN",""))</f>
        <v>UP</v>
      </c>
      <c r="H127" s="2">
        <f>IF(testdata[[#This Row],[mkt-dir]]="UP",testdata[[#This Row],[mrkt]],"")</f>
        <v>230.95</v>
      </c>
      <c r="I127" s="2">
        <f>IF(testdata[[#This Row],[mkt-dir]]="UP",testdata[[#This Row],[eval]],"")</f>
        <v>352.62</v>
      </c>
      <c r="J127" s="5">
        <f t="shared" si="7"/>
        <v>0.52950900000000101</v>
      </c>
      <c r="K127" s="5">
        <f t="shared" si="8"/>
        <v>3.3148610000000196</v>
      </c>
      <c r="L127" s="6">
        <f>testdata[[#This Row],[cov+]]/testdata[[#This Row],[varM+]]</f>
        <v>6.2602543110693363</v>
      </c>
      <c r="M127" s="1" t="str">
        <f>IF(testdata[[#This Row],[mkt-dir]]="DN",testdata[[#This Row],[mrkt]],"")</f>
        <v/>
      </c>
      <c r="N127" s="1" t="str">
        <f>IF(testdata[[#This Row],[mkt-dir]]="DN",testdata[[#This Row],[eval]],"")</f>
        <v/>
      </c>
      <c r="O127" s="5">
        <f t="shared" si="9"/>
        <v>0.34236400000000056</v>
      </c>
      <c r="P127" s="5">
        <f t="shared" si="10"/>
        <v>4.4264100000000095</v>
      </c>
      <c r="Q127" s="6">
        <f>testdata[[#This Row],[cov-]]/testdata[[#This Row],[varM-]]</f>
        <v>12.928958652194748</v>
      </c>
      <c r="R127" s="6">
        <f>testdata[[#This Row],[beta+]]/testdata[[#This Row],[beta-]]</f>
        <v>0.4842040631019135</v>
      </c>
      <c r="S127" s="6">
        <f>(testdata[[#This Row],[beta+]]-testdata[[#This Row],[beta-]])^2</f>
        <v>44.471617589344909</v>
      </c>
      <c r="U127" s="15">
        <v>42919</v>
      </c>
      <c r="V127" s="6">
        <v>7.8128000000000002</v>
      </c>
      <c r="W127" s="6">
        <v>6.2603</v>
      </c>
      <c r="X127" s="6">
        <v>12.929</v>
      </c>
      <c r="Y127" s="6">
        <v>0.48420000000000002</v>
      </c>
      <c r="Z127" s="6">
        <v>44.471600000000002</v>
      </c>
    </row>
    <row r="128" spans="1:26" x14ac:dyDescent="0.25">
      <c r="A128" s="3">
        <v>126</v>
      </c>
      <c r="B128" s="1">
        <v>231.48</v>
      </c>
      <c r="C128" s="1">
        <v>327.08999999999997</v>
      </c>
      <c r="D128" s="5">
        <f t="shared" si="6"/>
        <v>0.5017209999999992</v>
      </c>
      <c r="E128" s="5">
        <f t="shared" si="11"/>
        <v>3.4229600000000402</v>
      </c>
      <c r="F128" s="6">
        <f>testdata[[#This Row],[cov]]/testdata[[#This Row],[varM]]</f>
        <v>6.8224371712566256</v>
      </c>
      <c r="G128" s="2" t="str">
        <f>IF(testdata[[#This Row],[mrkt]]&gt;B127,"UP",IF(testdata[[#This Row],[mrkt]]&lt;B127,"DN",""))</f>
        <v>UP</v>
      </c>
      <c r="H128" s="2">
        <f>IF(testdata[[#This Row],[mkt-dir]]="UP",testdata[[#This Row],[mrkt]],"")</f>
        <v>231.48</v>
      </c>
      <c r="I128" s="2">
        <f>IF(testdata[[#This Row],[mkt-dir]]="UP",testdata[[#This Row],[eval]],"")</f>
        <v>327.08999999999997</v>
      </c>
      <c r="J128" s="5">
        <f t="shared" si="7"/>
        <v>0.48432396694214985</v>
      </c>
      <c r="K128" s="5">
        <f t="shared" si="8"/>
        <v>3.6731512396694641</v>
      </c>
      <c r="L128" s="6">
        <f>testdata[[#This Row],[cov+]]/testdata[[#This Row],[varM+]]</f>
        <v>7.5840790264013593</v>
      </c>
      <c r="M128" s="1" t="str">
        <f>IF(testdata[[#This Row],[mkt-dir]]="DN",testdata[[#This Row],[mrkt]],"")</f>
        <v/>
      </c>
      <c r="N128" s="1" t="str">
        <f>IF(testdata[[#This Row],[mkt-dir]]="DN",testdata[[#This Row],[eval]],"")</f>
        <v/>
      </c>
      <c r="O128" s="5">
        <f t="shared" si="9"/>
        <v>0.36807654320987765</v>
      </c>
      <c r="P128" s="5">
        <f t="shared" si="10"/>
        <v>4.3289518518518753</v>
      </c>
      <c r="Q128" s="6">
        <f>testdata[[#This Row],[cov-]]/testdata[[#This Row],[varM-]]</f>
        <v>11.761009854364726</v>
      </c>
      <c r="R128" s="6">
        <f>testdata[[#This Row],[beta+]]/testdata[[#This Row],[beta-]]</f>
        <v>0.64484930463575529</v>
      </c>
      <c r="S128" s="6">
        <f>(testdata[[#This Row],[beta+]]-testdata[[#This Row],[beta-]])^2</f>
        <v>17.446751141590738</v>
      </c>
      <c r="U128" s="15">
        <v>42921</v>
      </c>
      <c r="V128" s="6">
        <v>6.8224</v>
      </c>
      <c r="W128" s="6">
        <v>7.5841000000000003</v>
      </c>
      <c r="X128" s="6">
        <v>11.760999999999999</v>
      </c>
      <c r="Y128" s="6">
        <v>0.64480000000000004</v>
      </c>
      <c r="Z128" s="6">
        <v>17.4468</v>
      </c>
    </row>
    <row r="129" spans="1:26" x14ac:dyDescent="0.25">
      <c r="A129" s="3">
        <v>127</v>
      </c>
      <c r="B129" s="1">
        <v>229.36</v>
      </c>
      <c r="C129" s="1">
        <v>308.83</v>
      </c>
      <c r="D129" s="5">
        <f t="shared" si="6"/>
        <v>0.70172899999999638</v>
      </c>
      <c r="E129" s="5">
        <f t="shared" si="11"/>
        <v>9.1142610000000026</v>
      </c>
      <c r="F129" s="6">
        <f>testdata[[#This Row],[cov]]/testdata[[#This Row],[varM]]</f>
        <v>12.988291776455084</v>
      </c>
      <c r="G129" s="2" t="str">
        <f>IF(testdata[[#This Row],[mrkt]]&gt;B128,"UP",IF(testdata[[#This Row],[mrkt]]&lt;B128,"DN",""))</f>
        <v>DN</v>
      </c>
      <c r="H129" s="2" t="str">
        <f>IF(testdata[[#This Row],[mkt-dir]]="UP",testdata[[#This Row],[mrkt]],"")</f>
        <v/>
      </c>
      <c r="I129" s="2" t="str">
        <f>IF(testdata[[#This Row],[mkt-dir]]="UP",testdata[[#This Row],[eval]],"")</f>
        <v/>
      </c>
      <c r="J129" s="5">
        <f t="shared" si="7"/>
        <v>0.51030100000000056</v>
      </c>
      <c r="K129" s="5">
        <f t="shared" si="8"/>
        <v>3.7506250000000421</v>
      </c>
      <c r="L129" s="6">
        <f>testdata[[#This Row],[cov+]]/testdata[[#This Row],[varM+]]</f>
        <v>7.3498288265161893</v>
      </c>
      <c r="M129" s="1">
        <f>IF(testdata[[#This Row],[mkt-dir]]="DN",testdata[[#This Row],[mrkt]],"")</f>
        <v>229.36</v>
      </c>
      <c r="N129" s="1">
        <f>IF(testdata[[#This Row],[mkt-dir]]="DN",testdata[[#This Row],[eval]],"")</f>
        <v>308.83</v>
      </c>
      <c r="O129" s="5">
        <f t="shared" si="9"/>
        <v>0.61040499999999775</v>
      </c>
      <c r="P129" s="5">
        <f t="shared" si="10"/>
        <v>13.533384999999967</v>
      </c>
      <c r="Q129" s="6">
        <f>testdata[[#This Row],[cov-]]/testdata[[#This Row],[varM-]]</f>
        <v>22.171156854875068</v>
      </c>
      <c r="R129" s="6">
        <f>testdata[[#This Row],[beta+]]/testdata[[#This Row],[beta-]]</f>
        <v>0.33150407417284067</v>
      </c>
      <c r="S129" s="6">
        <f>(testdata[[#This Row],[beta+]]-testdata[[#This Row],[beta-]])^2</f>
        <v>219.67176452421648</v>
      </c>
      <c r="U129" s="15">
        <v>42922</v>
      </c>
      <c r="V129" s="6">
        <v>12.988300000000001</v>
      </c>
      <c r="W129" s="6">
        <v>7.3498000000000001</v>
      </c>
      <c r="X129" s="6">
        <v>22.171199999999999</v>
      </c>
      <c r="Y129" s="6">
        <v>0.33150000000000002</v>
      </c>
      <c r="Z129" s="6">
        <v>219.67179999999999</v>
      </c>
    </row>
    <row r="130" spans="1:26" x14ac:dyDescent="0.25">
      <c r="A130" s="3">
        <v>128</v>
      </c>
      <c r="B130" s="1">
        <v>230.85</v>
      </c>
      <c r="C130" s="1">
        <v>313.22000000000003</v>
      </c>
      <c r="D130" s="5">
        <f t="shared" si="6"/>
        <v>0.71226874999999656</v>
      </c>
      <c r="E130" s="5">
        <f t="shared" si="11"/>
        <v>10.262725000000017</v>
      </c>
      <c r="F130" s="6">
        <f>testdata[[#This Row],[cov]]/testdata[[#This Row],[varM]]</f>
        <v>14.40850100471215</v>
      </c>
      <c r="G130" s="2" t="str">
        <f>IF(testdata[[#This Row],[mrkt]]&gt;B129,"UP",IF(testdata[[#This Row],[mrkt]]&lt;B129,"DN",""))</f>
        <v>UP</v>
      </c>
      <c r="H130" s="2">
        <f>IF(testdata[[#This Row],[mkt-dir]]="UP",testdata[[#This Row],[mrkt]],"")</f>
        <v>230.85</v>
      </c>
      <c r="I130" s="2">
        <f>IF(testdata[[#This Row],[mkt-dir]]="UP",testdata[[#This Row],[eval]],"")</f>
        <v>313.22000000000003</v>
      </c>
      <c r="J130" s="5">
        <f t="shared" si="7"/>
        <v>0.56562000000000068</v>
      </c>
      <c r="K130" s="5">
        <f t="shared" si="8"/>
        <v>8.1080800000000544</v>
      </c>
      <c r="L130" s="6">
        <f>testdata[[#This Row],[cov+]]/testdata[[#This Row],[varM+]]</f>
        <v>14.334853788762853</v>
      </c>
      <c r="M130" s="1" t="str">
        <f>IF(testdata[[#This Row],[mkt-dir]]="DN",testdata[[#This Row],[mrkt]],"")</f>
        <v/>
      </c>
      <c r="N130" s="1" t="str">
        <f>IF(testdata[[#This Row],[mkt-dir]]="DN",testdata[[#This Row],[eval]],"")</f>
        <v/>
      </c>
      <c r="O130" s="5">
        <f t="shared" si="9"/>
        <v>0.61040499999999775</v>
      </c>
      <c r="P130" s="5">
        <f t="shared" si="10"/>
        <v>13.533384999999967</v>
      </c>
      <c r="Q130" s="6">
        <f>testdata[[#This Row],[cov-]]/testdata[[#This Row],[varM-]]</f>
        <v>22.171156854875068</v>
      </c>
      <c r="R130" s="6">
        <f>testdata[[#This Row],[beta+]]/testdata[[#This Row],[beta-]]</f>
        <v>0.64655416415994804</v>
      </c>
      <c r="S130" s="6">
        <f>(testdata[[#This Row],[beta+]]-testdata[[#This Row],[beta-]])^2</f>
        <v>61.407645743959705</v>
      </c>
      <c r="U130" s="15">
        <v>42923</v>
      </c>
      <c r="V130" s="6">
        <v>14.4085</v>
      </c>
      <c r="W130" s="6">
        <v>14.334899999999999</v>
      </c>
      <c r="X130" s="6">
        <v>22.171199999999999</v>
      </c>
      <c r="Y130" s="6">
        <v>0.64659999999999995</v>
      </c>
      <c r="Z130" s="6">
        <v>61.407600000000002</v>
      </c>
    </row>
    <row r="131" spans="1:26" x14ac:dyDescent="0.25">
      <c r="A131" s="3">
        <v>129</v>
      </c>
      <c r="B131" s="1">
        <v>231.1</v>
      </c>
      <c r="C131" s="1">
        <v>316.05</v>
      </c>
      <c r="D131" s="5">
        <f t="shared" si="6"/>
        <v>0.70847474999999704</v>
      </c>
      <c r="E131" s="5">
        <f t="shared" si="11"/>
        <v>10.652160750000034</v>
      </c>
      <c r="F131" s="6">
        <f>testdata[[#This Row],[cov]]/testdata[[#This Row],[varM]]</f>
        <v>15.035342826261738</v>
      </c>
      <c r="G131" s="2" t="str">
        <f>IF(testdata[[#This Row],[mrkt]]&gt;B130,"UP",IF(testdata[[#This Row],[mrkt]]&lt;B130,"DN",""))</f>
        <v>UP</v>
      </c>
      <c r="H131" s="2">
        <f>IF(testdata[[#This Row],[mkt-dir]]="UP",testdata[[#This Row],[mrkt]],"")</f>
        <v>231.1</v>
      </c>
      <c r="I131" s="2">
        <f>IF(testdata[[#This Row],[mkt-dir]]="UP",testdata[[#This Row],[eval]],"")</f>
        <v>316.05</v>
      </c>
      <c r="J131" s="5">
        <f t="shared" si="7"/>
        <v>0.5392000000000009</v>
      </c>
      <c r="K131" s="5">
        <f t="shared" si="8"/>
        <v>9.3863000000000607</v>
      </c>
      <c r="L131" s="6">
        <f>testdata[[#This Row],[cov+]]/testdata[[#This Row],[varM+]]</f>
        <v>17.407826409495634</v>
      </c>
      <c r="M131" s="1" t="str">
        <f>IF(testdata[[#This Row],[mkt-dir]]="DN",testdata[[#This Row],[mrkt]],"")</f>
        <v/>
      </c>
      <c r="N131" s="1" t="str">
        <f>IF(testdata[[#This Row],[mkt-dir]]="DN",testdata[[#This Row],[eval]],"")</f>
        <v/>
      </c>
      <c r="O131" s="5">
        <f t="shared" si="9"/>
        <v>0.67819999999999758</v>
      </c>
      <c r="P131" s="5">
        <f t="shared" si="10"/>
        <v>15.048637037037004</v>
      </c>
      <c r="Q131" s="6">
        <f>testdata[[#This Row],[cov-]]/testdata[[#This Row],[varM-]]</f>
        <v>22.189084395513209</v>
      </c>
      <c r="R131" s="6">
        <f>testdata[[#This Row],[beta+]]/testdata[[#This Row],[beta-]]</f>
        <v>0.78452206946473291</v>
      </c>
      <c r="S131" s="6">
        <f>(testdata[[#This Row],[beta+]]-testdata[[#This Row],[beta-]])^2</f>
        <v>22.86042792885684</v>
      </c>
      <c r="U131" s="15">
        <v>42926</v>
      </c>
      <c r="V131" s="6">
        <v>15.035299999999999</v>
      </c>
      <c r="W131" s="6">
        <v>17.407800000000002</v>
      </c>
      <c r="X131" s="6">
        <v>22.1891</v>
      </c>
      <c r="Y131" s="6">
        <v>0.78449999999999998</v>
      </c>
      <c r="Z131" s="6">
        <v>22.860399999999998</v>
      </c>
    </row>
    <row r="132" spans="1:26" x14ac:dyDescent="0.25">
      <c r="A132" s="3">
        <v>130</v>
      </c>
      <c r="B132" s="1">
        <v>230.93</v>
      </c>
      <c r="C132" s="1">
        <v>327.22000000000003</v>
      </c>
      <c r="D132" s="5">
        <f t="shared" si="6"/>
        <v>0.70809499999999637</v>
      </c>
      <c r="E132" s="5">
        <f t="shared" si="11"/>
        <v>11.247775000000024</v>
      </c>
      <c r="F132" s="6">
        <f>testdata[[#This Row],[cov]]/testdata[[#This Row],[varM]]</f>
        <v>15.884556450758842</v>
      </c>
      <c r="G132" s="2" t="str">
        <f>IF(testdata[[#This Row],[mrkt]]&gt;B131,"UP",IF(testdata[[#This Row],[mrkt]]&lt;B131,"DN",""))</f>
        <v>DN</v>
      </c>
      <c r="H132" s="2" t="str">
        <f>IF(testdata[[#This Row],[mkt-dir]]="UP",testdata[[#This Row],[mrkt]],"")</f>
        <v/>
      </c>
      <c r="I132" s="2" t="str">
        <f>IF(testdata[[#This Row],[mkt-dir]]="UP",testdata[[#This Row],[eval]],"")</f>
        <v/>
      </c>
      <c r="J132" s="5">
        <f t="shared" si="7"/>
        <v>0.5392000000000009</v>
      </c>
      <c r="K132" s="5">
        <f t="shared" si="8"/>
        <v>9.3863000000000607</v>
      </c>
      <c r="L132" s="6">
        <f>testdata[[#This Row],[cov+]]/testdata[[#This Row],[varM+]]</f>
        <v>17.407826409495634</v>
      </c>
      <c r="M132" s="1">
        <f>IF(testdata[[#This Row],[mkt-dir]]="DN",testdata[[#This Row],[mrkt]],"")</f>
        <v>230.93</v>
      </c>
      <c r="N132" s="1">
        <f>IF(testdata[[#This Row],[mkt-dir]]="DN",testdata[[#This Row],[eval]],"")</f>
        <v>327.22000000000003</v>
      </c>
      <c r="O132" s="5">
        <f t="shared" si="9"/>
        <v>0.67815802469135544</v>
      </c>
      <c r="P132" s="5">
        <f t="shared" si="10"/>
        <v>15.093840740740692</v>
      </c>
      <c r="Q132" s="6">
        <f>testdata[[#This Row],[cov-]]/testdata[[#This Row],[varM-]]</f>
        <v>22.257114405761445</v>
      </c>
      <c r="R132" s="6">
        <f>testdata[[#This Row],[beta+]]/testdata[[#This Row],[beta-]]</f>
        <v>0.78212413757416233</v>
      </c>
      <c r="S132" s="6">
        <f>(testdata[[#This Row],[beta+]]-testdata[[#This Row],[beta-]])^2</f>
        <v>23.51559407072769</v>
      </c>
      <c r="U132" s="15">
        <v>42927</v>
      </c>
      <c r="V132" s="6">
        <v>15.884600000000001</v>
      </c>
      <c r="W132" s="6">
        <v>17.407800000000002</v>
      </c>
      <c r="X132" s="6">
        <v>22.257100000000001</v>
      </c>
      <c r="Y132" s="6">
        <v>0.78210000000000002</v>
      </c>
      <c r="Z132" s="6">
        <v>23.515599999999999</v>
      </c>
    </row>
    <row r="133" spans="1:26" x14ac:dyDescent="0.25">
      <c r="A133" s="3">
        <v>131</v>
      </c>
      <c r="B133" s="1">
        <v>232.66</v>
      </c>
      <c r="C133" s="1">
        <v>329.52</v>
      </c>
      <c r="D133" s="5">
        <f t="shared" si="6"/>
        <v>0.77121474999999495</v>
      </c>
      <c r="E133" s="5">
        <f t="shared" si="11"/>
        <v>8.7107547500000173</v>
      </c>
      <c r="F133" s="6">
        <f>testdata[[#This Row],[cov]]/testdata[[#This Row],[varM]]</f>
        <v>11.294849780816659</v>
      </c>
      <c r="G133" s="2" t="str">
        <f>IF(testdata[[#This Row],[mrkt]]&gt;B132,"UP",IF(testdata[[#This Row],[mrkt]]&lt;B132,"DN",""))</f>
        <v>UP</v>
      </c>
      <c r="H133" s="2">
        <f>IF(testdata[[#This Row],[mkt-dir]]="UP",testdata[[#This Row],[mrkt]],"")</f>
        <v>232.66</v>
      </c>
      <c r="I133" s="2">
        <f>IF(testdata[[#This Row],[mkt-dir]]="UP",testdata[[#This Row],[eval]],"")</f>
        <v>329.52</v>
      </c>
      <c r="J133" s="5">
        <f t="shared" si="7"/>
        <v>0.61986115702479327</v>
      </c>
      <c r="K133" s="5">
        <f t="shared" si="8"/>
        <v>6.2327611570248243</v>
      </c>
      <c r="L133" s="6">
        <f>testdata[[#This Row],[cov+]]/testdata[[#This Row],[varM+]]</f>
        <v>10.055092316061232</v>
      </c>
      <c r="M133" s="1" t="str">
        <f>IF(testdata[[#This Row],[mkt-dir]]="DN",testdata[[#This Row],[mrkt]],"")</f>
        <v/>
      </c>
      <c r="N133" s="1" t="str">
        <f>IF(testdata[[#This Row],[mkt-dir]]="DN",testdata[[#This Row],[eval]],"")</f>
        <v/>
      </c>
      <c r="O133" s="5">
        <f t="shared" si="9"/>
        <v>0.67815802469135544</v>
      </c>
      <c r="P133" s="5">
        <f t="shared" si="10"/>
        <v>15.093840740740692</v>
      </c>
      <c r="Q133" s="6">
        <f>testdata[[#This Row],[cov-]]/testdata[[#This Row],[varM-]]</f>
        <v>22.257114405761445</v>
      </c>
      <c r="R133" s="6">
        <f>testdata[[#This Row],[beta+]]/testdata[[#This Row],[beta-]]</f>
        <v>0.45176980864412436</v>
      </c>
      <c r="S133" s="6">
        <f>(testdata[[#This Row],[beta+]]-testdata[[#This Row],[beta-]])^2</f>
        <v>148.88934307753195</v>
      </c>
      <c r="U133" s="15">
        <v>42928</v>
      </c>
      <c r="V133" s="6">
        <v>11.2948</v>
      </c>
      <c r="W133" s="6">
        <v>10.055099999999999</v>
      </c>
      <c r="X133" s="6">
        <v>22.257100000000001</v>
      </c>
      <c r="Y133" s="6">
        <v>0.45179999999999998</v>
      </c>
      <c r="Z133" s="6">
        <v>148.88929999999999</v>
      </c>
    </row>
    <row r="134" spans="1:26" x14ac:dyDescent="0.25">
      <c r="A134" s="3">
        <v>132</v>
      </c>
      <c r="B134" s="1">
        <v>233.05</v>
      </c>
      <c r="C134" s="1">
        <v>323.41000000000003</v>
      </c>
      <c r="D134" s="5">
        <f t="shared" si="6"/>
        <v>0.90537474999999645</v>
      </c>
      <c r="E134" s="5">
        <f t="shared" si="11"/>
        <v>5.5922535000000027</v>
      </c>
      <c r="F134" s="6">
        <f>testdata[[#This Row],[cov]]/testdata[[#This Row],[varM]]</f>
        <v>6.176727923989513</v>
      </c>
      <c r="G134" s="2" t="str">
        <f>IF(testdata[[#This Row],[mrkt]]&gt;B133,"UP",IF(testdata[[#This Row],[mrkt]]&lt;B133,"DN",""))</f>
        <v>UP</v>
      </c>
      <c r="H134" s="2">
        <f>IF(testdata[[#This Row],[mkt-dir]]="UP",testdata[[#This Row],[mrkt]],"")</f>
        <v>233.05</v>
      </c>
      <c r="I134" s="2">
        <f>IF(testdata[[#This Row],[mkt-dir]]="UP",testdata[[#This Row],[eval]],"")</f>
        <v>323.41000000000003</v>
      </c>
      <c r="J134" s="5">
        <f t="shared" si="7"/>
        <v>0.71676388888889198</v>
      </c>
      <c r="K134" s="5">
        <f t="shared" si="8"/>
        <v>2.6533055555555496</v>
      </c>
      <c r="L134" s="6">
        <f>testdata[[#This Row],[cov+]]/testdata[[#This Row],[varM+]]</f>
        <v>3.7017846416183606</v>
      </c>
      <c r="M134" s="1" t="str">
        <f>IF(testdata[[#This Row],[mkt-dir]]="DN",testdata[[#This Row],[mrkt]],"")</f>
        <v/>
      </c>
      <c r="N134" s="1" t="str">
        <f>IF(testdata[[#This Row],[mkt-dir]]="DN",testdata[[#This Row],[eval]],"")</f>
        <v/>
      </c>
      <c r="O134" s="5">
        <f t="shared" si="9"/>
        <v>0.67167343749999853</v>
      </c>
      <c r="P134" s="5">
        <f t="shared" si="10"/>
        <v>14.720987499999962</v>
      </c>
      <c r="Q134" s="6">
        <f>testdata[[#This Row],[cov-]]/testdata[[#This Row],[varM-]]</f>
        <v>21.916882041356587</v>
      </c>
      <c r="R134" s="6">
        <f>testdata[[#This Row],[beta+]]/testdata[[#This Row],[beta-]]</f>
        <v>0.16890106150287204</v>
      </c>
      <c r="S134" s="6">
        <f>(testdata[[#This Row],[beta+]]-testdata[[#This Row],[beta-]])^2</f>
        <v>331.78977328195032</v>
      </c>
      <c r="U134" s="15">
        <v>42929</v>
      </c>
      <c r="V134" s="6">
        <v>6.1767000000000003</v>
      </c>
      <c r="W134" s="6">
        <v>3.7018</v>
      </c>
      <c r="X134" s="6">
        <v>21.916899999999998</v>
      </c>
      <c r="Y134" s="6">
        <v>0.16889999999999999</v>
      </c>
      <c r="Z134" s="6">
        <v>331.78980000000001</v>
      </c>
    </row>
    <row r="135" spans="1:26" x14ac:dyDescent="0.25">
      <c r="A135" s="3">
        <v>133</v>
      </c>
      <c r="B135" s="1">
        <v>234.14</v>
      </c>
      <c r="C135" s="1">
        <v>327.78</v>
      </c>
      <c r="D135" s="5">
        <f t="shared" si="6"/>
        <v>1.2601859999999927</v>
      </c>
      <c r="E135" s="5">
        <f t="shared" si="11"/>
        <v>2.5565000000000158</v>
      </c>
      <c r="F135" s="6">
        <f>testdata[[#This Row],[cov]]/testdata[[#This Row],[varM]]</f>
        <v>2.028668783814477</v>
      </c>
      <c r="G135" s="2" t="str">
        <f>IF(testdata[[#This Row],[mrkt]]&gt;B134,"UP",IF(testdata[[#This Row],[mrkt]]&lt;B134,"DN",""))</f>
        <v>UP</v>
      </c>
      <c r="H135" s="2">
        <f>IF(testdata[[#This Row],[mkt-dir]]="UP",testdata[[#This Row],[mrkt]],"")</f>
        <v>234.14</v>
      </c>
      <c r="I135" s="2">
        <f>IF(testdata[[#This Row],[mkt-dir]]="UP",testdata[[#This Row],[eval]],"")</f>
        <v>327.78</v>
      </c>
      <c r="J135" s="5">
        <f t="shared" si="7"/>
        <v>1.0599005917159756</v>
      </c>
      <c r="K135" s="5">
        <f t="shared" si="8"/>
        <v>-1.2439934911242549</v>
      </c>
      <c r="L135" s="6">
        <f>testdata[[#This Row],[cov+]]/testdata[[#This Row],[varM+]]</f>
        <v>-1.1736888353937358</v>
      </c>
      <c r="M135" s="1" t="str">
        <f>IF(testdata[[#This Row],[mkt-dir]]="DN",testdata[[#This Row],[mrkt]],"")</f>
        <v/>
      </c>
      <c r="N135" s="1" t="str">
        <f>IF(testdata[[#This Row],[mkt-dir]]="DN",testdata[[#This Row],[eval]],"")</f>
        <v/>
      </c>
      <c r="O135" s="5">
        <f t="shared" si="9"/>
        <v>0.73213469387755004</v>
      </c>
      <c r="P135" s="5">
        <f t="shared" si="10"/>
        <v>15.520769387755076</v>
      </c>
      <c r="Q135" s="6">
        <f>testdata[[#This Row],[cov-]]/testdata[[#This Row],[varM-]]</f>
        <v>21.1993360204713</v>
      </c>
      <c r="R135" s="6">
        <f>testdata[[#This Row],[beta+]]/testdata[[#This Row],[beta-]]</f>
        <v>-5.5364414916597118E-2</v>
      </c>
      <c r="S135" s="6">
        <f>(testdata[[#This Row],[beta+]]-testdata[[#This Row],[beta-]])^2</f>
        <v>500.55224120115474</v>
      </c>
      <c r="U135" s="15">
        <v>42930</v>
      </c>
      <c r="V135" s="6">
        <v>2.0287000000000002</v>
      </c>
      <c r="W135" s="6">
        <v>-1.1737</v>
      </c>
      <c r="X135" s="6">
        <v>21.199300000000001</v>
      </c>
      <c r="Y135" s="6">
        <v>-5.5399999999999998E-2</v>
      </c>
      <c r="Z135" s="6">
        <v>500.55220000000003</v>
      </c>
    </row>
    <row r="136" spans="1:26" x14ac:dyDescent="0.25">
      <c r="A136" s="3">
        <v>134</v>
      </c>
      <c r="B136" s="1">
        <v>234.11</v>
      </c>
      <c r="C136" s="1">
        <v>319.57</v>
      </c>
      <c r="D136" s="5">
        <f t="shared" si="6"/>
        <v>1.5693547499999965</v>
      </c>
      <c r="E136" s="5">
        <f t="shared" si="11"/>
        <v>-0.90345325000002075</v>
      </c>
      <c r="F136" s="6">
        <f>testdata[[#This Row],[cov]]/testdata[[#This Row],[varM]]</f>
        <v>-0.57568452894415545</v>
      </c>
      <c r="G136" s="2" t="str">
        <f>IF(testdata[[#This Row],[mrkt]]&gt;B135,"UP",IF(testdata[[#This Row],[mrkt]]&lt;B135,"DN",""))</f>
        <v>DN</v>
      </c>
      <c r="H136" s="2" t="str">
        <f>IF(testdata[[#This Row],[mkt-dir]]="UP",testdata[[#This Row],[mrkt]],"")</f>
        <v/>
      </c>
      <c r="I136" s="2" t="str">
        <f>IF(testdata[[#This Row],[mkt-dir]]="UP",testdata[[#This Row],[eval]],"")</f>
        <v/>
      </c>
      <c r="J136" s="5">
        <f t="shared" si="7"/>
        <v>1.11638888888889</v>
      </c>
      <c r="K136" s="5">
        <f t="shared" si="8"/>
        <v>-9.5963888888922114E-2</v>
      </c>
      <c r="L136" s="6">
        <f>testdata[[#This Row],[cov+]]/testdata[[#This Row],[varM+]]</f>
        <v>-8.5959193829340447E-2</v>
      </c>
      <c r="M136" s="1">
        <f>IF(testdata[[#This Row],[mkt-dir]]="DN",testdata[[#This Row],[mrkt]],"")</f>
        <v>234.11</v>
      </c>
      <c r="N136" s="1">
        <f>IF(testdata[[#This Row],[mkt-dir]]="DN",testdata[[#This Row],[eval]],"")</f>
        <v>319.57</v>
      </c>
      <c r="O136" s="5">
        <f t="shared" si="9"/>
        <v>1.8555484375000035</v>
      </c>
      <c r="P136" s="5">
        <f t="shared" si="10"/>
        <v>0.38307968749995247</v>
      </c>
      <c r="Q136" s="6">
        <f>testdata[[#This Row],[cov-]]/testdata[[#This Row],[varM-]]</f>
        <v>0.20645092294980941</v>
      </c>
      <c r="R136" s="6">
        <f>testdata[[#This Row],[beta+]]/testdata[[#This Row],[beta-]]</f>
        <v>-0.41636623659095057</v>
      </c>
      <c r="S136" s="6">
        <f>(testdata[[#This Row],[beta+]]-testdata[[#This Row],[beta-]])^2</f>
        <v>8.5503676394796058E-2</v>
      </c>
      <c r="U136" s="15">
        <v>42933</v>
      </c>
      <c r="V136" s="6">
        <v>-0.57569999999999999</v>
      </c>
      <c r="W136" s="6">
        <v>-8.5999999999999993E-2</v>
      </c>
      <c r="X136" s="6">
        <v>0.20649999999999999</v>
      </c>
      <c r="Y136" s="6">
        <v>-0.41639999999999999</v>
      </c>
      <c r="Z136" s="6">
        <v>8.5500000000000007E-2</v>
      </c>
    </row>
    <row r="137" spans="1:26" x14ac:dyDescent="0.25">
      <c r="A137" s="3">
        <v>135</v>
      </c>
      <c r="B137" s="1">
        <v>234.24</v>
      </c>
      <c r="C137" s="1">
        <v>328.24</v>
      </c>
      <c r="D137" s="5">
        <f t="shared" si="6"/>
        <v>1.766778749999999</v>
      </c>
      <c r="E137" s="5">
        <f t="shared" si="11"/>
        <v>-5.0858762500000312</v>
      </c>
      <c r="F137" s="6">
        <f>testdata[[#This Row],[cov]]/testdata[[#This Row],[varM]]</f>
        <v>-2.8786152482307332</v>
      </c>
      <c r="G137" s="2" t="str">
        <f>IF(testdata[[#This Row],[mrkt]]&gt;B136,"UP",IF(testdata[[#This Row],[mrkt]]&lt;B136,"DN",""))</f>
        <v>UP</v>
      </c>
      <c r="H137" s="2">
        <f>IF(testdata[[#This Row],[mkt-dir]]="UP",testdata[[#This Row],[mrkt]],"")</f>
        <v>234.24</v>
      </c>
      <c r="I137" s="2">
        <f>IF(testdata[[#This Row],[mkt-dir]]="UP",testdata[[#This Row],[eval]],"")</f>
        <v>328.24</v>
      </c>
      <c r="J137" s="5">
        <f t="shared" si="7"/>
        <v>1.3910555555555606</v>
      </c>
      <c r="K137" s="5">
        <f t="shared" si="8"/>
        <v>-5.669752777777842</v>
      </c>
      <c r="L137" s="6">
        <f>testdata[[#This Row],[cov+]]/testdata[[#This Row],[varM+]]</f>
        <v>-4.0758636527018171</v>
      </c>
      <c r="M137" s="1" t="str">
        <f>IF(testdata[[#This Row],[mkt-dir]]="DN",testdata[[#This Row],[mrkt]],"")</f>
        <v/>
      </c>
      <c r="N137" s="1" t="str">
        <f>IF(testdata[[#This Row],[mkt-dir]]="DN",testdata[[#This Row],[eval]],"")</f>
        <v/>
      </c>
      <c r="O137" s="5">
        <f t="shared" si="9"/>
        <v>1.8555484375000035</v>
      </c>
      <c r="P137" s="5">
        <f t="shared" si="10"/>
        <v>0.38307968749995247</v>
      </c>
      <c r="Q137" s="6">
        <f>testdata[[#This Row],[cov-]]/testdata[[#This Row],[varM-]]</f>
        <v>0.20645092294980941</v>
      </c>
      <c r="R137" s="6">
        <f>testdata[[#This Row],[beta+]]/testdata[[#This Row],[beta-]]</f>
        <v>-19.742530546558548</v>
      </c>
      <c r="S137" s="6">
        <f>(testdata[[#This Row],[beta+]]-testdata[[#This Row],[beta-]])^2</f>
        <v>18.338218124838367</v>
      </c>
      <c r="U137" s="15">
        <v>42934</v>
      </c>
      <c r="V137" s="6">
        <v>-2.8786</v>
      </c>
      <c r="W137" s="6">
        <v>-4.0758999999999999</v>
      </c>
      <c r="X137" s="6">
        <v>0.20649999999999999</v>
      </c>
      <c r="Y137" s="6">
        <v>-19.7425</v>
      </c>
      <c r="Z137" s="6">
        <v>18.338200000000001</v>
      </c>
    </row>
    <row r="138" spans="1:26" x14ac:dyDescent="0.25">
      <c r="A138" s="3">
        <v>136</v>
      </c>
      <c r="B138" s="1">
        <v>235.5</v>
      </c>
      <c r="C138" s="1">
        <v>325.26</v>
      </c>
      <c r="D138" s="5">
        <f t="shared" si="6"/>
        <v>2.4424409999999988</v>
      </c>
      <c r="E138" s="5">
        <f t="shared" si="11"/>
        <v>-8.5460655000000436</v>
      </c>
      <c r="F138" s="6">
        <f>testdata[[#This Row],[cov]]/testdata[[#This Row],[varM]]</f>
        <v>-3.4989854412041264</v>
      </c>
      <c r="G138" s="2" t="str">
        <f>IF(testdata[[#This Row],[mrkt]]&gt;B137,"UP",IF(testdata[[#This Row],[mrkt]]&lt;B137,"DN",""))</f>
        <v>UP</v>
      </c>
      <c r="H138" s="2">
        <f>IF(testdata[[#This Row],[mkt-dir]]="UP",testdata[[#This Row],[mrkt]],"")</f>
        <v>235.5</v>
      </c>
      <c r="I138" s="2">
        <f>IF(testdata[[#This Row],[mkt-dir]]="UP",testdata[[#This Row],[eval]],"")</f>
        <v>325.26</v>
      </c>
      <c r="J138" s="5">
        <f t="shared" si="7"/>
        <v>2.1129467455621369</v>
      </c>
      <c r="K138" s="5">
        <f t="shared" si="8"/>
        <v>-9.4508763313610142</v>
      </c>
      <c r="L138" s="6">
        <f>testdata[[#This Row],[cov+]]/testdata[[#This Row],[varM+]]</f>
        <v>-4.4728417084864409</v>
      </c>
      <c r="M138" s="1" t="str">
        <f>IF(testdata[[#This Row],[mkt-dir]]="DN",testdata[[#This Row],[mrkt]],"")</f>
        <v/>
      </c>
      <c r="N138" s="1" t="str">
        <f>IF(testdata[[#This Row],[mkt-dir]]="DN",testdata[[#This Row],[eval]],"")</f>
        <v/>
      </c>
      <c r="O138" s="5">
        <f t="shared" si="9"/>
        <v>2.0771142857142899</v>
      </c>
      <c r="P138" s="5">
        <f t="shared" si="10"/>
        <v>-1.3314571428571997</v>
      </c>
      <c r="Q138" s="6">
        <f>testdata[[#This Row],[cov-]]/testdata[[#This Row],[varM-]]</f>
        <v>-0.64101294378192131</v>
      </c>
      <c r="R138" s="6">
        <f>testdata[[#This Row],[beta+]]/testdata[[#This Row],[beta-]]</f>
        <v>6.9777712788404225</v>
      </c>
      <c r="S138" s="6">
        <f>(testdata[[#This Row],[beta+]]-testdata[[#This Row],[beta-]])^2</f>
        <v>14.682911682016965</v>
      </c>
      <c r="U138" s="15">
        <v>42935</v>
      </c>
      <c r="V138" s="6">
        <v>-3.4990000000000001</v>
      </c>
      <c r="W138" s="6">
        <v>-4.4728000000000003</v>
      </c>
      <c r="X138" s="6">
        <v>-0.64100000000000001</v>
      </c>
      <c r="Y138" s="6">
        <v>6.9778000000000002</v>
      </c>
      <c r="Z138" s="6">
        <v>14.6829</v>
      </c>
    </row>
    <row r="139" spans="1:26" x14ac:dyDescent="0.25">
      <c r="A139" s="3">
        <v>137</v>
      </c>
      <c r="B139" s="1">
        <v>235.61</v>
      </c>
      <c r="C139" s="1">
        <v>329.92</v>
      </c>
      <c r="D139" s="5">
        <f t="shared" si="6"/>
        <v>3.0815850000000036</v>
      </c>
      <c r="E139" s="5">
        <f t="shared" si="11"/>
        <v>-10.201072500000057</v>
      </c>
      <c r="F139" s="6">
        <f>testdata[[#This Row],[cov]]/testdata[[#This Row],[varM]]</f>
        <v>-3.310332994222144</v>
      </c>
      <c r="G139" s="2" t="str">
        <f>IF(testdata[[#This Row],[mrkt]]&gt;B138,"UP",IF(testdata[[#This Row],[mrkt]]&lt;B138,"DN",""))</f>
        <v>UP</v>
      </c>
      <c r="H139" s="2">
        <f>IF(testdata[[#This Row],[mkt-dir]]="UP",testdata[[#This Row],[mrkt]],"")</f>
        <v>235.61</v>
      </c>
      <c r="I139" s="2">
        <f>IF(testdata[[#This Row],[mkt-dir]]="UP",testdata[[#This Row],[eval]],"")</f>
        <v>329.92</v>
      </c>
      <c r="J139" s="5">
        <f t="shared" si="7"/>
        <v>2.6685780612245042</v>
      </c>
      <c r="K139" s="5">
        <f t="shared" si="8"/>
        <v>-11.24068367346946</v>
      </c>
      <c r="L139" s="6">
        <f>testdata[[#This Row],[cov+]]/testdata[[#This Row],[varM+]]</f>
        <v>-4.2122371598571702</v>
      </c>
      <c r="M139" s="1" t="str">
        <f>IF(testdata[[#This Row],[mkt-dir]]="DN",testdata[[#This Row],[mrkt]],"")</f>
        <v/>
      </c>
      <c r="N139" s="1" t="str">
        <f>IF(testdata[[#This Row],[mkt-dir]]="DN",testdata[[#This Row],[eval]],"")</f>
        <v/>
      </c>
      <c r="O139" s="5">
        <f t="shared" si="9"/>
        <v>2.3686805555555606</v>
      </c>
      <c r="P139" s="5">
        <f t="shared" si="10"/>
        <v>-4.4543805555556029</v>
      </c>
      <c r="Q139" s="6">
        <f>testdata[[#This Row],[cov-]]/testdata[[#This Row],[varM-]]</f>
        <v>-1.8805324108006845</v>
      </c>
      <c r="R139" s="6">
        <f>testdata[[#This Row],[beta+]]/testdata[[#This Row],[beta-]]</f>
        <v>2.2399173423784293</v>
      </c>
      <c r="S139" s="6">
        <f>(testdata[[#This Row],[beta+]]-testdata[[#This Row],[beta-]])^2</f>
        <v>5.4368470367725683</v>
      </c>
      <c r="U139" s="15">
        <v>42936</v>
      </c>
      <c r="V139" s="6">
        <v>-3.3102999999999998</v>
      </c>
      <c r="W139" s="6">
        <v>-4.2122000000000002</v>
      </c>
      <c r="X139" s="6">
        <v>-1.8805000000000001</v>
      </c>
      <c r="Y139" s="6">
        <v>2.2399</v>
      </c>
      <c r="Z139" s="6">
        <v>5.4367999999999999</v>
      </c>
    </row>
    <row r="140" spans="1:26" x14ac:dyDescent="0.25">
      <c r="A140" s="3">
        <v>138</v>
      </c>
      <c r="B140" s="1">
        <v>235.4</v>
      </c>
      <c r="C140" s="1">
        <v>328.4</v>
      </c>
      <c r="D140" s="5">
        <f t="shared" si="6"/>
        <v>3.5681287500000058</v>
      </c>
      <c r="E140" s="5">
        <f t="shared" si="11"/>
        <v>-10.652775000000087</v>
      </c>
      <c r="F140" s="6">
        <f>testdata[[#This Row],[cov]]/testdata[[#This Row],[varM]]</f>
        <v>-2.9855354855118583</v>
      </c>
      <c r="G140" s="2" t="str">
        <f>IF(testdata[[#This Row],[mrkt]]&gt;B139,"UP",IF(testdata[[#This Row],[mrkt]]&lt;B139,"DN",""))</f>
        <v>DN</v>
      </c>
      <c r="H140" s="2" t="str">
        <f>IF(testdata[[#This Row],[mkt-dir]]="UP",testdata[[#This Row],[mrkt]],"")</f>
        <v/>
      </c>
      <c r="I140" s="2" t="str">
        <f>IF(testdata[[#This Row],[mkt-dir]]="UP",testdata[[#This Row],[eval]],"")</f>
        <v/>
      </c>
      <c r="J140" s="5">
        <f t="shared" si="7"/>
        <v>2.6685780612245042</v>
      </c>
      <c r="K140" s="5">
        <f t="shared" si="8"/>
        <v>-11.24068367346946</v>
      </c>
      <c r="L140" s="6">
        <f>testdata[[#This Row],[cov+]]/testdata[[#This Row],[varM+]]</f>
        <v>-4.2122371598571702</v>
      </c>
      <c r="M140" s="1">
        <f>IF(testdata[[#This Row],[mkt-dir]]="DN",testdata[[#This Row],[mrkt]],"")</f>
        <v>235.4</v>
      </c>
      <c r="N140" s="1">
        <f>IF(testdata[[#This Row],[mkt-dir]]="DN",testdata[[#This Row],[eval]],"")</f>
        <v>328.4</v>
      </c>
      <c r="O140" s="5">
        <f t="shared" si="9"/>
        <v>5.0925555555555571</v>
      </c>
      <c r="P140" s="5">
        <f t="shared" si="10"/>
        <v>-13.066661111111189</v>
      </c>
      <c r="Q140" s="6">
        <f>testdata[[#This Row],[cov-]]/testdata[[#This Row],[varM-]]</f>
        <v>-2.5658357515327532</v>
      </c>
      <c r="R140" s="6">
        <f>testdata[[#This Row],[beta+]]/testdata[[#This Row],[beta-]]</f>
        <v>1.6416628216911024</v>
      </c>
      <c r="S140" s="6">
        <f>(testdata[[#This Row],[beta+]]-testdata[[#This Row],[beta-]])^2</f>
        <v>2.7106375973326235</v>
      </c>
      <c r="U140" s="15">
        <v>42937</v>
      </c>
      <c r="V140" s="6">
        <v>-2.9855</v>
      </c>
      <c r="W140" s="6">
        <v>-4.2122000000000002</v>
      </c>
      <c r="X140" s="6">
        <v>-2.5657999999999999</v>
      </c>
      <c r="Y140" s="6">
        <v>1.6416999999999999</v>
      </c>
      <c r="Z140" s="6">
        <v>2.7105999999999999</v>
      </c>
    </row>
    <row r="141" spans="1:26" x14ac:dyDescent="0.25">
      <c r="A141" s="3">
        <v>139</v>
      </c>
      <c r="B141" s="1">
        <v>235.34</v>
      </c>
      <c r="C141" s="1">
        <v>342.52</v>
      </c>
      <c r="D141" s="5">
        <f t="shared" si="6"/>
        <v>3.9850727500000067</v>
      </c>
      <c r="E141" s="5">
        <f t="shared" si="11"/>
        <v>-8.6229542500000722</v>
      </c>
      <c r="F141" s="6">
        <f>testdata[[#This Row],[cov]]/testdata[[#This Row],[varM]]</f>
        <v>-2.1638135087998225</v>
      </c>
      <c r="G141" s="2" t="str">
        <f>IF(testdata[[#This Row],[mrkt]]&gt;B140,"UP",IF(testdata[[#This Row],[mrkt]]&lt;B140,"DN",""))</f>
        <v>DN</v>
      </c>
      <c r="H141" s="2" t="str">
        <f>IF(testdata[[#This Row],[mkt-dir]]="UP",testdata[[#This Row],[mrkt]],"")</f>
        <v/>
      </c>
      <c r="I141" s="2" t="str">
        <f>IF(testdata[[#This Row],[mkt-dir]]="UP",testdata[[#This Row],[eval]],"")</f>
        <v/>
      </c>
      <c r="J141" s="5">
        <f t="shared" si="7"/>
        <v>2.8260946745562276</v>
      </c>
      <c r="K141" s="5">
        <f t="shared" si="8"/>
        <v>-9.4033727810651531</v>
      </c>
      <c r="L141" s="6">
        <f>testdata[[#This Row],[cov+]]/testdata[[#This Row],[varM+]]</f>
        <v>-3.3273382048114626</v>
      </c>
      <c r="M141" s="1">
        <f>IF(testdata[[#This Row],[mkt-dir]]="DN",testdata[[#This Row],[mrkt]],"")</f>
        <v>235.34</v>
      </c>
      <c r="N141" s="1">
        <f>IF(testdata[[#This Row],[mkt-dir]]="DN",testdata[[#This Row],[eval]],"")</f>
        <v>342.52</v>
      </c>
      <c r="O141" s="5">
        <f t="shared" si="9"/>
        <v>6.0113061224489766</v>
      </c>
      <c r="P141" s="5">
        <f t="shared" si="10"/>
        <v>-7.6096551020408958</v>
      </c>
      <c r="Q141" s="6">
        <f>testdata[[#This Row],[cov-]]/testdata[[#This Row],[varM-]]</f>
        <v>-1.265890464906279</v>
      </c>
      <c r="R141" s="6">
        <f>testdata[[#This Row],[beta+]]/testdata[[#This Row],[beta-]]</f>
        <v>2.6284566453842468</v>
      </c>
      <c r="S141" s="6">
        <f>(testdata[[#This Row],[beta+]]-testdata[[#This Row],[beta-]])^2</f>
        <v>4.2495667843601899</v>
      </c>
      <c r="U141" s="15">
        <v>42940</v>
      </c>
      <c r="V141" s="6">
        <v>-2.1638000000000002</v>
      </c>
      <c r="W141" s="6">
        <v>-3.3273000000000001</v>
      </c>
      <c r="X141" s="6">
        <v>-1.2659</v>
      </c>
      <c r="Y141" s="6">
        <v>2.6284999999999998</v>
      </c>
      <c r="Z141" s="6">
        <v>4.2496</v>
      </c>
    </row>
    <row r="142" spans="1:26" x14ac:dyDescent="0.25">
      <c r="A142" s="3">
        <v>140</v>
      </c>
      <c r="B142" s="1">
        <v>235.91</v>
      </c>
      <c r="C142" s="1">
        <v>339.6</v>
      </c>
      <c r="D142" s="5">
        <f t="shared" si="6"/>
        <v>4.5208300000000046</v>
      </c>
      <c r="E142" s="5">
        <f t="shared" si="11"/>
        <v>-6.7182100000000489</v>
      </c>
      <c r="F142" s="6">
        <f>testdata[[#This Row],[cov]]/testdata[[#This Row],[varM]]</f>
        <v>-1.4860567639128306</v>
      </c>
      <c r="G142" s="2" t="str">
        <f>IF(testdata[[#This Row],[mrkt]]&gt;B141,"UP",IF(testdata[[#This Row],[mrkt]]&lt;B141,"DN",""))</f>
        <v>UP</v>
      </c>
      <c r="H142" s="2">
        <f>IF(testdata[[#This Row],[mkt-dir]]="UP",testdata[[#This Row],[mrkt]],"")</f>
        <v>235.91</v>
      </c>
      <c r="I142" s="2">
        <f>IF(testdata[[#This Row],[mkt-dir]]="UP",testdata[[#This Row],[eval]],"")</f>
        <v>339.6</v>
      </c>
      <c r="J142" s="5">
        <f t="shared" si="7"/>
        <v>3.5251230769230903</v>
      </c>
      <c r="K142" s="5">
        <f t="shared" si="8"/>
        <v>-5.876315384615423</v>
      </c>
      <c r="L142" s="6">
        <f>testdata[[#This Row],[cov+]]/testdata[[#This Row],[varM+]]</f>
        <v>-1.6669816220273861</v>
      </c>
      <c r="M142" s="1" t="str">
        <f>IF(testdata[[#This Row],[mkt-dir]]="DN",testdata[[#This Row],[mrkt]],"")</f>
        <v/>
      </c>
      <c r="N142" s="1" t="str">
        <f>IF(testdata[[#This Row],[mkt-dir]]="DN",testdata[[#This Row],[eval]],"")</f>
        <v/>
      </c>
      <c r="O142" s="5">
        <f t="shared" si="9"/>
        <v>6.0113061224489766</v>
      </c>
      <c r="P142" s="5">
        <f t="shared" si="10"/>
        <v>-7.6096551020408958</v>
      </c>
      <c r="Q142" s="6">
        <f>testdata[[#This Row],[cov-]]/testdata[[#This Row],[varM-]]</f>
        <v>-1.265890464906279</v>
      </c>
      <c r="R142" s="6">
        <f>testdata[[#This Row],[beta+]]/testdata[[#This Row],[beta-]]</f>
        <v>1.3168450732827046</v>
      </c>
      <c r="S142" s="6">
        <f>(testdata[[#This Row],[beta+]]-testdata[[#This Row],[beta-]])^2</f>
        <v>0.16087411632074863</v>
      </c>
      <c r="U142" s="15">
        <v>42941</v>
      </c>
      <c r="V142" s="6">
        <v>-1.4861</v>
      </c>
      <c r="W142" s="6">
        <v>-1.667</v>
      </c>
      <c r="X142" s="6">
        <v>-1.2659</v>
      </c>
      <c r="Y142" s="6">
        <v>1.3168</v>
      </c>
      <c r="Z142" s="6">
        <v>0.16089999999999999</v>
      </c>
    </row>
    <row r="143" spans="1:26" x14ac:dyDescent="0.25">
      <c r="A143" s="3">
        <v>141</v>
      </c>
      <c r="B143" s="1">
        <v>235.92</v>
      </c>
      <c r="C143" s="1">
        <v>343.85</v>
      </c>
      <c r="D143" s="5">
        <f t="shared" si="6"/>
        <v>4.6310747500000033</v>
      </c>
      <c r="E143" s="5">
        <f t="shared" si="11"/>
        <v>-1.4290325000000668</v>
      </c>
      <c r="F143" s="6">
        <f>testdata[[#This Row],[cov]]/testdata[[#This Row],[varM]]</f>
        <v>-0.30857469964181983</v>
      </c>
      <c r="G143" s="2" t="str">
        <f>IF(testdata[[#This Row],[mrkt]]&gt;B142,"UP",IF(testdata[[#This Row],[mrkt]]&lt;B142,"DN",""))</f>
        <v>UP</v>
      </c>
      <c r="H143" s="2">
        <f>IF(testdata[[#This Row],[mkt-dir]]="UP",testdata[[#This Row],[mrkt]],"")</f>
        <v>235.92</v>
      </c>
      <c r="I143" s="2">
        <f>IF(testdata[[#This Row],[mkt-dir]]="UP",testdata[[#This Row],[eval]],"")</f>
        <v>343.85</v>
      </c>
      <c r="J143" s="5">
        <f t="shared" si="7"/>
        <v>3.86233469387756</v>
      </c>
      <c r="K143" s="5">
        <f t="shared" si="8"/>
        <v>-3.5638224489796286</v>
      </c>
      <c r="L143" s="6">
        <f>testdata[[#This Row],[cov+]]/testdata[[#This Row],[varM+]]</f>
        <v>-0.922711968651727</v>
      </c>
      <c r="M143" s="1" t="str">
        <f>IF(testdata[[#This Row],[mkt-dir]]="DN",testdata[[#This Row],[mrkt]],"")</f>
        <v/>
      </c>
      <c r="N143" s="1" t="str">
        <f>IF(testdata[[#This Row],[mkt-dir]]="DN",testdata[[#This Row],[eval]],"")</f>
        <v/>
      </c>
      <c r="O143" s="5">
        <f t="shared" si="9"/>
        <v>6.1661583333333345</v>
      </c>
      <c r="P143" s="5">
        <f t="shared" si="10"/>
        <v>1.9595583333332123</v>
      </c>
      <c r="Q143" s="6">
        <f>testdata[[#This Row],[cov-]]/testdata[[#This Row],[varM-]]</f>
        <v>0.31779241261777719</v>
      </c>
      <c r="R143" s="6">
        <f>testdata[[#This Row],[beta+]]/testdata[[#This Row],[beta-]]</f>
        <v>-2.9035053450489801</v>
      </c>
      <c r="S143" s="6">
        <f>(testdata[[#This Row],[beta+]]-testdata[[#This Row],[beta-]])^2</f>
        <v>1.5388511199488355</v>
      </c>
      <c r="U143" s="15">
        <v>42942</v>
      </c>
      <c r="V143" s="6">
        <v>-0.30859999999999999</v>
      </c>
      <c r="W143" s="6">
        <v>-0.92269999999999996</v>
      </c>
      <c r="X143" s="6">
        <v>0.31780000000000003</v>
      </c>
      <c r="Y143" s="6">
        <v>-2.9035000000000002</v>
      </c>
      <c r="Z143" s="6">
        <v>1.5388999999999999</v>
      </c>
    </row>
    <row r="144" spans="1:26" x14ac:dyDescent="0.25">
      <c r="A144" s="3">
        <v>142</v>
      </c>
      <c r="B144" s="1">
        <v>235.7</v>
      </c>
      <c r="C144" s="1">
        <v>334.46</v>
      </c>
      <c r="D144" s="5">
        <f t="shared" si="6"/>
        <v>4.940391</v>
      </c>
      <c r="E144" s="5">
        <f t="shared" si="11"/>
        <v>0.47798299999995092</v>
      </c>
      <c r="F144" s="6">
        <f>testdata[[#This Row],[cov]]/testdata[[#This Row],[varM]]</f>
        <v>9.6750034562031809E-2</v>
      </c>
      <c r="G144" s="2" t="str">
        <f>IF(testdata[[#This Row],[mrkt]]&gt;B143,"UP",IF(testdata[[#This Row],[mrkt]]&lt;B143,"DN",""))</f>
        <v>DN</v>
      </c>
      <c r="H144" s="2" t="str">
        <f>IF(testdata[[#This Row],[mkt-dir]]="UP",testdata[[#This Row],[mrkt]],"")</f>
        <v/>
      </c>
      <c r="I144" s="2" t="str">
        <f>IF(testdata[[#This Row],[mkt-dir]]="UP",testdata[[#This Row],[eval]],"")</f>
        <v/>
      </c>
      <c r="J144" s="5">
        <f t="shared" si="7"/>
        <v>4.0794130177514871</v>
      </c>
      <c r="K144" s="5">
        <f t="shared" si="8"/>
        <v>-0.88386627218936087</v>
      </c>
      <c r="L144" s="6">
        <f>testdata[[#This Row],[cov+]]/testdata[[#This Row],[varM+]]</f>
        <v>-0.21666506145448716</v>
      </c>
      <c r="M144" s="1">
        <f>IF(testdata[[#This Row],[mkt-dir]]="DN",testdata[[#This Row],[mrkt]],"")</f>
        <v>235.7</v>
      </c>
      <c r="N144" s="1">
        <f>IF(testdata[[#This Row],[mkt-dir]]="DN",testdata[[#This Row],[eval]],"")</f>
        <v>334.46</v>
      </c>
      <c r="O144" s="5">
        <f t="shared" si="9"/>
        <v>6.5041387755101914</v>
      </c>
      <c r="P144" s="5">
        <f t="shared" si="10"/>
        <v>2.9332510204080462</v>
      </c>
      <c r="Q144" s="6">
        <f>testdata[[#This Row],[cov-]]/testdata[[#This Row],[varM-]]</f>
        <v>0.45098223172182528</v>
      </c>
      <c r="R144" s="6">
        <f>testdata[[#This Row],[beta+]]/testdata[[#This Row],[beta-]]</f>
        <v>-0.48042926353721721</v>
      </c>
      <c r="S144" s="6">
        <f>(testdata[[#This Row],[beta+]]-testdata[[#This Row],[beta-]])^2</f>
        <v>0.44575290808565687</v>
      </c>
      <c r="U144" s="15">
        <v>42943</v>
      </c>
      <c r="V144" s="6">
        <v>9.6799999999999997E-2</v>
      </c>
      <c r="W144" s="6">
        <v>-0.2167</v>
      </c>
      <c r="X144" s="6">
        <v>0.45100000000000001</v>
      </c>
      <c r="Y144" s="6">
        <v>-0.48039999999999999</v>
      </c>
      <c r="Z144" s="6">
        <v>0.44579999999999997</v>
      </c>
    </row>
    <row r="145" spans="1:26" x14ac:dyDescent="0.25">
      <c r="A145" s="3">
        <v>143</v>
      </c>
      <c r="B145" s="1">
        <v>235.43</v>
      </c>
      <c r="C145" s="1">
        <v>335.07</v>
      </c>
      <c r="D145" s="5">
        <f t="shared" si="6"/>
        <v>4.6756559999999991</v>
      </c>
      <c r="E145" s="5">
        <f t="shared" si="11"/>
        <v>5.5066809999999595</v>
      </c>
      <c r="F145" s="6">
        <f>testdata[[#This Row],[cov]]/testdata[[#This Row],[varM]]</f>
        <v>1.1777344184430933</v>
      </c>
      <c r="G145" s="2" t="str">
        <f>IF(testdata[[#This Row],[mrkt]]&gt;B144,"UP",IF(testdata[[#This Row],[mrkt]]&lt;B144,"DN",""))</f>
        <v>DN</v>
      </c>
      <c r="H145" s="2" t="str">
        <f>IF(testdata[[#This Row],[mkt-dir]]="UP",testdata[[#This Row],[mrkt]],"")</f>
        <v/>
      </c>
      <c r="I145" s="2" t="str">
        <f>IF(testdata[[#This Row],[mkt-dir]]="UP",testdata[[#This Row],[eval]],"")</f>
        <v/>
      </c>
      <c r="J145" s="5">
        <f t="shared" si="7"/>
        <v>4.0794130177514871</v>
      </c>
      <c r="K145" s="5">
        <f t="shared" si="8"/>
        <v>-0.88386627218936087</v>
      </c>
      <c r="L145" s="6">
        <f>testdata[[#This Row],[cov+]]/testdata[[#This Row],[varM+]]</f>
        <v>-0.21666506145448716</v>
      </c>
      <c r="M145" s="1">
        <f>IF(testdata[[#This Row],[mkt-dir]]="DN",testdata[[#This Row],[mrkt]],"")</f>
        <v>235.43</v>
      </c>
      <c r="N145" s="1">
        <f>IF(testdata[[#This Row],[mkt-dir]]="DN",testdata[[#This Row],[eval]],"")</f>
        <v>335.07</v>
      </c>
      <c r="O145" s="5">
        <f t="shared" si="9"/>
        <v>5.6042204081632452</v>
      </c>
      <c r="P145" s="5">
        <f t="shared" si="10"/>
        <v>18.791757142857072</v>
      </c>
      <c r="Q145" s="6">
        <f>testdata[[#This Row],[cov-]]/testdata[[#This Row],[varM-]]</f>
        <v>3.3531438405749596</v>
      </c>
      <c r="R145" s="6">
        <f>testdata[[#This Row],[beta+]]/testdata[[#This Row],[beta-]]</f>
        <v>-6.4615498694901158E-2</v>
      </c>
      <c r="S145" s="6">
        <f>(testdata[[#This Row],[beta+]]-testdata[[#This Row],[beta-]])^2</f>
        <v>12.743535597008684</v>
      </c>
      <c r="U145" s="15">
        <v>42944</v>
      </c>
      <c r="V145" s="6">
        <v>1.1777</v>
      </c>
      <c r="W145" s="6">
        <v>-0.2167</v>
      </c>
      <c r="X145" s="6">
        <v>3.3531</v>
      </c>
      <c r="Y145" s="6">
        <v>-6.4600000000000005E-2</v>
      </c>
      <c r="Z145" s="6">
        <v>12.743499999999999</v>
      </c>
    </row>
    <row r="146" spans="1:26" x14ac:dyDescent="0.25">
      <c r="A146" s="3">
        <v>144</v>
      </c>
      <c r="B146" s="1">
        <v>235.29</v>
      </c>
      <c r="C146" s="1">
        <v>323.47000000000003</v>
      </c>
      <c r="D146" s="5">
        <f t="shared" si="6"/>
        <v>4.3893727499999988</v>
      </c>
      <c r="E146" s="5">
        <f t="shared" si="11"/>
        <v>9.6837174999999611</v>
      </c>
      <c r="F146" s="6">
        <f>testdata[[#This Row],[cov]]/testdata[[#This Row],[varM]]</f>
        <v>2.2061734219314055</v>
      </c>
      <c r="G146" s="2" t="str">
        <f>IF(testdata[[#This Row],[mrkt]]&gt;B145,"UP",IF(testdata[[#This Row],[mrkt]]&lt;B145,"DN",""))</f>
        <v>DN</v>
      </c>
      <c r="H146" s="2" t="str">
        <f>IF(testdata[[#This Row],[mkt-dir]]="UP",testdata[[#This Row],[mrkt]],"")</f>
        <v/>
      </c>
      <c r="I146" s="2" t="str">
        <f>IF(testdata[[#This Row],[mkt-dir]]="UP",testdata[[#This Row],[eval]],"")</f>
        <v/>
      </c>
      <c r="J146" s="5">
        <f t="shared" si="7"/>
        <v>3.7765243055555655</v>
      </c>
      <c r="K146" s="5">
        <f t="shared" si="8"/>
        <v>6.1353972222222</v>
      </c>
      <c r="L146" s="6">
        <f>testdata[[#This Row],[cov+]]/testdata[[#This Row],[varM+]]</f>
        <v>1.6246147848688663</v>
      </c>
      <c r="M146" s="1">
        <f>IF(testdata[[#This Row],[mkt-dir]]="DN",testdata[[#This Row],[mrkt]],"")</f>
        <v>235.29</v>
      </c>
      <c r="N146" s="1">
        <f>IF(testdata[[#This Row],[mkt-dir]]="DN",testdata[[#This Row],[eval]],"")</f>
        <v>323.47000000000003</v>
      </c>
      <c r="O146" s="5">
        <f t="shared" si="9"/>
        <v>5.1621249999999783</v>
      </c>
      <c r="P146" s="5">
        <f t="shared" si="10"/>
        <v>15.679499999999955</v>
      </c>
      <c r="Q146" s="6">
        <f>testdata[[#This Row],[cov-]]/testdata[[#This Row],[varM-]]</f>
        <v>3.0374119185413022</v>
      </c>
      <c r="R146" s="6">
        <f>testdata[[#This Row],[beta+]]/testdata[[#This Row],[beta-]]</f>
        <v>0.53486811418356361</v>
      </c>
      <c r="S146" s="6">
        <f>(testdata[[#This Row],[beta+]]-testdata[[#This Row],[beta-]])^2</f>
        <v>1.9959957409130507</v>
      </c>
      <c r="U146" s="15">
        <v>42947</v>
      </c>
      <c r="V146" s="6">
        <v>2.2061999999999999</v>
      </c>
      <c r="W146" s="6">
        <v>1.6246</v>
      </c>
      <c r="X146" s="6">
        <v>3.0373999999999999</v>
      </c>
      <c r="Y146" s="6">
        <v>0.53490000000000004</v>
      </c>
      <c r="Z146" s="6">
        <v>1.996</v>
      </c>
    </row>
    <row r="147" spans="1:26" x14ac:dyDescent="0.25">
      <c r="A147" s="3">
        <v>145</v>
      </c>
      <c r="B147" s="1">
        <v>235.82</v>
      </c>
      <c r="C147" s="1">
        <v>319.57</v>
      </c>
      <c r="D147" s="5">
        <f t="shared" si="6"/>
        <v>4.2017559999999943</v>
      </c>
      <c r="E147" s="5">
        <f t="shared" si="11"/>
        <v>12.296649999999982</v>
      </c>
      <c r="F147" s="6">
        <f>testdata[[#This Row],[cov]]/testdata[[#This Row],[varM]]</f>
        <v>2.926550232807426</v>
      </c>
      <c r="G147" s="2" t="str">
        <f>IF(testdata[[#This Row],[mrkt]]&gt;B146,"UP",IF(testdata[[#This Row],[mrkt]]&lt;B146,"DN",""))</f>
        <v>UP</v>
      </c>
      <c r="H147" s="2">
        <f>IF(testdata[[#This Row],[mkt-dir]]="UP",testdata[[#This Row],[mrkt]],"")</f>
        <v>235.82</v>
      </c>
      <c r="I147" s="2">
        <f>IF(testdata[[#This Row],[mkt-dir]]="UP",testdata[[#This Row],[eval]],"")</f>
        <v>319.57</v>
      </c>
      <c r="J147" s="5">
        <f t="shared" si="7"/>
        <v>3.5583888888888935</v>
      </c>
      <c r="K147" s="5">
        <f t="shared" si="8"/>
        <v>10.024338888888884</v>
      </c>
      <c r="L147" s="6">
        <f>testdata[[#This Row],[cov+]]/testdata[[#This Row],[varM+]]</f>
        <v>2.8171004355903841</v>
      </c>
      <c r="M147" s="1" t="str">
        <f>IF(testdata[[#This Row],[mkt-dir]]="DN",testdata[[#This Row],[mrkt]],"")</f>
        <v/>
      </c>
      <c r="N147" s="1" t="str">
        <f>IF(testdata[[#This Row],[mkt-dir]]="DN",testdata[[#This Row],[eval]],"")</f>
        <v/>
      </c>
      <c r="O147" s="5">
        <f t="shared" si="9"/>
        <v>5.1621249999999783</v>
      </c>
      <c r="P147" s="5">
        <f t="shared" si="10"/>
        <v>15.679499999999955</v>
      </c>
      <c r="Q147" s="6">
        <f>testdata[[#This Row],[cov-]]/testdata[[#This Row],[varM-]]</f>
        <v>3.0374119185413022</v>
      </c>
      <c r="R147" s="6">
        <f>testdata[[#This Row],[beta+]]/testdata[[#This Row],[beta-]]</f>
        <v>0.92746736733135582</v>
      </c>
      <c r="S147" s="6">
        <f>(testdata[[#This Row],[beta+]]-testdata[[#This Row],[beta-]])^2</f>
        <v>4.8537149520032664E-2</v>
      </c>
      <c r="U147" s="15">
        <v>42948</v>
      </c>
      <c r="V147" s="6">
        <v>2.9266000000000001</v>
      </c>
      <c r="W147" s="6">
        <v>2.8170999999999999</v>
      </c>
      <c r="X147" s="6">
        <v>3.0373999999999999</v>
      </c>
      <c r="Y147" s="6">
        <v>0.92749999999999999</v>
      </c>
      <c r="Z147" s="6">
        <v>4.8500000000000001E-2</v>
      </c>
    </row>
    <row r="148" spans="1:26" x14ac:dyDescent="0.25">
      <c r="A148" s="3">
        <v>146</v>
      </c>
      <c r="B148" s="1">
        <v>235.93</v>
      </c>
      <c r="C148" s="1">
        <v>325.89</v>
      </c>
      <c r="D148" s="5">
        <f t="shared" si="6"/>
        <v>4.069034749999993</v>
      </c>
      <c r="E148" s="5">
        <f t="shared" si="11"/>
        <v>12.173813749999978</v>
      </c>
      <c r="F148" s="6">
        <f>testdata[[#This Row],[cov]]/testdata[[#This Row],[varM]]</f>
        <v>2.9918185756462261</v>
      </c>
      <c r="G148" s="2" t="str">
        <f>IF(testdata[[#This Row],[mrkt]]&gt;B147,"UP",IF(testdata[[#This Row],[mrkt]]&lt;B147,"DN",""))</f>
        <v>UP</v>
      </c>
      <c r="H148" s="2">
        <f>IF(testdata[[#This Row],[mkt-dir]]="UP",testdata[[#This Row],[mrkt]],"")</f>
        <v>235.93</v>
      </c>
      <c r="I148" s="2">
        <f>IF(testdata[[#This Row],[mkt-dir]]="UP",testdata[[#This Row],[eval]],"")</f>
        <v>325.89</v>
      </c>
      <c r="J148" s="5">
        <f t="shared" si="7"/>
        <v>3.3083854166666704</v>
      </c>
      <c r="K148" s="5">
        <f t="shared" si="8"/>
        <v>9.9026062499999874</v>
      </c>
      <c r="L148" s="6">
        <f>testdata[[#This Row],[cov+]]/testdata[[#This Row],[varM+]]</f>
        <v>2.9931839863981917</v>
      </c>
      <c r="M148" s="1" t="str">
        <f>IF(testdata[[#This Row],[mkt-dir]]="DN",testdata[[#This Row],[mrkt]],"")</f>
        <v/>
      </c>
      <c r="N148" s="1" t="str">
        <f>IF(testdata[[#This Row],[mkt-dir]]="DN",testdata[[#This Row],[eval]],"")</f>
        <v/>
      </c>
      <c r="O148" s="5">
        <f t="shared" si="9"/>
        <v>5.1621249999999783</v>
      </c>
      <c r="P148" s="5">
        <f t="shared" si="10"/>
        <v>15.679499999999955</v>
      </c>
      <c r="Q148" s="6">
        <f>testdata[[#This Row],[cov-]]/testdata[[#This Row],[varM-]]</f>
        <v>3.0374119185413022</v>
      </c>
      <c r="R148" s="6">
        <f>testdata[[#This Row],[beta+]]/testdata[[#This Row],[beta-]]</f>
        <v>0.98543894166177148</v>
      </c>
      <c r="S148" s="6">
        <f>(testdata[[#This Row],[beta+]]-testdata[[#This Row],[beta-]])^2</f>
        <v>1.9561099816555864E-3</v>
      </c>
      <c r="U148" s="15">
        <v>42949</v>
      </c>
      <c r="V148" s="6">
        <v>2.9918</v>
      </c>
      <c r="W148" s="6">
        <v>2.9931999999999999</v>
      </c>
      <c r="X148" s="6">
        <v>3.0373999999999999</v>
      </c>
      <c r="Y148" s="6">
        <v>0.98540000000000005</v>
      </c>
      <c r="Z148" s="6">
        <v>2E-3</v>
      </c>
    </row>
    <row r="149" spans="1:26" x14ac:dyDescent="0.25">
      <c r="A149" s="3">
        <v>147</v>
      </c>
      <c r="B149" s="1">
        <v>235.48</v>
      </c>
      <c r="C149" s="1">
        <v>347.09</v>
      </c>
      <c r="D149" s="5">
        <f t="shared" si="6"/>
        <v>2.9383647499999972</v>
      </c>
      <c r="E149" s="5">
        <f t="shared" si="11"/>
        <v>8.6123122499999685</v>
      </c>
      <c r="F149" s="6">
        <f>testdata[[#This Row],[cov]]/testdata[[#This Row],[varM]]</f>
        <v>2.9309881457024614</v>
      </c>
      <c r="G149" s="2" t="str">
        <f>IF(testdata[[#This Row],[mrkt]]&gt;B148,"UP",IF(testdata[[#This Row],[mrkt]]&lt;B148,"DN",""))</f>
        <v>DN</v>
      </c>
      <c r="H149" s="2" t="str">
        <f>IF(testdata[[#This Row],[mkt-dir]]="UP",testdata[[#This Row],[mrkt]],"")</f>
        <v/>
      </c>
      <c r="I149" s="2" t="str">
        <f>IF(testdata[[#This Row],[mkt-dir]]="UP",testdata[[#This Row],[eval]],"")</f>
        <v/>
      </c>
      <c r="J149" s="5">
        <f t="shared" si="7"/>
        <v>3.3083854166666704</v>
      </c>
      <c r="K149" s="5">
        <f t="shared" si="8"/>
        <v>9.9026062499999874</v>
      </c>
      <c r="L149" s="6">
        <f>testdata[[#This Row],[cov+]]/testdata[[#This Row],[varM+]]</f>
        <v>2.9931839863981917</v>
      </c>
      <c r="M149" s="1">
        <f>IF(testdata[[#This Row],[mkt-dir]]="DN",testdata[[#This Row],[mrkt]],"")</f>
        <v>235.48</v>
      </c>
      <c r="N149" s="1">
        <f>IF(testdata[[#This Row],[mkt-dir]]="DN",testdata[[#This Row],[eval]],"")</f>
        <v>347.09</v>
      </c>
      <c r="O149" s="5">
        <f t="shared" si="9"/>
        <v>2.2436499999999882</v>
      </c>
      <c r="P149" s="5">
        <f t="shared" si="10"/>
        <v>5.1234624999999454</v>
      </c>
      <c r="Q149" s="6">
        <f>testdata[[#This Row],[cov-]]/testdata[[#This Row],[varM-]]</f>
        <v>2.2835390992356084</v>
      </c>
      <c r="R149" s="6">
        <f>testdata[[#This Row],[beta+]]/testdata[[#This Row],[beta-]]</f>
        <v>1.3107653761655012</v>
      </c>
      <c r="S149" s="6">
        <f>(testdata[[#This Row],[beta+]]-testdata[[#This Row],[beta-]])^2</f>
        <v>0.50359586587599559</v>
      </c>
      <c r="U149" s="15">
        <v>42950</v>
      </c>
      <c r="V149" s="6">
        <v>2.931</v>
      </c>
      <c r="W149" s="6">
        <v>2.9931999999999999</v>
      </c>
      <c r="X149" s="6">
        <v>2.2835000000000001</v>
      </c>
      <c r="Y149" s="6">
        <v>1.3108</v>
      </c>
      <c r="Z149" s="6">
        <v>0.50360000000000005</v>
      </c>
    </row>
    <row r="150" spans="1:26" x14ac:dyDescent="0.25">
      <c r="A150" s="3">
        <v>148</v>
      </c>
      <c r="B150" s="1">
        <v>235.9</v>
      </c>
      <c r="C150" s="1">
        <v>356.91</v>
      </c>
      <c r="D150" s="5">
        <f t="shared" ref="D150:D213" si="12">_xlfn.VAR.P(B131:B150)</f>
        <v>2.3466309999999968</v>
      </c>
      <c r="E150" s="5">
        <f t="shared" si="11"/>
        <v>7.3068549999999819</v>
      </c>
      <c r="F150" s="6">
        <f>testdata[[#This Row],[cov]]/testdata[[#This Row],[varM]]</f>
        <v>3.1137639449917742</v>
      </c>
      <c r="G150" s="2" t="str">
        <f>IF(testdata[[#This Row],[mrkt]]&gt;B149,"UP",IF(testdata[[#This Row],[mrkt]]&lt;B149,"DN",""))</f>
        <v>UP</v>
      </c>
      <c r="H150" s="2">
        <f>IF(testdata[[#This Row],[mkt-dir]]="UP",testdata[[#This Row],[mrkt]],"")</f>
        <v>235.9</v>
      </c>
      <c r="I150" s="2">
        <f>IF(testdata[[#This Row],[mkt-dir]]="UP",testdata[[#This Row],[eval]],"")</f>
        <v>356.91</v>
      </c>
      <c r="J150" s="5">
        <f t="shared" ref="J150:J213" si="13">_xlfn.VAR.P(H131:H150)</f>
        <v>2.4137638888888913</v>
      </c>
      <c r="K150" s="5">
        <f t="shared" ref="K150:K213" si="14">_xlfn.COVARIANCE.P(H131:H150,I131:I150)</f>
        <v>8.7199000000000026</v>
      </c>
      <c r="L150" s="6">
        <f>testdata[[#This Row],[cov+]]/testdata[[#This Row],[varM+]]</f>
        <v>3.6125737236105411</v>
      </c>
      <c r="M150" s="1" t="str">
        <f>IF(testdata[[#This Row],[mkt-dir]]="DN",testdata[[#This Row],[mrkt]],"")</f>
        <v/>
      </c>
      <c r="N150" s="1" t="str">
        <f>IF(testdata[[#This Row],[mkt-dir]]="DN",testdata[[#This Row],[eval]],"")</f>
        <v/>
      </c>
      <c r="O150" s="5">
        <f t="shared" ref="O150:O213" si="15">_xlfn.VAR.P(M131:M150)</f>
        <v>2.2436499999999882</v>
      </c>
      <c r="P150" s="5">
        <f t="shared" ref="P150:P213" si="16">_xlfn.COVARIANCE.P(M131:M150,N131:N150)</f>
        <v>5.1234624999999454</v>
      </c>
      <c r="Q150" s="6">
        <f>testdata[[#This Row],[cov-]]/testdata[[#This Row],[varM-]]</f>
        <v>2.2835390992356084</v>
      </c>
      <c r="R150" s="6">
        <f>testdata[[#This Row],[beta+]]/testdata[[#This Row],[beta-]]</f>
        <v>1.5820065112175279</v>
      </c>
      <c r="S150" s="6">
        <f>(testdata[[#This Row],[beta+]]-testdata[[#This Row],[beta-]])^2</f>
        <v>1.7663330327874185</v>
      </c>
      <c r="U150" s="15">
        <v>42951</v>
      </c>
      <c r="V150" s="6">
        <v>3.1137999999999999</v>
      </c>
      <c r="W150" s="6">
        <v>3.6126</v>
      </c>
      <c r="X150" s="6">
        <v>2.2835000000000001</v>
      </c>
      <c r="Y150" s="6">
        <v>1.5820000000000001</v>
      </c>
      <c r="Z150" s="6">
        <v>1.7663</v>
      </c>
    </row>
    <row r="151" spans="1:26" x14ac:dyDescent="0.25">
      <c r="A151" s="3">
        <v>149</v>
      </c>
      <c r="B151" s="1">
        <v>236.34</v>
      </c>
      <c r="C151" s="1">
        <v>355.17</v>
      </c>
      <c r="D151" s="5">
        <f t="shared" si="12"/>
        <v>1.7786149999999943</v>
      </c>
      <c r="E151" s="5">
        <f t="shared" ref="E151:E214" si="17">_xlfn.COVARIANCE.P(B132:B151,C132:C151)</f>
        <v>6.0883549999999804</v>
      </c>
      <c r="F151" s="6">
        <f>testdata[[#This Row],[cov]]/testdata[[#This Row],[varM]]</f>
        <v>3.4230876271705792</v>
      </c>
      <c r="G151" s="2" t="str">
        <f>IF(testdata[[#This Row],[mrkt]]&gt;B150,"UP",IF(testdata[[#This Row],[mrkt]]&lt;B150,"DN",""))</f>
        <v>UP</v>
      </c>
      <c r="H151" s="2">
        <f>IF(testdata[[#This Row],[mkt-dir]]="UP",testdata[[#This Row],[mrkt]],"")</f>
        <v>236.34</v>
      </c>
      <c r="I151" s="2">
        <f>IF(testdata[[#This Row],[mkt-dir]]="UP",testdata[[#This Row],[eval]],"")</f>
        <v>355.17</v>
      </c>
      <c r="J151" s="5">
        <f t="shared" si="13"/>
        <v>1.4123416666666655</v>
      </c>
      <c r="K151" s="5">
        <f t="shared" si="14"/>
        <v>6.5013666666666721</v>
      </c>
      <c r="L151" s="6">
        <f>testdata[[#This Row],[cov+]]/testdata[[#This Row],[varM+]]</f>
        <v>4.6032534620400005</v>
      </c>
      <c r="M151" s="1" t="str">
        <f>IF(testdata[[#This Row],[mkt-dir]]="DN",testdata[[#This Row],[mrkt]],"")</f>
        <v/>
      </c>
      <c r="N151" s="1" t="str">
        <f>IF(testdata[[#This Row],[mkt-dir]]="DN",testdata[[#This Row],[eval]],"")</f>
        <v/>
      </c>
      <c r="O151" s="5">
        <f t="shared" si="15"/>
        <v>2.2436499999999882</v>
      </c>
      <c r="P151" s="5">
        <f t="shared" si="16"/>
        <v>5.1234624999999454</v>
      </c>
      <c r="Q151" s="6">
        <f>testdata[[#This Row],[cov-]]/testdata[[#This Row],[varM-]]</f>
        <v>2.2835390992356084</v>
      </c>
      <c r="R151" s="6">
        <f>testdata[[#This Row],[beta+]]/testdata[[#This Row],[beta-]]</f>
        <v>2.0158417535223694</v>
      </c>
      <c r="S151" s="6">
        <f>(testdata[[#This Row],[beta+]]-testdata[[#This Row],[beta-]])^2</f>
        <v>5.3810747250009872</v>
      </c>
      <c r="U151" s="15">
        <v>42954</v>
      </c>
      <c r="V151" s="6">
        <v>3.4230999999999998</v>
      </c>
      <c r="W151" s="6">
        <v>4.6032999999999999</v>
      </c>
      <c r="X151" s="6">
        <v>2.2835000000000001</v>
      </c>
      <c r="Y151" s="6">
        <v>2.0158</v>
      </c>
      <c r="Z151" s="6">
        <v>5.3811</v>
      </c>
    </row>
    <row r="152" spans="1:26" x14ac:dyDescent="0.25">
      <c r="A152" s="3">
        <v>150</v>
      </c>
      <c r="B152" s="1">
        <v>235.76</v>
      </c>
      <c r="C152" s="1">
        <v>365.22</v>
      </c>
      <c r="D152" s="5">
        <f t="shared" si="12"/>
        <v>0.95232274999999689</v>
      </c>
      <c r="E152" s="5">
        <f t="shared" si="17"/>
        <v>5.7658759999999756</v>
      </c>
      <c r="F152" s="6">
        <f>testdata[[#This Row],[cov]]/testdata[[#This Row],[varM]]</f>
        <v>6.054539808064014</v>
      </c>
      <c r="G152" s="2" t="str">
        <f>IF(testdata[[#This Row],[mrkt]]&gt;B151,"UP",IF(testdata[[#This Row],[mrkt]]&lt;B151,"DN",""))</f>
        <v>DN</v>
      </c>
      <c r="H152" s="2" t="str">
        <f>IF(testdata[[#This Row],[mkt-dir]]="UP",testdata[[#This Row],[mrkt]],"")</f>
        <v/>
      </c>
      <c r="I152" s="2" t="str">
        <f>IF(testdata[[#This Row],[mkt-dir]]="UP",testdata[[#This Row],[eval]],"")</f>
        <v/>
      </c>
      <c r="J152" s="5">
        <f t="shared" si="13"/>
        <v>1.4123416666666655</v>
      </c>
      <c r="K152" s="5">
        <f t="shared" si="14"/>
        <v>6.5013666666666721</v>
      </c>
      <c r="L152" s="6">
        <f>testdata[[#This Row],[cov+]]/testdata[[#This Row],[varM+]]</f>
        <v>4.6032534620400005</v>
      </c>
      <c r="M152" s="1">
        <f>IF(testdata[[#This Row],[mkt-dir]]="DN",testdata[[#This Row],[mrkt]],"")</f>
        <v>235.76</v>
      </c>
      <c r="N152" s="1">
        <f>IF(testdata[[#This Row],[mkt-dir]]="DN",testdata[[#This Row],[eval]],"")</f>
        <v>365.22</v>
      </c>
      <c r="O152" s="5">
        <f t="shared" si="15"/>
        <v>0.23089843749999373</v>
      </c>
      <c r="P152" s="5">
        <f t="shared" si="16"/>
        <v>4.2213812499999372</v>
      </c>
      <c r="Q152" s="6">
        <f>testdata[[#This Row],[cov-]]/testdata[[#This Row],[varM-]]</f>
        <v>18.28241583488434</v>
      </c>
      <c r="R152" s="6">
        <f>testdata[[#This Row],[beta+]]/testdata[[#This Row],[beta-]]</f>
        <v>0.25178584185010261</v>
      </c>
      <c r="S152" s="6">
        <f>(testdata[[#This Row],[beta+]]-testdata[[#This Row],[beta-]])^2</f>
        <v>187.11948322264035</v>
      </c>
      <c r="U152" s="15">
        <v>42955</v>
      </c>
      <c r="V152" s="6">
        <v>6.0545</v>
      </c>
      <c r="W152" s="6">
        <v>4.6032999999999999</v>
      </c>
      <c r="X152" s="6">
        <v>18.282399999999999</v>
      </c>
      <c r="Y152" s="6">
        <v>0.25180000000000002</v>
      </c>
      <c r="Z152" s="6">
        <v>187.11949999999999</v>
      </c>
    </row>
    <row r="153" spans="1:26" x14ac:dyDescent="0.25">
      <c r="A153" s="3">
        <v>151</v>
      </c>
      <c r="B153" s="1">
        <v>235.75</v>
      </c>
      <c r="C153" s="1">
        <v>363.53</v>
      </c>
      <c r="D153" s="5">
        <f t="shared" si="12"/>
        <v>0.62825899999999568</v>
      </c>
      <c r="E153" s="5">
        <f t="shared" si="17"/>
        <v>5.624618499999972</v>
      </c>
      <c r="F153" s="6">
        <f>testdata[[#This Row],[cov]]/testdata[[#This Row],[varM]]</f>
        <v>8.9527066066701959</v>
      </c>
      <c r="G153" s="2" t="str">
        <f>IF(testdata[[#This Row],[mrkt]]&gt;B152,"UP",IF(testdata[[#This Row],[mrkt]]&lt;B152,"DN",""))</f>
        <v>DN</v>
      </c>
      <c r="H153" s="2" t="str">
        <f>IF(testdata[[#This Row],[mkt-dir]]="UP",testdata[[#This Row],[mrkt]],"")</f>
        <v/>
      </c>
      <c r="I153" s="2" t="str">
        <f>IF(testdata[[#This Row],[mkt-dir]]="UP",testdata[[#This Row],[eval]],"")</f>
        <v/>
      </c>
      <c r="J153" s="5">
        <f t="shared" si="13"/>
        <v>0.95753388429751773</v>
      </c>
      <c r="K153" s="5">
        <f t="shared" si="14"/>
        <v>6.072697520661154</v>
      </c>
      <c r="L153" s="6">
        <f>testdata[[#This Row],[cov+]]/testdata[[#This Row],[varM+]]</f>
        <v>6.3420184081697633</v>
      </c>
      <c r="M153" s="1">
        <f>IF(testdata[[#This Row],[mkt-dir]]="DN",testdata[[#This Row],[mrkt]],"")</f>
        <v>235.75</v>
      </c>
      <c r="N153" s="1">
        <f>IF(testdata[[#This Row],[mkt-dir]]="DN",testdata[[#This Row],[eval]],"")</f>
        <v>363.53</v>
      </c>
      <c r="O153" s="5">
        <f t="shared" si="15"/>
        <v>0.22403950617283408</v>
      </c>
      <c r="P153" s="5">
        <f t="shared" si="16"/>
        <v>4.8964987654320451</v>
      </c>
      <c r="Q153" s="6">
        <f>testdata[[#This Row],[cov-]]/testdata[[#This Row],[varM-]]</f>
        <v>21.855514900370594</v>
      </c>
      <c r="R153" s="6">
        <f>testdata[[#This Row],[beta+]]/testdata[[#This Row],[beta-]]</f>
        <v>0.29017931799274266</v>
      </c>
      <c r="S153" s="6">
        <f>(testdata[[#This Row],[beta+]]-testdata[[#This Row],[beta-]])^2</f>
        <v>240.66857341352744</v>
      </c>
      <c r="U153" s="15">
        <v>42956</v>
      </c>
      <c r="V153" s="6">
        <v>8.9527000000000001</v>
      </c>
      <c r="W153" s="6">
        <v>6.3419999999999996</v>
      </c>
      <c r="X153" s="6">
        <v>21.855499999999999</v>
      </c>
      <c r="Y153" s="6">
        <v>0.29020000000000001</v>
      </c>
      <c r="Z153" s="6">
        <v>240.6686</v>
      </c>
    </row>
    <row r="154" spans="1:26" x14ac:dyDescent="0.25">
      <c r="A154" s="3">
        <v>152</v>
      </c>
      <c r="B154" s="1">
        <v>232.42</v>
      </c>
      <c r="C154" s="1">
        <v>355.4</v>
      </c>
      <c r="D154" s="5">
        <f t="shared" si="12"/>
        <v>0.79081475000000201</v>
      </c>
      <c r="E154" s="5">
        <f t="shared" si="17"/>
        <v>1.4389579999999746</v>
      </c>
      <c r="F154" s="6">
        <f>testdata[[#This Row],[cov]]/testdata[[#This Row],[varM]]</f>
        <v>1.8195892274391328</v>
      </c>
      <c r="G154" s="2" t="str">
        <f>IF(testdata[[#This Row],[mrkt]]&gt;B153,"UP",IF(testdata[[#This Row],[mrkt]]&lt;B153,"DN",""))</f>
        <v>DN</v>
      </c>
      <c r="H154" s="2" t="str">
        <f>IF(testdata[[#This Row],[mkt-dir]]="UP",testdata[[#This Row],[mrkt]],"")</f>
        <v/>
      </c>
      <c r="I154" s="2" t="str">
        <f>IF(testdata[[#This Row],[mkt-dir]]="UP",testdata[[#This Row],[eval]],"")</f>
        <v/>
      </c>
      <c r="J154" s="5">
        <f t="shared" si="13"/>
        <v>0.49370900000000145</v>
      </c>
      <c r="K154" s="5">
        <f t="shared" si="14"/>
        <v>4.0165010000000141</v>
      </c>
      <c r="L154" s="6">
        <f>testdata[[#This Row],[cov+]]/testdata[[#This Row],[varM+]]</f>
        <v>8.1353611135304451</v>
      </c>
      <c r="M154" s="1">
        <f>IF(testdata[[#This Row],[mkt-dir]]="DN",testdata[[#This Row],[mrkt]],"")</f>
        <v>232.42</v>
      </c>
      <c r="N154" s="1">
        <f>IF(testdata[[#This Row],[mkt-dir]]="DN",testdata[[#This Row],[eval]],"")</f>
        <v>355.4</v>
      </c>
      <c r="O154" s="5">
        <f t="shared" si="15"/>
        <v>0.98073600000000116</v>
      </c>
      <c r="P154" s="5">
        <f t="shared" si="16"/>
        <v>0.30921599999993959</v>
      </c>
      <c r="Q154" s="6">
        <f>testdata[[#This Row],[cov-]]/testdata[[#This Row],[varM-]]</f>
        <v>0.31528974158177048</v>
      </c>
      <c r="R154" s="6">
        <f>testdata[[#This Row],[beta+]]/testdata[[#This Row],[beta-]]</f>
        <v>25.802809418144477</v>
      </c>
      <c r="S154" s="6">
        <f>(testdata[[#This Row],[beta+]]-testdata[[#This Row],[beta-]])^2</f>
        <v>61.153516262371234</v>
      </c>
      <c r="U154" s="15">
        <v>42957</v>
      </c>
      <c r="V154" s="6">
        <v>1.8196000000000001</v>
      </c>
      <c r="W154" s="6">
        <v>8.1354000000000006</v>
      </c>
      <c r="X154" s="6">
        <v>0.31530000000000002</v>
      </c>
      <c r="Y154" s="6">
        <v>25.802800000000001</v>
      </c>
      <c r="Z154" s="6">
        <v>61.153500000000001</v>
      </c>
    </row>
    <row r="155" spans="1:26" x14ac:dyDescent="0.25">
      <c r="A155" s="3">
        <v>153</v>
      </c>
      <c r="B155" s="1">
        <v>232.77</v>
      </c>
      <c r="C155" s="1">
        <v>357.87</v>
      </c>
      <c r="D155" s="5">
        <f t="shared" si="12"/>
        <v>1.0388189999999979</v>
      </c>
      <c r="E155" s="5">
        <f t="shared" si="17"/>
        <v>-1.5398455000000255</v>
      </c>
      <c r="F155" s="6">
        <f>testdata[[#This Row],[cov]]/testdata[[#This Row],[varM]]</f>
        <v>-1.482303943227866</v>
      </c>
      <c r="G155" s="2" t="str">
        <f>IF(testdata[[#This Row],[mrkt]]&gt;B154,"UP",IF(testdata[[#This Row],[mrkt]]&lt;B154,"DN",""))</f>
        <v>UP</v>
      </c>
      <c r="H155" s="2">
        <f>IF(testdata[[#This Row],[mkt-dir]]="UP",testdata[[#This Row],[mrkt]],"")</f>
        <v>232.77</v>
      </c>
      <c r="I155" s="2">
        <f>IF(testdata[[#This Row],[mkt-dir]]="UP",testdata[[#This Row],[eval]],"")</f>
        <v>357.87</v>
      </c>
      <c r="J155" s="5">
        <f t="shared" si="13"/>
        <v>1.0437639999999928</v>
      </c>
      <c r="K155" s="5">
        <f t="shared" si="14"/>
        <v>-2.8599719999999849</v>
      </c>
      <c r="L155" s="6">
        <f>testdata[[#This Row],[cov+]]/testdata[[#This Row],[varM+]]</f>
        <v>-2.7400561812823634</v>
      </c>
      <c r="M155" s="1" t="str">
        <f>IF(testdata[[#This Row],[mkt-dir]]="DN",testdata[[#This Row],[mrkt]],"")</f>
        <v/>
      </c>
      <c r="N155" s="1" t="str">
        <f>IF(testdata[[#This Row],[mkt-dir]]="DN",testdata[[#This Row],[eval]],"")</f>
        <v/>
      </c>
      <c r="O155" s="5">
        <f t="shared" si="15"/>
        <v>0.98073600000000116</v>
      </c>
      <c r="P155" s="5">
        <f t="shared" si="16"/>
        <v>0.30921599999993959</v>
      </c>
      <c r="Q155" s="6">
        <f>testdata[[#This Row],[cov-]]/testdata[[#This Row],[varM-]]</f>
        <v>0.31528974158177048</v>
      </c>
      <c r="R155" s="6">
        <f>testdata[[#This Row],[beta+]]/testdata[[#This Row],[beta-]]</f>
        <v>-8.6905973138733703</v>
      </c>
      <c r="S155" s="6">
        <f>(testdata[[#This Row],[beta+]]-testdata[[#This Row],[beta-]])^2</f>
        <v>9.3351387083624857</v>
      </c>
      <c r="U155" s="15">
        <v>42958</v>
      </c>
      <c r="V155" s="6">
        <v>-1.4823</v>
      </c>
      <c r="W155" s="6">
        <v>-2.7401</v>
      </c>
      <c r="X155" s="6">
        <v>0.31530000000000002</v>
      </c>
      <c r="Y155" s="6">
        <v>-8.6905999999999999</v>
      </c>
      <c r="Z155" s="6">
        <v>9.3351000000000006</v>
      </c>
    </row>
    <row r="156" spans="1:26" x14ac:dyDescent="0.25">
      <c r="A156" s="3">
        <v>154</v>
      </c>
      <c r="B156" s="1">
        <v>235.07</v>
      </c>
      <c r="C156" s="1">
        <v>363.8</v>
      </c>
      <c r="D156" s="5">
        <f t="shared" si="12"/>
        <v>0.9749789999999996</v>
      </c>
      <c r="E156" s="5">
        <f t="shared" si="17"/>
        <v>-2.9755130000000181</v>
      </c>
      <c r="F156" s="6">
        <f>testdata[[#This Row],[cov]]/testdata[[#This Row],[varM]]</f>
        <v>-3.0518739377976543</v>
      </c>
      <c r="G156" s="2" t="str">
        <f>IF(testdata[[#This Row],[mrkt]]&gt;B155,"UP",IF(testdata[[#This Row],[mrkt]]&lt;B155,"DN",""))</f>
        <v>UP</v>
      </c>
      <c r="H156" s="2">
        <f>IF(testdata[[#This Row],[mkt-dir]]="UP",testdata[[#This Row],[mrkt]],"")</f>
        <v>235.07</v>
      </c>
      <c r="I156" s="2">
        <f>IF(testdata[[#This Row],[mkt-dir]]="UP",testdata[[#This Row],[eval]],"")</f>
        <v>363.8</v>
      </c>
      <c r="J156" s="5">
        <f t="shared" si="13"/>
        <v>0.95755206611569654</v>
      </c>
      <c r="K156" s="5">
        <f t="shared" si="14"/>
        <v>-3.2847123966942209</v>
      </c>
      <c r="L156" s="6">
        <f>testdata[[#This Row],[cov+]]/testdata[[#This Row],[varM+]]</f>
        <v>-3.4303224993484003</v>
      </c>
      <c r="M156" s="1" t="str">
        <f>IF(testdata[[#This Row],[mkt-dir]]="DN",testdata[[#This Row],[mrkt]],"")</f>
        <v/>
      </c>
      <c r="N156" s="1" t="str">
        <f>IF(testdata[[#This Row],[mkt-dir]]="DN",testdata[[#This Row],[eval]],"")</f>
        <v/>
      </c>
      <c r="O156" s="5">
        <f t="shared" si="15"/>
        <v>0.97640246913580753</v>
      </c>
      <c r="P156" s="5">
        <f t="shared" si="16"/>
        <v>-2.246929629629653</v>
      </c>
      <c r="Q156" s="6">
        <f>testdata[[#This Row],[cov-]]/testdata[[#This Row],[varM-]]</f>
        <v>-2.3012330474935827</v>
      </c>
      <c r="R156" s="6">
        <f>testdata[[#This Row],[beta+]]/testdata[[#This Row],[beta-]]</f>
        <v>1.490645418587474</v>
      </c>
      <c r="S156" s="6">
        <f>(testdata[[#This Row],[beta+]]-testdata[[#This Row],[beta-]])^2</f>
        <v>1.2748429902898124</v>
      </c>
      <c r="U156" s="15">
        <v>42961</v>
      </c>
      <c r="V156" s="6">
        <v>-3.0518999999999998</v>
      </c>
      <c r="W156" s="6">
        <v>-3.4302999999999999</v>
      </c>
      <c r="X156" s="6">
        <v>-2.3012000000000001</v>
      </c>
      <c r="Y156" s="6">
        <v>1.4905999999999999</v>
      </c>
      <c r="Z156" s="6">
        <v>1.2747999999999999</v>
      </c>
    </row>
    <row r="157" spans="1:26" x14ac:dyDescent="0.25">
      <c r="A157" s="3">
        <v>155</v>
      </c>
      <c r="B157" s="1">
        <v>235.05</v>
      </c>
      <c r="C157" s="1">
        <v>362.33</v>
      </c>
      <c r="D157" s="5">
        <f t="shared" si="12"/>
        <v>0.92198475000000024</v>
      </c>
      <c r="E157" s="5">
        <f t="shared" si="17"/>
        <v>-3.9946667499999982</v>
      </c>
      <c r="F157" s="6">
        <f>testdata[[#This Row],[cov]]/testdata[[#This Row],[varM]]</f>
        <v>-4.3326820210421015</v>
      </c>
      <c r="G157" s="2" t="str">
        <f>IF(testdata[[#This Row],[mrkt]]&gt;B156,"UP",IF(testdata[[#This Row],[mrkt]]&lt;B156,"DN",""))</f>
        <v>DN</v>
      </c>
      <c r="H157" s="2" t="str">
        <f>IF(testdata[[#This Row],[mkt-dir]]="UP",testdata[[#This Row],[mrkt]],"")</f>
        <v/>
      </c>
      <c r="I157" s="2" t="str">
        <f>IF(testdata[[#This Row],[mkt-dir]]="UP",testdata[[#This Row],[eval]],"")</f>
        <v/>
      </c>
      <c r="J157" s="5">
        <f t="shared" si="13"/>
        <v>0.91420099999999527</v>
      </c>
      <c r="K157" s="5">
        <f t="shared" si="14"/>
        <v>-5.1362679999999967</v>
      </c>
      <c r="L157" s="6">
        <f>testdata[[#This Row],[cov+]]/testdata[[#This Row],[varM+]]</f>
        <v>-5.6183136968785021</v>
      </c>
      <c r="M157" s="1">
        <f>IF(testdata[[#This Row],[mkt-dir]]="DN",testdata[[#This Row],[mrkt]],"")</f>
        <v>235.05</v>
      </c>
      <c r="N157" s="1">
        <f>IF(testdata[[#This Row],[mkt-dir]]="DN",testdata[[#This Row],[eval]],"")</f>
        <v>362.33</v>
      </c>
      <c r="O157" s="5">
        <f t="shared" si="15"/>
        <v>0.88015600000000427</v>
      </c>
      <c r="P157" s="5">
        <f t="shared" si="16"/>
        <v>-2.2285779999999962</v>
      </c>
      <c r="Q157" s="6">
        <f>testdata[[#This Row],[cov-]]/testdata[[#This Row],[varM-]]</f>
        <v>-2.5320261408204745</v>
      </c>
      <c r="R157" s="6">
        <f>testdata[[#This Row],[beta+]]/testdata[[#This Row],[beta-]]</f>
        <v>2.218900352686703</v>
      </c>
      <c r="S157" s="6">
        <f>(testdata[[#This Row],[beta+]]-testdata[[#This Row],[beta-]])^2</f>
        <v>9.5251708786786331</v>
      </c>
      <c r="U157" s="15">
        <v>42962</v>
      </c>
      <c r="V157" s="6">
        <v>-4.3327</v>
      </c>
      <c r="W157" s="6">
        <v>-5.6182999999999996</v>
      </c>
      <c r="X157" s="6">
        <v>-2.532</v>
      </c>
      <c r="Y157" s="6">
        <v>2.2189000000000001</v>
      </c>
      <c r="Z157" s="6">
        <v>9.5251999999999999</v>
      </c>
    </row>
    <row r="158" spans="1:26" x14ac:dyDescent="0.25">
      <c r="A158" s="3">
        <v>156</v>
      </c>
      <c r="B158" s="1">
        <v>235.46</v>
      </c>
      <c r="C158" s="1">
        <v>362.91</v>
      </c>
      <c r="D158" s="5">
        <f t="shared" si="12"/>
        <v>0.9213387500000001</v>
      </c>
      <c r="E158" s="5">
        <f t="shared" si="17"/>
        <v>-3.689397499999989</v>
      </c>
      <c r="F158" s="6">
        <f>testdata[[#This Row],[cov]]/testdata[[#This Row],[varM]]</f>
        <v>-4.0043876370118898</v>
      </c>
      <c r="G158" s="2" t="str">
        <f>IF(testdata[[#This Row],[mrkt]]&gt;B157,"UP",IF(testdata[[#This Row],[mrkt]]&lt;B157,"DN",""))</f>
        <v>UP</v>
      </c>
      <c r="H158" s="2">
        <f>IF(testdata[[#This Row],[mkt-dir]]="UP",testdata[[#This Row],[mrkt]],"")</f>
        <v>235.46</v>
      </c>
      <c r="I158" s="2">
        <f>IF(testdata[[#This Row],[mkt-dir]]="UP",testdata[[#This Row],[eval]],"")</f>
        <v>362.91</v>
      </c>
      <c r="J158" s="5">
        <f t="shared" si="13"/>
        <v>0.91416099999999523</v>
      </c>
      <c r="K158" s="5">
        <f t="shared" si="14"/>
        <v>-5.1191169999999868</v>
      </c>
      <c r="L158" s="6">
        <f>testdata[[#This Row],[cov+]]/testdata[[#This Row],[varM+]]</f>
        <v>-5.5997980662049827</v>
      </c>
      <c r="M158" s="1" t="str">
        <f>IF(testdata[[#This Row],[mkt-dir]]="DN",testdata[[#This Row],[mrkt]],"")</f>
        <v/>
      </c>
      <c r="N158" s="1" t="str">
        <f>IF(testdata[[#This Row],[mkt-dir]]="DN",testdata[[#This Row],[eval]],"")</f>
        <v/>
      </c>
      <c r="O158" s="5">
        <f t="shared" si="15"/>
        <v>0.88015600000000427</v>
      </c>
      <c r="P158" s="5">
        <f t="shared" si="16"/>
        <v>-2.2285779999999962</v>
      </c>
      <c r="Q158" s="6">
        <f>testdata[[#This Row],[cov-]]/testdata[[#This Row],[varM-]]</f>
        <v>-2.5320261408204745</v>
      </c>
      <c r="R158" s="6">
        <f>testdata[[#This Row],[beta+]]/testdata[[#This Row],[beta-]]</f>
        <v>2.2115877778380404</v>
      </c>
      <c r="S158" s="6">
        <f>(testdata[[#This Row],[beta+]]-testdata[[#This Row],[beta-]])^2</f>
        <v>9.4112245861773722</v>
      </c>
      <c r="U158" s="15">
        <v>42963</v>
      </c>
      <c r="V158" s="6">
        <v>-4.0044000000000004</v>
      </c>
      <c r="W158" s="6">
        <v>-5.5998000000000001</v>
      </c>
      <c r="X158" s="6">
        <v>-2.532</v>
      </c>
      <c r="Y158" s="6">
        <v>2.2115999999999998</v>
      </c>
      <c r="Z158" s="6">
        <v>9.4111999999999991</v>
      </c>
    </row>
    <row r="159" spans="1:26" x14ac:dyDescent="0.25">
      <c r="A159" s="3">
        <v>157</v>
      </c>
      <c r="B159" s="1">
        <v>231.79</v>
      </c>
      <c r="C159" s="1">
        <v>351.92</v>
      </c>
      <c r="D159" s="5">
        <f t="shared" si="12"/>
        <v>1.5027427500000019</v>
      </c>
      <c r="E159" s="5">
        <f t="shared" si="17"/>
        <v>-4.3553084999999827</v>
      </c>
      <c r="F159" s="6">
        <f>testdata[[#This Row],[cov]]/testdata[[#This Row],[varM]]</f>
        <v>-2.898239568948163</v>
      </c>
      <c r="G159" s="2" t="str">
        <f>IF(testdata[[#This Row],[mrkt]]&gt;B158,"UP",IF(testdata[[#This Row],[mrkt]]&lt;B158,"DN",""))</f>
        <v>DN</v>
      </c>
      <c r="H159" s="2" t="str">
        <f>IF(testdata[[#This Row],[mkt-dir]]="UP",testdata[[#This Row],[mrkt]],"")</f>
        <v/>
      </c>
      <c r="I159" s="2" t="str">
        <f>IF(testdata[[#This Row],[mkt-dir]]="UP",testdata[[#This Row],[eval]],"")</f>
        <v/>
      </c>
      <c r="J159" s="5">
        <f t="shared" si="13"/>
        <v>1.0134172839506115</v>
      </c>
      <c r="K159" s="5">
        <f t="shared" si="14"/>
        <v>-5.4235654320987283</v>
      </c>
      <c r="L159" s="6">
        <f>testdata[[#This Row],[cov+]]/testdata[[#This Row],[varM+]]</f>
        <v>-5.3517593571682598</v>
      </c>
      <c r="M159" s="1">
        <f>IF(testdata[[#This Row],[mkt-dir]]="DN",testdata[[#This Row],[mrkt]],"")</f>
        <v>231.79</v>
      </c>
      <c r="N159" s="1">
        <f>IF(testdata[[#This Row],[mkt-dir]]="DN",testdata[[#This Row],[eval]],"")</f>
        <v>351.92</v>
      </c>
      <c r="O159" s="5">
        <f t="shared" si="15"/>
        <v>1.7398429752066187</v>
      </c>
      <c r="P159" s="5">
        <f t="shared" si="16"/>
        <v>-3.7457000000000069</v>
      </c>
      <c r="Q159" s="6">
        <f>testdata[[#This Row],[cov-]]/testdata[[#This Row],[varM-]]</f>
        <v>-2.1528954356097443</v>
      </c>
      <c r="R159" s="6">
        <f>testdata[[#This Row],[beta+]]/testdata[[#This Row],[beta-]]</f>
        <v>2.4858426789559949</v>
      </c>
      <c r="S159" s="6">
        <f>(testdata[[#This Row],[beta+]]-testdata[[#This Row],[beta-]])^2</f>
        <v>10.232730388648724</v>
      </c>
      <c r="U159" s="15">
        <v>42964</v>
      </c>
      <c r="V159" s="6">
        <v>-2.8982000000000001</v>
      </c>
      <c r="W159" s="6">
        <v>-5.3517999999999999</v>
      </c>
      <c r="X159" s="6">
        <v>-2.1528999999999998</v>
      </c>
      <c r="Y159" s="6">
        <v>2.4857999999999998</v>
      </c>
      <c r="Z159" s="6">
        <v>10.232699999999999</v>
      </c>
    </row>
    <row r="160" spans="1:26" x14ac:dyDescent="0.25">
      <c r="A160" s="3">
        <v>158</v>
      </c>
      <c r="B160" s="1">
        <v>231.42</v>
      </c>
      <c r="C160" s="1">
        <v>347.46</v>
      </c>
      <c r="D160" s="5">
        <f t="shared" si="12"/>
        <v>2.1463087500000055</v>
      </c>
      <c r="E160" s="5">
        <f t="shared" si="17"/>
        <v>-4.0465049999999732</v>
      </c>
      <c r="F160" s="6">
        <f>testdata[[#This Row],[cov]]/testdata[[#This Row],[varM]]</f>
        <v>-1.8853322011569691</v>
      </c>
      <c r="G160" s="2" t="str">
        <f>IF(testdata[[#This Row],[mrkt]]&gt;B159,"UP",IF(testdata[[#This Row],[mrkt]]&lt;B159,"DN",""))</f>
        <v>DN</v>
      </c>
      <c r="H160" s="2" t="str">
        <f>IF(testdata[[#This Row],[mkt-dir]]="UP",testdata[[#This Row],[mrkt]],"")</f>
        <v/>
      </c>
      <c r="I160" s="2" t="str">
        <f>IF(testdata[[#This Row],[mkt-dir]]="UP",testdata[[#This Row],[eval]],"")</f>
        <v/>
      </c>
      <c r="J160" s="5">
        <f t="shared" si="13"/>
        <v>1.0134172839506115</v>
      </c>
      <c r="K160" s="5">
        <f t="shared" si="14"/>
        <v>-5.4235654320987283</v>
      </c>
      <c r="L160" s="6">
        <f>testdata[[#This Row],[cov+]]/testdata[[#This Row],[varM+]]</f>
        <v>-5.3517593571682598</v>
      </c>
      <c r="M160" s="1">
        <f>IF(testdata[[#This Row],[mkt-dir]]="DN",testdata[[#This Row],[mrkt]],"")</f>
        <v>231.42</v>
      </c>
      <c r="N160" s="1">
        <f>IF(testdata[[#This Row],[mkt-dir]]="DN",testdata[[#This Row],[eval]],"")</f>
        <v>347.46</v>
      </c>
      <c r="O160" s="5">
        <f t="shared" si="15"/>
        <v>2.6549140495867878</v>
      </c>
      <c r="P160" s="5">
        <f t="shared" si="16"/>
        <v>-2.5913099173553578</v>
      </c>
      <c r="Q160" s="6">
        <f>testdata[[#This Row],[cov-]]/testdata[[#This Row],[varM-]]</f>
        <v>-0.97604286577890176</v>
      </c>
      <c r="R160" s="6">
        <f>testdata[[#This Row],[beta+]]/testdata[[#This Row],[beta-]]</f>
        <v>5.4831191792969554</v>
      </c>
      <c r="S160" s="6">
        <f>(testdata[[#This Row],[beta+]]-testdata[[#This Row],[beta-]])^2</f>
        <v>19.146894813016797</v>
      </c>
      <c r="U160" s="15">
        <v>42965</v>
      </c>
      <c r="V160" s="6">
        <v>-1.8853</v>
      </c>
      <c r="W160" s="6">
        <v>-5.3517999999999999</v>
      </c>
      <c r="X160" s="6">
        <v>-0.97599999999999998</v>
      </c>
      <c r="Y160" s="6">
        <v>5.4831000000000003</v>
      </c>
      <c r="Z160" s="6">
        <v>19.146899999999999</v>
      </c>
    </row>
    <row r="161" spans="1:26" x14ac:dyDescent="0.25">
      <c r="A161" s="3">
        <v>159</v>
      </c>
      <c r="B161" s="1">
        <v>231.6</v>
      </c>
      <c r="C161" s="1">
        <v>337.86</v>
      </c>
      <c r="D161" s="5">
        <f t="shared" si="12"/>
        <v>2.6564447500000066</v>
      </c>
      <c r="E161" s="5">
        <f t="shared" si="17"/>
        <v>-2.345734499999971</v>
      </c>
      <c r="F161" s="6">
        <f>testdata[[#This Row],[cov]]/testdata[[#This Row],[varM]]</f>
        <v>-0.88303530498797878</v>
      </c>
      <c r="G161" s="2" t="str">
        <f>IF(testdata[[#This Row],[mrkt]]&gt;B160,"UP",IF(testdata[[#This Row],[mrkt]]&lt;B160,"DN",""))</f>
        <v>UP</v>
      </c>
      <c r="H161" s="2">
        <f>IF(testdata[[#This Row],[mkt-dir]]="UP",testdata[[#This Row],[mrkt]],"")</f>
        <v>231.6</v>
      </c>
      <c r="I161" s="2">
        <f>IF(testdata[[#This Row],[mkt-dir]]="UP",testdata[[#This Row],[eval]],"")</f>
        <v>337.86</v>
      </c>
      <c r="J161" s="5">
        <f t="shared" si="13"/>
        <v>2.2514959999999991</v>
      </c>
      <c r="K161" s="5">
        <f t="shared" si="14"/>
        <v>-1.6086559999999615</v>
      </c>
      <c r="L161" s="6">
        <f>testdata[[#This Row],[cov+]]/testdata[[#This Row],[varM+]]</f>
        <v>-0.71448317030097419</v>
      </c>
      <c r="M161" s="1" t="str">
        <f>IF(testdata[[#This Row],[mkt-dir]]="DN",testdata[[#This Row],[mrkt]],"")</f>
        <v/>
      </c>
      <c r="N161" s="1" t="str">
        <f>IF(testdata[[#This Row],[mkt-dir]]="DN",testdata[[#This Row],[eval]],"")</f>
        <v/>
      </c>
      <c r="O161" s="5">
        <f t="shared" si="15"/>
        <v>2.8416090000000103</v>
      </c>
      <c r="P161" s="5">
        <f t="shared" si="16"/>
        <v>-2.3362749999999788</v>
      </c>
      <c r="Q161" s="6">
        <f>testdata[[#This Row],[cov-]]/testdata[[#This Row],[varM-]]</f>
        <v>-0.8221662445466531</v>
      </c>
      <c r="R161" s="6">
        <f>testdata[[#This Row],[beta+]]/testdata[[#This Row],[beta-]]</f>
        <v>0.86902518199946788</v>
      </c>
      <c r="S161" s="6">
        <f>(testdata[[#This Row],[beta+]]-testdata[[#This Row],[beta-]])^2</f>
        <v>1.1595644479000397E-2</v>
      </c>
      <c r="U161" s="15">
        <v>42968</v>
      </c>
      <c r="V161" s="6">
        <v>-0.88300000000000001</v>
      </c>
      <c r="W161" s="6">
        <v>-0.71450000000000002</v>
      </c>
      <c r="X161" s="6">
        <v>-0.82220000000000004</v>
      </c>
      <c r="Y161" s="6">
        <v>0.86899999999999999</v>
      </c>
      <c r="Z161" s="6">
        <v>1.1599999999999999E-2</v>
      </c>
    </row>
    <row r="162" spans="1:26" x14ac:dyDescent="0.25">
      <c r="A162" s="3">
        <v>160</v>
      </c>
      <c r="B162" s="1">
        <v>234.03</v>
      </c>
      <c r="C162" s="1">
        <v>341.35</v>
      </c>
      <c r="D162" s="5">
        <f t="shared" si="12"/>
        <v>2.6044627500000064</v>
      </c>
      <c r="E162" s="5">
        <f t="shared" si="17"/>
        <v>-1.6599922499999731</v>
      </c>
      <c r="F162" s="6">
        <f>testdata[[#This Row],[cov]]/testdata[[#This Row],[varM]]</f>
        <v>-0.63736455819917914</v>
      </c>
      <c r="G162" s="2" t="str">
        <f>IF(testdata[[#This Row],[mrkt]]&gt;B161,"UP",IF(testdata[[#This Row],[mrkt]]&lt;B161,"DN",""))</f>
        <v>UP</v>
      </c>
      <c r="H162" s="2">
        <f>IF(testdata[[#This Row],[mkt-dir]]="UP",testdata[[#This Row],[mrkt]],"")</f>
        <v>234.03</v>
      </c>
      <c r="I162" s="2">
        <f>IF(testdata[[#This Row],[mkt-dir]]="UP",testdata[[#This Row],[eval]],"")</f>
        <v>341.35</v>
      </c>
      <c r="J162" s="5">
        <f t="shared" si="13"/>
        <v>2.2545039999999998</v>
      </c>
      <c r="K162" s="5">
        <f t="shared" si="14"/>
        <v>-0.49042199999996805</v>
      </c>
      <c r="L162" s="6">
        <f>testdata[[#This Row],[cov+]]/testdata[[#This Row],[varM+]]</f>
        <v>-0.21752988683984065</v>
      </c>
      <c r="M162" s="1" t="str">
        <f>IF(testdata[[#This Row],[mkt-dir]]="DN",testdata[[#This Row],[mrkt]],"")</f>
        <v/>
      </c>
      <c r="N162" s="1" t="str">
        <f>IF(testdata[[#This Row],[mkt-dir]]="DN",testdata[[#This Row],[eval]],"")</f>
        <v/>
      </c>
      <c r="O162" s="5">
        <f t="shared" si="15"/>
        <v>2.8416090000000103</v>
      </c>
      <c r="P162" s="5">
        <f t="shared" si="16"/>
        <v>-2.3362749999999788</v>
      </c>
      <c r="Q162" s="6">
        <f>testdata[[#This Row],[cov-]]/testdata[[#This Row],[varM-]]</f>
        <v>-0.8221662445466531</v>
      </c>
      <c r="R162" s="6">
        <f>testdata[[#This Row],[beta+]]/testdata[[#This Row],[beta-]]</f>
        <v>0.26458138884038934</v>
      </c>
      <c r="S162" s="6">
        <f>(testdata[[#This Row],[beta+]]-testdata[[#This Row],[beta-]])^2</f>
        <v>0.36558512506096047</v>
      </c>
      <c r="U162" s="15">
        <v>42969</v>
      </c>
      <c r="V162" s="6">
        <v>-0.63739999999999997</v>
      </c>
      <c r="W162" s="6">
        <v>-0.2175</v>
      </c>
      <c r="X162" s="6">
        <v>-0.82220000000000004</v>
      </c>
      <c r="Y162" s="6">
        <v>0.2646</v>
      </c>
      <c r="Z162" s="6">
        <v>0.36559999999999998</v>
      </c>
    </row>
    <row r="163" spans="1:26" x14ac:dyDescent="0.25">
      <c r="A163" s="3">
        <v>161</v>
      </c>
      <c r="B163" s="1">
        <v>233.19</v>
      </c>
      <c r="C163" s="1">
        <v>352.77</v>
      </c>
      <c r="D163" s="5">
        <f t="shared" si="12"/>
        <v>2.6108100000000074</v>
      </c>
      <c r="E163" s="5">
        <f t="shared" si="17"/>
        <v>-1.7427749999999755</v>
      </c>
      <c r="F163" s="6">
        <f>testdata[[#This Row],[cov]]/testdata[[#This Row],[varM]]</f>
        <v>-0.66752272283313252</v>
      </c>
      <c r="G163" s="2" t="str">
        <f>IF(testdata[[#This Row],[mrkt]]&gt;B162,"UP",IF(testdata[[#This Row],[mrkt]]&lt;B162,"DN",""))</f>
        <v>DN</v>
      </c>
      <c r="H163" s="2" t="str">
        <f>IF(testdata[[#This Row],[mkt-dir]]="UP",testdata[[#This Row],[mrkt]],"")</f>
        <v/>
      </c>
      <c r="I163" s="2" t="str">
        <f>IF(testdata[[#This Row],[mkt-dir]]="UP",testdata[[#This Row],[eval]],"")</f>
        <v/>
      </c>
      <c r="J163" s="5">
        <f t="shared" si="13"/>
        <v>2.3724987654321019</v>
      </c>
      <c r="K163" s="5">
        <f t="shared" si="14"/>
        <v>-0.20367283950614143</v>
      </c>
      <c r="L163" s="6">
        <f>testdata[[#This Row],[cov+]]/testdata[[#This Row],[varM+]]</f>
        <v>-8.584739535957002E-2</v>
      </c>
      <c r="M163" s="1">
        <f>IF(testdata[[#This Row],[mkt-dir]]="DN",testdata[[#This Row],[mrkt]],"")</f>
        <v>233.19</v>
      </c>
      <c r="N163" s="1">
        <f>IF(testdata[[#This Row],[mkt-dir]]="DN",testdata[[#This Row],[eval]],"")</f>
        <v>352.77</v>
      </c>
      <c r="O163" s="5">
        <f t="shared" si="15"/>
        <v>2.7060876033057939</v>
      </c>
      <c r="P163" s="5">
        <f t="shared" si="16"/>
        <v>-2.5444917355371688</v>
      </c>
      <c r="Q163" s="6">
        <f>testdata[[#This Row],[cov-]]/testdata[[#This Row],[varM-]]</f>
        <v>-0.94028431763583065</v>
      </c>
      <c r="R163" s="6">
        <f>testdata[[#This Row],[beta+]]/testdata[[#This Row],[beta-]]</f>
        <v>9.1299401414475637E-2</v>
      </c>
      <c r="S163" s="6">
        <f>(testdata[[#This Row],[beta+]]-testdata[[#This Row],[beta-]])^2</f>
        <v>0.73006245414892867</v>
      </c>
      <c r="U163" s="15">
        <v>42970</v>
      </c>
      <c r="V163" s="6">
        <v>-0.66749999999999998</v>
      </c>
      <c r="W163" s="6">
        <v>-8.5800000000000001E-2</v>
      </c>
      <c r="X163" s="6">
        <v>-0.94030000000000002</v>
      </c>
      <c r="Y163" s="6">
        <v>9.1300000000000006E-2</v>
      </c>
      <c r="Z163" s="6">
        <v>0.73009999999999997</v>
      </c>
    </row>
    <row r="164" spans="1:26" x14ac:dyDescent="0.25">
      <c r="A164" s="3">
        <v>162</v>
      </c>
      <c r="B164" s="1">
        <v>232.64</v>
      </c>
      <c r="C164" s="1">
        <v>352.93</v>
      </c>
      <c r="D164" s="5">
        <f t="shared" si="12"/>
        <v>2.6914410000000113</v>
      </c>
      <c r="E164" s="5">
        <f t="shared" si="17"/>
        <v>-1.2564219999999828</v>
      </c>
      <c r="F164" s="6">
        <f>testdata[[#This Row],[cov]]/testdata[[#This Row],[varM]]</f>
        <v>-0.46682130501838143</v>
      </c>
      <c r="G164" s="2" t="str">
        <f>IF(testdata[[#This Row],[mrkt]]&gt;B163,"UP",IF(testdata[[#This Row],[mrkt]]&lt;B163,"DN",""))</f>
        <v>DN</v>
      </c>
      <c r="H164" s="2" t="str">
        <f>IF(testdata[[#This Row],[mkt-dir]]="UP",testdata[[#This Row],[mrkt]],"")</f>
        <v/>
      </c>
      <c r="I164" s="2" t="str">
        <f>IF(testdata[[#This Row],[mkt-dir]]="UP",testdata[[#This Row],[eval]],"")</f>
        <v/>
      </c>
      <c r="J164" s="5">
        <f t="shared" si="13"/>
        <v>2.3724987654321019</v>
      </c>
      <c r="K164" s="5">
        <f t="shared" si="14"/>
        <v>-0.20367283950614143</v>
      </c>
      <c r="L164" s="6">
        <f>testdata[[#This Row],[cov+]]/testdata[[#This Row],[varM+]]</f>
        <v>-8.584739535957002E-2</v>
      </c>
      <c r="M164" s="1">
        <f>IF(testdata[[#This Row],[mkt-dir]]="DN",testdata[[#This Row],[mrkt]],"")</f>
        <v>232.64</v>
      </c>
      <c r="N164" s="1">
        <f>IF(testdata[[#This Row],[mkt-dir]]="DN",testdata[[#This Row],[eval]],"")</f>
        <v>352.93</v>
      </c>
      <c r="O164" s="5">
        <f t="shared" si="15"/>
        <v>2.7000181818181948</v>
      </c>
      <c r="P164" s="5">
        <f t="shared" si="16"/>
        <v>-0.82395454545453506</v>
      </c>
      <c r="Q164" s="6">
        <f>testdata[[#This Row],[cov-]]/testdata[[#This Row],[varM-]]</f>
        <v>-0.30516629517645816</v>
      </c>
      <c r="R164" s="6">
        <f>testdata[[#This Row],[beta+]]/testdata[[#This Row],[beta-]]</f>
        <v>0.28131348945311918</v>
      </c>
      <c r="S164" s="6">
        <f>(testdata[[#This Row],[beta+]]-testdata[[#This Row],[beta-]])^2</f>
        <v>4.8100779816890211E-2</v>
      </c>
      <c r="U164" s="15">
        <v>42971</v>
      </c>
      <c r="V164" s="6">
        <v>-0.46679999999999999</v>
      </c>
      <c r="W164" s="6">
        <v>-8.5800000000000001E-2</v>
      </c>
      <c r="X164" s="6">
        <v>-0.30520000000000003</v>
      </c>
      <c r="Y164" s="6">
        <v>0.28129999999999999</v>
      </c>
      <c r="Z164" s="6">
        <v>4.8099999999999997E-2</v>
      </c>
    </row>
    <row r="165" spans="1:26" x14ac:dyDescent="0.25">
      <c r="A165" s="3">
        <v>163</v>
      </c>
      <c r="B165" s="1">
        <v>233.19</v>
      </c>
      <c r="C165" s="1">
        <v>348.05</v>
      </c>
      <c r="D165" s="5">
        <f t="shared" si="12"/>
        <v>2.6894250000000097</v>
      </c>
      <c r="E165" s="5">
        <f t="shared" si="17"/>
        <v>-0.38924499999997819</v>
      </c>
      <c r="F165" s="6">
        <f>testdata[[#This Row],[cov]]/testdata[[#This Row],[varM]]</f>
        <v>-0.14473168056368063</v>
      </c>
      <c r="G165" s="2" t="str">
        <f>IF(testdata[[#This Row],[mrkt]]&gt;B164,"UP",IF(testdata[[#This Row],[mrkt]]&lt;B164,"DN",""))</f>
        <v>UP</v>
      </c>
      <c r="H165" s="2">
        <f>IF(testdata[[#This Row],[mkt-dir]]="UP",testdata[[#This Row],[mrkt]],"")</f>
        <v>233.19</v>
      </c>
      <c r="I165" s="2">
        <f>IF(testdata[[#This Row],[mkt-dir]]="UP",testdata[[#This Row],[eval]],"")</f>
        <v>348.05</v>
      </c>
      <c r="J165" s="5">
        <f t="shared" si="13"/>
        <v>2.3596090000000034</v>
      </c>
      <c r="K165" s="5">
        <f t="shared" si="14"/>
        <v>-0.35887799999997194</v>
      </c>
      <c r="L165" s="6">
        <f>testdata[[#This Row],[cov+]]/testdata[[#This Row],[varM+]]</f>
        <v>-0.15209214747018315</v>
      </c>
      <c r="M165" s="1" t="str">
        <f>IF(testdata[[#This Row],[mkt-dir]]="DN",testdata[[#This Row],[mrkt]],"")</f>
        <v/>
      </c>
      <c r="N165" s="1" t="str">
        <f>IF(testdata[[#This Row],[mkt-dir]]="DN",testdata[[#This Row],[eval]],"")</f>
        <v/>
      </c>
      <c r="O165" s="5">
        <f t="shared" si="15"/>
        <v>2.7513290000000108</v>
      </c>
      <c r="P165" s="5">
        <f t="shared" si="16"/>
        <v>1.5106720000000324</v>
      </c>
      <c r="Q165" s="6">
        <f>testdata[[#This Row],[cov-]]/testdata[[#This Row],[varM-]]</f>
        <v>0.54906992220851325</v>
      </c>
      <c r="R165" s="6">
        <f>testdata[[#This Row],[beta+]]/testdata[[#This Row],[beta-]]</f>
        <v>-0.27699959753472903</v>
      </c>
      <c r="S165" s="6">
        <f>(testdata[[#This Row],[beta+]]-testdata[[#This Row],[beta-]])^2</f>
        <v>0.49162824795611315</v>
      </c>
      <c r="U165" s="15">
        <v>42972</v>
      </c>
      <c r="V165" s="6">
        <v>-0.1447</v>
      </c>
      <c r="W165" s="6">
        <v>-0.15210000000000001</v>
      </c>
      <c r="X165" s="6">
        <v>0.54910000000000003</v>
      </c>
      <c r="Y165" s="6">
        <v>-0.27700000000000002</v>
      </c>
      <c r="Z165" s="6">
        <v>0.49159999999999998</v>
      </c>
    </row>
    <row r="166" spans="1:26" x14ac:dyDescent="0.25">
      <c r="A166" s="3">
        <v>164</v>
      </c>
      <c r="B166" s="1">
        <v>233.2</v>
      </c>
      <c r="C166" s="1">
        <v>345.66</v>
      </c>
      <c r="D166" s="5">
        <f t="shared" si="12"/>
        <v>2.6785047500000116</v>
      </c>
      <c r="E166" s="5">
        <f t="shared" si="17"/>
        <v>1.2952427500000152</v>
      </c>
      <c r="F166" s="6">
        <f>testdata[[#This Row],[cov]]/testdata[[#This Row],[varM]]</f>
        <v>0.48356933098588289</v>
      </c>
      <c r="G166" s="2" t="str">
        <f>IF(testdata[[#This Row],[mrkt]]&gt;B165,"UP",IF(testdata[[#This Row],[mrkt]]&lt;B165,"DN",""))</f>
        <v>UP</v>
      </c>
      <c r="H166" s="2">
        <f>IF(testdata[[#This Row],[mkt-dir]]="UP",testdata[[#This Row],[mrkt]],"")</f>
        <v>233.2</v>
      </c>
      <c r="I166" s="2">
        <f>IF(testdata[[#This Row],[mkt-dir]]="UP",testdata[[#This Row],[eval]],"")</f>
        <v>345.66</v>
      </c>
      <c r="J166" s="5">
        <f t="shared" si="13"/>
        <v>2.3096380165289316</v>
      </c>
      <c r="K166" s="5">
        <f t="shared" si="14"/>
        <v>-0.1772231404958424</v>
      </c>
      <c r="L166" s="6">
        <f>testdata[[#This Row],[cov+]]/testdata[[#This Row],[varM+]]</f>
        <v>-7.6731998359718903E-2</v>
      </c>
      <c r="M166" s="1" t="str">
        <f>IF(testdata[[#This Row],[mkt-dir]]="DN",testdata[[#This Row],[mrkt]],"")</f>
        <v/>
      </c>
      <c r="N166" s="1" t="str">
        <f>IF(testdata[[#This Row],[mkt-dir]]="DN",testdata[[#This Row],[eval]],"")</f>
        <v/>
      </c>
      <c r="O166" s="5">
        <f t="shared" si="15"/>
        <v>2.8112395061728517</v>
      </c>
      <c r="P166" s="5">
        <f t="shared" si="16"/>
        <v>6.6853098765432346</v>
      </c>
      <c r="Q166" s="6">
        <f>testdata[[#This Row],[cov-]]/testdata[[#This Row],[varM-]]</f>
        <v>2.3780648578194041</v>
      </c>
      <c r="R166" s="6">
        <f>testdata[[#This Row],[beta+]]/testdata[[#This Row],[beta-]]</f>
        <v>-3.2266570908448332E-2</v>
      </c>
      <c r="S166" s="6">
        <f>(testdata[[#This Row],[beta+]]-testdata[[#This Row],[beta-]])^2</f>
        <v>6.0260276051069068</v>
      </c>
      <c r="U166" s="15">
        <v>42975</v>
      </c>
      <c r="V166" s="6">
        <v>0.48359999999999997</v>
      </c>
      <c r="W166" s="6">
        <v>-7.6700000000000004E-2</v>
      </c>
      <c r="X166" s="6">
        <v>2.3780999999999999</v>
      </c>
      <c r="Y166" s="6">
        <v>-3.2300000000000002E-2</v>
      </c>
      <c r="Z166" s="6">
        <v>6.0259999999999998</v>
      </c>
    </row>
    <row r="167" spans="1:26" x14ac:dyDescent="0.25">
      <c r="A167" s="3">
        <v>165</v>
      </c>
      <c r="B167" s="1">
        <v>233.46</v>
      </c>
      <c r="C167" s="1">
        <v>347.36</v>
      </c>
      <c r="D167" s="5">
        <f t="shared" si="12"/>
        <v>2.5466987500000116</v>
      </c>
      <c r="E167" s="5">
        <f t="shared" si="17"/>
        <v>4.1851600000000051</v>
      </c>
      <c r="F167" s="6">
        <f>testdata[[#This Row],[cov]]/testdata[[#This Row],[varM]]</f>
        <v>1.6433667311455609</v>
      </c>
      <c r="G167" s="2" t="str">
        <f>IF(testdata[[#This Row],[mrkt]]&gt;B166,"UP",IF(testdata[[#This Row],[mrkt]]&lt;B166,"DN",""))</f>
        <v>UP</v>
      </c>
      <c r="H167" s="2">
        <f>IF(testdata[[#This Row],[mkt-dir]]="UP",testdata[[#This Row],[mrkt]],"")</f>
        <v>233.46</v>
      </c>
      <c r="I167" s="2">
        <f>IF(testdata[[#This Row],[mkt-dir]]="UP",testdata[[#This Row],[eval]],"")</f>
        <v>347.36</v>
      </c>
      <c r="J167" s="5">
        <f t="shared" si="13"/>
        <v>2.1961239669421562</v>
      </c>
      <c r="K167" s="5">
        <f t="shared" si="14"/>
        <v>3.6277694214876095</v>
      </c>
      <c r="L167" s="6">
        <f>testdata[[#This Row],[cov+]]/testdata[[#This Row],[varM+]]</f>
        <v>1.6518964667276279</v>
      </c>
      <c r="M167" s="1" t="str">
        <f>IF(testdata[[#This Row],[mkt-dir]]="DN",testdata[[#This Row],[mrkt]],"")</f>
        <v/>
      </c>
      <c r="N167" s="1" t="str">
        <f>IF(testdata[[#This Row],[mkt-dir]]="DN",testdata[[#This Row],[eval]],"")</f>
        <v/>
      </c>
      <c r="O167" s="5">
        <f t="shared" si="15"/>
        <v>2.8112395061728517</v>
      </c>
      <c r="P167" s="5">
        <f t="shared" si="16"/>
        <v>6.6853098765432346</v>
      </c>
      <c r="Q167" s="6">
        <f>testdata[[#This Row],[cov-]]/testdata[[#This Row],[varM-]]</f>
        <v>2.3780648578194041</v>
      </c>
      <c r="R167" s="6">
        <f>testdata[[#This Row],[beta+]]/testdata[[#This Row],[beta-]]</f>
        <v>0.69463894615656308</v>
      </c>
      <c r="S167" s="6">
        <f>(testdata[[#This Row],[beta+]]-testdata[[#This Row],[beta-]])^2</f>
        <v>0.52732053222081887</v>
      </c>
      <c r="U167" s="15">
        <v>42976</v>
      </c>
      <c r="V167" s="6">
        <v>1.6434</v>
      </c>
      <c r="W167" s="6">
        <v>1.6518999999999999</v>
      </c>
      <c r="X167" s="6">
        <v>2.3780999999999999</v>
      </c>
      <c r="Y167" s="6">
        <v>0.6946</v>
      </c>
      <c r="Z167" s="6">
        <v>0.52729999999999999</v>
      </c>
    </row>
    <row r="168" spans="1:26" x14ac:dyDescent="0.25">
      <c r="A168" s="3">
        <v>166</v>
      </c>
      <c r="B168" s="1">
        <v>234.57</v>
      </c>
      <c r="C168" s="1">
        <v>353.18</v>
      </c>
      <c r="D168" s="5">
        <f t="shared" si="12"/>
        <v>2.3751347500000093</v>
      </c>
      <c r="E168" s="5">
        <f t="shared" si="17"/>
        <v>6.8055217500000209</v>
      </c>
      <c r="F168" s="6">
        <f>testdata[[#This Row],[cov]]/testdata[[#This Row],[varM]]</f>
        <v>2.8653202728813572</v>
      </c>
      <c r="G168" s="2" t="str">
        <f>IF(testdata[[#This Row],[mrkt]]&gt;B167,"UP",IF(testdata[[#This Row],[mrkt]]&lt;B167,"DN",""))</f>
        <v>UP</v>
      </c>
      <c r="H168" s="2">
        <f>IF(testdata[[#This Row],[mkt-dir]]="UP",testdata[[#This Row],[mrkt]],"")</f>
        <v>234.57</v>
      </c>
      <c r="I168" s="2">
        <f>IF(testdata[[#This Row],[mkt-dir]]="UP",testdata[[#This Row],[eval]],"")</f>
        <v>353.18</v>
      </c>
      <c r="J168" s="5">
        <f t="shared" si="13"/>
        <v>1.9380611570247985</v>
      </c>
      <c r="K168" s="5">
        <f t="shared" si="14"/>
        <v>7.5835677685950635</v>
      </c>
      <c r="L168" s="6">
        <f>testdata[[#This Row],[cov+]]/testdata[[#This Row],[varM+]]</f>
        <v>3.912966183294714</v>
      </c>
      <c r="M168" s="1" t="str">
        <f>IF(testdata[[#This Row],[mkt-dir]]="DN",testdata[[#This Row],[mrkt]],"")</f>
        <v/>
      </c>
      <c r="N168" s="1" t="str">
        <f>IF(testdata[[#This Row],[mkt-dir]]="DN",testdata[[#This Row],[eval]],"")</f>
        <v/>
      </c>
      <c r="O168" s="5">
        <f t="shared" si="15"/>
        <v>2.8112395061728517</v>
      </c>
      <c r="P168" s="5">
        <f t="shared" si="16"/>
        <v>6.6853098765432346</v>
      </c>
      <c r="Q168" s="6">
        <f>testdata[[#This Row],[cov-]]/testdata[[#This Row],[varM-]]</f>
        <v>2.3780648578194041</v>
      </c>
      <c r="R168" s="6">
        <f>testdata[[#This Row],[beta+]]/testdata[[#This Row],[beta-]]</f>
        <v>1.6454413219338166</v>
      </c>
      <c r="S168" s="6">
        <f>(testdata[[#This Row],[beta+]]-testdata[[#This Row],[beta-]])^2</f>
        <v>2.3559220789458633</v>
      </c>
      <c r="U168" s="15">
        <v>42977</v>
      </c>
      <c r="V168" s="6">
        <v>2.8653</v>
      </c>
      <c r="W168" s="6">
        <v>3.9129999999999998</v>
      </c>
      <c r="X168" s="6">
        <v>2.3780999999999999</v>
      </c>
      <c r="Y168" s="6">
        <v>1.6454</v>
      </c>
      <c r="Z168" s="6">
        <v>2.3559000000000001</v>
      </c>
    </row>
    <row r="169" spans="1:26" x14ac:dyDescent="0.25">
      <c r="A169" s="3">
        <v>167</v>
      </c>
      <c r="B169" s="1">
        <v>235.98</v>
      </c>
      <c r="C169" s="1">
        <v>355.9</v>
      </c>
      <c r="D169" s="5">
        <f t="shared" si="12"/>
        <v>2.4632847500000095</v>
      </c>
      <c r="E169" s="5">
        <f t="shared" si="17"/>
        <v>7.5280295000000148</v>
      </c>
      <c r="F169" s="6">
        <f>testdata[[#This Row],[cov]]/testdata[[#This Row],[varM]]</f>
        <v>3.0560939006340968</v>
      </c>
      <c r="G169" s="2" t="str">
        <f>IF(testdata[[#This Row],[mrkt]]&gt;B168,"UP",IF(testdata[[#This Row],[mrkt]]&lt;B168,"DN",""))</f>
        <v>UP</v>
      </c>
      <c r="H169" s="2">
        <f>IF(testdata[[#This Row],[mkt-dir]]="UP",testdata[[#This Row],[mrkt]],"")</f>
        <v>235.98</v>
      </c>
      <c r="I169" s="2">
        <f>IF(testdata[[#This Row],[mkt-dir]]="UP",testdata[[#This Row],[eval]],"")</f>
        <v>355.9</v>
      </c>
      <c r="J169" s="5">
        <f t="shared" si="13"/>
        <v>2.0339020833333352</v>
      </c>
      <c r="K169" s="5">
        <f t="shared" si="14"/>
        <v>7.5223791666666786</v>
      </c>
      <c r="L169" s="6">
        <f>testdata[[#This Row],[cov+]]/testdata[[#This Row],[varM+]]</f>
        <v>3.6984962198073719</v>
      </c>
      <c r="M169" s="1" t="str">
        <f>IF(testdata[[#This Row],[mkt-dir]]="DN",testdata[[#This Row],[mrkt]],"")</f>
        <v/>
      </c>
      <c r="N169" s="1" t="str">
        <f>IF(testdata[[#This Row],[mkt-dir]]="DN",testdata[[#This Row],[eval]],"")</f>
        <v/>
      </c>
      <c r="O169" s="5">
        <f t="shared" si="15"/>
        <v>2.7281437500000156</v>
      </c>
      <c r="P169" s="5">
        <f t="shared" si="16"/>
        <v>9.5764750000000269</v>
      </c>
      <c r="Q169" s="6">
        <f>testdata[[#This Row],[cov-]]/testdata[[#This Row],[varM-]]</f>
        <v>3.5102530795893627</v>
      </c>
      <c r="R169" s="6">
        <f>testdata[[#This Row],[beta+]]/testdata[[#This Row],[beta-]]</f>
        <v>1.053626657665387</v>
      </c>
      <c r="S169" s="6">
        <f>(testdata[[#This Row],[beta+]]-testdata[[#This Row],[beta-]])^2</f>
        <v>3.543547983913705E-2</v>
      </c>
      <c r="U169" s="15">
        <v>42978</v>
      </c>
      <c r="V169" s="6">
        <v>3.0560999999999998</v>
      </c>
      <c r="W169" s="6">
        <v>3.6985000000000001</v>
      </c>
      <c r="X169" s="6">
        <v>3.5103</v>
      </c>
      <c r="Y169" s="6">
        <v>1.0536000000000001</v>
      </c>
      <c r="Z169" s="6">
        <v>3.5400000000000001E-2</v>
      </c>
    </row>
    <row r="170" spans="1:26" x14ac:dyDescent="0.25">
      <c r="A170" s="3">
        <v>168</v>
      </c>
      <c r="B170" s="1">
        <v>236.31</v>
      </c>
      <c r="C170" s="1">
        <v>355.4</v>
      </c>
      <c r="D170" s="5">
        <f t="shared" si="12"/>
        <v>2.5500100000000083</v>
      </c>
      <c r="E170" s="5">
        <f t="shared" si="17"/>
        <v>7.4157600000000112</v>
      </c>
      <c r="F170" s="6">
        <f>testdata[[#This Row],[cov]]/testdata[[#This Row],[varM]]</f>
        <v>2.9081297720401045</v>
      </c>
      <c r="G170" s="2" t="str">
        <f>IF(testdata[[#This Row],[mrkt]]&gt;B169,"UP",IF(testdata[[#This Row],[mrkt]]&lt;B169,"DN",""))</f>
        <v>UP</v>
      </c>
      <c r="H170" s="2">
        <f>IF(testdata[[#This Row],[mkt-dir]]="UP",testdata[[#This Row],[mrkt]],"")</f>
        <v>236.31</v>
      </c>
      <c r="I170" s="2">
        <f>IF(testdata[[#This Row],[mkt-dir]]="UP",testdata[[#This Row],[eval]],"")</f>
        <v>355.4</v>
      </c>
      <c r="J170" s="5">
        <f t="shared" si="13"/>
        <v>2.1562472222222229</v>
      </c>
      <c r="K170" s="5">
        <f t="shared" si="14"/>
        <v>7.4354458333333362</v>
      </c>
      <c r="L170" s="6">
        <f>testdata[[#This Row],[cov+]]/testdata[[#This Row],[varM+]]</f>
        <v>3.4483271476034112</v>
      </c>
      <c r="M170" s="1" t="str">
        <f>IF(testdata[[#This Row],[mkt-dir]]="DN",testdata[[#This Row],[mrkt]],"")</f>
        <v/>
      </c>
      <c r="N170" s="1" t="str">
        <f>IF(testdata[[#This Row],[mkt-dir]]="DN",testdata[[#This Row],[eval]],"")</f>
        <v/>
      </c>
      <c r="O170" s="5">
        <f t="shared" si="15"/>
        <v>2.7281437500000156</v>
      </c>
      <c r="P170" s="5">
        <f t="shared" si="16"/>
        <v>9.5764750000000269</v>
      </c>
      <c r="Q170" s="6">
        <f>testdata[[#This Row],[cov-]]/testdata[[#This Row],[varM-]]</f>
        <v>3.5102530795893627</v>
      </c>
      <c r="R170" s="6">
        <f>testdata[[#This Row],[beta+]]/testdata[[#This Row],[beta-]]</f>
        <v>0.9823585563257462</v>
      </c>
      <c r="S170" s="6">
        <f>(testdata[[#This Row],[beta+]]-testdata[[#This Row],[beta-]])^2</f>
        <v>3.8348210523286952E-3</v>
      </c>
      <c r="U170" s="15">
        <v>42979</v>
      </c>
      <c r="V170" s="6">
        <v>2.9081000000000001</v>
      </c>
      <c r="W170" s="6">
        <v>3.4483000000000001</v>
      </c>
      <c r="X170" s="6">
        <v>3.5103</v>
      </c>
      <c r="Y170" s="6">
        <v>0.98240000000000005</v>
      </c>
      <c r="Z170" s="6">
        <v>3.8E-3</v>
      </c>
    </row>
    <row r="171" spans="1:26" x14ac:dyDescent="0.25">
      <c r="A171" s="3">
        <v>169</v>
      </c>
      <c r="B171" s="1">
        <v>234.62</v>
      </c>
      <c r="C171" s="1">
        <v>349.59</v>
      </c>
      <c r="D171" s="5">
        <f t="shared" si="12"/>
        <v>2.2880540000000082</v>
      </c>
      <c r="E171" s="5">
        <f t="shared" si="17"/>
        <v>7.1012670000000071</v>
      </c>
      <c r="F171" s="6">
        <f>testdata[[#This Row],[cov]]/testdata[[#This Row],[varM]]</f>
        <v>3.1036273619416246</v>
      </c>
      <c r="G171" s="2" t="str">
        <f>IF(testdata[[#This Row],[mrkt]]&gt;B170,"UP",IF(testdata[[#This Row],[mrkt]]&lt;B170,"DN",""))</f>
        <v>DN</v>
      </c>
      <c r="H171" s="2" t="str">
        <f>IF(testdata[[#This Row],[mkt-dir]]="UP",testdata[[#This Row],[mrkt]],"")</f>
        <v/>
      </c>
      <c r="I171" s="2" t="str">
        <f>IF(testdata[[#This Row],[mkt-dir]]="UP",testdata[[#This Row],[eval]],"")</f>
        <v/>
      </c>
      <c r="J171" s="5">
        <f t="shared" si="13"/>
        <v>1.9522628099173545</v>
      </c>
      <c r="K171" s="5">
        <f t="shared" si="14"/>
        <v>7.4884801652892552</v>
      </c>
      <c r="L171" s="6">
        <f>testdata[[#This Row],[cov+]]/testdata[[#This Row],[varM+]]</f>
        <v>3.8357951230993672</v>
      </c>
      <c r="M171" s="1">
        <f>IF(testdata[[#This Row],[mkt-dir]]="DN",testdata[[#This Row],[mrkt]],"")</f>
        <v>234.62</v>
      </c>
      <c r="N171" s="1">
        <f>IF(testdata[[#This Row],[mkt-dir]]="DN",testdata[[#This Row],[eval]],"")</f>
        <v>349.59</v>
      </c>
      <c r="O171" s="5">
        <f t="shared" si="15"/>
        <v>2.5483555555555721</v>
      </c>
      <c r="P171" s="5">
        <f t="shared" si="16"/>
        <v>7.7558333333333485</v>
      </c>
      <c r="Q171" s="6">
        <f>testdata[[#This Row],[cov-]]/testdata[[#This Row],[varM-]]</f>
        <v>3.0434659388189194</v>
      </c>
      <c r="R171" s="6">
        <f>testdata[[#This Row],[beta+]]/testdata[[#This Row],[beta-]]</f>
        <v>1.2603377860006304</v>
      </c>
      <c r="S171" s="6">
        <f>(testdata[[#This Row],[beta+]]-testdata[[#This Row],[beta-]])^2</f>
        <v>0.62778553626251987</v>
      </c>
      <c r="U171" s="15">
        <v>42983</v>
      </c>
      <c r="V171" s="6">
        <v>3.1036000000000001</v>
      </c>
      <c r="W171" s="6">
        <v>3.8357999999999999</v>
      </c>
      <c r="X171" s="6">
        <v>3.0434999999999999</v>
      </c>
      <c r="Y171" s="6">
        <v>1.2603</v>
      </c>
      <c r="Z171" s="6">
        <v>0.62780000000000002</v>
      </c>
    </row>
    <row r="172" spans="1:26" x14ac:dyDescent="0.25">
      <c r="A172" s="3">
        <v>170</v>
      </c>
      <c r="B172" s="1">
        <v>235.42</v>
      </c>
      <c r="C172" s="1">
        <v>344.53</v>
      </c>
      <c r="D172" s="5">
        <f t="shared" si="12"/>
        <v>2.230781000000007</v>
      </c>
      <c r="E172" s="5">
        <f t="shared" si="17"/>
        <v>5.3269000000000091</v>
      </c>
      <c r="F172" s="6">
        <f>testdata[[#This Row],[cov]]/testdata[[#This Row],[varM]]</f>
        <v>2.3879080913814454</v>
      </c>
      <c r="G172" s="2" t="str">
        <f>IF(testdata[[#This Row],[mrkt]]&gt;B171,"UP",IF(testdata[[#This Row],[mrkt]]&lt;B171,"DN",""))</f>
        <v>UP</v>
      </c>
      <c r="H172" s="2">
        <f>IF(testdata[[#This Row],[mkt-dir]]="UP",testdata[[#This Row],[mrkt]],"")</f>
        <v>235.42</v>
      </c>
      <c r="I172" s="2">
        <f>IF(testdata[[#This Row],[mkt-dir]]="UP",testdata[[#This Row],[eval]],"")</f>
        <v>344.53</v>
      </c>
      <c r="J172" s="5">
        <f t="shared" si="13"/>
        <v>1.9129583333333304</v>
      </c>
      <c r="K172" s="5">
        <f t="shared" si="14"/>
        <v>6.1627041666666686</v>
      </c>
      <c r="L172" s="6">
        <f>testdata[[#This Row],[cov+]]/testdata[[#This Row],[varM+]]</f>
        <v>3.2215569253555851</v>
      </c>
      <c r="M172" s="1" t="str">
        <f>IF(testdata[[#This Row],[mkt-dir]]="DN",testdata[[#This Row],[mrkt]],"")</f>
        <v/>
      </c>
      <c r="N172" s="1" t="str">
        <f>IF(testdata[[#This Row],[mkt-dir]]="DN",testdata[[#This Row],[eval]],"")</f>
        <v/>
      </c>
      <c r="O172" s="5">
        <f t="shared" si="15"/>
        <v>2.226900000000021</v>
      </c>
      <c r="P172" s="5">
        <f t="shared" si="16"/>
        <v>5.864312500000012</v>
      </c>
      <c r="Q172" s="6">
        <f>testdata[[#This Row],[cov-]]/testdata[[#This Row],[varM-]]</f>
        <v>2.6333973236337314</v>
      </c>
      <c r="R172" s="6">
        <f>testdata[[#This Row],[beta+]]/testdata[[#This Row],[beta-]]</f>
        <v>1.2233463201482537</v>
      </c>
      <c r="S172" s="6">
        <f>(testdata[[#This Row],[beta+]]-testdata[[#This Row],[beta-]])^2</f>
        <v>0.34593171709760967</v>
      </c>
      <c r="U172" s="15">
        <v>42984</v>
      </c>
      <c r="V172" s="6">
        <v>2.3879000000000001</v>
      </c>
      <c r="W172" s="6">
        <v>3.2216</v>
      </c>
      <c r="X172" s="6">
        <v>2.6334</v>
      </c>
      <c r="Y172" s="6">
        <v>1.2233000000000001</v>
      </c>
      <c r="Z172" s="6">
        <v>0.34589999999999999</v>
      </c>
    </row>
    <row r="173" spans="1:26" x14ac:dyDescent="0.25">
      <c r="A173" s="3">
        <v>171</v>
      </c>
      <c r="B173" s="1">
        <v>235.39</v>
      </c>
      <c r="C173" s="1">
        <v>350.61</v>
      </c>
      <c r="D173" s="5">
        <f t="shared" si="12"/>
        <v>2.1702290000000062</v>
      </c>
      <c r="E173" s="5">
        <f t="shared" si="17"/>
        <v>4.1520740000000114</v>
      </c>
      <c r="F173" s="6">
        <f>testdata[[#This Row],[cov]]/testdata[[#This Row],[varM]]</f>
        <v>1.9131962571691741</v>
      </c>
      <c r="G173" s="2" t="str">
        <f>IF(testdata[[#This Row],[mrkt]]&gt;B172,"UP",IF(testdata[[#This Row],[mrkt]]&lt;B172,"DN",""))</f>
        <v>DN</v>
      </c>
      <c r="H173" s="2" t="str">
        <f>IF(testdata[[#This Row],[mkt-dir]]="UP",testdata[[#This Row],[mrkt]],"")</f>
        <v/>
      </c>
      <c r="I173" s="2" t="str">
        <f>IF(testdata[[#This Row],[mkt-dir]]="UP",testdata[[#This Row],[eval]],"")</f>
        <v/>
      </c>
      <c r="J173" s="5">
        <f t="shared" si="13"/>
        <v>1.9129583333333304</v>
      </c>
      <c r="K173" s="5">
        <f t="shared" si="14"/>
        <v>6.1627041666666686</v>
      </c>
      <c r="L173" s="6">
        <f>testdata[[#This Row],[cov+]]/testdata[[#This Row],[varM+]]</f>
        <v>3.2215569253555851</v>
      </c>
      <c r="M173" s="1">
        <f>IF(testdata[[#This Row],[mkt-dir]]="DN",testdata[[#This Row],[mrkt]],"")</f>
        <v>235.39</v>
      </c>
      <c r="N173" s="1">
        <f>IF(testdata[[#This Row],[mkt-dir]]="DN",testdata[[#This Row],[eval]],"")</f>
        <v>350.61</v>
      </c>
      <c r="O173" s="5">
        <f t="shared" si="15"/>
        <v>2.0259750000000132</v>
      </c>
      <c r="P173" s="5">
        <f t="shared" si="16"/>
        <v>2.1064437500000208</v>
      </c>
      <c r="Q173" s="6">
        <f>testdata[[#This Row],[cov-]]/testdata[[#This Row],[varM-]]</f>
        <v>1.0397185305840433</v>
      </c>
      <c r="R173" s="6">
        <f>testdata[[#This Row],[beta+]]/testdata[[#This Row],[beta-]]</f>
        <v>3.0984894763258026</v>
      </c>
      <c r="S173" s="6">
        <f>(testdata[[#This Row],[beta+]]-testdata[[#This Row],[beta-]])^2</f>
        <v>4.7604187808992577</v>
      </c>
      <c r="U173" s="15">
        <v>42985</v>
      </c>
      <c r="V173" s="6">
        <v>1.9132</v>
      </c>
      <c r="W173" s="6">
        <v>3.2216</v>
      </c>
      <c r="X173" s="6">
        <v>1.0397000000000001</v>
      </c>
      <c r="Y173" s="6">
        <v>3.0985</v>
      </c>
      <c r="Z173" s="6">
        <v>4.7603999999999997</v>
      </c>
    </row>
    <row r="174" spans="1:26" x14ac:dyDescent="0.25">
      <c r="A174" s="3">
        <v>172</v>
      </c>
      <c r="B174" s="1">
        <v>235.11</v>
      </c>
      <c r="C174" s="1">
        <v>343.4</v>
      </c>
      <c r="D174" s="5">
        <f t="shared" si="12"/>
        <v>2.1214727500000059</v>
      </c>
      <c r="E174" s="5">
        <f t="shared" si="17"/>
        <v>3.9724560000000024</v>
      </c>
      <c r="F174" s="6">
        <f>testdata[[#This Row],[cov]]/testdata[[#This Row],[varM]]</f>
        <v>1.8724991871802226</v>
      </c>
      <c r="G174" s="2" t="str">
        <f>IF(testdata[[#This Row],[mrkt]]&gt;B173,"UP",IF(testdata[[#This Row],[mrkt]]&lt;B173,"DN",""))</f>
        <v>DN</v>
      </c>
      <c r="H174" s="2" t="str">
        <f>IF(testdata[[#This Row],[mkt-dir]]="UP",testdata[[#This Row],[mrkt]],"")</f>
        <v/>
      </c>
      <c r="I174" s="2" t="str">
        <f>IF(testdata[[#This Row],[mkt-dir]]="UP",testdata[[#This Row],[eval]],"")</f>
        <v/>
      </c>
      <c r="J174" s="5">
        <f t="shared" si="13"/>
        <v>1.9129583333333304</v>
      </c>
      <c r="K174" s="5">
        <f t="shared" si="14"/>
        <v>6.1627041666666686</v>
      </c>
      <c r="L174" s="6">
        <f>testdata[[#This Row],[cov+]]/testdata[[#This Row],[varM+]]</f>
        <v>3.2215569253555851</v>
      </c>
      <c r="M174" s="1">
        <f>IF(testdata[[#This Row],[mkt-dir]]="DN",testdata[[#This Row],[mrkt]],"")</f>
        <v>235.11</v>
      </c>
      <c r="N174" s="1">
        <f>IF(testdata[[#This Row],[mkt-dir]]="DN",testdata[[#This Row],[eval]],"")</f>
        <v>343.4</v>
      </c>
      <c r="O174" s="5">
        <f t="shared" si="15"/>
        <v>2.2155359375000185</v>
      </c>
      <c r="P174" s="5">
        <f t="shared" si="16"/>
        <v>0.76692968750000046</v>
      </c>
      <c r="Q174" s="6">
        <f>testdata[[#This Row],[cov-]]/testdata[[#This Row],[varM-]]</f>
        <v>0.3461598950028289</v>
      </c>
      <c r="R174" s="6">
        <f>testdata[[#This Row],[beta+]]/testdata[[#This Row],[beta-]]</f>
        <v>9.306557379586847</v>
      </c>
      <c r="S174" s="6">
        <f>(testdata[[#This Row],[beta+]]-testdata[[#This Row],[beta-]])^2</f>
        <v>8.2679080821614495</v>
      </c>
      <c r="U174" s="15">
        <v>42986</v>
      </c>
      <c r="V174" s="6">
        <v>1.8725000000000001</v>
      </c>
      <c r="W174" s="6">
        <v>3.2216</v>
      </c>
      <c r="X174" s="6">
        <v>0.34620000000000001</v>
      </c>
      <c r="Y174" s="6">
        <v>9.3065999999999995</v>
      </c>
      <c r="Z174" s="6">
        <v>8.2678999999999991</v>
      </c>
    </row>
    <row r="175" spans="1:26" x14ac:dyDescent="0.25">
      <c r="A175" s="3">
        <v>173</v>
      </c>
      <c r="B175" s="1">
        <v>237.62</v>
      </c>
      <c r="C175" s="1">
        <v>363.69</v>
      </c>
      <c r="D175" s="5">
        <f t="shared" si="12"/>
        <v>2.6356940000000102</v>
      </c>
      <c r="E175" s="5">
        <f t="shared" si="17"/>
        <v>6.5581850000000035</v>
      </c>
      <c r="F175" s="6">
        <f>testdata[[#This Row],[cov]]/testdata[[#This Row],[varM]]</f>
        <v>2.4882194215261628</v>
      </c>
      <c r="G175" s="2" t="str">
        <f>IF(testdata[[#This Row],[mrkt]]&gt;B174,"UP",IF(testdata[[#This Row],[mrkt]]&lt;B174,"DN",""))</f>
        <v>UP</v>
      </c>
      <c r="H175" s="2">
        <f>IF(testdata[[#This Row],[mkt-dir]]="UP",testdata[[#This Row],[mrkt]],"")</f>
        <v>237.62</v>
      </c>
      <c r="I175" s="2">
        <f>IF(testdata[[#This Row],[mkt-dir]]="UP",testdata[[#This Row],[eval]],"")</f>
        <v>363.69</v>
      </c>
      <c r="J175" s="5">
        <f t="shared" si="13"/>
        <v>2.5094409722222273</v>
      </c>
      <c r="K175" s="5">
        <f t="shared" si="14"/>
        <v>10.312350694444445</v>
      </c>
      <c r="L175" s="6">
        <f>testdata[[#This Row],[cov+]]/testdata[[#This Row],[varM+]]</f>
        <v>4.1094215040700384</v>
      </c>
      <c r="M175" s="1" t="str">
        <f>IF(testdata[[#This Row],[mkt-dir]]="DN",testdata[[#This Row],[mrkt]],"")</f>
        <v/>
      </c>
      <c r="N175" s="1" t="str">
        <f>IF(testdata[[#This Row],[mkt-dir]]="DN",testdata[[#This Row],[eval]],"")</f>
        <v/>
      </c>
      <c r="O175" s="5">
        <f t="shared" si="15"/>
        <v>2.2155359375000185</v>
      </c>
      <c r="P175" s="5">
        <f t="shared" si="16"/>
        <v>0.76692968750000046</v>
      </c>
      <c r="Q175" s="6">
        <f>testdata[[#This Row],[cov-]]/testdata[[#This Row],[varM-]]</f>
        <v>0.3461598950028289</v>
      </c>
      <c r="R175" s="6">
        <f>testdata[[#This Row],[beta+]]/testdata[[#This Row],[beta-]]</f>
        <v>11.871454675696777</v>
      </c>
      <c r="S175" s="6">
        <f>(testdata[[#This Row],[beta+]]-testdata[[#This Row],[beta-]])^2</f>
        <v>14.162137938279123</v>
      </c>
      <c r="U175" s="15">
        <v>42989</v>
      </c>
      <c r="V175" s="6">
        <v>2.4882</v>
      </c>
      <c r="W175" s="6">
        <v>4.1093999999999999</v>
      </c>
      <c r="X175" s="6">
        <v>0.34620000000000001</v>
      </c>
      <c r="Y175" s="6">
        <v>11.871499999999999</v>
      </c>
      <c r="Z175" s="6">
        <v>14.162100000000001</v>
      </c>
    </row>
    <row r="176" spans="1:26" x14ac:dyDescent="0.25">
      <c r="A176" s="3">
        <v>174</v>
      </c>
      <c r="B176" s="1">
        <v>238.42</v>
      </c>
      <c r="C176" s="1">
        <v>362.75</v>
      </c>
      <c r="D176" s="5">
        <f t="shared" si="12"/>
        <v>3.4414527500000061</v>
      </c>
      <c r="E176" s="5">
        <f t="shared" si="17"/>
        <v>8.4027562500000013</v>
      </c>
      <c r="F176" s="6">
        <f>testdata[[#This Row],[cov]]/testdata[[#This Row],[varM]]</f>
        <v>2.4416305730189052</v>
      </c>
      <c r="G176" s="2" t="str">
        <f>IF(testdata[[#This Row],[mrkt]]&gt;B175,"UP",IF(testdata[[#This Row],[mrkt]]&lt;B175,"DN",""))</f>
        <v>UP</v>
      </c>
      <c r="H176" s="2">
        <f>IF(testdata[[#This Row],[mkt-dir]]="UP",testdata[[#This Row],[mrkt]],"")</f>
        <v>238.42</v>
      </c>
      <c r="I176" s="2">
        <f>IF(testdata[[#This Row],[mkt-dir]]="UP",testdata[[#This Row],[eval]],"")</f>
        <v>362.75</v>
      </c>
      <c r="J176" s="5">
        <f t="shared" si="13"/>
        <v>3.5960972222222209</v>
      </c>
      <c r="K176" s="5">
        <f t="shared" si="14"/>
        <v>13.402138888888883</v>
      </c>
      <c r="L176" s="6">
        <f>testdata[[#This Row],[cov+]]/testdata[[#This Row],[varM+]]</f>
        <v>3.7268566617359093</v>
      </c>
      <c r="M176" s="1" t="str">
        <f>IF(testdata[[#This Row],[mkt-dir]]="DN",testdata[[#This Row],[mrkt]],"")</f>
        <v/>
      </c>
      <c r="N176" s="1" t="str">
        <f>IF(testdata[[#This Row],[mkt-dir]]="DN",testdata[[#This Row],[eval]],"")</f>
        <v/>
      </c>
      <c r="O176" s="5">
        <f t="shared" si="15"/>
        <v>2.2155359375000185</v>
      </c>
      <c r="P176" s="5">
        <f t="shared" si="16"/>
        <v>0.76692968750000046</v>
      </c>
      <c r="Q176" s="6">
        <f>testdata[[#This Row],[cov-]]/testdata[[#This Row],[varM-]]</f>
        <v>0.3461598950028289</v>
      </c>
      <c r="R176" s="6">
        <f>testdata[[#This Row],[beta+]]/testdata[[#This Row],[beta-]]</f>
        <v>10.766286665604207</v>
      </c>
      <c r="S176" s="6">
        <f>(testdata[[#This Row],[beta+]]-testdata[[#This Row],[beta-]])^2</f>
        <v>11.429110628599505</v>
      </c>
      <c r="U176" s="15">
        <v>42990</v>
      </c>
      <c r="V176" s="6">
        <v>2.4416000000000002</v>
      </c>
      <c r="W176" s="6">
        <v>3.7269000000000001</v>
      </c>
      <c r="X176" s="6">
        <v>0.34620000000000001</v>
      </c>
      <c r="Y176" s="6">
        <v>10.766299999999999</v>
      </c>
      <c r="Z176" s="6">
        <v>11.4291</v>
      </c>
    </row>
    <row r="177" spans="1:26" x14ac:dyDescent="0.25">
      <c r="A177" s="3">
        <v>175</v>
      </c>
      <c r="B177" s="1">
        <v>238.54</v>
      </c>
      <c r="C177" s="1">
        <v>366.23</v>
      </c>
      <c r="D177" s="5">
        <f t="shared" si="12"/>
        <v>4.2386560000000033</v>
      </c>
      <c r="E177" s="5">
        <f t="shared" si="17"/>
        <v>11.064334999999993</v>
      </c>
      <c r="F177" s="6">
        <f>testdata[[#This Row],[cov]]/testdata[[#This Row],[varM]]</f>
        <v>2.6103404003533157</v>
      </c>
      <c r="G177" s="2" t="str">
        <f>IF(testdata[[#This Row],[mrkt]]&gt;B176,"UP",IF(testdata[[#This Row],[mrkt]]&lt;B176,"DN",""))</f>
        <v>UP</v>
      </c>
      <c r="H177" s="2">
        <f>IF(testdata[[#This Row],[mkt-dir]]="UP",testdata[[#This Row],[mrkt]],"")</f>
        <v>238.54</v>
      </c>
      <c r="I177" s="2">
        <f>IF(testdata[[#This Row],[mkt-dir]]="UP",testdata[[#This Row],[eval]],"")</f>
        <v>366.23</v>
      </c>
      <c r="J177" s="5">
        <f t="shared" si="13"/>
        <v>4.2405633136094636</v>
      </c>
      <c r="K177" s="5">
        <f t="shared" si="14"/>
        <v>16.124610650887568</v>
      </c>
      <c r="L177" s="6">
        <f>testdata[[#This Row],[cov+]]/testdata[[#This Row],[varM+]]</f>
        <v>3.8024690255509226</v>
      </c>
      <c r="M177" s="1" t="str">
        <f>IF(testdata[[#This Row],[mkt-dir]]="DN",testdata[[#This Row],[mrkt]],"")</f>
        <v/>
      </c>
      <c r="N177" s="1" t="str">
        <f>IF(testdata[[#This Row],[mkt-dir]]="DN",testdata[[#This Row],[eval]],"")</f>
        <v/>
      </c>
      <c r="O177" s="5">
        <f t="shared" si="15"/>
        <v>2.2126122448979739</v>
      </c>
      <c r="P177" s="5">
        <f t="shared" si="16"/>
        <v>-1.6249877551020639</v>
      </c>
      <c r="Q177" s="6">
        <f>testdata[[#This Row],[cov-]]/testdata[[#This Row],[varM-]]</f>
        <v>-0.73442048368352675</v>
      </c>
      <c r="R177" s="6">
        <f>testdata[[#This Row],[beta+]]/testdata[[#This Row],[beta-]]</f>
        <v>-5.1775094922181744</v>
      </c>
      <c r="S177" s="6">
        <f>(testdata[[#This Row],[beta+]]-testdata[[#This Row],[beta-]])^2</f>
        <v>20.583366419001607</v>
      </c>
      <c r="U177" s="15">
        <v>42991</v>
      </c>
      <c r="V177" s="6">
        <v>2.6103000000000001</v>
      </c>
      <c r="W177" s="6">
        <v>3.8025000000000002</v>
      </c>
      <c r="X177" s="6">
        <v>-0.73440000000000005</v>
      </c>
      <c r="Y177" s="6">
        <v>-5.1775000000000002</v>
      </c>
      <c r="Z177" s="6">
        <v>20.583400000000001</v>
      </c>
    </row>
    <row r="178" spans="1:26" x14ac:dyDescent="0.25">
      <c r="A178" s="3">
        <v>176</v>
      </c>
      <c r="B178" s="1">
        <v>238.46</v>
      </c>
      <c r="C178" s="1">
        <v>377.64</v>
      </c>
      <c r="D178" s="5">
        <f t="shared" si="12"/>
        <v>4.9247560000000075</v>
      </c>
      <c r="E178" s="5">
        <f t="shared" si="17"/>
        <v>15.483098000000002</v>
      </c>
      <c r="F178" s="6">
        <f>testdata[[#This Row],[cov]]/testdata[[#This Row],[varM]]</f>
        <v>3.1439320039409013</v>
      </c>
      <c r="G178" s="2" t="str">
        <f>IF(testdata[[#This Row],[mrkt]]&gt;B177,"UP",IF(testdata[[#This Row],[mrkt]]&lt;B177,"DN",""))</f>
        <v>DN</v>
      </c>
      <c r="H178" s="2" t="str">
        <f>IF(testdata[[#This Row],[mkt-dir]]="UP",testdata[[#This Row],[mrkt]],"")</f>
        <v/>
      </c>
      <c r="I178" s="2" t="str">
        <f>IF(testdata[[#This Row],[mkt-dir]]="UP",testdata[[#This Row],[eval]],"")</f>
        <v/>
      </c>
      <c r="J178" s="5">
        <f t="shared" si="13"/>
        <v>4.5885416666666616</v>
      </c>
      <c r="K178" s="5">
        <f t="shared" si="14"/>
        <v>17.242466666666648</v>
      </c>
      <c r="L178" s="6">
        <f>testdata[[#This Row],[cov+]]/testdata[[#This Row],[varM+]]</f>
        <v>3.7577225879682179</v>
      </c>
      <c r="M178" s="1">
        <f>IF(testdata[[#This Row],[mkt-dir]]="DN",testdata[[#This Row],[mrkt]],"")</f>
        <v>238.46</v>
      </c>
      <c r="N178" s="1">
        <f>IF(testdata[[#This Row],[mkt-dir]]="DN",testdata[[#This Row],[eval]],"")</f>
        <v>377.64</v>
      </c>
      <c r="O178" s="5">
        <f t="shared" si="15"/>
        <v>4.6797937500000266</v>
      </c>
      <c r="P178" s="5">
        <f t="shared" si="16"/>
        <v>13.822975000000014</v>
      </c>
      <c r="Q178" s="6">
        <f>testdata[[#This Row],[cov-]]/testdata[[#This Row],[varM-]]</f>
        <v>2.9537573103515373</v>
      </c>
      <c r="R178" s="6">
        <f>testdata[[#This Row],[beta+]]/testdata[[#This Row],[beta-]]</f>
        <v>1.2721839315637606</v>
      </c>
      <c r="S178" s="6">
        <f>(testdata[[#This Row],[beta+]]-testdata[[#This Row],[beta-]])^2</f>
        <v>0.64636016761326631</v>
      </c>
      <c r="U178" s="15">
        <v>42992</v>
      </c>
      <c r="V178" s="6">
        <v>3.1438999999999999</v>
      </c>
      <c r="W178" s="6">
        <v>3.7576999999999998</v>
      </c>
      <c r="X178" s="6">
        <v>2.9538000000000002</v>
      </c>
      <c r="Y178" s="6">
        <v>1.2722</v>
      </c>
      <c r="Z178" s="6">
        <v>0.64639999999999997</v>
      </c>
    </row>
    <row r="179" spans="1:26" x14ac:dyDescent="0.25">
      <c r="A179" s="3">
        <v>177</v>
      </c>
      <c r="B179" s="1">
        <v>238.78</v>
      </c>
      <c r="C179" s="1">
        <v>379.81</v>
      </c>
      <c r="D179" s="5">
        <f t="shared" si="12"/>
        <v>5.1779687500000078</v>
      </c>
      <c r="E179" s="5">
        <f t="shared" si="17"/>
        <v>20.445691250000003</v>
      </c>
      <c r="F179" s="6">
        <f>testdata[[#This Row],[cov]]/testdata[[#This Row],[varM]]</f>
        <v>3.9485930172908001</v>
      </c>
      <c r="G179" s="2" t="str">
        <f>IF(testdata[[#This Row],[mrkt]]&gt;B178,"UP",IF(testdata[[#This Row],[mrkt]]&lt;B178,"DN",""))</f>
        <v>UP</v>
      </c>
      <c r="H179" s="2">
        <f>IF(testdata[[#This Row],[mkt-dir]]="UP",testdata[[#This Row],[mrkt]],"")</f>
        <v>238.78</v>
      </c>
      <c r="I179" s="2">
        <f>IF(testdata[[#This Row],[mkt-dir]]="UP",testdata[[#This Row],[eval]],"")</f>
        <v>379.81</v>
      </c>
      <c r="J179" s="5">
        <f t="shared" si="13"/>
        <v>5.1481609467455618</v>
      </c>
      <c r="K179" s="5">
        <f t="shared" si="14"/>
        <v>23.038605917159757</v>
      </c>
      <c r="L179" s="6">
        <f>testdata[[#This Row],[cov+]]/testdata[[#This Row],[varM+]]</f>
        <v>4.4751137649889792</v>
      </c>
      <c r="M179" s="1" t="str">
        <f>IF(testdata[[#This Row],[mkt-dir]]="DN",testdata[[#This Row],[mrkt]],"")</f>
        <v/>
      </c>
      <c r="N179" s="1" t="str">
        <f>IF(testdata[[#This Row],[mkt-dir]]="DN",testdata[[#This Row],[eval]],"")</f>
        <v/>
      </c>
      <c r="O179" s="5">
        <f t="shared" si="15"/>
        <v>4.4940244897959456</v>
      </c>
      <c r="P179" s="5">
        <f t="shared" si="16"/>
        <v>15.28603265306125</v>
      </c>
      <c r="Q179" s="6">
        <f>testdata[[#This Row],[cov-]]/testdata[[#This Row],[varM-]]</f>
        <v>3.4014128511692476</v>
      </c>
      <c r="R179" s="6">
        <f>testdata[[#This Row],[beta+]]/testdata[[#This Row],[beta-]]</f>
        <v>1.3156632143171456</v>
      </c>
      <c r="S179" s="6">
        <f>(testdata[[#This Row],[beta+]]-testdata[[#This Row],[beta-]])^2</f>
        <v>1.1528336523373266</v>
      </c>
      <c r="U179" s="15">
        <v>42993</v>
      </c>
      <c r="V179" s="6">
        <v>3.9485999999999999</v>
      </c>
      <c r="W179" s="6">
        <v>4.4751000000000003</v>
      </c>
      <c r="X179" s="6">
        <v>3.4014000000000002</v>
      </c>
      <c r="Y179" s="6">
        <v>1.3157000000000001</v>
      </c>
      <c r="Z179" s="6">
        <v>1.1528</v>
      </c>
    </row>
    <row r="180" spans="1:26" x14ac:dyDescent="0.25">
      <c r="A180" s="3">
        <v>178</v>
      </c>
      <c r="B180" s="1">
        <v>239.29</v>
      </c>
      <c r="C180" s="1">
        <v>385</v>
      </c>
      <c r="D180" s="5">
        <f t="shared" si="12"/>
        <v>5.2257790000000028</v>
      </c>
      <c r="E180" s="5">
        <f t="shared" si="17"/>
        <v>25.078279499999994</v>
      </c>
      <c r="F180" s="6">
        <f>testdata[[#This Row],[cov]]/testdata[[#This Row],[varM]]</f>
        <v>4.7989552371043587</v>
      </c>
      <c r="G180" s="2" t="str">
        <f>IF(testdata[[#This Row],[mrkt]]&gt;B179,"UP",IF(testdata[[#This Row],[mrkt]]&lt;B179,"DN",""))</f>
        <v>UP</v>
      </c>
      <c r="H180" s="2">
        <f>IF(testdata[[#This Row],[mkt-dir]]="UP",testdata[[#This Row],[mrkt]],"")</f>
        <v>239.29</v>
      </c>
      <c r="I180" s="2">
        <f>IF(testdata[[#This Row],[mkt-dir]]="UP",testdata[[#This Row],[eval]],"")</f>
        <v>385</v>
      </c>
      <c r="J180" s="5">
        <f t="shared" si="13"/>
        <v>5.7479086734693841</v>
      </c>
      <c r="K180" s="5">
        <f t="shared" si="14"/>
        <v>29.250279081632641</v>
      </c>
      <c r="L180" s="6">
        <f>testdata[[#This Row],[cov+]]/testdata[[#This Row],[varM+]]</f>
        <v>5.0888559201789549</v>
      </c>
      <c r="M180" s="1" t="str">
        <f>IF(testdata[[#This Row],[mkt-dir]]="DN",testdata[[#This Row],[mrkt]],"")</f>
        <v/>
      </c>
      <c r="N180" s="1" t="str">
        <f>IF(testdata[[#This Row],[mkt-dir]]="DN",testdata[[#This Row],[eval]],"")</f>
        <v/>
      </c>
      <c r="O180" s="5">
        <f t="shared" si="15"/>
        <v>3.5113138888889082</v>
      </c>
      <c r="P180" s="5">
        <f t="shared" si="16"/>
        <v>14.337116666666679</v>
      </c>
      <c r="Q180" s="6">
        <f>testdata[[#This Row],[cov-]]/testdata[[#This Row],[varM-]]</f>
        <v>4.0831201995454185</v>
      </c>
      <c r="R180" s="6">
        <f>testdata[[#This Row],[beta+]]/testdata[[#This Row],[beta-]]</f>
        <v>1.2463154821514946</v>
      </c>
      <c r="S180" s="6">
        <f>(testdata[[#This Row],[beta+]]-testdata[[#This Row],[beta-]])^2</f>
        <v>1.0115043397582588</v>
      </c>
      <c r="U180" s="15">
        <v>42996</v>
      </c>
      <c r="V180" s="6">
        <v>4.7990000000000004</v>
      </c>
      <c r="W180" s="6">
        <v>5.0888999999999998</v>
      </c>
      <c r="X180" s="6">
        <v>4.0831</v>
      </c>
      <c r="Y180" s="6">
        <v>1.2463</v>
      </c>
      <c r="Z180" s="6">
        <v>1.0115000000000001</v>
      </c>
    </row>
    <row r="181" spans="1:26" x14ac:dyDescent="0.25">
      <c r="A181" s="3">
        <v>179</v>
      </c>
      <c r="B181" s="1">
        <v>239.53</v>
      </c>
      <c r="C181" s="1">
        <v>375.1</v>
      </c>
      <c r="D181" s="5">
        <f t="shared" si="12"/>
        <v>5.1272487500000032</v>
      </c>
      <c r="E181" s="5">
        <f t="shared" si="17"/>
        <v>24.792803749999997</v>
      </c>
      <c r="F181" s="6">
        <f>testdata[[#This Row],[cov]]/testdata[[#This Row],[varM]]</f>
        <v>4.8354985215023909</v>
      </c>
      <c r="G181" s="2" t="str">
        <f>IF(testdata[[#This Row],[mrkt]]&gt;B180,"UP",IF(testdata[[#This Row],[mrkt]]&lt;B180,"DN",""))</f>
        <v>UP</v>
      </c>
      <c r="H181" s="2">
        <f>IF(testdata[[#This Row],[mkt-dir]]="UP",testdata[[#This Row],[mrkt]],"")</f>
        <v>239.53</v>
      </c>
      <c r="I181" s="2">
        <f>IF(testdata[[#This Row],[mkt-dir]]="UP",testdata[[#This Row],[eval]],"")</f>
        <v>375.1</v>
      </c>
      <c r="J181" s="5">
        <f t="shared" si="13"/>
        <v>5.2247714285714251</v>
      </c>
      <c r="K181" s="5">
        <f t="shared" si="14"/>
        <v>27.428392857142857</v>
      </c>
      <c r="L181" s="6">
        <f>testdata[[#This Row],[cov+]]/testdata[[#This Row],[varM+]]</f>
        <v>5.2496828295974707</v>
      </c>
      <c r="M181" s="1" t="str">
        <f>IF(testdata[[#This Row],[mkt-dir]]="DN",testdata[[#This Row],[mrkt]],"")</f>
        <v/>
      </c>
      <c r="N181" s="1" t="str">
        <f>IF(testdata[[#This Row],[mkt-dir]]="DN",testdata[[#This Row],[eval]],"")</f>
        <v/>
      </c>
      <c r="O181" s="5">
        <f t="shared" si="15"/>
        <v>3.5113138888889082</v>
      </c>
      <c r="P181" s="5">
        <f t="shared" si="16"/>
        <v>14.337116666666679</v>
      </c>
      <c r="Q181" s="6">
        <f>testdata[[#This Row],[cov-]]/testdata[[#This Row],[varM-]]</f>
        <v>4.0831201995454185</v>
      </c>
      <c r="R181" s="6">
        <f>testdata[[#This Row],[beta+]]/testdata[[#This Row],[beta-]]</f>
        <v>1.2857037199595367</v>
      </c>
      <c r="S181" s="6">
        <f>(testdata[[#This Row],[beta+]]-testdata[[#This Row],[beta-]])^2</f>
        <v>1.3608683698339612</v>
      </c>
      <c r="U181" s="15">
        <v>42997</v>
      </c>
      <c r="V181" s="6">
        <v>4.8354999999999997</v>
      </c>
      <c r="W181" s="6">
        <v>5.2496999999999998</v>
      </c>
      <c r="X181" s="6">
        <v>4.0831</v>
      </c>
      <c r="Y181" s="6">
        <v>1.2857000000000001</v>
      </c>
      <c r="Z181" s="6">
        <v>1.3609</v>
      </c>
    </row>
    <row r="182" spans="1:26" x14ac:dyDescent="0.25">
      <c r="A182" s="3">
        <v>180</v>
      </c>
      <c r="B182" s="1">
        <v>239.61</v>
      </c>
      <c r="C182" s="1">
        <v>373.91</v>
      </c>
      <c r="D182" s="5">
        <f t="shared" si="12"/>
        <v>5.5697427500000094</v>
      </c>
      <c r="E182" s="5">
        <f t="shared" si="17"/>
        <v>25.879719250000029</v>
      </c>
      <c r="F182" s="6">
        <f>testdata[[#This Row],[cov]]/testdata[[#This Row],[varM]]</f>
        <v>4.6464837626477431</v>
      </c>
      <c r="G182" s="2" t="str">
        <f>IF(testdata[[#This Row],[mrkt]]&gt;B181,"UP",IF(testdata[[#This Row],[mrkt]]&lt;B181,"DN",""))</f>
        <v>UP</v>
      </c>
      <c r="H182" s="2">
        <f>IF(testdata[[#This Row],[mkt-dir]]="UP",testdata[[#This Row],[mrkt]],"")</f>
        <v>239.61</v>
      </c>
      <c r="I182" s="2">
        <f>IF(testdata[[#This Row],[mkt-dir]]="UP",testdata[[#This Row],[eval]],"")</f>
        <v>373.91</v>
      </c>
      <c r="J182" s="5">
        <f t="shared" si="13"/>
        <v>5.4724551020408247</v>
      </c>
      <c r="K182" s="5">
        <f t="shared" si="14"/>
        <v>27.19815510204085</v>
      </c>
      <c r="L182" s="6">
        <f>testdata[[#This Row],[cov+]]/testdata[[#This Row],[varM+]]</f>
        <v>4.9700097296180523</v>
      </c>
      <c r="M182" s="1" t="str">
        <f>IF(testdata[[#This Row],[mkt-dir]]="DN",testdata[[#This Row],[mrkt]],"")</f>
        <v/>
      </c>
      <c r="N182" s="1" t="str">
        <f>IF(testdata[[#This Row],[mkt-dir]]="DN",testdata[[#This Row],[eval]],"")</f>
        <v/>
      </c>
      <c r="O182" s="5">
        <f t="shared" si="15"/>
        <v>3.5113138888889082</v>
      </c>
      <c r="P182" s="5">
        <f t="shared" si="16"/>
        <v>14.337116666666679</v>
      </c>
      <c r="Q182" s="6">
        <f>testdata[[#This Row],[cov-]]/testdata[[#This Row],[varM-]]</f>
        <v>4.0831201995454185</v>
      </c>
      <c r="R182" s="6">
        <f>testdata[[#This Row],[beta+]]/testdata[[#This Row],[beta-]]</f>
        <v>1.2172087733717398</v>
      </c>
      <c r="S182" s="6">
        <f>(testdata[[#This Row],[beta+]]-testdata[[#This Row],[beta-]])^2</f>
        <v>0.7865730385524573</v>
      </c>
      <c r="U182" s="15">
        <v>42998</v>
      </c>
      <c r="V182" s="6">
        <v>4.6464999999999996</v>
      </c>
      <c r="W182" s="6">
        <v>4.97</v>
      </c>
      <c r="X182" s="6">
        <v>4.0831</v>
      </c>
      <c r="Y182" s="6">
        <v>1.2172000000000001</v>
      </c>
      <c r="Z182" s="6">
        <v>0.78659999999999997</v>
      </c>
    </row>
    <row r="183" spans="1:26" x14ac:dyDescent="0.25">
      <c r="A183" s="3">
        <v>181</v>
      </c>
      <c r="B183" s="1">
        <v>238.97</v>
      </c>
      <c r="C183" s="1">
        <v>366.48</v>
      </c>
      <c r="D183" s="5">
        <f t="shared" si="12"/>
        <v>5.4362247500000098</v>
      </c>
      <c r="E183" s="5">
        <f t="shared" si="17"/>
        <v>25.752219500000024</v>
      </c>
      <c r="F183" s="6">
        <f>testdata[[#This Row],[cov]]/testdata[[#This Row],[varM]]</f>
        <v>4.7371513659364393</v>
      </c>
      <c r="G183" s="2" t="str">
        <f>IF(testdata[[#This Row],[mrkt]]&gt;B182,"UP",IF(testdata[[#This Row],[mrkt]]&lt;B182,"DN",""))</f>
        <v>DN</v>
      </c>
      <c r="H183" s="2" t="str">
        <f>IF(testdata[[#This Row],[mkt-dir]]="UP",testdata[[#This Row],[mrkt]],"")</f>
        <v/>
      </c>
      <c r="I183" s="2" t="str">
        <f>IF(testdata[[#This Row],[mkt-dir]]="UP",testdata[[#This Row],[eval]],"")</f>
        <v/>
      </c>
      <c r="J183" s="5">
        <f t="shared" si="13"/>
        <v>5.4724551020408247</v>
      </c>
      <c r="K183" s="5">
        <f t="shared" si="14"/>
        <v>27.19815510204085</v>
      </c>
      <c r="L183" s="6">
        <f>testdata[[#This Row],[cov+]]/testdata[[#This Row],[varM+]]</f>
        <v>4.9700097296180523</v>
      </c>
      <c r="M183" s="1">
        <f>IF(testdata[[#This Row],[mkt-dir]]="DN",testdata[[#This Row],[mrkt]],"")</f>
        <v>238.97</v>
      </c>
      <c r="N183" s="1">
        <f>IF(testdata[[#This Row],[mkt-dir]]="DN",testdata[[#This Row],[eval]],"")</f>
        <v>366.48</v>
      </c>
      <c r="O183" s="5">
        <f t="shared" si="15"/>
        <v>4.8535583333333507</v>
      </c>
      <c r="P183" s="5">
        <f t="shared" si="16"/>
        <v>19.775108333333353</v>
      </c>
      <c r="Q183" s="6">
        <f>testdata[[#This Row],[cov-]]/testdata[[#This Row],[varM-]]</f>
        <v>4.074352665655943</v>
      </c>
      <c r="R183" s="6">
        <f>testdata[[#This Row],[beta+]]/testdata[[#This Row],[beta-]]</f>
        <v>1.219828065329714</v>
      </c>
      <c r="S183" s="6">
        <f>(testdata[[#This Row],[beta+]]-testdata[[#This Row],[beta-]])^2</f>
        <v>0.80220157622522592</v>
      </c>
      <c r="U183" s="15">
        <v>42999</v>
      </c>
      <c r="V183" s="6">
        <v>4.7371999999999996</v>
      </c>
      <c r="W183" s="6">
        <v>4.97</v>
      </c>
      <c r="X183" s="6">
        <v>4.0743999999999998</v>
      </c>
      <c r="Y183" s="6">
        <v>1.2198</v>
      </c>
      <c r="Z183" s="6">
        <v>0.80220000000000002</v>
      </c>
    </row>
    <row r="184" spans="1:26" x14ac:dyDescent="0.25">
      <c r="A184" s="3">
        <v>182</v>
      </c>
      <c r="B184" s="1">
        <v>239.02</v>
      </c>
      <c r="C184" s="1">
        <v>351.09</v>
      </c>
      <c r="D184" s="5">
        <f t="shared" si="12"/>
        <v>4.9353947500000075</v>
      </c>
      <c r="E184" s="5">
        <f t="shared" si="17"/>
        <v>23.334644500000017</v>
      </c>
      <c r="F184" s="6">
        <f>testdata[[#This Row],[cov]]/testdata[[#This Row],[varM]]</f>
        <v>4.7280198812871008</v>
      </c>
      <c r="G184" s="2" t="str">
        <f>IF(testdata[[#This Row],[mrkt]]&gt;B183,"UP",IF(testdata[[#This Row],[mrkt]]&lt;B183,"DN",""))</f>
        <v>UP</v>
      </c>
      <c r="H184" s="2">
        <f>IF(testdata[[#This Row],[mkt-dir]]="UP",testdata[[#This Row],[mrkt]],"")</f>
        <v>239.02</v>
      </c>
      <c r="I184" s="2">
        <f>IF(testdata[[#This Row],[mkt-dir]]="UP",testdata[[#This Row],[eval]],"")</f>
        <v>351.09</v>
      </c>
      <c r="J184" s="5">
        <f t="shared" si="13"/>
        <v>5.4400595555555666</v>
      </c>
      <c r="K184" s="5">
        <f t="shared" si="14"/>
        <v>23.933264888888903</v>
      </c>
      <c r="L184" s="6">
        <f>testdata[[#This Row],[cov+]]/testdata[[#This Row],[varM+]]</f>
        <v>4.3994490583191261</v>
      </c>
      <c r="M184" s="1" t="str">
        <f>IF(testdata[[#This Row],[mkt-dir]]="DN",testdata[[#This Row],[mrkt]],"")</f>
        <v/>
      </c>
      <c r="N184" s="1" t="str">
        <f>IF(testdata[[#This Row],[mkt-dir]]="DN",testdata[[#This Row],[eval]],"")</f>
        <v/>
      </c>
      <c r="O184" s="5">
        <f t="shared" si="15"/>
        <v>3.3281199999999997</v>
      </c>
      <c r="P184" s="5">
        <f t="shared" si="16"/>
        <v>20.754100000000019</v>
      </c>
      <c r="Q184" s="6">
        <f>testdata[[#This Row],[cov-]]/testdata[[#This Row],[varM-]]</f>
        <v>6.2359830775332679</v>
      </c>
      <c r="R184" s="6">
        <f>testdata[[#This Row],[beta+]]/testdata[[#This Row],[beta-]]</f>
        <v>0.70549406623139699</v>
      </c>
      <c r="S184" s="6">
        <f>(testdata[[#This Row],[beta+]]-testdata[[#This Row],[beta-]])^2</f>
        <v>3.3728572037308493</v>
      </c>
      <c r="U184" s="15">
        <v>43000</v>
      </c>
      <c r="V184" s="6">
        <v>4.7279999999999998</v>
      </c>
      <c r="W184" s="6">
        <v>4.3994</v>
      </c>
      <c r="X184" s="6">
        <v>6.2359999999999998</v>
      </c>
      <c r="Y184" s="6">
        <v>0.70550000000000002</v>
      </c>
      <c r="Z184" s="6">
        <v>3.3729</v>
      </c>
    </row>
    <row r="185" spans="1:26" x14ac:dyDescent="0.25">
      <c r="A185" s="3">
        <v>183</v>
      </c>
      <c r="B185" s="1">
        <v>238.53</v>
      </c>
      <c r="C185" s="1">
        <v>344.99</v>
      </c>
      <c r="D185" s="5">
        <f t="shared" si="12"/>
        <v>4.3757627500000078</v>
      </c>
      <c r="E185" s="5">
        <f t="shared" si="17"/>
        <v>19.977931000000019</v>
      </c>
      <c r="F185" s="6">
        <f>testdata[[#This Row],[cov]]/testdata[[#This Row],[varM]]</f>
        <v>4.5655882508712304</v>
      </c>
      <c r="G185" s="2" t="str">
        <f>IF(testdata[[#This Row],[mrkt]]&gt;B184,"UP",IF(testdata[[#This Row],[mrkt]]&lt;B184,"DN",""))</f>
        <v>DN</v>
      </c>
      <c r="H185" s="2" t="str">
        <f>IF(testdata[[#This Row],[mkt-dir]]="UP",testdata[[#This Row],[mrkt]],"")</f>
        <v/>
      </c>
      <c r="I185" s="2" t="str">
        <f>IF(testdata[[#This Row],[mkt-dir]]="UP",testdata[[#This Row],[eval]],"")</f>
        <v/>
      </c>
      <c r="J185" s="5">
        <f t="shared" si="13"/>
        <v>4.7963535714285825</v>
      </c>
      <c r="K185" s="5">
        <f t="shared" si="14"/>
        <v>22.140446428571448</v>
      </c>
      <c r="L185" s="6">
        <f>testdata[[#This Row],[cov+]]/testdata[[#This Row],[varM+]]</f>
        <v>4.6160997305244464</v>
      </c>
      <c r="M185" s="1">
        <f>IF(testdata[[#This Row],[mkt-dir]]="DN",testdata[[#This Row],[mrkt]],"")</f>
        <v>238.53</v>
      </c>
      <c r="N185" s="1">
        <f>IF(testdata[[#This Row],[mkt-dir]]="DN",testdata[[#This Row],[eval]],"")</f>
        <v>344.99</v>
      </c>
      <c r="O185" s="5">
        <f t="shared" si="15"/>
        <v>3.3401555555555551</v>
      </c>
      <c r="P185" s="5">
        <f t="shared" si="16"/>
        <v>13.772988888888909</v>
      </c>
      <c r="Q185" s="6">
        <f>testdata[[#This Row],[cov-]]/testdata[[#This Row],[varM-]]</f>
        <v>4.1234573240101993</v>
      </c>
      <c r="R185" s="6">
        <f>testdata[[#This Row],[beta+]]/testdata[[#This Row],[beta-]]</f>
        <v>1.1194731429971818</v>
      </c>
      <c r="S185" s="6">
        <f>(testdata[[#This Row],[beta+]]-testdata[[#This Row],[beta-]])^2</f>
        <v>0.24269654069614877</v>
      </c>
      <c r="U185" s="15">
        <v>43003</v>
      </c>
      <c r="V185" s="6">
        <v>4.5655999999999999</v>
      </c>
      <c r="W185" s="6">
        <v>4.6161000000000003</v>
      </c>
      <c r="X185" s="6">
        <v>4.1234999999999999</v>
      </c>
      <c r="Y185" s="6">
        <v>1.1194999999999999</v>
      </c>
      <c r="Z185" s="6">
        <v>0.2427</v>
      </c>
    </row>
    <row r="186" spans="1:26" x14ac:dyDescent="0.25">
      <c r="A186" s="3">
        <v>184</v>
      </c>
      <c r="B186" s="1">
        <v>238.68</v>
      </c>
      <c r="C186" s="1">
        <v>345.25</v>
      </c>
      <c r="D186" s="5">
        <f t="shared" si="12"/>
        <v>3.697064750000004</v>
      </c>
      <c r="E186" s="5">
        <f t="shared" si="17"/>
        <v>16.126014750000014</v>
      </c>
      <c r="F186" s="6">
        <f>testdata[[#This Row],[cov]]/testdata[[#This Row],[varM]]</f>
        <v>4.3618426618035286</v>
      </c>
      <c r="G186" s="2" t="str">
        <f>IF(testdata[[#This Row],[mrkt]]&gt;B185,"UP",IF(testdata[[#This Row],[mrkt]]&lt;B185,"DN",""))</f>
        <v>UP</v>
      </c>
      <c r="H186" s="2">
        <f>IF(testdata[[#This Row],[mkt-dir]]="UP",testdata[[#This Row],[mrkt]],"")</f>
        <v>238.68</v>
      </c>
      <c r="I186" s="2">
        <f>IF(testdata[[#This Row],[mkt-dir]]="UP",testdata[[#This Row],[eval]],"")</f>
        <v>345.25</v>
      </c>
      <c r="J186" s="5">
        <f t="shared" si="13"/>
        <v>3.7154515306122526</v>
      </c>
      <c r="K186" s="5">
        <f t="shared" si="14"/>
        <v>15.945005102040824</v>
      </c>
      <c r="L186" s="6">
        <f>testdata[[#This Row],[cov+]]/testdata[[#This Row],[varM+]]</f>
        <v>4.291538988106061</v>
      </c>
      <c r="M186" s="1" t="str">
        <f>IF(testdata[[#This Row],[mkt-dir]]="DN",testdata[[#This Row],[mrkt]],"")</f>
        <v/>
      </c>
      <c r="N186" s="1" t="str">
        <f>IF(testdata[[#This Row],[mkt-dir]]="DN",testdata[[#This Row],[eval]],"")</f>
        <v/>
      </c>
      <c r="O186" s="5">
        <f t="shared" si="15"/>
        <v>3.3401555555555551</v>
      </c>
      <c r="P186" s="5">
        <f t="shared" si="16"/>
        <v>13.772988888888909</v>
      </c>
      <c r="Q186" s="6">
        <f>testdata[[#This Row],[cov-]]/testdata[[#This Row],[varM-]]</f>
        <v>4.1234573240101993</v>
      </c>
      <c r="R186" s="6">
        <f>testdata[[#This Row],[beta+]]/testdata[[#This Row],[beta-]]</f>
        <v>1.0407623144581006</v>
      </c>
      <c r="S186" s="6">
        <f>(testdata[[#This Row],[beta+]]-testdata[[#This Row],[beta-]])^2</f>
        <v>2.8251445805234112E-2</v>
      </c>
      <c r="U186" s="15">
        <v>43004</v>
      </c>
      <c r="V186" s="6">
        <v>4.3617999999999997</v>
      </c>
      <c r="W186" s="6">
        <v>4.2915000000000001</v>
      </c>
      <c r="X186" s="6">
        <v>4.1234999999999999</v>
      </c>
      <c r="Y186" s="6">
        <v>1.0407999999999999</v>
      </c>
      <c r="Z186" s="6">
        <v>2.8299999999999999E-2</v>
      </c>
    </row>
    <row r="187" spans="1:26" x14ac:dyDescent="0.25">
      <c r="A187" s="3">
        <v>185</v>
      </c>
      <c r="B187" s="1">
        <v>239.6</v>
      </c>
      <c r="C187" s="1">
        <v>340.97</v>
      </c>
      <c r="D187" s="5">
        <f t="shared" si="12"/>
        <v>3.1205187500000062</v>
      </c>
      <c r="E187" s="5">
        <f t="shared" si="17"/>
        <v>11.737905000000023</v>
      </c>
      <c r="F187" s="6">
        <f>testdata[[#This Row],[cov]]/testdata[[#This Row],[varM]]</f>
        <v>3.761523624878075</v>
      </c>
      <c r="G187" s="2" t="str">
        <f>IF(testdata[[#This Row],[mrkt]]&gt;B186,"UP",IF(testdata[[#This Row],[mrkt]]&lt;B186,"DN",""))</f>
        <v>UP</v>
      </c>
      <c r="H187" s="2">
        <f>IF(testdata[[#This Row],[mkt-dir]]="UP",testdata[[#This Row],[mrkt]],"")</f>
        <v>239.6</v>
      </c>
      <c r="I187" s="2">
        <f>IF(testdata[[#This Row],[mkt-dir]]="UP",testdata[[#This Row],[eval]],"")</f>
        <v>340.97</v>
      </c>
      <c r="J187" s="5">
        <f t="shared" si="13"/>
        <v>2.6578678571428687</v>
      </c>
      <c r="K187" s="5">
        <f t="shared" si="14"/>
        <v>9.0491678571428871</v>
      </c>
      <c r="L187" s="6">
        <f>testdata[[#This Row],[cov+]]/testdata[[#This Row],[varM+]]</f>
        <v>3.40467184356956</v>
      </c>
      <c r="M187" s="1" t="str">
        <f>IF(testdata[[#This Row],[mkt-dir]]="DN",testdata[[#This Row],[mrkt]],"")</f>
        <v/>
      </c>
      <c r="N187" s="1" t="str">
        <f>IF(testdata[[#This Row],[mkt-dir]]="DN",testdata[[#This Row],[eval]],"")</f>
        <v/>
      </c>
      <c r="O187" s="5">
        <f t="shared" si="15"/>
        <v>3.3401555555555551</v>
      </c>
      <c r="P187" s="5">
        <f t="shared" si="16"/>
        <v>13.772988888888909</v>
      </c>
      <c r="Q187" s="6">
        <f>testdata[[#This Row],[cov-]]/testdata[[#This Row],[varM-]]</f>
        <v>4.1234573240101993</v>
      </c>
      <c r="R187" s="6">
        <f>testdata[[#This Row],[beta+]]/testdata[[#This Row],[beta-]]</f>
        <v>0.82568378330114578</v>
      </c>
      <c r="S187" s="6">
        <f>(testdata[[#This Row],[beta+]]-testdata[[#This Row],[beta-]])^2</f>
        <v>0.51665256689228067</v>
      </c>
      <c r="U187" s="15">
        <v>43005</v>
      </c>
      <c r="V187" s="6">
        <v>3.7614999999999998</v>
      </c>
      <c r="W187" s="6">
        <v>3.4047000000000001</v>
      </c>
      <c r="X187" s="6">
        <v>4.1234999999999999</v>
      </c>
      <c r="Y187" s="6">
        <v>0.82569999999999999</v>
      </c>
      <c r="Z187" s="6">
        <v>0.51670000000000005</v>
      </c>
    </row>
    <row r="188" spans="1:26" x14ac:dyDescent="0.25">
      <c r="A188" s="3">
        <v>186</v>
      </c>
      <c r="B188" s="1">
        <v>239.89</v>
      </c>
      <c r="C188" s="1">
        <v>339.6</v>
      </c>
      <c r="D188" s="5">
        <f t="shared" si="12"/>
        <v>2.8409527500000014</v>
      </c>
      <c r="E188" s="5">
        <f t="shared" si="17"/>
        <v>8.7573505000000385</v>
      </c>
      <c r="F188" s="6">
        <f>testdata[[#This Row],[cov]]/testdata[[#This Row],[varM]]</f>
        <v>3.0825400035252377</v>
      </c>
      <c r="G188" s="2" t="str">
        <f>IF(testdata[[#This Row],[mrkt]]&gt;B187,"UP",IF(testdata[[#This Row],[mrkt]]&lt;B187,"DN",""))</f>
        <v>UP</v>
      </c>
      <c r="H188" s="2">
        <f>IF(testdata[[#This Row],[mkt-dir]]="UP",testdata[[#This Row],[mrkt]],"")</f>
        <v>239.89</v>
      </c>
      <c r="I188" s="2">
        <f>IF(testdata[[#This Row],[mkt-dir]]="UP",testdata[[#This Row],[eval]],"")</f>
        <v>339.6</v>
      </c>
      <c r="J188" s="5">
        <f t="shared" si="13"/>
        <v>1.9624678571428633</v>
      </c>
      <c r="K188" s="5">
        <f t="shared" si="14"/>
        <v>4.6015178571429072</v>
      </c>
      <c r="L188" s="6">
        <f>testdata[[#This Row],[cov+]]/testdata[[#This Row],[varM+]]</f>
        <v>2.3447608787041281</v>
      </c>
      <c r="M188" s="1" t="str">
        <f>IF(testdata[[#This Row],[mkt-dir]]="DN",testdata[[#This Row],[mrkt]],"")</f>
        <v/>
      </c>
      <c r="N188" s="1" t="str">
        <f>IF(testdata[[#This Row],[mkt-dir]]="DN",testdata[[#This Row],[eval]],"")</f>
        <v/>
      </c>
      <c r="O188" s="5">
        <f t="shared" si="15"/>
        <v>3.3401555555555551</v>
      </c>
      <c r="P188" s="5">
        <f t="shared" si="16"/>
        <v>13.772988888888909</v>
      </c>
      <c r="Q188" s="6">
        <f>testdata[[#This Row],[cov-]]/testdata[[#This Row],[varM-]]</f>
        <v>4.1234573240101993</v>
      </c>
      <c r="R188" s="6">
        <f>testdata[[#This Row],[beta+]]/testdata[[#This Row],[beta-]]</f>
        <v>0.56863954067160571</v>
      </c>
      <c r="S188" s="6">
        <f>(testdata[[#This Row],[beta+]]-testdata[[#This Row],[beta-]])^2</f>
        <v>3.1637610445444535</v>
      </c>
      <c r="U188" s="15">
        <v>43006</v>
      </c>
      <c r="V188" s="6">
        <v>3.0825</v>
      </c>
      <c r="W188" s="6">
        <v>2.3448000000000002</v>
      </c>
      <c r="X188" s="6">
        <v>4.1234999999999999</v>
      </c>
      <c r="Y188" s="6">
        <v>0.56859999999999999</v>
      </c>
      <c r="Z188" s="6">
        <v>3.1638000000000002</v>
      </c>
    </row>
    <row r="189" spans="1:26" x14ac:dyDescent="0.25">
      <c r="A189" s="3">
        <v>187</v>
      </c>
      <c r="B189" s="1">
        <v>240.74</v>
      </c>
      <c r="C189" s="1">
        <v>341.1</v>
      </c>
      <c r="D189" s="5">
        <f t="shared" si="12"/>
        <v>3.0087427500000019</v>
      </c>
      <c r="E189" s="5">
        <f t="shared" si="17"/>
        <v>6.1814745000000286</v>
      </c>
      <c r="F189" s="6">
        <f>testdata[[#This Row],[cov]]/testdata[[#This Row],[varM]]</f>
        <v>2.054504161248091</v>
      </c>
      <c r="G189" s="2" t="str">
        <f>IF(testdata[[#This Row],[mrkt]]&gt;B188,"UP",IF(testdata[[#This Row],[mrkt]]&lt;B188,"DN",""))</f>
        <v>UP</v>
      </c>
      <c r="H189" s="2">
        <f>IF(testdata[[#This Row],[mkt-dir]]="UP",testdata[[#This Row],[mrkt]],"")</f>
        <v>240.74</v>
      </c>
      <c r="I189" s="2">
        <f>IF(testdata[[#This Row],[mkt-dir]]="UP",testdata[[#This Row],[eval]],"")</f>
        <v>341.1</v>
      </c>
      <c r="J189" s="5">
        <f t="shared" si="13"/>
        <v>1.8638678571428637</v>
      </c>
      <c r="K189" s="5">
        <f t="shared" si="14"/>
        <v>1.0432178571428885</v>
      </c>
      <c r="L189" s="6">
        <f>testdata[[#This Row],[cov+]]/testdata[[#This Row],[varM+]]</f>
        <v>0.55970591109503043</v>
      </c>
      <c r="M189" s="1" t="str">
        <f>IF(testdata[[#This Row],[mkt-dir]]="DN",testdata[[#This Row],[mrkt]],"")</f>
        <v/>
      </c>
      <c r="N189" s="1" t="str">
        <f>IF(testdata[[#This Row],[mkt-dir]]="DN",testdata[[#This Row],[eval]],"")</f>
        <v/>
      </c>
      <c r="O189" s="5">
        <f t="shared" si="15"/>
        <v>3.3401555555555551</v>
      </c>
      <c r="P189" s="5">
        <f t="shared" si="16"/>
        <v>13.772988888888909</v>
      </c>
      <c r="Q189" s="6">
        <f>testdata[[#This Row],[cov-]]/testdata[[#This Row],[varM-]]</f>
        <v>4.1234573240101993</v>
      </c>
      <c r="R189" s="6">
        <f>testdata[[#This Row],[beta+]]/testdata[[#This Row],[beta-]]</f>
        <v>0.13573704469692385</v>
      </c>
      <c r="S189" s="6">
        <f>(testdata[[#This Row],[beta+]]-testdata[[#This Row],[beta-]])^2</f>
        <v>12.70032413305486</v>
      </c>
      <c r="U189" s="15">
        <v>43007</v>
      </c>
      <c r="V189" s="6">
        <v>2.0545</v>
      </c>
      <c r="W189" s="6">
        <v>0.55969999999999998</v>
      </c>
      <c r="X189" s="6">
        <v>4.1234999999999999</v>
      </c>
      <c r="Y189" s="6">
        <v>0.13569999999999999</v>
      </c>
      <c r="Z189" s="6">
        <v>12.7003</v>
      </c>
    </row>
    <row r="190" spans="1:26" x14ac:dyDescent="0.25">
      <c r="A190" s="3">
        <v>188</v>
      </c>
      <c r="B190" s="1">
        <v>241.78</v>
      </c>
      <c r="C190" s="1">
        <v>341.53</v>
      </c>
      <c r="D190" s="5">
        <f t="shared" si="12"/>
        <v>3.4363600000000032</v>
      </c>
      <c r="E190" s="5">
        <f t="shared" si="17"/>
        <v>3.1654550000000223</v>
      </c>
      <c r="F190" s="6">
        <f>testdata[[#This Row],[cov]]/testdata[[#This Row],[varM]]</f>
        <v>0.92116512821707253</v>
      </c>
      <c r="G190" s="2" t="str">
        <f>IF(testdata[[#This Row],[mrkt]]&gt;B189,"UP",IF(testdata[[#This Row],[mrkt]]&lt;B189,"DN",""))</f>
        <v>UP</v>
      </c>
      <c r="H190" s="2">
        <f>IF(testdata[[#This Row],[mkt-dir]]="UP",testdata[[#This Row],[mrkt]],"")</f>
        <v>241.78</v>
      </c>
      <c r="I190" s="2">
        <f>IF(testdata[[#This Row],[mkt-dir]]="UP",testdata[[#This Row],[eval]],"")</f>
        <v>341.53</v>
      </c>
      <c r="J190" s="5">
        <f t="shared" si="13"/>
        <v>2.0003387755102122</v>
      </c>
      <c r="K190" s="5">
        <f t="shared" si="14"/>
        <v>-3.0086193877550849</v>
      </c>
      <c r="L190" s="6">
        <f>testdata[[#This Row],[cov+]]/testdata[[#This Row],[varM+]]</f>
        <v>-1.5040549253901743</v>
      </c>
      <c r="M190" s="1" t="str">
        <f>IF(testdata[[#This Row],[mkt-dir]]="DN",testdata[[#This Row],[mrkt]],"")</f>
        <v/>
      </c>
      <c r="N190" s="1" t="str">
        <f>IF(testdata[[#This Row],[mkt-dir]]="DN",testdata[[#This Row],[eval]],"")</f>
        <v/>
      </c>
      <c r="O190" s="5">
        <f t="shared" si="15"/>
        <v>3.3401555555555551</v>
      </c>
      <c r="P190" s="5">
        <f t="shared" si="16"/>
        <v>13.772988888888909</v>
      </c>
      <c r="Q190" s="6">
        <f>testdata[[#This Row],[cov-]]/testdata[[#This Row],[varM-]]</f>
        <v>4.1234573240101993</v>
      </c>
      <c r="R190" s="6">
        <f>testdata[[#This Row],[beta+]]/testdata[[#This Row],[beta-]]</f>
        <v>-0.3647557879724655</v>
      </c>
      <c r="S190" s="6">
        <f>(testdata[[#This Row],[beta+]]-testdata[[#This Row],[beta-]])^2</f>
        <v>31.66889411715125</v>
      </c>
      <c r="U190" s="15">
        <v>43010</v>
      </c>
      <c r="V190" s="6">
        <v>0.92120000000000002</v>
      </c>
      <c r="W190" s="6">
        <v>-1.5041</v>
      </c>
      <c r="X190" s="6">
        <v>4.1234999999999999</v>
      </c>
      <c r="Y190" s="6">
        <v>-0.36480000000000001</v>
      </c>
      <c r="Z190" s="6">
        <v>31.668900000000001</v>
      </c>
    </row>
    <row r="191" spans="1:26" x14ac:dyDescent="0.25">
      <c r="A191" s="3">
        <v>189</v>
      </c>
      <c r="B191" s="1">
        <v>242.3</v>
      </c>
      <c r="C191" s="1">
        <v>348.14</v>
      </c>
      <c r="D191" s="5">
        <f t="shared" si="12"/>
        <v>3.3349840000000102</v>
      </c>
      <c r="E191" s="5">
        <f t="shared" si="17"/>
        <v>2.3210000000096543E-3</v>
      </c>
      <c r="F191" s="6">
        <f>testdata[[#This Row],[cov]]/testdata[[#This Row],[varM]]</f>
        <v>6.9595536290718255E-4</v>
      </c>
      <c r="G191" s="2" t="str">
        <f>IF(testdata[[#This Row],[mrkt]]&gt;B190,"UP",IF(testdata[[#This Row],[mrkt]]&lt;B190,"DN",""))</f>
        <v>UP</v>
      </c>
      <c r="H191" s="2">
        <f>IF(testdata[[#This Row],[mkt-dir]]="UP",testdata[[#This Row],[mrkt]],"")</f>
        <v>242.3</v>
      </c>
      <c r="I191" s="2">
        <f>IF(testdata[[#This Row],[mkt-dir]]="UP",testdata[[#This Row],[eval]],"")</f>
        <v>348.14</v>
      </c>
      <c r="J191" s="5">
        <f t="shared" si="13"/>
        <v>2.5178648888889019</v>
      </c>
      <c r="K191" s="5">
        <f t="shared" si="14"/>
        <v>-4.7716155555555506</v>
      </c>
      <c r="L191" s="6">
        <f>testdata[[#This Row],[cov+]]/testdata[[#This Row],[varM+]]</f>
        <v>-1.8951038940223663</v>
      </c>
      <c r="M191" s="1" t="str">
        <f>IF(testdata[[#This Row],[mkt-dir]]="DN",testdata[[#This Row],[mrkt]],"")</f>
        <v/>
      </c>
      <c r="N191" s="1" t="str">
        <f>IF(testdata[[#This Row],[mkt-dir]]="DN",testdata[[#This Row],[eval]],"")</f>
        <v/>
      </c>
      <c r="O191" s="5">
        <f t="shared" si="15"/>
        <v>2.8182560000000021</v>
      </c>
      <c r="P191" s="5">
        <f t="shared" si="16"/>
        <v>13.395112000000021</v>
      </c>
      <c r="Q191" s="6">
        <f>testdata[[#This Row],[cov-]]/testdata[[#This Row],[varM-]]</f>
        <v>4.7529791473876077</v>
      </c>
      <c r="R191" s="6">
        <f>testdata[[#This Row],[beta+]]/testdata[[#This Row],[beta-]]</f>
        <v>-0.39871916860059803</v>
      </c>
      <c r="S191" s="6">
        <f>(testdata[[#This Row],[beta+]]-testdata[[#This Row],[beta-]])^2</f>
        <v>44.197008125482888</v>
      </c>
      <c r="U191" s="15">
        <v>43011</v>
      </c>
      <c r="V191" s="6">
        <v>6.9999999999999999E-4</v>
      </c>
      <c r="W191" s="6">
        <v>-1.8951</v>
      </c>
      <c r="X191" s="6">
        <v>4.7530000000000001</v>
      </c>
      <c r="Y191" s="6">
        <v>-0.3987</v>
      </c>
      <c r="Z191" s="6">
        <v>44.197000000000003</v>
      </c>
    </row>
    <row r="192" spans="1:26" x14ac:dyDescent="0.25">
      <c r="A192" s="3">
        <v>190</v>
      </c>
      <c r="B192" s="1">
        <v>242.58</v>
      </c>
      <c r="C192" s="1">
        <v>355.01</v>
      </c>
      <c r="D192" s="5">
        <f t="shared" si="12"/>
        <v>3.3614760000000077</v>
      </c>
      <c r="E192" s="5">
        <f t="shared" si="17"/>
        <v>-2.693005000000007</v>
      </c>
      <c r="F192" s="6">
        <f>testdata[[#This Row],[cov]]/testdata[[#This Row],[varM]]</f>
        <v>-0.80113765500631295</v>
      </c>
      <c r="G192" s="2" t="str">
        <f>IF(testdata[[#This Row],[mrkt]]&gt;B191,"UP",IF(testdata[[#This Row],[mrkt]]&lt;B191,"DN",""))</f>
        <v>UP</v>
      </c>
      <c r="H192" s="2">
        <f>IF(testdata[[#This Row],[mkt-dir]]="UP",testdata[[#This Row],[mrkt]],"")</f>
        <v>242.58</v>
      </c>
      <c r="I192" s="2">
        <f>IF(testdata[[#This Row],[mkt-dir]]="UP",testdata[[#This Row],[eval]],"")</f>
        <v>355.01</v>
      </c>
      <c r="J192" s="5">
        <f t="shared" si="13"/>
        <v>2.0214382222222325</v>
      </c>
      <c r="K192" s="5">
        <f t="shared" si="14"/>
        <v>-8.8705328888889063</v>
      </c>
      <c r="L192" s="6">
        <f>testdata[[#This Row],[cov+]]/testdata[[#This Row],[varM+]]</f>
        <v>-4.3882285351947301</v>
      </c>
      <c r="M192" s="1" t="str">
        <f>IF(testdata[[#This Row],[mkt-dir]]="DN",testdata[[#This Row],[mrkt]],"")</f>
        <v/>
      </c>
      <c r="N192" s="1" t="str">
        <f>IF(testdata[[#This Row],[mkt-dir]]="DN",testdata[[#This Row],[eval]],"")</f>
        <v/>
      </c>
      <c r="O192" s="5">
        <f t="shared" si="15"/>
        <v>2.8182560000000021</v>
      </c>
      <c r="P192" s="5">
        <f t="shared" si="16"/>
        <v>13.395112000000021</v>
      </c>
      <c r="Q192" s="6">
        <f>testdata[[#This Row],[cov-]]/testdata[[#This Row],[varM-]]</f>
        <v>4.7529791473876077</v>
      </c>
      <c r="R192" s="6">
        <f>testdata[[#This Row],[beta+]]/testdata[[#This Row],[beta-]]</f>
        <v>-0.92325852883378279</v>
      </c>
      <c r="S192" s="6">
        <f>(testdata[[#This Row],[beta+]]-testdata[[#This Row],[beta-]])^2</f>
        <v>83.561677896102339</v>
      </c>
      <c r="U192" s="15">
        <v>43012</v>
      </c>
      <c r="V192" s="6">
        <v>-0.80110000000000003</v>
      </c>
      <c r="W192" s="6">
        <v>-4.3882000000000003</v>
      </c>
      <c r="X192" s="6">
        <v>4.7530000000000001</v>
      </c>
      <c r="Y192" s="6">
        <v>-0.92330000000000001</v>
      </c>
      <c r="Z192" s="6">
        <v>83.561700000000002</v>
      </c>
    </row>
    <row r="193" spans="1:26" x14ac:dyDescent="0.25">
      <c r="A193" s="3">
        <v>191</v>
      </c>
      <c r="B193" s="1">
        <v>244.02</v>
      </c>
      <c r="C193" s="1">
        <v>355.33</v>
      </c>
      <c r="D193" s="5">
        <f t="shared" si="12"/>
        <v>3.6611527500000056</v>
      </c>
      <c r="E193" s="5">
        <f t="shared" si="17"/>
        <v>-4.6662885000000163</v>
      </c>
      <c r="F193" s="6">
        <f>testdata[[#This Row],[cov]]/testdata[[#This Row],[varM]]</f>
        <v>-1.2745407850027588</v>
      </c>
      <c r="G193" s="2" t="str">
        <f>IF(testdata[[#This Row],[mrkt]]&gt;B192,"UP",IF(testdata[[#This Row],[mrkt]]&lt;B192,"DN",""))</f>
        <v>UP</v>
      </c>
      <c r="H193" s="2">
        <f>IF(testdata[[#This Row],[mkt-dir]]="UP",testdata[[#This Row],[mrkt]],"")</f>
        <v>244.02</v>
      </c>
      <c r="I193" s="2">
        <f>IF(testdata[[#This Row],[mkt-dir]]="UP",testdata[[#This Row],[eval]],"")</f>
        <v>355.33</v>
      </c>
      <c r="J193" s="5">
        <f t="shared" si="13"/>
        <v>2.9591000000000141</v>
      </c>
      <c r="K193" s="5">
        <f t="shared" si="14"/>
        <v>-8.9691406250000245</v>
      </c>
      <c r="L193" s="6">
        <f>testdata[[#This Row],[cov+]]/testdata[[#This Row],[varM+]]</f>
        <v>-3.0310366750025284</v>
      </c>
      <c r="M193" s="1" t="str">
        <f>IF(testdata[[#This Row],[mkt-dir]]="DN",testdata[[#This Row],[mrkt]],"")</f>
        <v/>
      </c>
      <c r="N193" s="1" t="str">
        <f>IF(testdata[[#This Row],[mkt-dir]]="DN",testdata[[#This Row],[eval]],"")</f>
        <v/>
      </c>
      <c r="O193" s="5">
        <f t="shared" si="15"/>
        <v>2.3923187499999843</v>
      </c>
      <c r="P193" s="5">
        <f t="shared" si="16"/>
        <v>13.169318750000002</v>
      </c>
      <c r="Q193" s="6">
        <f>testdata[[#This Row],[cov-]]/testdata[[#This Row],[varM-]]</f>
        <v>5.5048344832811633</v>
      </c>
      <c r="R193" s="6">
        <f>testdata[[#This Row],[beta+]]/testdata[[#This Row],[beta-]]</f>
        <v>-0.55061358960167595</v>
      </c>
      <c r="S193" s="6">
        <f>(testdata[[#This Row],[beta+]]-testdata[[#This Row],[beta-]])^2</f>
        <v>72.861096430819387</v>
      </c>
      <c r="U193" s="15">
        <v>43013</v>
      </c>
      <c r="V193" s="6">
        <v>-1.2745</v>
      </c>
      <c r="W193" s="6">
        <v>-3.0310000000000001</v>
      </c>
      <c r="X193" s="6">
        <v>5.5048000000000004</v>
      </c>
      <c r="Y193" s="6">
        <v>-0.55059999999999998</v>
      </c>
      <c r="Z193" s="6">
        <v>72.861099999999993</v>
      </c>
    </row>
    <row r="194" spans="1:26" x14ac:dyDescent="0.25">
      <c r="A194" s="3">
        <v>192</v>
      </c>
      <c r="B194" s="1">
        <v>243.74</v>
      </c>
      <c r="C194" s="1">
        <v>356.88</v>
      </c>
      <c r="D194" s="5">
        <f t="shared" si="12"/>
        <v>3.3468050000000131</v>
      </c>
      <c r="E194" s="5">
        <f t="shared" si="17"/>
        <v>-8.3845050000000168</v>
      </c>
      <c r="F194" s="6">
        <f>testdata[[#This Row],[cov]]/testdata[[#This Row],[varM]]</f>
        <v>-2.5052266265886374</v>
      </c>
      <c r="G194" s="2" t="str">
        <f>IF(testdata[[#This Row],[mrkt]]&gt;B193,"UP",IF(testdata[[#This Row],[mrkt]]&lt;B193,"DN",""))</f>
        <v>DN</v>
      </c>
      <c r="H194" s="2" t="str">
        <f>IF(testdata[[#This Row],[mkt-dir]]="UP",testdata[[#This Row],[mrkt]],"")</f>
        <v/>
      </c>
      <c r="I194" s="2" t="str">
        <f>IF(testdata[[#This Row],[mkt-dir]]="UP",testdata[[#This Row],[eval]],"")</f>
        <v/>
      </c>
      <c r="J194" s="5">
        <f t="shared" si="13"/>
        <v>2.9591000000000141</v>
      </c>
      <c r="K194" s="5">
        <f t="shared" si="14"/>
        <v>-8.9691406250000245</v>
      </c>
      <c r="L194" s="6">
        <f>testdata[[#This Row],[cov+]]/testdata[[#This Row],[varM+]]</f>
        <v>-3.0310366750025284</v>
      </c>
      <c r="M194" s="1">
        <f>IF(testdata[[#This Row],[mkt-dir]]="DN",testdata[[#This Row],[mrkt]],"")</f>
        <v>243.74</v>
      </c>
      <c r="N194" s="1">
        <f>IF(testdata[[#This Row],[mkt-dir]]="DN",testdata[[#This Row],[eval]],"")</f>
        <v>356.88</v>
      </c>
      <c r="O194" s="5">
        <f t="shared" si="15"/>
        <v>4.8896250000000112</v>
      </c>
      <c r="P194" s="5">
        <f t="shared" si="16"/>
        <v>-5.748712499999991</v>
      </c>
      <c r="Q194" s="6">
        <f>testdata[[#This Row],[cov-]]/testdata[[#This Row],[varM-]]</f>
        <v>-1.1756959889562038</v>
      </c>
      <c r="R194" s="6">
        <f>testdata[[#This Row],[beta+]]/testdata[[#This Row],[beta-]]</f>
        <v>2.5780786049066284</v>
      </c>
      <c r="S194" s="6">
        <f>(testdata[[#This Row],[beta+]]-testdata[[#This Row],[beta-]])^2</f>
        <v>3.4422890612988466</v>
      </c>
      <c r="U194" s="15">
        <v>43014</v>
      </c>
      <c r="V194" s="6">
        <v>-2.5051999999999999</v>
      </c>
      <c r="W194" s="6">
        <v>-3.0310000000000001</v>
      </c>
      <c r="X194" s="6">
        <v>-1.1757</v>
      </c>
      <c r="Y194" s="6">
        <v>2.5781000000000001</v>
      </c>
      <c r="Z194" s="6">
        <v>3.4422999999999999</v>
      </c>
    </row>
    <row r="195" spans="1:26" x14ac:dyDescent="0.25">
      <c r="A195" s="3">
        <v>193</v>
      </c>
      <c r="B195" s="1">
        <v>243.34</v>
      </c>
      <c r="C195" s="1">
        <v>342.94</v>
      </c>
      <c r="D195" s="5">
        <f t="shared" si="12"/>
        <v>3.5367090000000139</v>
      </c>
      <c r="E195" s="5">
        <f t="shared" si="17"/>
        <v>-10.070652500000019</v>
      </c>
      <c r="F195" s="6">
        <f>testdata[[#This Row],[cov]]/testdata[[#This Row],[varM]]</f>
        <v>-2.8474642669215871</v>
      </c>
      <c r="G195" s="2" t="str">
        <f>IF(testdata[[#This Row],[mrkt]]&gt;B194,"UP",IF(testdata[[#This Row],[mrkt]]&lt;B194,"DN",""))</f>
        <v>DN</v>
      </c>
      <c r="H195" s="2" t="str">
        <f>IF(testdata[[#This Row],[mkt-dir]]="UP",testdata[[#This Row],[mrkt]],"")</f>
        <v/>
      </c>
      <c r="I195" s="2" t="str">
        <f>IF(testdata[[#This Row],[mkt-dir]]="UP",testdata[[#This Row],[eval]],"")</f>
        <v/>
      </c>
      <c r="J195" s="5">
        <f t="shared" si="13"/>
        <v>2.7450648888889044</v>
      </c>
      <c r="K195" s="5">
        <f t="shared" si="14"/>
        <v>-8.5566626666666945</v>
      </c>
      <c r="L195" s="6">
        <f>testdata[[#This Row],[cov+]]/testdata[[#This Row],[varM+]]</f>
        <v>-3.1171076142138481</v>
      </c>
      <c r="M195" s="1">
        <f>IF(testdata[[#This Row],[mkt-dir]]="DN",testdata[[#This Row],[mrkt]],"")</f>
        <v>243.34</v>
      </c>
      <c r="N195" s="1">
        <f>IF(testdata[[#This Row],[mkt-dir]]="DN",testdata[[#This Row],[eval]],"")</f>
        <v>342.94</v>
      </c>
      <c r="O195" s="5">
        <f t="shared" si="15"/>
        <v>5.7776560000000083</v>
      </c>
      <c r="P195" s="5">
        <f t="shared" si="16"/>
        <v>-14.738787999999994</v>
      </c>
      <c r="Q195" s="6">
        <f>testdata[[#This Row],[cov-]]/testdata[[#This Row],[varM-]]</f>
        <v>-2.550997844108402</v>
      </c>
      <c r="R195" s="6">
        <f>testdata[[#This Row],[beta+]]/testdata[[#This Row],[beta-]]</f>
        <v>1.2219169927614371</v>
      </c>
      <c r="S195" s="6">
        <f>(testdata[[#This Row],[beta+]]-testdata[[#This Row],[beta-]])^2</f>
        <v>0.32048027180884098</v>
      </c>
      <c r="U195" s="15">
        <v>43017</v>
      </c>
      <c r="V195" s="6">
        <v>-2.8475000000000001</v>
      </c>
      <c r="W195" s="6">
        <v>-3.1171000000000002</v>
      </c>
      <c r="X195" s="6">
        <v>-2.5510000000000002</v>
      </c>
      <c r="Y195" s="6">
        <v>1.2219</v>
      </c>
      <c r="Z195" s="6">
        <v>0.32050000000000001</v>
      </c>
    </row>
    <row r="196" spans="1:26" x14ac:dyDescent="0.25">
      <c r="A196" s="3">
        <v>194</v>
      </c>
      <c r="B196" s="1">
        <v>243.98</v>
      </c>
      <c r="C196" s="1">
        <v>355.59</v>
      </c>
      <c r="D196" s="5">
        <f t="shared" si="12"/>
        <v>3.9648290000000066</v>
      </c>
      <c r="E196" s="5">
        <f t="shared" si="17"/>
        <v>-9.8288155000000206</v>
      </c>
      <c r="F196" s="6">
        <f>testdata[[#This Row],[cov]]/testdata[[#This Row],[varM]]</f>
        <v>-2.4790011120277833</v>
      </c>
      <c r="G196" s="2" t="str">
        <f>IF(testdata[[#This Row],[mrkt]]&gt;B195,"UP",IF(testdata[[#This Row],[mrkt]]&lt;B195,"DN",""))</f>
        <v>UP</v>
      </c>
      <c r="H196" s="2">
        <f>IF(testdata[[#This Row],[mkt-dir]]="UP",testdata[[#This Row],[mrkt]],"")</f>
        <v>243.98</v>
      </c>
      <c r="I196" s="2">
        <f>IF(testdata[[#This Row],[mkt-dir]]="UP",testdata[[#This Row],[eval]],"")</f>
        <v>355.59</v>
      </c>
      <c r="J196" s="5">
        <f t="shared" si="13"/>
        <v>3.3598773333333392</v>
      </c>
      <c r="K196" s="5">
        <f t="shared" si="14"/>
        <v>-8.2035373333333617</v>
      </c>
      <c r="L196" s="6">
        <f>testdata[[#This Row],[cov+]]/testdata[[#This Row],[varM+]]</f>
        <v>-2.441618106692788</v>
      </c>
      <c r="M196" s="1" t="str">
        <f>IF(testdata[[#This Row],[mkt-dir]]="DN",testdata[[#This Row],[mrkt]],"")</f>
        <v/>
      </c>
      <c r="N196" s="1" t="str">
        <f>IF(testdata[[#This Row],[mkt-dir]]="DN",testdata[[#This Row],[eval]],"")</f>
        <v/>
      </c>
      <c r="O196" s="5">
        <f t="shared" si="15"/>
        <v>5.7776560000000083</v>
      </c>
      <c r="P196" s="5">
        <f t="shared" si="16"/>
        <v>-14.738787999999994</v>
      </c>
      <c r="Q196" s="6">
        <f>testdata[[#This Row],[cov-]]/testdata[[#This Row],[varM-]]</f>
        <v>-2.550997844108402</v>
      </c>
      <c r="R196" s="6">
        <f>testdata[[#This Row],[beta+]]/testdata[[#This Row],[beta-]]</f>
        <v>0.95712276367922866</v>
      </c>
      <c r="S196" s="6">
        <f>(testdata[[#This Row],[beta+]]-testdata[[#This Row],[beta-]])^2</f>
        <v>1.1963926957108673E-2</v>
      </c>
      <c r="U196" s="15">
        <v>43018</v>
      </c>
      <c r="V196" s="6">
        <v>-2.4790000000000001</v>
      </c>
      <c r="W196" s="6">
        <v>-2.4416000000000002</v>
      </c>
      <c r="X196" s="6">
        <v>-2.5510000000000002</v>
      </c>
      <c r="Y196" s="6">
        <v>0.95709999999999995</v>
      </c>
      <c r="Z196" s="6">
        <v>1.2E-2</v>
      </c>
    </row>
    <row r="197" spans="1:26" x14ac:dyDescent="0.25">
      <c r="A197" s="3">
        <v>195</v>
      </c>
      <c r="B197" s="1">
        <v>244.37</v>
      </c>
      <c r="C197" s="1">
        <v>354.6</v>
      </c>
      <c r="D197" s="5">
        <f t="shared" si="12"/>
        <v>4.3963947500000042</v>
      </c>
      <c r="E197" s="5">
        <f t="shared" si="17"/>
        <v>-9.2167940000000108</v>
      </c>
      <c r="F197" s="6">
        <f>testdata[[#This Row],[cov]]/testdata[[#This Row],[varM]]</f>
        <v>-2.0964436826333674</v>
      </c>
      <c r="G197" s="2" t="str">
        <f>IF(testdata[[#This Row],[mrkt]]&gt;B196,"UP",IF(testdata[[#This Row],[mrkt]]&lt;B196,"DN",""))</f>
        <v>UP</v>
      </c>
      <c r="H197" s="2">
        <f>IF(testdata[[#This Row],[mkt-dir]]="UP",testdata[[#This Row],[mrkt]],"")</f>
        <v>244.37</v>
      </c>
      <c r="I197" s="2">
        <f>IF(testdata[[#This Row],[mkt-dir]]="UP",testdata[[#This Row],[eval]],"")</f>
        <v>354.6</v>
      </c>
      <c r="J197" s="5">
        <f t="shared" si="13"/>
        <v>3.9076382222222263</v>
      </c>
      <c r="K197" s="5">
        <f t="shared" si="14"/>
        <v>-7.2371982222222355</v>
      </c>
      <c r="L197" s="6">
        <f>testdata[[#This Row],[cov+]]/testdata[[#This Row],[varM+]]</f>
        <v>-1.8520645491348811</v>
      </c>
      <c r="M197" s="1" t="str">
        <f>IF(testdata[[#This Row],[mkt-dir]]="DN",testdata[[#This Row],[mrkt]],"")</f>
        <v/>
      </c>
      <c r="N197" s="1" t="str">
        <f>IF(testdata[[#This Row],[mkt-dir]]="DN",testdata[[#This Row],[eval]],"")</f>
        <v/>
      </c>
      <c r="O197" s="5">
        <f t="shared" si="15"/>
        <v>5.7776560000000083</v>
      </c>
      <c r="P197" s="5">
        <f t="shared" si="16"/>
        <v>-14.738787999999994</v>
      </c>
      <c r="Q197" s="6">
        <f>testdata[[#This Row],[cov-]]/testdata[[#This Row],[varM-]]</f>
        <v>-2.550997844108402</v>
      </c>
      <c r="R197" s="6">
        <f>testdata[[#This Row],[beta+]]/testdata[[#This Row],[beta-]]</f>
        <v>0.72601572494946387</v>
      </c>
      <c r="S197" s="6">
        <f>(testdata[[#This Row],[beta+]]-testdata[[#This Row],[beta-]])^2</f>
        <v>0.48850775082254289</v>
      </c>
      <c r="U197" s="15">
        <v>43019</v>
      </c>
      <c r="V197" s="6">
        <v>-2.0964</v>
      </c>
      <c r="W197" s="6">
        <v>-1.8521000000000001</v>
      </c>
      <c r="X197" s="6">
        <v>-2.5510000000000002</v>
      </c>
      <c r="Y197" s="6">
        <v>0.72599999999999998</v>
      </c>
      <c r="Z197" s="6">
        <v>0.48849999999999999</v>
      </c>
    </row>
    <row r="198" spans="1:26" x14ac:dyDescent="0.25">
      <c r="A198" s="3">
        <v>196</v>
      </c>
      <c r="B198" s="1">
        <v>244</v>
      </c>
      <c r="C198" s="1">
        <v>355.68</v>
      </c>
      <c r="D198" s="5">
        <f t="shared" si="12"/>
        <v>4.5243687500000052</v>
      </c>
      <c r="E198" s="5">
        <f t="shared" si="17"/>
        <v>-6.5173350000000125</v>
      </c>
      <c r="F198" s="6">
        <f>testdata[[#This Row],[cov]]/testdata[[#This Row],[varM]]</f>
        <v>-1.4404959807929019</v>
      </c>
      <c r="G198" s="2" t="str">
        <f>IF(testdata[[#This Row],[mrkt]]&gt;B197,"UP",IF(testdata[[#This Row],[mrkt]]&lt;B197,"DN",""))</f>
        <v>DN</v>
      </c>
      <c r="H198" s="2" t="str">
        <f>IF(testdata[[#This Row],[mkt-dir]]="UP",testdata[[#This Row],[mrkt]],"")</f>
        <v/>
      </c>
      <c r="I198" s="2" t="str">
        <f>IF(testdata[[#This Row],[mkt-dir]]="UP",testdata[[#This Row],[eval]],"")</f>
        <v/>
      </c>
      <c r="J198" s="5">
        <f t="shared" si="13"/>
        <v>3.9076382222222263</v>
      </c>
      <c r="K198" s="5">
        <f t="shared" si="14"/>
        <v>-7.2371982222222355</v>
      </c>
      <c r="L198" s="6">
        <f>testdata[[#This Row],[cov+]]/testdata[[#This Row],[varM+]]</f>
        <v>-1.8520645491348811</v>
      </c>
      <c r="M198" s="1">
        <f>IF(testdata[[#This Row],[mkt-dir]]="DN",testdata[[#This Row],[mrkt]],"")</f>
        <v>244</v>
      </c>
      <c r="N198" s="1">
        <f>IF(testdata[[#This Row],[mkt-dir]]="DN",testdata[[#This Row],[eval]],"")</f>
        <v>355.68</v>
      </c>
      <c r="O198" s="5">
        <f t="shared" si="15"/>
        <v>5.9283440000000098</v>
      </c>
      <c r="P198" s="5">
        <f t="shared" si="16"/>
        <v>-2.7718840000000213</v>
      </c>
      <c r="Q198" s="6">
        <f>testdata[[#This Row],[cov-]]/testdata[[#This Row],[varM-]]</f>
        <v>-0.46756463525058883</v>
      </c>
      <c r="R198" s="6">
        <f>testdata[[#This Row],[beta+]]/testdata[[#This Row],[beta-]]</f>
        <v>3.9610877502364494</v>
      </c>
      <c r="S198" s="6">
        <f>(testdata[[#This Row],[beta+]]-testdata[[#This Row],[beta-]])^2</f>
        <v>1.9168400115456123</v>
      </c>
      <c r="U198" s="15">
        <v>43020</v>
      </c>
      <c r="V198" s="6">
        <v>-1.4404999999999999</v>
      </c>
      <c r="W198" s="6">
        <v>-1.8521000000000001</v>
      </c>
      <c r="X198" s="6">
        <v>-0.46760000000000002</v>
      </c>
      <c r="Y198" s="6">
        <v>3.9611000000000001</v>
      </c>
      <c r="Z198" s="6">
        <v>1.9168000000000001</v>
      </c>
    </row>
    <row r="199" spans="1:26" x14ac:dyDescent="0.25">
      <c r="A199" s="3">
        <v>197</v>
      </c>
      <c r="B199" s="1">
        <v>244.3</v>
      </c>
      <c r="C199" s="1">
        <v>355.57</v>
      </c>
      <c r="D199" s="5">
        <f t="shared" si="12"/>
        <v>4.6703727500000074</v>
      </c>
      <c r="E199" s="5">
        <f t="shared" si="17"/>
        <v>-3.292413000000014</v>
      </c>
      <c r="F199" s="6">
        <f>testdata[[#This Row],[cov]]/testdata[[#This Row],[varM]]</f>
        <v>-0.70495722209753142</v>
      </c>
      <c r="G199" s="2" t="str">
        <f>IF(testdata[[#This Row],[mrkt]]&gt;B198,"UP",IF(testdata[[#This Row],[mrkt]]&lt;B198,"DN",""))</f>
        <v>UP</v>
      </c>
      <c r="H199" s="2">
        <f>IF(testdata[[#This Row],[mkt-dir]]="UP",testdata[[#This Row],[mrkt]],"")</f>
        <v>244.3</v>
      </c>
      <c r="I199" s="2">
        <f>IF(testdata[[#This Row],[mkt-dir]]="UP",testdata[[#This Row],[eval]],"")</f>
        <v>355.57</v>
      </c>
      <c r="J199" s="5">
        <f t="shared" si="13"/>
        <v>4.2103795555555621</v>
      </c>
      <c r="K199" s="5">
        <f t="shared" si="14"/>
        <v>-3.3524515555555681</v>
      </c>
      <c r="L199" s="6">
        <f>testdata[[#This Row],[cov+]]/testdata[[#This Row],[varM+]]</f>
        <v>-0.79623499765764227</v>
      </c>
      <c r="M199" s="1" t="str">
        <f>IF(testdata[[#This Row],[mkt-dir]]="DN",testdata[[#This Row],[mrkt]],"")</f>
        <v/>
      </c>
      <c r="N199" s="1" t="str">
        <f>IF(testdata[[#This Row],[mkt-dir]]="DN",testdata[[#This Row],[eval]],"")</f>
        <v/>
      </c>
      <c r="O199" s="5">
        <f t="shared" si="15"/>
        <v>5.9283440000000098</v>
      </c>
      <c r="P199" s="5">
        <f t="shared" si="16"/>
        <v>-2.7718840000000213</v>
      </c>
      <c r="Q199" s="6">
        <f>testdata[[#This Row],[cov-]]/testdata[[#This Row],[varM-]]</f>
        <v>-0.46756463525058883</v>
      </c>
      <c r="R199" s="6">
        <f>testdata[[#This Row],[beta+]]/testdata[[#This Row],[beta-]]</f>
        <v>1.7029410216854923</v>
      </c>
      <c r="S199" s="6">
        <f>(testdata[[#This Row],[beta+]]-testdata[[#This Row],[beta-]])^2</f>
        <v>0.10802420712478385</v>
      </c>
      <c r="U199" s="15">
        <v>43021</v>
      </c>
      <c r="V199" s="6">
        <v>-0.70499999999999996</v>
      </c>
      <c r="W199" s="6">
        <v>-0.79620000000000002</v>
      </c>
      <c r="X199" s="6">
        <v>-0.46760000000000002</v>
      </c>
      <c r="Y199" s="6">
        <v>1.7029000000000001</v>
      </c>
      <c r="Z199" s="6">
        <v>0.108</v>
      </c>
    </row>
    <row r="200" spans="1:26" x14ac:dyDescent="0.25">
      <c r="A200" s="3">
        <v>198</v>
      </c>
      <c r="B200" s="1">
        <v>244.63</v>
      </c>
      <c r="C200" s="1">
        <v>350.6</v>
      </c>
      <c r="D200" s="5">
        <f t="shared" si="12"/>
        <v>4.8909147500000021</v>
      </c>
      <c r="E200" s="5">
        <f t="shared" si="17"/>
        <v>-0.15209899999999296</v>
      </c>
      <c r="F200" s="6">
        <f>testdata[[#This Row],[cov]]/testdata[[#This Row],[varM]]</f>
        <v>-3.1098272567517741E-2</v>
      </c>
      <c r="G200" s="2" t="str">
        <f>IF(testdata[[#This Row],[mrkt]]&gt;B199,"UP",IF(testdata[[#This Row],[mrkt]]&lt;B199,"DN",""))</f>
        <v>UP</v>
      </c>
      <c r="H200" s="2">
        <f>IF(testdata[[#This Row],[mkt-dir]]="UP",testdata[[#This Row],[mrkt]],"")</f>
        <v>244.63</v>
      </c>
      <c r="I200" s="2">
        <f>IF(testdata[[#This Row],[mkt-dir]]="UP",testdata[[#This Row],[eval]],"")</f>
        <v>350.6</v>
      </c>
      <c r="J200" s="5">
        <f t="shared" si="13"/>
        <v>4.5445448888888889</v>
      </c>
      <c r="K200" s="5">
        <f t="shared" si="14"/>
        <v>0.70734133333335047</v>
      </c>
      <c r="L200" s="6">
        <f>testdata[[#This Row],[cov+]]/testdata[[#This Row],[varM+]]</f>
        <v>0.15564624195103743</v>
      </c>
      <c r="M200" s="1" t="str">
        <f>IF(testdata[[#This Row],[mkt-dir]]="DN",testdata[[#This Row],[mrkt]],"")</f>
        <v/>
      </c>
      <c r="N200" s="1" t="str">
        <f>IF(testdata[[#This Row],[mkt-dir]]="DN",testdata[[#This Row],[eval]],"")</f>
        <v/>
      </c>
      <c r="O200" s="5">
        <f t="shared" si="15"/>
        <v>5.9283440000000098</v>
      </c>
      <c r="P200" s="5">
        <f t="shared" si="16"/>
        <v>-2.7718840000000213</v>
      </c>
      <c r="Q200" s="6">
        <f>testdata[[#This Row],[cov-]]/testdata[[#This Row],[varM-]]</f>
        <v>-0.46756463525058883</v>
      </c>
      <c r="R200" s="6">
        <f>testdata[[#This Row],[beta+]]/testdata[[#This Row],[beta-]]</f>
        <v>-0.3328871138160816</v>
      </c>
      <c r="S200" s="6">
        <f>(testdata[[#This Row],[beta+]]-testdata[[#This Row],[beta-]])^2</f>
        <v>0.38839179746242047</v>
      </c>
      <c r="U200" s="15">
        <v>43024</v>
      </c>
      <c r="V200" s="6">
        <v>-3.1099999999999999E-2</v>
      </c>
      <c r="W200" s="6">
        <v>0.15559999999999999</v>
      </c>
      <c r="X200" s="6">
        <v>-0.46760000000000002</v>
      </c>
      <c r="Y200" s="6">
        <v>-0.33289999999999997</v>
      </c>
      <c r="Z200" s="6">
        <v>0.38840000000000002</v>
      </c>
    </row>
    <row r="201" spans="1:26" x14ac:dyDescent="0.25">
      <c r="A201" s="3">
        <v>199</v>
      </c>
      <c r="B201" s="1">
        <v>244.8</v>
      </c>
      <c r="C201" s="1">
        <v>355.75</v>
      </c>
      <c r="D201" s="5">
        <f t="shared" si="12"/>
        <v>5.0768140000000042</v>
      </c>
      <c r="E201" s="5">
        <f t="shared" si="17"/>
        <v>3.0350780000000142</v>
      </c>
      <c r="F201" s="6">
        <f>testdata[[#This Row],[cov]]/testdata[[#This Row],[varM]]</f>
        <v>0.59783123825296958</v>
      </c>
      <c r="G201" s="2" t="str">
        <f>IF(testdata[[#This Row],[mrkt]]&gt;B200,"UP",IF(testdata[[#This Row],[mrkt]]&lt;B200,"DN",""))</f>
        <v>UP</v>
      </c>
      <c r="H201" s="2">
        <f>IF(testdata[[#This Row],[mkt-dir]]="UP",testdata[[#This Row],[mrkt]],"")</f>
        <v>244.8</v>
      </c>
      <c r="I201" s="2">
        <f>IF(testdata[[#This Row],[mkt-dir]]="UP",testdata[[#This Row],[eval]],"")</f>
        <v>355.75</v>
      </c>
      <c r="J201" s="5">
        <f t="shared" si="13"/>
        <v>4.7698666666666689</v>
      </c>
      <c r="K201" s="5">
        <f t="shared" si="14"/>
        <v>5.1575400000000275</v>
      </c>
      <c r="L201" s="6">
        <f>testdata[[#This Row],[cov+]]/testdata[[#This Row],[varM+]]</f>
        <v>1.0812755073517133</v>
      </c>
      <c r="M201" s="1" t="str">
        <f>IF(testdata[[#This Row],[mkt-dir]]="DN",testdata[[#This Row],[mrkt]],"")</f>
        <v/>
      </c>
      <c r="N201" s="1" t="str">
        <f>IF(testdata[[#This Row],[mkt-dir]]="DN",testdata[[#This Row],[eval]],"")</f>
        <v/>
      </c>
      <c r="O201" s="5">
        <f t="shared" si="15"/>
        <v>5.9283440000000098</v>
      </c>
      <c r="P201" s="5">
        <f t="shared" si="16"/>
        <v>-2.7718840000000213</v>
      </c>
      <c r="Q201" s="6">
        <f>testdata[[#This Row],[cov-]]/testdata[[#This Row],[varM-]]</f>
        <v>-0.46756463525058883</v>
      </c>
      <c r="R201" s="6">
        <f>testdata[[#This Row],[beta+]]/testdata[[#This Row],[beta-]]</f>
        <v>-2.3125690564090875</v>
      </c>
      <c r="S201" s="6">
        <f>(testdata[[#This Row],[beta+]]-testdata[[#This Row],[beta-]])^2</f>
        <v>2.3989057873363198</v>
      </c>
      <c r="U201" s="15">
        <v>43025</v>
      </c>
      <c r="V201" s="6">
        <v>0.5978</v>
      </c>
      <c r="W201" s="6">
        <v>1.0812999999999999</v>
      </c>
      <c r="X201" s="6">
        <v>-0.46760000000000002</v>
      </c>
      <c r="Y201" s="6">
        <v>-2.3126000000000002</v>
      </c>
      <c r="Z201" s="6">
        <v>2.3988999999999998</v>
      </c>
    </row>
    <row r="202" spans="1:26" x14ac:dyDescent="0.25">
      <c r="A202" s="3">
        <v>200</v>
      </c>
      <c r="B202" s="1">
        <v>245.04</v>
      </c>
      <c r="C202" s="1">
        <v>359.65</v>
      </c>
      <c r="D202" s="5">
        <f t="shared" si="12"/>
        <v>5.2099847500000021</v>
      </c>
      <c r="E202" s="5">
        <f t="shared" si="17"/>
        <v>7.0918137499999974</v>
      </c>
      <c r="F202" s="6">
        <f>testdata[[#This Row],[cov]]/testdata[[#This Row],[varM]]</f>
        <v>1.3611966426581181</v>
      </c>
      <c r="G202" s="2" t="str">
        <f>IF(testdata[[#This Row],[mrkt]]&gt;B201,"UP",IF(testdata[[#This Row],[mrkt]]&lt;B201,"DN",""))</f>
        <v>UP</v>
      </c>
      <c r="H202" s="2">
        <f>IF(testdata[[#This Row],[mkt-dir]]="UP",testdata[[#This Row],[mrkt]],"")</f>
        <v>245.04</v>
      </c>
      <c r="I202" s="2">
        <f>IF(testdata[[#This Row],[mkt-dir]]="UP",testdata[[#This Row],[eval]],"")</f>
        <v>359.65</v>
      </c>
      <c r="J202" s="5">
        <f t="shared" si="13"/>
        <v>4.8596426666666677</v>
      </c>
      <c r="K202" s="5">
        <f t="shared" si="14"/>
        <v>10.947256000000005</v>
      </c>
      <c r="L202" s="6">
        <f>testdata[[#This Row],[cov+]]/testdata[[#This Row],[varM+]]</f>
        <v>2.2526874403934229</v>
      </c>
      <c r="M202" s="1" t="str">
        <f>IF(testdata[[#This Row],[mkt-dir]]="DN",testdata[[#This Row],[mrkt]],"")</f>
        <v/>
      </c>
      <c r="N202" s="1" t="str">
        <f>IF(testdata[[#This Row],[mkt-dir]]="DN",testdata[[#This Row],[eval]],"")</f>
        <v/>
      </c>
      <c r="O202" s="5">
        <f t="shared" si="15"/>
        <v>5.9283440000000098</v>
      </c>
      <c r="P202" s="5">
        <f t="shared" si="16"/>
        <v>-2.7718840000000213</v>
      </c>
      <c r="Q202" s="6">
        <f>testdata[[#This Row],[cov-]]/testdata[[#This Row],[varM-]]</f>
        <v>-0.46756463525058883</v>
      </c>
      <c r="R202" s="6">
        <f>testdata[[#This Row],[beta+]]/testdata[[#This Row],[beta-]]</f>
        <v>-4.8179166484353697</v>
      </c>
      <c r="S202" s="6">
        <f>(testdata[[#This Row],[beta+]]-testdata[[#This Row],[beta-]])^2</f>
        <v>7.3997713550455551</v>
      </c>
      <c r="U202" s="15">
        <v>43026</v>
      </c>
      <c r="V202" s="6">
        <v>1.3612</v>
      </c>
      <c r="W202" s="6">
        <v>2.2526999999999999</v>
      </c>
      <c r="X202" s="6">
        <v>-0.46760000000000002</v>
      </c>
      <c r="Y202" s="6">
        <v>-4.8178999999999998</v>
      </c>
      <c r="Z202" s="6">
        <v>7.3997999999999999</v>
      </c>
    </row>
    <row r="203" spans="1:26" x14ac:dyDescent="0.25">
      <c r="A203" s="3">
        <v>201</v>
      </c>
      <c r="B203" s="1">
        <v>245.1</v>
      </c>
      <c r="C203" s="1">
        <v>351.81</v>
      </c>
      <c r="D203" s="5">
        <f t="shared" si="12"/>
        <v>5.0053959999999993</v>
      </c>
      <c r="E203" s="5">
        <f t="shared" si="17"/>
        <v>9.9952770000000033</v>
      </c>
      <c r="F203" s="6">
        <f>testdata[[#This Row],[cov]]/testdata[[#This Row],[varM]]</f>
        <v>1.9969003451475178</v>
      </c>
      <c r="G203" s="2" t="str">
        <f>IF(testdata[[#This Row],[mrkt]]&gt;B202,"UP",IF(testdata[[#This Row],[mrkt]]&lt;B202,"DN",""))</f>
        <v>UP</v>
      </c>
      <c r="H203" s="2">
        <f>IF(testdata[[#This Row],[mkt-dir]]="UP",testdata[[#This Row],[mrkt]],"")</f>
        <v>245.1</v>
      </c>
      <c r="I203" s="2">
        <f>IF(testdata[[#This Row],[mkt-dir]]="UP",testdata[[#This Row],[eval]],"")</f>
        <v>351.81</v>
      </c>
      <c r="J203" s="5">
        <f t="shared" si="13"/>
        <v>4.9887777343749979</v>
      </c>
      <c r="K203" s="5">
        <f t="shared" si="14"/>
        <v>10.553644921875005</v>
      </c>
      <c r="L203" s="6">
        <f>testdata[[#This Row],[cov+]]/testdata[[#This Row],[varM+]]</f>
        <v>2.1154770735034925</v>
      </c>
      <c r="M203" s="1" t="str">
        <f>IF(testdata[[#This Row],[mkt-dir]]="DN",testdata[[#This Row],[mrkt]],"")</f>
        <v/>
      </c>
      <c r="N203" s="1" t="str">
        <f>IF(testdata[[#This Row],[mkt-dir]]="DN",testdata[[#This Row],[eval]],"")</f>
        <v/>
      </c>
      <c r="O203" s="5">
        <f t="shared" si="15"/>
        <v>5.0540187500000062</v>
      </c>
      <c r="P203" s="5">
        <f t="shared" si="16"/>
        <v>7.7645687499999996</v>
      </c>
      <c r="Q203" s="6">
        <f>testdata[[#This Row],[cov-]]/testdata[[#This Row],[varM-]]</f>
        <v>1.5363157784090116</v>
      </c>
      <c r="R203" s="6">
        <f>testdata[[#This Row],[beta+]]/testdata[[#This Row],[beta-]]</f>
        <v>1.376980633300696</v>
      </c>
      <c r="S203" s="6">
        <f>(testdata[[#This Row],[beta+]]-testdata[[#This Row],[beta-]])^2</f>
        <v>0.33542780573551639</v>
      </c>
      <c r="U203" s="15">
        <v>43027</v>
      </c>
      <c r="V203" s="6">
        <v>1.9968999999999999</v>
      </c>
      <c r="W203" s="6">
        <v>2.1154999999999999</v>
      </c>
      <c r="X203" s="6">
        <v>1.5363</v>
      </c>
      <c r="Y203" s="6">
        <v>1.377</v>
      </c>
      <c r="Z203" s="6">
        <v>0.33539999999999998</v>
      </c>
    </row>
    <row r="204" spans="1:26" x14ac:dyDescent="0.25">
      <c r="A204" s="3">
        <v>202</v>
      </c>
      <c r="B204" s="1">
        <v>246.37</v>
      </c>
      <c r="C204" s="1">
        <v>345.1</v>
      </c>
      <c r="D204" s="5">
        <f t="shared" si="12"/>
        <v>4.9974947500000031</v>
      </c>
      <c r="E204" s="5">
        <f t="shared" si="17"/>
        <v>9.3152222499999997</v>
      </c>
      <c r="F204" s="6">
        <f>testdata[[#This Row],[cov]]/testdata[[#This Row],[varM]]</f>
        <v>1.8639783963755028</v>
      </c>
      <c r="G204" s="2" t="str">
        <f>IF(testdata[[#This Row],[mrkt]]&gt;B203,"UP",IF(testdata[[#This Row],[mrkt]]&lt;B203,"DN",""))</f>
        <v>UP</v>
      </c>
      <c r="H204" s="2">
        <f>IF(testdata[[#This Row],[mkt-dir]]="UP",testdata[[#This Row],[mrkt]],"")</f>
        <v>246.37</v>
      </c>
      <c r="I204" s="2">
        <f>IF(testdata[[#This Row],[mkt-dir]]="UP",testdata[[#This Row],[eval]],"")</f>
        <v>345.1</v>
      </c>
      <c r="J204" s="5">
        <f t="shared" si="13"/>
        <v>4.9092484375000032</v>
      </c>
      <c r="K204" s="5">
        <f t="shared" si="14"/>
        <v>9.7512812499999999</v>
      </c>
      <c r="L204" s="6">
        <f>testdata[[#This Row],[cov+]]/testdata[[#This Row],[varM+]]</f>
        <v>1.9863083675931799</v>
      </c>
      <c r="M204" s="1" t="str">
        <f>IF(testdata[[#This Row],[mkt-dir]]="DN",testdata[[#This Row],[mrkt]],"")</f>
        <v/>
      </c>
      <c r="N204" s="1" t="str">
        <f>IF(testdata[[#This Row],[mkt-dir]]="DN",testdata[[#This Row],[eval]],"")</f>
        <v/>
      </c>
      <c r="O204" s="5">
        <f t="shared" si="15"/>
        <v>5.0540187500000062</v>
      </c>
      <c r="P204" s="5">
        <f t="shared" si="16"/>
        <v>7.7645687499999996</v>
      </c>
      <c r="Q204" s="6">
        <f>testdata[[#This Row],[cov-]]/testdata[[#This Row],[varM-]]</f>
        <v>1.5363157784090116</v>
      </c>
      <c r="R204" s="6">
        <f>testdata[[#This Row],[beta+]]/testdata[[#This Row],[beta-]]</f>
        <v>1.2929037086699551</v>
      </c>
      <c r="S204" s="6">
        <f>(testdata[[#This Row],[beta+]]-testdata[[#This Row],[beta-]])^2</f>
        <v>0.20249333032067166</v>
      </c>
      <c r="U204" s="15">
        <v>43028</v>
      </c>
      <c r="V204" s="6">
        <v>1.8640000000000001</v>
      </c>
      <c r="W204" s="6">
        <v>1.9863</v>
      </c>
      <c r="X204" s="6">
        <v>1.5363</v>
      </c>
      <c r="Y204" s="6">
        <v>1.2928999999999999</v>
      </c>
      <c r="Z204" s="6">
        <v>0.20250000000000001</v>
      </c>
    </row>
    <row r="205" spans="1:26" x14ac:dyDescent="0.25">
      <c r="A205" s="3">
        <v>203</v>
      </c>
      <c r="B205" s="1">
        <v>245.41</v>
      </c>
      <c r="C205" s="1">
        <v>337.02</v>
      </c>
      <c r="D205" s="5">
        <f t="shared" si="12"/>
        <v>4.2465427500000006</v>
      </c>
      <c r="E205" s="5">
        <f t="shared" si="17"/>
        <v>6.7916990000000057</v>
      </c>
      <c r="F205" s="6">
        <f>testdata[[#This Row],[cov]]/testdata[[#This Row],[varM]]</f>
        <v>1.5993478459624608</v>
      </c>
      <c r="G205" s="2" t="str">
        <f>IF(testdata[[#This Row],[mrkt]]&gt;B204,"UP",IF(testdata[[#This Row],[mrkt]]&lt;B204,"DN",""))</f>
        <v>DN</v>
      </c>
      <c r="H205" s="2" t="str">
        <f>IF(testdata[[#This Row],[mkt-dir]]="UP",testdata[[#This Row],[mrkt]],"")</f>
        <v/>
      </c>
      <c r="I205" s="2" t="str">
        <f>IF(testdata[[#This Row],[mkt-dir]]="UP",testdata[[#This Row],[eval]],"")</f>
        <v/>
      </c>
      <c r="J205" s="5">
        <f t="shared" si="13"/>
        <v>4.9092484375000032</v>
      </c>
      <c r="K205" s="5">
        <f t="shared" si="14"/>
        <v>9.7512812499999999</v>
      </c>
      <c r="L205" s="6">
        <f>testdata[[#This Row],[cov+]]/testdata[[#This Row],[varM+]]</f>
        <v>1.9863083675931799</v>
      </c>
      <c r="M205" s="1">
        <f>IF(testdata[[#This Row],[mkt-dir]]="DN",testdata[[#This Row],[mrkt]],"")</f>
        <v>245.41</v>
      </c>
      <c r="N205" s="1">
        <f>IF(testdata[[#This Row],[mkt-dir]]="DN",testdata[[#This Row],[eval]],"")</f>
        <v>337.02</v>
      </c>
      <c r="O205" s="5">
        <f t="shared" si="15"/>
        <v>0.60781874999999475</v>
      </c>
      <c r="P205" s="5">
        <f t="shared" si="16"/>
        <v>-3.6286749999999803</v>
      </c>
      <c r="Q205" s="6">
        <f>testdata[[#This Row],[cov-]]/testdata[[#This Row],[varM-]]</f>
        <v>-5.9699951671448304</v>
      </c>
      <c r="R205" s="6">
        <f>testdata[[#This Row],[beta+]]/testdata[[#This Row],[beta-]]</f>
        <v>-0.33271523878689141</v>
      </c>
      <c r="S205" s="6">
        <f>(testdata[[#This Row],[beta+]]-testdata[[#This Row],[beta-]])^2</f>
        <v>63.302765936884562</v>
      </c>
      <c r="U205" s="15">
        <v>43031</v>
      </c>
      <c r="V205" s="6">
        <v>1.5992999999999999</v>
      </c>
      <c r="W205" s="6">
        <v>1.9863</v>
      </c>
      <c r="X205" s="6">
        <v>-5.97</v>
      </c>
      <c r="Y205" s="6">
        <v>-0.3327</v>
      </c>
      <c r="Z205" s="6">
        <v>63.302799999999998</v>
      </c>
    </row>
    <row r="206" spans="1:26" x14ac:dyDescent="0.25">
      <c r="A206" s="3">
        <v>204</v>
      </c>
      <c r="B206" s="1">
        <v>245.84</v>
      </c>
      <c r="C206" s="1">
        <v>337.34</v>
      </c>
      <c r="D206" s="5">
        <f t="shared" si="12"/>
        <v>3.4213527500000041</v>
      </c>
      <c r="E206" s="5">
        <f t="shared" si="17"/>
        <v>4.4145692500000013</v>
      </c>
      <c r="F206" s="6">
        <f>testdata[[#This Row],[cov]]/testdata[[#This Row],[varM]]</f>
        <v>1.2902993560076481</v>
      </c>
      <c r="G206" s="2" t="str">
        <f>IF(testdata[[#This Row],[mrkt]]&gt;B205,"UP",IF(testdata[[#This Row],[mrkt]]&lt;B205,"DN",""))</f>
        <v>UP</v>
      </c>
      <c r="H206" s="2">
        <f>IF(testdata[[#This Row],[mkt-dir]]="UP",testdata[[#This Row],[mrkt]],"")</f>
        <v>245.84</v>
      </c>
      <c r="I206" s="2">
        <f>IF(testdata[[#This Row],[mkt-dir]]="UP",testdata[[#This Row],[eval]],"")</f>
        <v>337.34</v>
      </c>
      <c r="J206" s="5">
        <f t="shared" si="13"/>
        <v>4.0366234375000056</v>
      </c>
      <c r="K206" s="5">
        <f t="shared" si="14"/>
        <v>6.571488281249998</v>
      </c>
      <c r="L206" s="6">
        <f>testdata[[#This Row],[cov+]]/testdata[[#This Row],[varM+]]</f>
        <v>1.6279666367195018</v>
      </c>
      <c r="M206" s="1" t="str">
        <f>IF(testdata[[#This Row],[mkt-dir]]="DN",testdata[[#This Row],[mrkt]],"")</f>
        <v/>
      </c>
      <c r="N206" s="1" t="str">
        <f>IF(testdata[[#This Row],[mkt-dir]]="DN",testdata[[#This Row],[eval]],"")</f>
        <v/>
      </c>
      <c r="O206" s="5">
        <f t="shared" si="15"/>
        <v>0.60781874999999475</v>
      </c>
      <c r="P206" s="5">
        <f t="shared" si="16"/>
        <v>-3.6286749999999803</v>
      </c>
      <c r="Q206" s="6">
        <f>testdata[[#This Row],[cov-]]/testdata[[#This Row],[varM-]]</f>
        <v>-5.9699951671448304</v>
      </c>
      <c r="R206" s="6">
        <f>testdata[[#This Row],[beta+]]/testdata[[#This Row],[beta-]]</f>
        <v>-0.27269144968137088</v>
      </c>
      <c r="S206" s="6">
        <f>(testdata[[#This Row],[beta+]]-testdata[[#This Row],[beta-]])^2</f>
        <v>57.729023572981333</v>
      </c>
      <c r="U206" s="15">
        <v>43032</v>
      </c>
      <c r="V206" s="6">
        <v>1.2903</v>
      </c>
      <c r="W206" s="6">
        <v>1.6279999999999999</v>
      </c>
      <c r="X206" s="6">
        <v>-5.97</v>
      </c>
      <c r="Y206" s="6">
        <v>-0.2727</v>
      </c>
      <c r="Z206" s="6">
        <v>57.728999999999999</v>
      </c>
    </row>
    <row r="207" spans="1:26" x14ac:dyDescent="0.25">
      <c r="A207" s="3">
        <v>205</v>
      </c>
      <c r="B207" s="1">
        <v>244.63</v>
      </c>
      <c r="C207" s="1">
        <v>325.83999999999997</v>
      </c>
      <c r="D207" s="5">
        <f t="shared" si="12"/>
        <v>2.6154209999999991</v>
      </c>
      <c r="E207" s="5">
        <f t="shared" si="17"/>
        <v>1.797018000000012</v>
      </c>
      <c r="F207" s="6">
        <f>testdata[[#This Row],[cov]]/testdata[[#This Row],[varM]]</f>
        <v>0.68708555907443303</v>
      </c>
      <c r="G207" s="2" t="str">
        <f>IF(testdata[[#This Row],[mrkt]]&gt;B206,"UP",IF(testdata[[#This Row],[mrkt]]&lt;B206,"DN",""))</f>
        <v>DN</v>
      </c>
      <c r="H207" s="2" t="str">
        <f>IF(testdata[[#This Row],[mkt-dir]]="UP",testdata[[#This Row],[mrkt]],"")</f>
        <v/>
      </c>
      <c r="I207" s="2" t="str">
        <f>IF(testdata[[#This Row],[mkt-dir]]="UP",testdata[[#This Row],[eval]],"")</f>
        <v/>
      </c>
      <c r="J207" s="5">
        <f t="shared" si="13"/>
        <v>3.2468906666666677</v>
      </c>
      <c r="K207" s="5">
        <f t="shared" si="14"/>
        <v>4.742872000000002</v>
      </c>
      <c r="L207" s="6">
        <f>testdata[[#This Row],[cov+]]/testdata[[#This Row],[varM+]]</f>
        <v>1.46074274957621</v>
      </c>
      <c r="M207" s="1">
        <f>IF(testdata[[#This Row],[mkt-dir]]="DN",testdata[[#This Row],[mrkt]],"")</f>
        <v>244.63</v>
      </c>
      <c r="N207" s="1">
        <f>IF(testdata[[#This Row],[mkt-dir]]="DN",testdata[[#This Row],[eval]],"")</f>
        <v>325.83999999999997</v>
      </c>
      <c r="O207" s="5">
        <f t="shared" si="15"/>
        <v>0.5274639999999946</v>
      </c>
      <c r="P207" s="5">
        <f t="shared" si="16"/>
        <v>-4.7128879999999613</v>
      </c>
      <c r="Q207" s="6">
        <f>testdata[[#This Row],[cov-]]/testdata[[#This Row],[varM-]]</f>
        <v>-8.9349946157463052</v>
      </c>
      <c r="R207" s="6">
        <f>testdata[[#This Row],[beta+]]/testdata[[#This Row],[beta-]]</f>
        <v>-0.16348557692490562</v>
      </c>
      <c r="S207" s="6">
        <f>(testdata[[#This Row],[beta+]]-testdata[[#This Row],[beta-]])^2</f>
        <v>108.07135536876272</v>
      </c>
      <c r="U207" s="15">
        <v>43033</v>
      </c>
      <c r="V207" s="6">
        <v>0.68710000000000004</v>
      </c>
      <c r="W207" s="6">
        <v>1.4607000000000001</v>
      </c>
      <c r="X207" s="6">
        <v>-8.9350000000000005</v>
      </c>
      <c r="Y207" s="6">
        <v>-0.16350000000000001</v>
      </c>
      <c r="Z207" s="6">
        <v>108.0714</v>
      </c>
    </row>
    <row r="208" spans="1:26" x14ac:dyDescent="0.25">
      <c r="A208" s="3">
        <v>206</v>
      </c>
      <c r="B208" s="1">
        <v>244.94</v>
      </c>
      <c r="C208" s="1">
        <v>326.17</v>
      </c>
      <c r="D208" s="5">
        <f t="shared" si="12"/>
        <v>1.8305247499999926</v>
      </c>
      <c r="E208" s="5">
        <f t="shared" si="17"/>
        <v>-0.95519874999998389</v>
      </c>
      <c r="F208" s="6">
        <f>testdata[[#This Row],[cov]]/testdata[[#This Row],[varM]]</f>
        <v>-0.52181689977149326</v>
      </c>
      <c r="G208" s="2" t="str">
        <f>IF(testdata[[#This Row],[mrkt]]&gt;B207,"UP",IF(testdata[[#This Row],[mrkt]]&lt;B207,"DN",""))</f>
        <v>UP</v>
      </c>
      <c r="H208" s="2">
        <f>IF(testdata[[#This Row],[mkt-dir]]="UP",testdata[[#This Row],[mrkt]],"")</f>
        <v>244.94</v>
      </c>
      <c r="I208" s="2">
        <f>IF(testdata[[#This Row],[mkt-dir]]="UP",testdata[[#This Row],[eval]],"")</f>
        <v>326.17</v>
      </c>
      <c r="J208" s="5">
        <f t="shared" si="13"/>
        <v>2.2575395555555478</v>
      </c>
      <c r="K208" s="5">
        <f t="shared" si="14"/>
        <v>0.52069733333333945</v>
      </c>
      <c r="L208" s="6">
        <f>testdata[[#This Row],[cov+]]/testdata[[#This Row],[varM+]]</f>
        <v>0.23064815500218483</v>
      </c>
      <c r="M208" s="1" t="str">
        <f>IF(testdata[[#This Row],[mkt-dir]]="DN",testdata[[#This Row],[mrkt]],"")</f>
        <v/>
      </c>
      <c r="N208" s="1" t="str">
        <f>IF(testdata[[#This Row],[mkt-dir]]="DN",testdata[[#This Row],[eval]],"")</f>
        <v/>
      </c>
      <c r="O208" s="5">
        <f t="shared" si="15"/>
        <v>0.5274639999999946</v>
      </c>
      <c r="P208" s="5">
        <f t="shared" si="16"/>
        <v>-4.7128879999999613</v>
      </c>
      <c r="Q208" s="6">
        <f>testdata[[#This Row],[cov-]]/testdata[[#This Row],[varM-]]</f>
        <v>-8.9349946157463052</v>
      </c>
      <c r="R208" s="6">
        <f>testdata[[#This Row],[beta+]]/testdata[[#This Row],[beta-]]</f>
        <v>-2.5814022830602423E-2</v>
      </c>
      <c r="S208" s="6">
        <f>(testdata[[#This Row],[beta+]]-testdata[[#This Row],[beta-]])^2</f>
        <v>84.00900740097407</v>
      </c>
      <c r="U208" s="15">
        <v>43034</v>
      </c>
      <c r="V208" s="6">
        <v>-0.52180000000000004</v>
      </c>
      <c r="W208" s="6">
        <v>0.2306</v>
      </c>
      <c r="X208" s="6">
        <v>-8.9350000000000005</v>
      </c>
      <c r="Y208" s="6">
        <v>-2.58E-2</v>
      </c>
      <c r="Z208" s="6">
        <v>84.009</v>
      </c>
    </row>
    <row r="209" spans="1:26" x14ac:dyDescent="0.25">
      <c r="A209" s="3">
        <v>207</v>
      </c>
      <c r="B209" s="1">
        <v>246.94</v>
      </c>
      <c r="C209" s="1">
        <v>320.87</v>
      </c>
      <c r="D209" s="5">
        <f t="shared" si="12"/>
        <v>1.576014749999993</v>
      </c>
      <c r="E209" s="5">
        <f t="shared" si="17"/>
        <v>-5.5284204999999691</v>
      </c>
      <c r="F209" s="6">
        <f>testdata[[#This Row],[cov]]/testdata[[#This Row],[varM]]</f>
        <v>-3.5078481974867262</v>
      </c>
      <c r="G209" s="2" t="str">
        <f>IF(testdata[[#This Row],[mrkt]]&gt;B208,"UP",IF(testdata[[#This Row],[mrkt]]&lt;B208,"DN",""))</f>
        <v>UP</v>
      </c>
      <c r="H209" s="2">
        <f>IF(testdata[[#This Row],[mkt-dir]]="UP",testdata[[#This Row],[mrkt]],"")</f>
        <v>246.94</v>
      </c>
      <c r="I209" s="2">
        <f>IF(testdata[[#This Row],[mkt-dir]]="UP",testdata[[#This Row],[eval]],"")</f>
        <v>320.87</v>
      </c>
      <c r="J209" s="5">
        <f t="shared" si="13"/>
        <v>1.9108906666666599</v>
      </c>
      <c r="K209" s="5">
        <f t="shared" si="14"/>
        <v>-6.0341173333333078</v>
      </c>
      <c r="L209" s="6">
        <f>testdata[[#This Row],[cov+]]/testdata[[#This Row],[varM+]]</f>
        <v>-3.1577512196755699</v>
      </c>
      <c r="M209" s="1" t="str">
        <f>IF(testdata[[#This Row],[mkt-dir]]="DN",testdata[[#This Row],[mrkt]],"")</f>
        <v/>
      </c>
      <c r="N209" s="1" t="str">
        <f>IF(testdata[[#This Row],[mkt-dir]]="DN",testdata[[#This Row],[eval]],"")</f>
        <v/>
      </c>
      <c r="O209" s="5">
        <f t="shared" si="15"/>
        <v>0.5274639999999946</v>
      </c>
      <c r="P209" s="5">
        <f t="shared" si="16"/>
        <v>-4.7128879999999613</v>
      </c>
      <c r="Q209" s="6">
        <f>testdata[[#This Row],[cov-]]/testdata[[#This Row],[varM-]]</f>
        <v>-8.9349946157463052</v>
      </c>
      <c r="R209" s="6">
        <f>testdata[[#This Row],[beta+]]/testdata[[#This Row],[beta-]]</f>
        <v>0.35341389172306908</v>
      </c>
      <c r="S209" s="6">
        <f>(testdata[[#This Row],[beta+]]-testdata[[#This Row],[beta-]])^2</f>
        <v>33.376541257442931</v>
      </c>
      <c r="U209" s="15">
        <v>43035</v>
      </c>
      <c r="V209" s="6">
        <v>-3.5078</v>
      </c>
      <c r="W209" s="6">
        <v>-3.1577999999999999</v>
      </c>
      <c r="X209" s="6">
        <v>-8.9350000000000005</v>
      </c>
      <c r="Y209" s="6">
        <v>0.35339999999999999</v>
      </c>
      <c r="Z209" s="6">
        <v>33.3765</v>
      </c>
    </row>
    <row r="210" spans="1:26" x14ac:dyDescent="0.25">
      <c r="A210" s="3">
        <v>208</v>
      </c>
      <c r="B210" s="1">
        <v>246.02</v>
      </c>
      <c r="C210" s="1">
        <v>320.08</v>
      </c>
      <c r="D210" s="5">
        <f t="shared" si="12"/>
        <v>1.3167387499999943</v>
      </c>
      <c r="E210" s="5">
        <f t="shared" si="17"/>
        <v>-8.1012937499999822</v>
      </c>
      <c r="F210" s="6">
        <f>testdata[[#This Row],[cov]]/testdata[[#This Row],[varM]]</f>
        <v>-6.1525444967728165</v>
      </c>
      <c r="G210" s="2" t="str">
        <f>IF(testdata[[#This Row],[mrkt]]&gt;B209,"UP",IF(testdata[[#This Row],[mrkt]]&lt;B209,"DN",""))</f>
        <v>DN</v>
      </c>
      <c r="H210" s="2" t="str">
        <f>IF(testdata[[#This Row],[mkt-dir]]="UP",testdata[[#This Row],[mrkt]],"")</f>
        <v/>
      </c>
      <c r="I210" s="2" t="str">
        <f>IF(testdata[[#This Row],[mkt-dir]]="UP",testdata[[#This Row],[eval]],"")</f>
        <v/>
      </c>
      <c r="J210" s="5">
        <f t="shared" si="13"/>
        <v>1.4952454081632574</v>
      </c>
      <c r="K210" s="5">
        <f t="shared" si="14"/>
        <v>-7.7000005102040587</v>
      </c>
      <c r="L210" s="6">
        <f>testdata[[#This Row],[cov+]]/testdata[[#This Row],[varM+]]</f>
        <v>-5.1496566838902069</v>
      </c>
      <c r="M210" s="1">
        <f>IF(testdata[[#This Row],[mkt-dir]]="DN",testdata[[#This Row],[mrkt]],"")</f>
        <v>246.02</v>
      </c>
      <c r="N210" s="1">
        <f>IF(testdata[[#This Row],[mkt-dir]]="DN",testdata[[#This Row],[eval]],"")</f>
        <v>320.08</v>
      </c>
      <c r="O210" s="5">
        <f t="shared" si="15"/>
        <v>0.88755555555555576</v>
      </c>
      <c r="P210" s="5">
        <f t="shared" si="16"/>
        <v>-9.8123000000000005</v>
      </c>
      <c r="Q210" s="6">
        <f>testdata[[#This Row],[cov-]]/testdata[[#This Row],[varM-]]</f>
        <v>-11.055420630946417</v>
      </c>
      <c r="R210" s="6">
        <f>testdata[[#This Row],[beta+]]/testdata[[#This Row],[beta-]]</f>
        <v>0.46580377678939228</v>
      </c>
      <c r="S210" s="6">
        <f>(testdata[[#This Row],[beta+]]-testdata[[#This Row],[beta-]])^2</f>
        <v>34.878047798348945</v>
      </c>
      <c r="U210" s="15">
        <v>43038</v>
      </c>
      <c r="V210" s="6">
        <v>-6.1524999999999999</v>
      </c>
      <c r="W210" s="6">
        <v>-5.1497000000000002</v>
      </c>
      <c r="X210" s="6">
        <v>-11.055400000000001</v>
      </c>
      <c r="Y210" s="6">
        <v>0.46579999999999999</v>
      </c>
      <c r="Z210" s="6">
        <v>34.878</v>
      </c>
    </row>
    <row r="211" spans="1:26" x14ac:dyDescent="0.25">
      <c r="A211" s="3">
        <v>209</v>
      </c>
      <c r="B211" s="1">
        <v>246.41</v>
      </c>
      <c r="C211" s="1">
        <v>331.53</v>
      </c>
      <c r="D211" s="5">
        <f t="shared" si="12"/>
        <v>1.1666209999999957</v>
      </c>
      <c r="E211" s="5">
        <f t="shared" si="17"/>
        <v>-8.8764689999999842</v>
      </c>
      <c r="F211" s="6">
        <f>testdata[[#This Row],[cov]]/testdata[[#This Row],[varM]]</f>
        <v>-7.6086998262503567</v>
      </c>
      <c r="G211" s="2" t="str">
        <f>IF(testdata[[#This Row],[mrkt]]&gt;B210,"UP",IF(testdata[[#This Row],[mrkt]]&lt;B210,"DN",""))</f>
        <v>UP</v>
      </c>
      <c r="H211" s="2">
        <f>IF(testdata[[#This Row],[mkt-dir]]="UP",testdata[[#This Row],[mrkt]],"")</f>
        <v>246.41</v>
      </c>
      <c r="I211" s="2">
        <f>IF(testdata[[#This Row],[mkt-dir]]="UP",testdata[[#This Row],[eval]],"")</f>
        <v>331.53</v>
      </c>
      <c r="J211" s="5">
        <f t="shared" si="13"/>
        <v>1.2312408163265247</v>
      </c>
      <c r="K211" s="5">
        <f t="shared" si="14"/>
        <v>-9.3795357142856908</v>
      </c>
      <c r="L211" s="6">
        <f>testdata[[#This Row],[cov+]]/testdata[[#This Row],[varM+]]</f>
        <v>-7.6179538477858912</v>
      </c>
      <c r="M211" s="1" t="str">
        <f>IF(testdata[[#This Row],[mkt-dir]]="DN",testdata[[#This Row],[mrkt]],"")</f>
        <v/>
      </c>
      <c r="N211" s="1" t="str">
        <f>IF(testdata[[#This Row],[mkt-dir]]="DN",testdata[[#This Row],[eval]],"")</f>
        <v/>
      </c>
      <c r="O211" s="5">
        <f t="shared" si="15"/>
        <v>0.88755555555555576</v>
      </c>
      <c r="P211" s="5">
        <f t="shared" si="16"/>
        <v>-9.8123000000000005</v>
      </c>
      <c r="Q211" s="6">
        <f>testdata[[#This Row],[cov-]]/testdata[[#This Row],[varM-]]</f>
        <v>-11.055420630946417</v>
      </c>
      <c r="R211" s="6">
        <f>testdata[[#This Row],[beta+]]/testdata[[#This Row],[beta-]]</f>
        <v>0.68906956162858768</v>
      </c>
      <c r="S211" s="6">
        <f>(testdata[[#This Row],[beta+]]-testdata[[#This Row],[beta-]])^2</f>
        <v>11.816177885331971</v>
      </c>
      <c r="U211" s="15">
        <v>43039</v>
      </c>
      <c r="V211" s="6">
        <v>-7.6086999999999998</v>
      </c>
      <c r="W211" s="6">
        <v>-7.6180000000000003</v>
      </c>
      <c r="X211" s="6">
        <v>-11.055400000000001</v>
      </c>
      <c r="Y211" s="6">
        <v>0.68910000000000005</v>
      </c>
      <c r="Z211" s="6">
        <v>11.8162</v>
      </c>
    </row>
    <row r="212" spans="1:26" x14ac:dyDescent="0.25">
      <c r="A212" s="3">
        <v>210</v>
      </c>
      <c r="B212" s="1">
        <v>246.73</v>
      </c>
      <c r="C212" s="1">
        <v>321.08</v>
      </c>
      <c r="D212" s="5">
        <f t="shared" si="12"/>
        <v>1.0538447499999963</v>
      </c>
      <c r="E212" s="5">
        <f t="shared" si="17"/>
        <v>-9.6137057499999781</v>
      </c>
      <c r="F212" s="6">
        <f>testdata[[#This Row],[cov]]/testdata[[#This Row],[varM]]</f>
        <v>-9.1225066595435536</v>
      </c>
      <c r="G212" s="2" t="str">
        <f>IF(testdata[[#This Row],[mrkt]]&gt;B211,"UP",IF(testdata[[#This Row],[mrkt]]&lt;B211,"DN",""))</f>
        <v>UP</v>
      </c>
      <c r="H212" s="2">
        <f>IF(testdata[[#This Row],[mkt-dir]]="UP",testdata[[#This Row],[mrkt]],"")</f>
        <v>246.73</v>
      </c>
      <c r="I212" s="2">
        <f>IF(testdata[[#This Row],[mkt-dir]]="UP",testdata[[#This Row],[eval]],"")</f>
        <v>321.08</v>
      </c>
      <c r="J212" s="5">
        <f t="shared" si="13"/>
        <v>0.96763112244897542</v>
      </c>
      <c r="K212" s="5">
        <f t="shared" si="14"/>
        <v>-10.532007653061191</v>
      </c>
      <c r="L212" s="6">
        <f>testdata[[#This Row],[cov+]]/testdata[[#This Row],[varM+]]</f>
        <v>-10.884320903616407</v>
      </c>
      <c r="M212" s="1" t="str">
        <f>IF(testdata[[#This Row],[mkt-dir]]="DN",testdata[[#This Row],[mrkt]],"")</f>
        <v/>
      </c>
      <c r="N212" s="1" t="str">
        <f>IF(testdata[[#This Row],[mkt-dir]]="DN",testdata[[#This Row],[eval]],"")</f>
        <v/>
      </c>
      <c r="O212" s="5">
        <f t="shared" si="15"/>
        <v>0.88755555555555576</v>
      </c>
      <c r="P212" s="5">
        <f t="shared" si="16"/>
        <v>-9.8123000000000005</v>
      </c>
      <c r="Q212" s="6">
        <f>testdata[[#This Row],[cov-]]/testdata[[#This Row],[varM-]]</f>
        <v>-11.055420630946417</v>
      </c>
      <c r="R212" s="6">
        <f>testdata[[#This Row],[beta+]]/testdata[[#This Row],[beta-]]</f>
        <v>0.98452345387464812</v>
      </c>
      <c r="S212" s="6">
        <f>(testdata[[#This Row],[beta+]]-testdata[[#This Row],[beta-]])^2</f>
        <v>2.9275116692403579E-2</v>
      </c>
      <c r="U212" s="15">
        <v>43040</v>
      </c>
      <c r="V212" s="6">
        <v>-9.1225000000000005</v>
      </c>
      <c r="W212" s="6">
        <v>-10.8843</v>
      </c>
      <c r="X212" s="6">
        <v>-11.055400000000001</v>
      </c>
      <c r="Y212" s="6">
        <v>0.98450000000000004</v>
      </c>
      <c r="Z212" s="6">
        <v>2.93E-2</v>
      </c>
    </row>
    <row r="213" spans="1:26" x14ac:dyDescent="0.25">
      <c r="A213" s="3">
        <v>211</v>
      </c>
      <c r="B213" s="1">
        <v>246.83</v>
      </c>
      <c r="C213" s="1">
        <v>299.26</v>
      </c>
      <c r="D213" s="5">
        <f t="shared" si="12"/>
        <v>1.1449589999999996</v>
      </c>
      <c r="E213" s="5">
        <f t="shared" si="17"/>
        <v>-12.528343000000012</v>
      </c>
      <c r="F213" s="6">
        <f>testdata[[#This Row],[cov]]/testdata[[#This Row],[varM]]</f>
        <v>-10.942176095388582</v>
      </c>
      <c r="G213" s="2" t="str">
        <f>IF(testdata[[#This Row],[mrkt]]&gt;B212,"UP",IF(testdata[[#This Row],[mrkt]]&lt;B212,"DN",""))</f>
        <v>UP</v>
      </c>
      <c r="H213" s="2">
        <f>IF(testdata[[#This Row],[mkt-dir]]="UP",testdata[[#This Row],[mrkt]],"")</f>
        <v>246.83</v>
      </c>
      <c r="I213" s="2">
        <f>IF(testdata[[#This Row],[mkt-dir]]="UP",testdata[[#This Row],[eval]],"")</f>
        <v>299.26</v>
      </c>
      <c r="J213" s="5">
        <f t="shared" si="13"/>
        <v>0.99845510204081667</v>
      </c>
      <c r="K213" s="5">
        <f t="shared" si="14"/>
        <v>-13.862076530612265</v>
      </c>
      <c r="L213" s="6">
        <f>testdata[[#This Row],[cov+]]/testdata[[#This Row],[varM+]]</f>
        <v>-13.883525160298682</v>
      </c>
      <c r="M213" s="1" t="str">
        <f>IF(testdata[[#This Row],[mkt-dir]]="DN",testdata[[#This Row],[mrkt]],"")</f>
        <v/>
      </c>
      <c r="N213" s="1" t="str">
        <f>IF(testdata[[#This Row],[mkt-dir]]="DN",testdata[[#This Row],[eval]],"")</f>
        <v/>
      </c>
      <c r="O213" s="5">
        <f t="shared" si="15"/>
        <v>0.88755555555555576</v>
      </c>
      <c r="P213" s="5">
        <f t="shared" si="16"/>
        <v>-9.8123000000000005</v>
      </c>
      <c r="Q213" s="6">
        <f>testdata[[#This Row],[cov-]]/testdata[[#This Row],[varM-]]</f>
        <v>-11.055420630946417</v>
      </c>
      <c r="R213" s="6">
        <f>testdata[[#This Row],[beta+]]/testdata[[#This Row],[beta-]]</f>
        <v>1.255811571875955</v>
      </c>
      <c r="S213" s="6">
        <f>(testdata[[#This Row],[beta+]]-testdata[[#This Row],[beta-]])^2</f>
        <v>7.9981752289427952</v>
      </c>
      <c r="U213" s="15">
        <v>43041</v>
      </c>
      <c r="V213" s="6">
        <v>-10.9422</v>
      </c>
      <c r="W213" s="6">
        <v>-13.8835</v>
      </c>
      <c r="X213" s="6">
        <v>-11.055400000000001</v>
      </c>
      <c r="Y213" s="6">
        <v>1.2558</v>
      </c>
      <c r="Z213" s="6">
        <v>7.9981999999999998</v>
      </c>
    </row>
    <row r="214" spans="1:26" x14ac:dyDescent="0.25">
      <c r="A214" s="3">
        <v>212</v>
      </c>
      <c r="B214" s="1">
        <v>247.65</v>
      </c>
      <c r="C214" s="1">
        <v>306.08999999999997</v>
      </c>
      <c r="D214" s="5">
        <f t="shared" ref="D214:D277" si="18">_xlfn.VAR.P(B195:B214)</f>
        <v>1.3116227500000022</v>
      </c>
      <c r="E214" s="5">
        <f t="shared" si="17"/>
        <v>-15.060095250000028</v>
      </c>
      <c r="F214" s="6">
        <f>testdata[[#This Row],[cov]]/testdata[[#This Row],[varM]]</f>
        <v>-11.482032657637269</v>
      </c>
      <c r="G214" s="2" t="str">
        <f>IF(testdata[[#This Row],[mrkt]]&gt;B213,"UP",IF(testdata[[#This Row],[mrkt]]&lt;B213,"DN",""))</f>
        <v>UP</v>
      </c>
      <c r="H214" s="2">
        <f>IF(testdata[[#This Row],[mkt-dir]]="UP",testdata[[#This Row],[mrkt]],"")</f>
        <v>247.65</v>
      </c>
      <c r="I214" s="2">
        <f>IF(testdata[[#This Row],[mkt-dir]]="UP",testdata[[#This Row],[eval]],"")</f>
        <v>306.08999999999997</v>
      </c>
      <c r="J214" s="5">
        <f t="shared" ref="J214:J277" si="19">_xlfn.VAR.P(H195:H214)</f>
        <v>1.233438222222224</v>
      </c>
      <c r="K214" s="5">
        <f t="shared" ref="K214:K277" si="20">_xlfn.COVARIANCE.P(H195:H214,I195:I214)</f>
        <v>-17.630992444444477</v>
      </c>
      <c r="L214" s="6">
        <f>testdata[[#This Row],[cov+]]/testdata[[#This Row],[varM+]]</f>
        <v>-14.294183629788607</v>
      </c>
      <c r="M214" s="1" t="str">
        <f>IF(testdata[[#This Row],[mkt-dir]]="DN",testdata[[#This Row],[mrkt]],"")</f>
        <v/>
      </c>
      <c r="N214" s="1" t="str">
        <f>IF(testdata[[#This Row],[mkt-dir]]="DN",testdata[[#This Row],[eval]],"")</f>
        <v/>
      </c>
      <c r="O214" s="5">
        <f t="shared" ref="O214:O277" si="21">_xlfn.VAR.P(M195:M214)</f>
        <v>0.91780000000000295</v>
      </c>
      <c r="P214" s="5">
        <f t="shared" ref="P214:P277" si="22">_xlfn.COVARIANCE.P(M195:M214,N195:N214)</f>
        <v>-8.5524400000000274</v>
      </c>
      <c r="Q214" s="6">
        <f>testdata[[#This Row],[cov-]]/testdata[[#This Row],[varM-]]</f>
        <v>-9.318413597733711</v>
      </c>
      <c r="R214" s="6">
        <f>testdata[[#This Row],[beta+]]/testdata[[#This Row],[beta-]]</f>
        <v>1.5339717946480751</v>
      </c>
      <c r="S214" s="6">
        <f>(testdata[[#This Row],[beta+]]-testdata[[#This Row],[beta-]])^2</f>
        <v>24.758287411895584</v>
      </c>
      <c r="U214" s="15">
        <v>43042</v>
      </c>
      <c r="V214" s="6">
        <v>-11.481999999999999</v>
      </c>
      <c r="W214" s="6">
        <v>-14.2942</v>
      </c>
      <c r="X214" s="6">
        <v>-9.3184000000000005</v>
      </c>
      <c r="Y214" s="6">
        <v>1.534</v>
      </c>
      <c r="Z214" s="6">
        <v>24.758299999999998</v>
      </c>
    </row>
    <row r="215" spans="1:26" x14ac:dyDescent="0.25">
      <c r="A215" s="3">
        <v>213</v>
      </c>
      <c r="B215" s="1">
        <v>248.04</v>
      </c>
      <c r="C215" s="1">
        <v>302.77999999999997</v>
      </c>
      <c r="D215" s="5">
        <f t="shared" si="18"/>
        <v>1.4084427500000003</v>
      </c>
      <c r="E215" s="5">
        <f t="shared" ref="E215:E278" si="23">_xlfn.COVARIANCE.P(B196:B215,C196:C215)</f>
        <v>-18.708400750000017</v>
      </c>
      <c r="F215" s="6">
        <f>testdata[[#This Row],[cov]]/testdata[[#This Row],[varM]]</f>
        <v>-13.28303954846586</v>
      </c>
      <c r="G215" s="2" t="str">
        <f>IF(testdata[[#This Row],[mrkt]]&gt;B214,"UP",IF(testdata[[#This Row],[mrkt]]&lt;B214,"DN",""))</f>
        <v>UP</v>
      </c>
      <c r="H215" s="2">
        <f>IF(testdata[[#This Row],[mkt-dir]]="UP",testdata[[#This Row],[mrkt]],"")</f>
        <v>248.04</v>
      </c>
      <c r="I215" s="2">
        <f>IF(testdata[[#This Row],[mkt-dir]]="UP",testdata[[#This Row],[eval]],"")</f>
        <v>302.77999999999997</v>
      </c>
      <c r="J215" s="5">
        <f t="shared" si="19"/>
        <v>1.5065277343749994</v>
      </c>
      <c r="K215" s="5">
        <f t="shared" si="20"/>
        <v>-21.583690234375013</v>
      </c>
      <c r="L215" s="6">
        <f>testdata[[#This Row],[cov+]]/testdata[[#This Row],[varM+]]</f>
        <v>-14.326779216798991</v>
      </c>
      <c r="M215" s="1" t="str">
        <f>IF(testdata[[#This Row],[mkt-dir]]="DN",testdata[[#This Row],[mrkt]],"")</f>
        <v/>
      </c>
      <c r="N215" s="1" t="str">
        <f>IF(testdata[[#This Row],[mkt-dir]]="DN",testdata[[#This Row],[eval]],"")</f>
        <v/>
      </c>
      <c r="O215" s="5">
        <f t="shared" si="21"/>
        <v>0.58612500000000534</v>
      </c>
      <c r="P215" s="5">
        <f t="shared" si="22"/>
        <v>-7.9150750000000345</v>
      </c>
      <c r="Q215" s="6">
        <f>testdata[[#This Row],[cov-]]/testdata[[#This Row],[varM-]]</f>
        <v>-13.504073363190381</v>
      </c>
      <c r="R215" s="6">
        <f>testdata[[#This Row],[beta+]]/testdata[[#This Row],[beta-]]</f>
        <v>1.0609227920703657</v>
      </c>
      <c r="S215" s="6">
        <f>(testdata[[#This Row],[beta+]]-testdata[[#This Row],[beta-]])^2</f>
        <v>0.67684492156187237</v>
      </c>
      <c r="U215" s="15">
        <v>43045</v>
      </c>
      <c r="V215" s="6">
        <v>-13.282999999999999</v>
      </c>
      <c r="W215" s="6">
        <v>-14.3268</v>
      </c>
      <c r="X215" s="6">
        <v>-13.504099999999999</v>
      </c>
      <c r="Y215" s="6">
        <v>1.0609</v>
      </c>
      <c r="Z215" s="6">
        <v>0.67679999999999996</v>
      </c>
    </row>
    <row r="216" spans="1:26" x14ac:dyDescent="0.25">
      <c r="A216" s="3">
        <v>214</v>
      </c>
      <c r="B216" s="1">
        <v>247.86</v>
      </c>
      <c r="C216" s="1">
        <v>306.05</v>
      </c>
      <c r="D216" s="5">
        <f t="shared" si="18"/>
        <v>1.4943847500000016</v>
      </c>
      <c r="E216" s="5">
        <f t="shared" si="23"/>
        <v>-19.948084250000026</v>
      </c>
      <c r="F216" s="6">
        <f>testdata[[#This Row],[cov]]/testdata[[#This Row],[varM]]</f>
        <v>-13.348693668079793</v>
      </c>
      <c r="G216" s="2" t="str">
        <f>IF(testdata[[#This Row],[mrkt]]&gt;B215,"UP",IF(testdata[[#This Row],[mrkt]]&lt;B215,"DN",""))</f>
        <v>DN</v>
      </c>
      <c r="H216" s="2" t="str">
        <f>IF(testdata[[#This Row],[mkt-dir]]="UP",testdata[[#This Row],[mrkt]],"")</f>
        <v/>
      </c>
      <c r="I216" s="2" t="str">
        <f>IF(testdata[[#This Row],[mkt-dir]]="UP",testdata[[#This Row],[eval]],"")</f>
        <v/>
      </c>
      <c r="J216" s="5">
        <f t="shared" si="19"/>
        <v>1.3846506666666634</v>
      </c>
      <c r="K216" s="5">
        <f t="shared" si="20"/>
        <v>-20.542120000000008</v>
      </c>
      <c r="L216" s="6">
        <f>testdata[[#This Row],[cov+]]/testdata[[#This Row],[varM+]]</f>
        <v>-14.835597522552058</v>
      </c>
      <c r="M216" s="1">
        <f>IF(testdata[[#This Row],[mkt-dir]]="DN",testdata[[#This Row],[mrkt]],"")</f>
        <v>247.86</v>
      </c>
      <c r="N216" s="1">
        <f>IF(testdata[[#This Row],[mkt-dir]]="DN",testdata[[#This Row],[eval]],"")</f>
        <v>306.05</v>
      </c>
      <c r="O216" s="5">
        <f t="shared" si="21"/>
        <v>1.7639440000000159</v>
      </c>
      <c r="P216" s="5">
        <f t="shared" si="22"/>
        <v>-19.353056000000077</v>
      </c>
      <c r="Q216" s="6">
        <f>testdata[[#This Row],[cov-]]/testdata[[#This Row],[varM-]]</f>
        <v>-10.97146848199257</v>
      </c>
      <c r="R216" s="6">
        <f>testdata[[#This Row],[beta+]]/testdata[[#This Row],[beta-]]</f>
        <v>1.3521979803252107</v>
      </c>
      <c r="S216" s="6">
        <f>(testdata[[#This Row],[beta+]]-testdata[[#This Row],[beta-]])^2</f>
        <v>14.931493242095192</v>
      </c>
      <c r="U216" s="15">
        <v>43046</v>
      </c>
      <c r="V216" s="6">
        <v>-13.348699999999999</v>
      </c>
      <c r="W216" s="6">
        <v>-14.835599999999999</v>
      </c>
      <c r="X216" s="6">
        <v>-10.971500000000001</v>
      </c>
      <c r="Y216" s="6">
        <v>1.3522000000000001</v>
      </c>
      <c r="Z216" s="6">
        <v>14.9315</v>
      </c>
    </row>
    <row r="217" spans="1:26" x14ac:dyDescent="0.25">
      <c r="A217" s="3">
        <v>215</v>
      </c>
      <c r="B217" s="1">
        <v>248.29</v>
      </c>
      <c r="C217" s="1">
        <v>304.39</v>
      </c>
      <c r="D217" s="5">
        <f t="shared" si="18"/>
        <v>1.6654927499999999</v>
      </c>
      <c r="E217" s="5">
        <f t="shared" si="23"/>
        <v>-21.512994500000012</v>
      </c>
      <c r="F217" s="6">
        <f>testdata[[#This Row],[cov]]/testdata[[#This Row],[varM]]</f>
        <v>-12.916894714792372</v>
      </c>
      <c r="G217" s="2" t="str">
        <f>IF(testdata[[#This Row],[mrkt]]&gt;B216,"UP",IF(testdata[[#This Row],[mrkt]]&lt;B216,"DN",""))</f>
        <v>UP</v>
      </c>
      <c r="H217" s="2">
        <f>IF(testdata[[#This Row],[mkt-dir]]="UP",testdata[[#This Row],[mrkt]],"")</f>
        <v>248.29</v>
      </c>
      <c r="I217" s="2">
        <f>IF(testdata[[#This Row],[mkt-dir]]="UP",testdata[[#This Row],[eval]],"")</f>
        <v>304.39</v>
      </c>
      <c r="J217" s="5">
        <f t="shared" si="19"/>
        <v>1.5588728888888843</v>
      </c>
      <c r="K217" s="5">
        <f t="shared" si="20"/>
        <v>-22.54068177777777</v>
      </c>
      <c r="L217" s="6">
        <f>testdata[[#This Row],[cov+]]/testdata[[#This Row],[varM+]]</f>
        <v>-14.459602151297956</v>
      </c>
      <c r="M217" s="1" t="str">
        <f>IF(testdata[[#This Row],[mkt-dir]]="DN",testdata[[#This Row],[mrkt]],"")</f>
        <v/>
      </c>
      <c r="N217" s="1" t="str">
        <f>IF(testdata[[#This Row],[mkt-dir]]="DN",testdata[[#This Row],[eval]],"")</f>
        <v/>
      </c>
      <c r="O217" s="5">
        <f t="shared" si="21"/>
        <v>1.7639440000000159</v>
      </c>
      <c r="P217" s="5">
        <f t="shared" si="22"/>
        <v>-19.353056000000077</v>
      </c>
      <c r="Q217" s="6">
        <f>testdata[[#This Row],[cov-]]/testdata[[#This Row],[varM-]]</f>
        <v>-10.97146848199257</v>
      </c>
      <c r="R217" s="6">
        <f>testdata[[#This Row],[beta+]]/testdata[[#This Row],[beta-]]</f>
        <v>1.3179276935471715</v>
      </c>
      <c r="S217" s="6">
        <f>(testdata[[#This Row],[beta+]]-testdata[[#This Row],[beta-]])^2</f>
        <v>12.167076494941854</v>
      </c>
      <c r="U217" s="15">
        <v>43047</v>
      </c>
      <c r="V217" s="6">
        <v>-12.9169</v>
      </c>
      <c r="W217" s="6">
        <v>-14.4596</v>
      </c>
      <c r="X217" s="6">
        <v>-10.971500000000001</v>
      </c>
      <c r="Y217" s="6">
        <v>1.3179000000000001</v>
      </c>
      <c r="Z217" s="6">
        <v>12.1671</v>
      </c>
    </row>
    <row r="218" spans="1:26" x14ac:dyDescent="0.25">
      <c r="A218" s="3">
        <v>216</v>
      </c>
      <c r="B218" s="1">
        <v>247.39</v>
      </c>
      <c r="C218" s="1">
        <v>302.99</v>
      </c>
      <c r="D218" s="5">
        <f t="shared" si="18"/>
        <v>1.5362489999999978</v>
      </c>
      <c r="E218" s="5">
        <f t="shared" si="23"/>
        <v>-20.505328499999997</v>
      </c>
      <c r="F218" s="6">
        <f>testdata[[#This Row],[cov]]/testdata[[#This Row],[varM]]</f>
        <v>-13.347659461454509</v>
      </c>
      <c r="G218" s="2" t="str">
        <f>IF(testdata[[#This Row],[mrkt]]&gt;B217,"UP",IF(testdata[[#This Row],[mrkt]]&lt;B217,"DN",""))</f>
        <v>DN</v>
      </c>
      <c r="H218" s="2" t="str">
        <f>IF(testdata[[#This Row],[mkt-dir]]="UP",testdata[[#This Row],[mrkt]],"")</f>
        <v/>
      </c>
      <c r="I218" s="2" t="str">
        <f>IF(testdata[[#This Row],[mkt-dir]]="UP",testdata[[#This Row],[eval]],"")</f>
        <v/>
      </c>
      <c r="J218" s="5">
        <f t="shared" si="19"/>
        <v>1.5588728888888843</v>
      </c>
      <c r="K218" s="5">
        <f t="shared" si="20"/>
        <v>-22.54068177777777</v>
      </c>
      <c r="L218" s="6">
        <f>testdata[[#This Row],[cov+]]/testdata[[#This Row],[varM+]]</f>
        <v>-14.459602151297956</v>
      </c>
      <c r="M218" s="1">
        <f>IF(testdata[[#This Row],[mkt-dir]]="DN",testdata[[#This Row],[mrkt]],"")</f>
        <v>247.39</v>
      </c>
      <c r="N218" s="1">
        <f>IF(testdata[[#This Row],[mkt-dir]]="DN",testdata[[#This Row],[eval]],"")</f>
        <v>302.99</v>
      </c>
      <c r="O218" s="5">
        <f t="shared" si="21"/>
        <v>1.4547760000000056</v>
      </c>
      <c r="P218" s="5">
        <f t="shared" si="22"/>
        <v>-13.106131999999992</v>
      </c>
      <c r="Q218" s="6">
        <f>testdata[[#This Row],[cov-]]/testdata[[#This Row],[varM-]]</f>
        <v>-9.0090378175058845</v>
      </c>
      <c r="R218" s="6">
        <f>testdata[[#This Row],[beta+]]/testdata[[#This Row],[beta-]]</f>
        <v>1.605010706382076</v>
      </c>
      <c r="S218" s="6">
        <f>(testdata[[#This Row],[beta+]]-testdata[[#This Row],[beta-]])^2</f>
        <v>29.708651556806206</v>
      </c>
      <c r="U218" s="15">
        <v>43048</v>
      </c>
      <c r="V218" s="6">
        <v>-13.3477</v>
      </c>
      <c r="W218" s="6">
        <v>-14.4596</v>
      </c>
      <c r="X218" s="6">
        <v>-9.0090000000000003</v>
      </c>
      <c r="Y218" s="6">
        <v>1.605</v>
      </c>
      <c r="Z218" s="6">
        <v>29.7087</v>
      </c>
    </row>
    <row r="219" spans="1:26" x14ac:dyDescent="0.25">
      <c r="A219" s="3">
        <v>217</v>
      </c>
      <c r="B219" s="1">
        <v>247.31</v>
      </c>
      <c r="C219" s="1">
        <v>302.99</v>
      </c>
      <c r="D219" s="5">
        <f t="shared" si="18"/>
        <v>1.4064427500000005</v>
      </c>
      <c r="E219" s="5">
        <f t="shared" si="23"/>
        <v>-18.98087425000001</v>
      </c>
      <c r="F219" s="6">
        <f>testdata[[#This Row],[cov]]/testdata[[#This Row],[varM]]</f>
        <v>-13.495660772541223</v>
      </c>
      <c r="G219" s="2" t="str">
        <f>IF(testdata[[#This Row],[mrkt]]&gt;B218,"UP",IF(testdata[[#This Row],[mrkt]]&lt;B218,"DN",""))</f>
        <v>DN</v>
      </c>
      <c r="H219" s="2" t="str">
        <f>IF(testdata[[#This Row],[mkt-dir]]="UP",testdata[[#This Row],[mrkt]],"")</f>
        <v/>
      </c>
      <c r="I219" s="2" t="str">
        <f>IF(testdata[[#This Row],[mkt-dir]]="UP",testdata[[#This Row],[eval]],"")</f>
        <v/>
      </c>
      <c r="J219" s="5">
        <f t="shared" si="19"/>
        <v>1.4146739795918346</v>
      </c>
      <c r="K219" s="5">
        <f t="shared" si="20"/>
        <v>-20.742567346938788</v>
      </c>
      <c r="L219" s="6">
        <f>testdata[[#This Row],[cov+]]/testdata[[#This Row],[varM+]]</f>
        <v>-14.662436466756452</v>
      </c>
      <c r="M219" s="1">
        <f>IF(testdata[[#This Row],[mkt-dir]]="DN",testdata[[#This Row],[mrkt]],"")</f>
        <v>247.31</v>
      </c>
      <c r="N219" s="1">
        <f>IF(testdata[[#This Row],[mkt-dir]]="DN",testdata[[#This Row],[eval]],"")</f>
        <v>302.99</v>
      </c>
      <c r="O219" s="5">
        <f t="shared" si="21"/>
        <v>1.364855555555561</v>
      </c>
      <c r="P219" s="5">
        <f t="shared" si="22"/>
        <v>-13.164205555555547</v>
      </c>
      <c r="Q219" s="6">
        <f>testdata[[#This Row],[cov-]]/testdata[[#This Row],[varM-]]</f>
        <v>-9.6451272824962722</v>
      </c>
      <c r="R219" s="6">
        <f>testdata[[#This Row],[beta+]]/testdata[[#This Row],[beta-]]</f>
        <v>1.5201910806677961</v>
      </c>
      <c r="S219" s="6">
        <f>(testdata[[#This Row],[beta+]]-testdata[[#This Row],[beta-]])^2</f>
        <v>25.173391450461548</v>
      </c>
      <c r="U219" s="15">
        <v>43049</v>
      </c>
      <c r="V219" s="6">
        <v>-13.495699999999999</v>
      </c>
      <c r="W219" s="6">
        <v>-14.6624</v>
      </c>
      <c r="X219" s="6">
        <v>-9.6450999999999993</v>
      </c>
      <c r="Y219" s="6">
        <v>1.5202</v>
      </c>
      <c r="Z219" s="6">
        <v>25.173400000000001</v>
      </c>
    </row>
    <row r="220" spans="1:26" x14ac:dyDescent="0.25">
      <c r="A220" s="3">
        <v>218</v>
      </c>
      <c r="B220" s="1">
        <v>247.54</v>
      </c>
      <c r="C220" s="1">
        <v>315.39999999999998</v>
      </c>
      <c r="D220" s="5">
        <f t="shared" si="18"/>
        <v>1.3193609999999993</v>
      </c>
      <c r="E220" s="5">
        <f t="shared" si="23"/>
        <v>-17.215916500000006</v>
      </c>
      <c r="F220" s="6">
        <f>testdata[[#This Row],[cov]]/testdata[[#This Row],[varM]]</f>
        <v>-13.048677731113784</v>
      </c>
      <c r="G220" s="2" t="str">
        <f>IF(testdata[[#This Row],[mrkt]]&gt;B219,"UP",IF(testdata[[#This Row],[mrkt]]&lt;B219,"DN",""))</f>
        <v>UP</v>
      </c>
      <c r="H220" s="2">
        <f>IF(testdata[[#This Row],[mkt-dir]]="UP",testdata[[#This Row],[mrkt]],"")</f>
        <v>247.54</v>
      </c>
      <c r="I220" s="2">
        <f>IF(testdata[[#This Row],[mkt-dir]]="UP",testdata[[#This Row],[eval]],"")</f>
        <v>315.39999999999998</v>
      </c>
      <c r="J220" s="5">
        <f t="shared" si="19"/>
        <v>1.2996102040816289</v>
      </c>
      <c r="K220" s="5">
        <f t="shared" si="20"/>
        <v>-19.049231632653061</v>
      </c>
      <c r="L220" s="6">
        <f>testdata[[#This Row],[cov+]]/testdata[[#This Row],[varM+]]</f>
        <v>-14.657650096025696</v>
      </c>
      <c r="M220" s="1" t="str">
        <f>IF(testdata[[#This Row],[mkt-dir]]="DN",testdata[[#This Row],[mrkt]],"")</f>
        <v/>
      </c>
      <c r="N220" s="1" t="str">
        <f>IF(testdata[[#This Row],[mkt-dir]]="DN",testdata[[#This Row],[eval]],"")</f>
        <v/>
      </c>
      <c r="O220" s="5">
        <f t="shared" si="21"/>
        <v>1.364855555555561</v>
      </c>
      <c r="P220" s="5">
        <f t="shared" si="22"/>
        <v>-13.164205555555547</v>
      </c>
      <c r="Q220" s="6">
        <f>testdata[[#This Row],[cov-]]/testdata[[#This Row],[varM-]]</f>
        <v>-9.6451272824962722</v>
      </c>
      <c r="R220" s="6">
        <f>testdata[[#This Row],[beta+]]/testdata[[#This Row],[beta-]]</f>
        <v>1.5196948331232518</v>
      </c>
      <c r="S220" s="6">
        <f>(testdata[[#This Row],[beta+]]-testdata[[#This Row],[beta-]])^2</f>
        <v>25.125384956152931</v>
      </c>
      <c r="U220" s="15">
        <v>43052</v>
      </c>
      <c r="V220" s="6">
        <v>-13.0487</v>
      </c>
      <c r="W220" s="6">
        <v>-14.6577</v>
      </c>
      <c r="X220" s="6">
        <v>-9.6450999999999993</v>
      </c>
      <c r="Y220" s="6">
        <v>1.5197000000000001</v>
      </c>
      <c r="Z220" s="6">
        <v>25.125399999999999</v>
      </c>
    </row>
    <row r="221" spans="1:26" x14ac:dyDescent="0.25">
      <c r="A221" s="3">
        <v>219</v>
      </c>
      <c r="B221" s="1">
        <v>246.96</v>
      </c>
      <c r="C221" s="1">
        <v>308.7</v>
      </c>
      <c r="D221" s="5">
        <f t="shared" si="18"/>
        <v>1.1830650000000014</v>
      </c>
      <c r="E221" s="5">
        <f t="shared" si="23"/>
        <v>-14.673980000000029</v>
      </c>
      <c r="F221" s="6">
        <f>testdata[[#This Row],[cov]]/testdata[[#This Row],[varM]]</f>
        <v>-12.403359071564125</v>
      </c>
      <c r="G221" s="2" t="str">
        <f>IF(testdata[[#This Row],[mrkt]]&gt;B220,"UP",IF(testdata[[#This Row],[mrkt]]&lt;B220,"DN",""))</f>
        <v>DN</v>
      </c>
      <c r="H221" s="2" t="str">
        <f>IF(testdata[[#This Row],[mkt-dir]]="UP",testdata[[#This Row],[mrkt]],"")</f>
        <v/>
      </c>
      <c r="I221" s="2" t="str">
        <f>IF(testdata[[#This Row],[mkt-dir]]="UP",testdata[[#This Row],[eval]],"")</f>
        <v/>
      </c>
      <c r="J221" s="5">
        <f t="shared" si="19"/>
        <v>1.169731360946745</v>
      </c>
      <c r="K221" s="5">
        <f t="shared" si="20"/>
        <v>-16.539709467455651</v>
      </c>
      <c r="L221" s="6">
        <f>testdata[[#This Row],[cov+]]/testdata[[#This Row],[varM+]]</f>
        <v>-14.139750390268166</v>
      </c>
      <c r="M221" s="1">
        <f>IF(testdata[[#This Row],[mkt-dir]]="DN",testdata[[#This Row],[mrkt]],"")</f>
        <v>246.96</v>
      </c>
      <c r="N221" s="1">
        <f>IF(testdata[[#This Row],[mkt-dir]]="DN",testdata[[#This Row],[eval]],"")</f>
        <v>308.7</v>
      </c>
      <c r="O221" s="5">
        <f t="shared" si="21"/>
        <v>1.2034122448979647</v>
      </c>
      <c r="P221" s="5">
        <f t="shared" si="22"/>
        <v>-11.740399999999999</v>
      </c>
      <c r="Q221" s="6">
        <f>testdata[[#This Row],[cov-]]/testdata[[#This Row],[varM-]]</f>
        <v>-9.7559253279788987</v>
      </c>
      <c r="R221" s="6">
        <f>testdata[[#This Row],[beta+]]/testdata[[#This Row],[beta-]]</f>
        <v>1.449350001656629</v>
      </c>
      <c r="S221" s="6">
        <f>(testdata[[#This Row],[beta+]]-testdata[[#This Row],[beta-]])^2</f>
        <v>19.217922176755494</v>
      </c>
      <c r="U221" s="15">
        <v>43053</v>
      </c>
      <c r="V221" s="6">
        <v>-12.4034</v>
      </c>
      <c r="W221" s="6">
        <v>-14.139799999999999</v>
      </c>
      <c r="X221" s="6">
        <v>-9.7559000000000005</v>
      </c>
      <c r="Y221" s="6">
        <v>1.4494</v>
      </c>
      <c r="Z221" s="6">
        <v>19.2179</v>
      </c>
    </row>
    <row r="222" spans="1:26" x14ac:dyDescent="0.25">
      <c r="A222" s="3">
        <v>220</v>
      </c>
      <c r="B222" s="1">
        <v>245.73</v>
      </c>
      <c r="C222" s="1">
        <v>311.3</v>
      </c>
      <c r="D222" s="5">
        <f t="shared" si="18"/>
        <v>1.100454750000001</v>
      </c>
      <c r="E222" s="5">
        <f t="shared" si="23"/>
        <v>-11.247405250000011</v>
      </c>
      <c r="F222" s="6">
        <f>testdata[[#This Row],[cov]]/testdata[[#This Row],[varM]]</f>
        <v>-10.22068853807937</v>
      </c>
      <c r="G222" s="2" t="str">
        <f>IF(testdata[[#This Row],[mrkt]]&gt;B221,"UP",IF(testdata[[#This Row],[mrkt]]&lt;B221,"DN",""))</f>
        <v>DN</v>
      </c>
      <c r="H222" s="2" t="str">
        <f>IF(testdata[[#This Row],[mkt-dir]]="UP",testdata[[#This Row],[mrkt]],"")</f>
        <v/>
      </c>
      <c r="I222" s="2" t="str">
        <f>IF(testdata[[#This Row],[mkt-dir]]="UP",testdata[[#This Row],[eval]],"")</f>
        <v/>
      </c>
      <c r="J222" s="5">
        <f t="shared" si="19"/>
        <v>1.0492388888888866</v>
      </c>
      <c r="K222" s="5">
        <f t="shared" si="20"/>
        <v>-13.019302777777794</v>
      </c>
      <c r="L222" s="6">
        <f>testdata[[#This Row],[cov+]]/testdata[[#This Row],[varM+]]</f>
        <v>-12.408330377045838</v>
      </c>
      <c r="M222" s="1">
        <f>IF(testdata[[#This Row],[mkt-dir]]="DN",testdata[[#This Row],[mrkt]],"")</f>
        <v>245.73</v>
      </c>
      <c r="N222" s="1">
        <f>IF(testdata[[#This Row],[mkt-dir]]="DN",testdata[[#This Row],[eval]],"")</f>
        <v>311.3</v>
      </c>
      <c r="O222" s="5">
        <f t="shared" si="21"/>
        <v>1.119773437500007</v>
      </c>
      <c r="P222" s="5">
        <f t="shared" si="22"/>
        <v>-9.9728546874999964</v>
      </c>
      <c r="Q222" s="6">
        <f>testdata[[#This Row],[cov-]]/testdata[[#This Row],[varM-]]</f>
        <v>-8.906136146402325</v>
      </c>
      <c r="R222" s="6">
        <f>testdata[[#This Row],[beta+]]/testdata[[#This Row],[beta-]]</f>
        <v>1.3932338528260924</v>
      </c>
      <c r="S222" s="6">
        <f>(testdata[[#This Row],[beta+]]-testdata[[#This Row],[beta-]])^2</f>
        <v>12.265364429152704</v>
      </c>
      <c r="U222" s="15">
        <v>43054</v>
      </c>
      <c r="V222" s="6">
        <v>-10.220700000000001</v>
      </c>
      <c r="W222" s="6">
        <v>-12.408300000000001</v>
      </c>
      <c r="X222" s="6">
        <v>-8.9061000000000003</v>
      </c>
      <c r="Y222" s="6">
        <v>1.3932</v>
      </c>
      <c r="Z222" s="6">
        <v>12.2654</v>
      </c>
    </row>
    <row r="223" spans="1:26" x14ac:dyDescent="0.25">
      <c r="A223" s="3">
        <v>221</v>
      </c>
      <c r="B223" s="1">
        <v>247.82</v>
      </c>
      <c r="C223" s="1">
        <v>312.5</v>
      </c>
      <c r="D223" s="5">
        <f t="shared" si="18"/>
        <v>1.0440147499999994</v>
      </c>
      <c r="E223" s="5">
        <f t="shared" si="23"/>
        <v>-8.8950020000000016</v>
      </c>
      <c r="F223" s="6">
        <f>testdata[[#This Row],[cov]]/testdata[[#This Row],[varM]]</f>
        <v>-8.5199964847240004</v>
      </c>
      <c r="G223" s="2" t="str">
        <f>IF(testdata[[#This Row],[mrkt]]&gt;B222,"UP",IF(testdata[[#This Row],[mrkt]]&lt;B222,"DN",""))</f>
        <v>UP</v>
      </c>
      <c r="H223" s="2">
        <f>IF(testdata[[#This Row],[mkt-dir]]="UP",testdata[[#This Row],[mrkt]],"")</f>
        <v>247.82</v>
      </c>
      <c r="I223" s="2">
        <f>IF(testdata[[#This Row],[mkt-dir]]="UP",testdata[[#This Row],[eval]],"")</f>
        <v>312.5</v>
      </c>
      <c r="J223" s="5">
        <f t="shared" si="19"/>
        <v>0.87848333333332917</v>
      </c>
      <c r="K223" s="5">
        <f t="shared" si="20"/>
        <v>-9.0711666666666648</v>
      </c>
      <c r="L223" s="6">
        <f>testdata[[#This Row],[cov+]]/testdata[[#This Row],[varM+]]</f>
        <v>-10.325940541463554</v>
      </c>
      <c r="M223" s="1" t="str">
        <f>IF(testdata[[#This Row],[mkt-dir]]="DN",testdata[[#This Row],[mrkt]],"")</f>
        <v/>
      </c>
      <c r="N223" s="1" t="str">
        <f>IF(testdata[[#This Row],[mkt-dir]]="DN",testdata[[#This Row],[eval]],"")</f>
        <v/>
      </c>
      <c r="O223" s="5">
        <f t="shared" si="21"/>
        <v>1.119773437500007</v>
      </c>
      <c r="P223" s="5">
        <f t="shared" si="22"/>
        <v>-9.9728546874999964</v>
      </c>
      <c r="Q223" s="6">
        <f>testdata[[#This Row],[cov-]]/testdata[[#This Row],[varM-]]</f>
        <v>-8.906136146402325</v>
      </c>
      <c r="R223" s="6">
        <f>testdata[[#This Row],[beta+]]/testdata[[#This Row],[beta-]]</f>
        <v>1.159418671769886</v>
      </c>
      <c r="S223" s="6">
        <f>(testdata[[#This Row],[beta+]]-testdata[[#This Row],[beta-]])^2</f>
        <v>2.0158445202351829</v>
      </c>
      <c r="U223" s="15">
        <v>43055</v>
      </c>
      <c r="V223" s="6">
        <v>-8.52</v>
      </c>
      <c r="W223" s="6">
        <v>-10.325900000000001</v>
      </c>
      <c r="X223" s="6">
        <v>-8.9061000000000003</v>
      </c>
      <c r="Y223" s="6">
        <v>1.1594</v>
      </c>
      <c r="Z223" s="6">
        <v>2.0158</v>
      </c>
    </row>
    <row r="224" spans="1:26" x14ac:dyDescent="0.25">
      <c r="A224" s="3">
        <v>222</v>
      </c>
      <c r="B224" s="1">
        <v>247.09</v>
      </c>
      <c r="C224" s="1">
        <v>315.05</v>
      </c>
      <c r="D224" s="5">
        <f t="shared" si="18"/>
        <v>1.0423227500000001</v>
      </c>
      <c r="E224" s="5">
        <f t="shared" si="23"/>
        <v>-8.3574122500000083</v>
      </c>
      <c r="F224" s="6">
        <f>testdata[[#This Row],[cov]]/testdata[[#This Row],[varM]]</f>
        <v>-8.0180656615237531</v>
      </c>
      <c r="G224" s="2" t="str">
        <f>IF(testdata[[#This Row],[mrkt]]&gt;B223,"UP",IF(testdata[[#This Row],[mrkt]]&lt;B223,"DN",""))</f>
        <v>DN</v>
      </c>
      <c r="H224" s="2" t="str">
        <f>IF(testdata[[#This Row],[mkt-dir]]="UP",testdata[[#This Row],[mrkt]],"")</f>
        <v/>
      </c>
      <c r="I224" s="2" t="str">
        <f>IF(testdata[[#This Row],[mkt-dir]]="UP",testdata[[#This Row],[eval]],"")</f>
        <v/>
      </c>
      <c r="J224" s="5">
        <f t="shared" si="19"/>
        <v>0.92498347107437628</v>
      </c>
      <c r="K224" s="5">
        <f t="shared" si="20"/>
        <v>-8.3682132231405095</v>
      </c>
      <c r="L224" s="6">
        <f>testdata[[#This Row],[cov+]]/testdata[[#This Row],[varM+]]</f>
        <v>-9.0468786576486142</v>
      </c>
      <c r="M224" s="1">
        <f>IF(testdata[[#This Row],[mkt-dir]]="DN",testdata[[#This Row],[mrkt]],"")</f>
        <v>247.09</v>
      </c>
      <c r="N224" s="1">
        <f>IF(testdata[[#This Row],[mkt-dir]]="DN",testdata[[#This Row],[eval]],"")</f>
        <v>315.05</v>
      </c>
      <c r="O224" s="5">
        <f t="shared" si="21"/>
        <v>1.0405209876543273</v>
      </c>
      <c r="P224" s="5">
        <f t="shared" si="22"/>
        <v>-8.8194259259259216</v>
      </c>
      <c r="Q224" s="6">
        <f>testdata[[#This Row],[cov-]]/testdata[[#This Row],[varM-]]</f>
        <v>-8.475971201511058</v>
      </c>
      <c r="R224" s="6">
        <f>testdata[[#This Row],[beta+]]/testdata[[#This Row],[beta-]]</f>
        <v>1.0673559929080194</v>
      </c>
      <c r="S224" s="6">
        <f>(testdata[[#This Row],[beta+]]-testdata[[#This Row],[beta-]])^2</f>
        <v>0.32593532347345566</v>
      </c>
      <c r="U224" s="15">
        <v>43056</v>
      </c>
      <c r="V224" s="6">
        <v>-8.0181000000000004</v>
      </c>
      <c r="W224" s="6">
        <v>-9.0469000000000008</v>
      </c>
      <c r="X224" s="6">
        <v>-8.4760000000000009</v>
      </c>
      <c r="Y224" s="6">
        <v>1.0673999999999999</v>
      </c>
      <c r="Z224" s="6">
        <v>0.32590000000000002</v>
      </c>
    </row>
    <row r="225" spans="1:26" x14ac:dyDescent="0.25">
      <c r="A225" s="3">
        <v>223</v>
      </c>
      <c r="B225" s="1">
        <v>247.51</v>
      </c>
      <c r="C225" s="1">
        <v>308.74</v>
      </c>
      <c r="D225" s="5">
        <f t="shared" si="18"/>
        <v>0.96588274999999923</v>
      </c>
      <c r="E225" s="5">
        <f t="shared" si="23"/>
        <v>-6.980088750000002</v>
      </c>
      <c r="F225" s="6">
        <f>testdata[[#This Row],[cov]]/testdata[[#This Row],[varM]]</f>
        <v>-7.2266418983049521</v>
      </c>
      <c r="G225" s="2" t="str">
        <f>IF(testdata[[#This Row],[mrkt]]&gt;B224,"UP",IF(testdata[[#This Row],[mrkt]]&lt;B224,"DN",""))</f>
        <v>UP</v>
      </c>
      <c r="H225" s="2">
        <f>IF(testdata[[#This Row],[mkt-dir]]="UP",testdata[[#This Row],[mrkt]],"")</f>
        <v>247.51</v>
      </c>
      <c r="I225" s="2">
        <f>IF(testdata[[#This Row],[mkt-dir]]="UP",testdata[[#This Row],[eval]],"")</f>
        <v>308.74</v>
      </c>
      <c r="J225" s="5">
        <f t="shared" si="19"/>
        <v>0.86755833333332921</v>
      </c>
      <c r="K225" s="5">
        <f t="shared" si="20"/>
        <v>-7.9571541666666752</v>
      </c>
      <c r="L225" s="6">
        <f>testdata[[#This Row],[cov+]]/testdata[[#This Row],[varM+]]</f>
        <v>-9.1718952616059006</v>
      </c>
      <c r="M225" s="1" t="str">
        <f>IF(testdata[[#This Row],[mkt-dir]]="DN",testdata[[#This Row],[mrkt]],"")</f>
        <v/>
      </c>
      <c r="N225" s="1" t="str">
        <f>IF(testdata[[#This Row],[mkt-dir]]="DN",testdata[[#This Row],[eval]],"")</f>
        <v/>
      </c>
      <c r="O225" s="5">
        <f t="shared" si="21"/>
        <v>1.0068984375000061</v>
      </c>
      <c r="P225" s="5">
        <f t="shared" si="22"/>
        <v>-6.4970562499999858</v>
      </c>
      <c r="Q225" s="6">
        <f>testdata[[#This Row],[cov-]]/testdata[[#This Row],[varM-]]</f>
        <v>-6.4525437800174821</v>
      </c>
      <c r="R225" s="6">
        <f>testdata[[#This Row],[beta+]]/testdata[[#This Row],[beta-]]</f>
        <v>1.4214386719869805</v>
      </c>
      <c r="S225" s="6">
        <f>(testdata[[#This Row],[beta+]]-testdata[[#This Row],[beta-]])^2</f>
        <v>7.3948724804171269</v>
      </c>
      <c r="U225" s="15">
        <v>43059</v>
      </c>
      <c r="V225" s="6">
        <v>-7.2266000000000004</v>
      </c>
      <c r="W225" s="6">
        <v>-9.1719000000000008</v>
      </c>
      <c r="X225" s="6">
        <v>-6.4524999999999997</v>
      </c>
      <c r="Y225" s="6">
        <v>1.4214</v>
      </c>
      <c r="Z225" s="6">
        <v>7.3948999999999998</v>
      </c>
    </row>
    <row r="226" spans="1:26" x14ac:dyDescent="0.25">
      <c r="A226" s="3">
        <v>224</v>
      </c>
      <c r="B226" s="1">
        <v>249.13</v>
      </c>
      <c r="C226" s="1">
        <v>317.81</v>
      </c>
      <c r="D226" s="5">
        <f t="shared" si="18"/>
        <v>1.1390189999999989</v>
      </c>
      <c r="E226" s="5">
        <f t="shared" si="23"/>
        <v>-5.1735760000000095</v>
      </c>
      <c r="F226" s="6">
        <f>testdata[[#This Row],[cov]]/testdata[[#This Row],[varM]]</f>
        <v>-4.5421331865403598</v>
      </c>
      <c r="G226" s="2" t="str">
        <f>IF(testdata[[#This Row],[mrkt]]&gt;B225,"UP",IF(testdata[[#This Row],[mrkt]]&lt;B225,"DN",""))</f>
        <v>UP</v>
      </c>
      <c r="H226" s="2">
        <f>IF(testdata[[#This Row],[mkt-dir]]="UP",testdata[[#This Row],[mrkt]],"")</f>
        <v>249.13</v>
      </c>
      <c r="I226" s="2">
        <f>IF(testdata[[#This Row],[mkt-dir]]="UP",testdata[[#This Row],[eval]],"")</f>
        <v>317.81</v>
      </c>
      <c r="J226" s="5">
        <f t="shared" si="19"/>
        <v>1.0336576388888858</v>
      </c>
      <c r="K226" s="5">
        <f t="shared" si="20"/>
        <v>-4.9199125000000219</v>
      </c>
      <c r="L226" s="6">
        <f>testdata[[#This Row],[cov+]]/testdata[[#This Row],[varM+]]</f>
        <v>-4.7597118377498813</v>
      </c>
      <c r="M226" s="1" t="str">
        <f>IF(testdata[[#This Row],[mkt-dir]]="DN",testdata[[#This Row],[mrkt]],"")</f>
        <v/>
      </c>
      <c r="N226" s="1" t="str">
        <f>IF(testdata[[#This Row],[mkt-dir]]="DN",testdata[[#This Row],[eval]],"")</f>
        <v/>
      </c>
      <c r="O226" s="5">
        <f t="shared" si="21"/>
        <v>1.0068984375000061</v>
      </c>
      <c r="P226" s="5">
        <f t="shared" si="22"/>
        <v>-6.4970562499999858</v>
      </c>
      <c r="Q226" s="6">
        <f>testdata[[#This Row],[cov-]]/testdata[[#This Row],[varM-]]</f>
        <v>-6.4525437800174821</v>
      </c>
      <c r="R226" s="6">
        <f>testdata[[#This Row],[beta+]]/testdata[[#This Row],[beta-]]</f>
        <v>0.73764890251344961</v>
      </c>
      <c r="S226" s="6">
        <f>(testdata[[#This Row],[beta+]]-testdata[[#This Row],[beta-]])^2</f>
        <v>2.8656799847614978</v>
      </c>
      <c r="U226" s="15">
        <v>43060</v>
      </c>
      <c r="V226" s="6">
        <v>-4.5420999999999996</v>
      </c>
      <c r="W226" s="6">
        <v>-4.7596999999999996</v>
      </c>
      <c r="X226" s="6">
        <v>-6.4524999999999997</v>
      </c>
      <c r="Y226" s="6">
        <v>0.73760000000000003</v>
      </c>
      <c r="Z226" s="6">
        <v>2.8656999999999999</v>
      </c>
    </row>
    <row r="227" spans="1:26" x14ac:dyDescent="0.25">
      <c r="A227" s="3">
        <v>225</v>
      </c>
      <c r="B227" s="1">
        <v>248.91</v>
      </c>
      <c r="C227" s="1">
        <v>312.60000000000002</v>
      </c>
      <c r="D227" s="5">
        <f t="shared" si="18"/>
        <v>0.97723499999999797</v>
      </c>
      <c r="E227" s="5">
        <f t="shared" si="23"/>
        <v>-3.5173600000000098</v>
      </c>
      <c r="F227" s="6">
        <f>testdata[[#This Row],[cov]]/testdata[[#This Row],[varM]]</f>
        <v>-3.5992980194119295</v>
      </c>
      <c r="G227" s="2" t="str">
        <f>IF(testdata[[#This Row],[mrkt]]&gt;B226,"UP",IF(testdata[[#This Row],[mrkt]]&lt;B226,"DN",""))</f>
        <v>DN</v>
      </c>
      <c r="H227" s="2" t="str">
        <f>IF(testdata[[#This Row],[mkt-dir]]="UP",testdata[[#This Row],[mrkt]],"")</f>
        <v/>
      </c>
      <c r="I227" s="2" t="str">
        <f>IF(testdata[[#This Row],[mkt-dir]]="UP",testdata[[#This Row],[eval]],"")</f>
        <v/>
      </c>
      <c r="J227" s="5">
        <f t="shared" si="19"/>
        <v>1.0336576388888858</v>
      </c>
      <c r="K227" s="5">
        <f t="shared" si="20"/>
        <v>-4.9199125000000219</v>
      </c>
      <c r="L227" s="6">
        <f>testdata[[#This Row],[cov+]]/testdata[[#This Row],[varM+]]</f>
        <v>-4.7597118377498813</v>
      </c>
      <c r="M227" s="1">
        <f>IF(testdata[[#This Row],[mkt-dir]]="DN",testdata[[#This Row],[mrkt]],"")</f>
        <v>248.91</v>
      </c>
      <c r="N227" s="1">
        <f>IF(testdata[[#This Row],[mkt-dir]]="DN",testdata[[#This Row],[eval]],"")</f>
        <v>312.60000000000002</v>
      </c>
      <c r="O227" s="5">
        <f t="shared" si="21"/>
        <v>0.87716093750000046</v>
      </c>
      <c r="P227" s="5">
        <f t="shared" si="22"/>
        <v>-1.790349999999979</v>
      </c>
      <c r="Q227" s="6">
        <f>testdata[[#This Row],[cov-]]/testdata[[#This Row],[varM-]]</f>
        <v>-2.0410735629685721</v>
      </c>
      <c r="R227" s="6">
        <f>testdata[[#This Row],[beta+]]/testdata[[#This Row],[beta-]]</f>
        <v>2.3319648659930099</v>
      </c>
      <c r="S227" s="6">
        <f>(testdata[[#This Row],[beta+]]-testdata[[#This Row],[beta-]])^2</f>
        <v>7.3909940691058926</v>
      </c>
      <c r="U227" s="15">
        <v>43061</v>
      </c>
      <c r="V227" s="6">
        <v>-3.5992999999999999</v>
      </c>
      <c r="W227" s="6">
        <v>-4.7596999999999996</v>
      </c>
      <c r="X227" s="6">
        <v>-2.0411000000000001</v>
      </c>
      <c r="Y227" s="6">
        <v>2.3319999999999999</v>
      </c>
      <c r="Z227" s="6">
        <v>7.391</v>
      </c>
    </row>
    <row r="228" spans="1:26" x14ac:dyDescent="0.25">
      <c r="A228" s="3">
        <v>226</v>
      </c>
      <c r="B228" s="1">
        <v>249.48</v>
      </c>
      <c r="C228" s="1">
        <v>315.55</v>
      </c>
      <c r="D228" s="5">
        <f t="shared" si="18"/>
        <v>0.90527599999999619</v>
      </c>
      <c r="E228" s="5">
        <f t="shared" si="23"/>
        <v>-1.4341210000000066</v>
      </c>
      <c r="F228" s="6">
        <f>testdata[[#This Row],[cov]]/testdata[[#This Row],[varM]]</f>
        <v>-1.5841809569678338</v>
      </c>
      <c r="G228" s="2" t="str">
        <f>IF(testdata[[#This Row],[mrkt]]&gt;B227,"UP",IF(testdata[[#This Row],[mrkt]]&lt;B227,"DN",""))</f>
        <v>UP</v>
      </c>
      <c r="H228" s="2">
        <f>IF(testdata[[#This Row],[mkt-dir]]="UP",testdata[[#This Row],[mrkt]],"")</f>
        <v>249.48</v>
      </c>
      <c r="I228" s="2">
        <f>IF(testdata[[#This Row],[mkt-dir]]="UP",testdata[[#This Row],[eval]],"")</f>
        <v>315.55</v>
      </c>
      <c r="J228" s="5">
        <f t="shared" si="19"/>
        <v>0.8079187499999958</v>
      </c>
      <c r="K228" s="5">
        <f t="shared" si="20"/>
        <v>-1.8496000000000148</v>
      </c>
      <c r="L228" s="6">
        <f>testdata[[#This Row],[cov+]]/testdata[[#This Row],[varM+]]</f>
        <v>-2.2893391198063227</v>
      </c>
      <c r="M228" s="1" t="str">
        <f>IF(testdata[[#This Row],[mkt-dir]]="DN",testdata[[#This Row],[mrkt]],"")</f>
        <v/>
      </c>
      <c r="N228" s="1" t="str">
        <f>IF(testdata[[#This Row],[mkt-dir]]="DN",testdata[[#This Row],[eval]],"")</f>
        <v/>
      </c>
      <c r="O228" s="5">
        <f t="shared" si="21"/>
        <v>0.87716093750000046</v>
      </c>
      <c r="P228" s="5">
        <f t="shared" si="22"/>
        <v>-1.790349999999979</v>
      </c>
      <c r="Q228" s="6">
        <f>testdata[[#This Row],[cov-]]/testdata[[#This Row],[varM-]]</f>
        <v>-2.0410735629685721</v>
      </c>
      <c r="R228" s="6">
        <f>testdata[[#This Row],[beta+]]/testdata[[#This Row],[beta-]]</f>
        <v>1.1216347912892806</v>
      </c>
      <c r="S228" s="6">
        <f>(testdata[[#This Row],[beta+]]-testdata[[#This Row],[beta-]])^2</f>
        <v>6.1635786711958337E-2</v>
      </c>
      <c r="U228" s="15">
        <v>43063</v>
      </c>
      <c r="V228" s="6">
        <v>-1.5842000000000001</v>
      </c>
      <c r="W228" s="6">
        <v>-2.2892999999999999</v>
      </c>
      <c r="X228" s="6">
        <v>-2.0411000000000001</v>
      </c>
      <c r="Y228" s="6">
        <v>1.1215999999999999</v>
      </c>
      <c r="Z228" s="6">
        <v>6.1600000000000002E-2</v>
      </c>
    </row>
    <row r="229" spans="1:26" x14ac:dyDescent="0.25">
      <c r="A229" s="3">
        <v>227</v>
      </c>
      <c r="B229" s="1">
        <v>249.36</v>
      </c>
      <c r="C229" s="1">
        <v>316.81</v>
      </c>
      <c r="D229" s="5">
        <f t="shared" si="18"/>
        <v>1.052290999999999</v>
      </c>
      <c r="E229" s="5">
        <f t="shared" si="23"/>
        <v>-0.6918700000000011</v>
      </c>
      <c r="F229" s="6">
        <f>testdata[[#This Row],[cov]]/testdata[[#This Row],[varM]]</f>
        <v>-0.65748923064057541</v>
      </c>
      <c r="G229" s="2" t="str">
        <f>IF(testdata[[#This Row],[mrkt]]&gt;B228,"UP",IF(testdata[[#This Row],[mrkt]]&lt;B228,"DN",""))</f>
        <v>DN</v>
      </c>
      <c r="H229" s="2" t="str">
        <f>IF(testdata[[#This Row],[mkt-dir]]="UP",testdata[[#This Row],[mrkt]],"")</f>
        <v/>
      </c>
      <c r="I229" s="2" t="str">
        <f>IF(testdata[[#This Row],[mkt-dir]]="UP",testdata[[#This Row],[eval]],"")</f>
        <v/>
      </c>
      <c r="J229" s="5">
        <f t="shared" si="19"/>
        <v>0.82445950413222713</v>
      </c>
      <c r="K229" s="5">
        <f t="shared" si="20"/>
        <v>-1.4265198347107613</v>
      </c>
      <c r="L229" s="6">
        <f>testdata[[#This Row],[cov+]]/testdata[[#This Row],[varM+]]</f>
        <v>-1.7302485174359461</v>
      </c>
      <c r="M229" s="1">
        <f>IF(testdata[[#This Row],[mkt-dir]]="DN",testdata[[#This Row],[mrkt]],"")</f>
        <v>249.36</v>
      </c>
      <c r="N229" s="1">
        <f>IF(testdata[[#This Row],[mkt-dir]]="DN",testdata[[#This Row],[eval]],"")</f>
        <v>316.81</v>
      </c>
      <c r="O229" s="5">
        <f t="shared" si="21"/>
        <v>1.2582666666666724</v>
      </c>
      <c r="P229" s="5">
        <f t="shared" si="22"/>
        <v>-0.10435555555552926</v>
      </c>
      <c r="Q229" s="6">
        <f>testdata[[#This Row],[cov-]]/testdata[[#This Row],[varM-]]</f>
        <v>-8.2935961287110935E-2</v>
      </c>
      <c r="R229" s="6">
        <f>testdata[[#This Row],[beta+]]/testdata[[#This Row],[beta-]]</f>
        <v>20.862464129958106</v>
      </c>
      <c r="S229" s="6">
        <f>(testdata[[#This Row],[beta+]]-testdata[[#This Row],[beta-]])^2</f>
        <v>2.7136386576456091</v>
      </c>
      <c r="U229" s="15">
        <v>43066</v>
      </c>
      <c r="V229" s="6">
        <v>-0.65749999999999997</v>
      </c>
      <c r="W229" s="6">
        <v>-1.7302</v>
      </c>
      <c r="X229" s="6">
        <v>-8.2900000000000001E-2</v>
      </c>
      <c r="Y229" s="6">
        <v>20.862500000000001</v>
      </c>
      <c r="Z229" s="6">
        <v>2.7136</v>
      </c>
    </row>
    <row r="230" spans="1:26" x14ac:dyDescent="0.25">
      <c r="A230" s="3">
        <v>228</v>
      </c>
      <c r="B230" s="1">
        <v>251.89</v>
      </c>
      <c r="C230" s="1">
        <v>317.55</v>
      </c>
      <c r="D230" s="5">
        <f t="shared" si="18"/>
        <v>1.7597727499999962</v>
      </c>
      <c r="E230" s="5">
        <f t="shared" si="23"/>
        <v>1.2962347499999916</v>
      </c>
      <c r="F230" s="6">
        <f>testdata[[#This Row],[cov]]/testdata[[#This Row],[varM]]</f>
        <v>0.73659212531845053</v>
      </c>
      <c r="G230" s="2" t="str">
        <f>IF(testdata[[#This Row],[mrkt]]&gt;B229,"UP",IF(testdata[[#This Row],[mrkt]]&lt;B229,"DN",""))</f>
        <v>UP</v>
      </c>
      <c r="H230" s="2">
        <f>IF(testdata[[#This Row],[mkt-dir]]="UP",testdata[[#This Row],[mrkt]],"")</f>
        <v>251.89</v>
      </c>
      <c r="I230" s="2">
        <f>IF(testdata[[#This Row],[mkt-dir]]="UP",testdata[[#This Row],[eval]],"")</f>
        <v>317.55</v>
      </c>
      <c r="J230" s="5">
        <f t="shared" si="19"/>
        <v>2.0546999999999902</v>
      </c>
      <c r="K230" s="5">
        <f t="shared" si="20"/>
        <v>0.35097499999998744</v>
      </c>
      <c r="L230" s="6">
        <f>testdata[[#This Row],[cov+]]/testdata[[#This Row],[varM+]]</f>
        <v>0.17081569085510737</v>
      </c>
      <c r="M230" s="1" t="str">
        <f>IF(testdata[[#This Row],[mkt-dir]]="DN",testdata[[#This Row],[mrkt]],"")</f>
        <v/>
      </c>
      <c r="N230" s="1" t="str">
        <f>IF(testdata[[#This Row],[mkt-dir]]="DN",testdata[[#This Row],[eval]],"")</f>
        <v/>
      </c>
      <c r="O230" s="5">
        <f t="shared" si="21"/>
        <v>1.1464484375000095</v>
      </c>
      <c r="P230" s="5">
        <f t="shared" si="22"/>
        <v>1.7014671875000156</v>
      </c>
      <c r="Q230" s="6">
        <f>testdata[[#This Row],[cov-]]/testdata[[#This Row],[varM-]]</f>
        <v>1.4841201155198065</v>
      </c>
      <c r="R230" s="6">
        <f>testdata[[#This Row],[beta+]]/testdata[[#This Row],[beta-]]</f>
        <v>0.11509559709409364</v>
      </c>
      <c r="S230" s="6">
        <f>(testdata[[#This Row],[beta+]]-testdata[[#This Row],[beta-]])^2</f>
        <v>1.7247685118438767</v>
      </c>
      <c r="U230" s="15">
        <v>43067</v>
      </c>
      <c r="V230" s="6">
        <v>0.73660000000000003</v>
      </c>
      <c r="W230" s="6">
        <v>0.17080000000000001</v>
      </c>
      <c r="X230" s="6">
        <v>1.4841</v>
      </c>
      <c r="Y230" s="6">
        <v>0.11509999999999999</v>
      </c>
      <c r="Z230" s="6">
        <v>1.7248000000000001</v>
      </c>
    </row>
    <row r="231" spans="1:26" x14ac:dyDescent="0.25">
      <c r="A231" s="3">
        <v>229</v>
      </c>
      <c r="B231" s="1">
        <v>251.74</v>
      </c>
      <c r="C231" s="1">
        <v>307.54000000000002</v>
      </c>
      <c r="D231" s="5">
        <f t="shared" si="18"/>
        <v>2.3168910000000005</v>
      </c>
      <c r="E231" s="5">
        <f t="shared" si="23"/>
        <v>2.3546779999999923</v>
      </c>
      <c r="F231" s="6">
        <f>testdata[[#This Row],[cov]]/testdata[[#This Row],[varM]]</f>
        <v>1.016309355942939</v>
      </c>
      <c r="G231" s="2" t="str">
        <f>IF(testdata[[#This Row],[mrkt]]&gt;B230,"UP",IF(testdata[[#This Row],[mrkt]]&lt;B230,"DN",""))</f>
        <v>DN</v>
      </c>
      <c r="H231" s="2" t="str">
        <f>IF(testdata[[#This Row],[mkt-dir]]="UP",testdata[[#This Row],[mrkt]],"")</f>
        <v/>
      </c>
      <c r="I231" s="2" t="str">
        <f>IF(testdata[[#This Row],[mkt-dir]]="UP",testdata[[#This Row],[eval]],"")</f>
        <v/>
      </c>
      <c r="J231" s="5">
        <f t="shared" si="19"/>
        <v>1.9548793388429653</v>
      </c>
      <c r="K231" s="5">
        <f t="shared" si="20"/>
        <v>3.5535925619834505</v>
      </c>
      <c r="L231" s="6">
        <f>testdata[[#This Row],[cov+]]/testdata[[#This Row],[varM+]]</f>
        <v>1.8178065987881973</v>
      </c>
      <c r="M231" s="1">
        <f>IF(testdata[[#This Row],[mkt-dir]]="DN",testdata[[#This Row],[mrkt]],"")</f>
        <v>251.74</v>
      </c>
      <c r="N231" s="1">
        <f>IF(testdata[[#This Row],[mkt-dir]]="DN",testdata[[#This Row],[eval]],"")</f>
        <v>307.54000000000002</v>
      </c>
      <c r="O231" s="5">
        <f t="shared" si="21"/>
        <v>2.7313432098765578</v>
      </c>
      <c r="P231" s="5">
        <f t="shared" si="22"/>
        <v>0.68120740740742469</v>
      </c>
      <c r="Q231" s="6">
        <f>testdata[[#This Row],[cov-]]/testdata[[#This Row],[varM-]]</f>
        <v>0.24940381162798345</v>
      </c>
      <c r="R231" s="6">
        <f>testdata[[#This Row],[beta+]]/testdata[[#This Row],[beta-]]</f>
        <v>7.2886079283330281</v>
      </c>
      <c r="S231" s="6">
        <f>(testdata[[#This Row],[beta+]]-testdata[[#This Row],[beta-]])^2</f>
        <v>2.4598873027719268</v>
      </c>
      <c r="U231" s="15">
        <v>43068</v>
      </c>
      <c r="V231" s="6">
        <v>1.0163</v>
      </c>
      <c r="W231" s="6">
        <v>1.8178000000000001</v>
      </c>
      <c r="X231" s="6">
        <v>0.24940000000000001</v>
      </c>
      <c r="Y231" s="6">
        <v>7.2885999999999997</v>
      </c>
      <c r="Z231" s="6">
        <v>2.4599000000000002</v>
      </c>
    </row>
    <row r="232" spans="1:26" x14ac:dyDescent="0.25">
      <c r="A232" s="3">
        <v>230</v>
      </c>
      <c r="B232" s="1">
        <v>253.94</v>
      </c>
      <c r="C232" s="1">
        <v>308.85000000000002</v>
      </c>
      <c r="D232" s="5">
        <f t="shared" si="18"/>
        <v>3.7529427499999981</v>
      </c>
      <c r="E232" s="5">
        <f t="shared" si="23"/>
        <v>2.9434587500000005</v>
      </c>
      <c r="F232" s="6">
        <f>testdata[[#This Row],[cov]]/testdata[[#This Row],[varM]]</f>
        <v>0.7843068615954778</v>
      </c>
      <c r="G232" s="2" t="str">
        <f>IF(testdata[[#This Row],[mrkt]]&gt;B231,"UP",IF(testdata[[#This Row],[mrkt]]&lt;B231,"DN",""))</f>
        <v>UP</v>
      </c>
      <c r="H232" s="2">
        <f>IF(testdata[[#This Row],[mkt-dir]]="UP",testdata[[#This Row],[mrkt]],"")</f>
        <v>253.94</v>
      </c>
      <c r="I232" s="2">
        <f>IF(testdata[[#This Row],[mkt-dir]]="UP",testdata[[#This Row],[eval]],"")</f>
        <v>308.85000000000002</v>
      </c>
      <c r="J232" s="5">
        <f t="shared" si="19"/>
        <v>4.2394363636363543</v>
      </c>
      <c r="K232" s="5">
        <f t="shared" si="20"/>
        <v>4.5703090909090864</v>
      </c>
      <c r="L232" s="6">
        <f>testdata[[#This Row],[cov+]]/testdata[[#This Row],[varM+]]</f>
        <v>1.0780463955328552</v>
      </c>
      <c r="M232" s="1" t="str">
        <f>IF(testdata[[#This Row],[mkt-dir]]="DN",testdata[[#This Row],[mrkt]],"")</f>
        <v/>
      </c>
      <c r="N232" s="1" t="str">
        <f>IF(testdata[[#This Row],[mkt-dir]]="DN",testdata[[#This Row],[eval]],"")</f>
        <v/>
      </c>
      <c r="O232" s="5">
        <f t="shared" si="21"/>
        <v>2.7313432098765578</v>
      </c>
      <c r="P232" s="5">
        <f t="shared" si="22"/>
        <v>0.68120740740742469</v>
      </c>
      <c r="Q232" s="6">
        <f>testdata[[#This Row],[cov-]]/testdata[[#This Row],[varM-]]</f>
        <v>0.24940381162798345</v>
      </c>
      <c r="R232" s="6">
        <f>testdata[[#This Row],[beta+]]/testdata[[#This Row],[beta-]]</f>
        <v>4.3224936639737264</v>
      </c>
      <c r="S232" s="6">
        <f>(testdata[[#This Row],[beta+]]-testdata[[#This Row],[beta-]])^2</f>
        <v>0.68664853186054242</v>
      </c>
      <c r="U232" s="15">
        <v>43069</v>
      </c>
      <c r="V232" s="6">
        <v>0.7843</v>
      </c>
      <c r="W232" s="6">
        <v>1.0780000000000001</v>
      </c>
      <c r="X232" s="6">
        <v>0.24940000000000001</v>
      </c>
      <c r="Y232" s="6">
        <v>4.3224999999999998</v>
      </c>
      <c r="Z232" s="6">
        <v>0.68659999999999999</v>
      </c>
    </row>
    <row r="233" spans="1:26" x14ac:dyDescent="0.25">
      <c r="A233" s="3">
        <v>231</v>
      </c>
      <c r="B233" s="1">
        <v>253.41</v>
      </c>
      <c r="C233" s="1">
        <v>306.52999999999997</v>
      </c>
      <c r="D233" s="5">
        <f t="shared" si="18"/>
        <v>4.6951987500000003</v>
      </c>
      <c r="E233" s="5">
        <f t="shared" si="23"/>
        <v>1.1826225000000015</v>
      </c>
      <c r="F233" s="6">
        <f>testdata[[#This Row],[cov]]/testdata[[#This Row],[varM]]</f>
        <v>0.25187911374358785</v>
      </c>
      <c r="G233" s="2" t="str">
        <f>IF(testdata[[#This Row],[mrkt]]&gt;B232,"UP",IF(testdata[[#This Row],[mrkt]]&lt;B232,"DN",""))</f>
        <v>DN</v>
      </c>
      <c r="H233" s="2" t="str">
        <f>IF(testdata[[#This Row],[mkt-dir]]="UP",testdata[[#This Row],[mrkt]],"")</f>
        <v/>
      </c>
      <c r="I233" s="2" t="str">
        <f>IF(testdata[[#This Row],[mkt-dir]]="UP",testdata[[#This Row],[eval]],"")</f>
        <v/>
      </c>
      <c r="J233" s="5">
        <f t="shared" si="19"/>
        <v>4.1828889999999985</v>
      </c>
      <c r="K233" s="5">
        <f t="shared" si="20"/>
        <v>2.5807860000000149</v>
      </c>
      <c r="L233" s="6">
        <f>testdata[[#This Row],[cov+]]/testdata[[#This Row],[varM+]]</f>
        <v>0.61698648948131685</v>
      </c>
      <c r="M233" s="1">
        <f>IF(testdata[[#This Row],[mkt-dir]]="DN",testdata[[#This Row],[mrkt]],"")</f>
        <v>253.41</v>
      </c>
      <c r="N233" s="1">
        <f>IF(testdata[[#This Row],[mkt-dir]]="DN",testdata[[#This Row],[eval]],"")</f>
        <v>306.52999999999997</v>
      </c>
      <c r="O233" s="5">
        <f t="shared" si="21"/>
        <v>5.0546040000000074</v>
      </c>
      <c r="P233" s="5">
        <f t="shared" si="22"/>
        <v>-0.7436560000000012</v>
      </c>
      <c r="Q233" s="6">
        <f>testdata[[#This Row],[cov-]]/testdata[[#This Row],[varM-]]</f>
        <v>-0.14712448294663641</v>
      </c>
      <c r="R233" s="6">
        <f>testdata[[#This Row],[beta+]]/testdata[[#This Row],[beta-]]</f>
        <v>-4.1936357370588304</v>
      </c>
      <c r="S233" s="6">
        <f>(testdata[[#This Row],[beta+]]-testdata[[#This Row],[beta-]])^2</f>
        <v>0.58386557818479234</v>
      </c>
      <c r="U233" s="15">
        <v>43070</v>
      </c>
      <c r="V233" s="6">
        <v>0.25190000000000001</v>
      </c>
      <c r="W233" s="6">
        <v>0.61699999999999999</v>
      </c>
      <c r="X233" s="6">
        <v>-0.14710000000000001</v>
      </c>
      <c r="Y233" s="6">
        <v>-4.1936</v>
      </c>
      <c r="Z233" s="6">
        <v>0.58389999999999997</v>
      </c>
    </row>
    <row r="234" spans="1:26" x14ac:dyDescent="0.25">
      <c r="A234" s="3">
        <v>232</v>
      </c>
      <c r="B234" s="1">
        <v>253.11</v>
      </c>
      <c r="C234" s="1">
        <v>305.2</v>
      </c>
      <c r="D234" s="5">
        <f t="shared" si="18"/>
        <v>5.4546847500000073</v>
      </c>
      <c r="E234" s="5">
        <f t="shared" si="23"/>
        <v>-6.512075000000514E-2</v>
      </c>
      <c r="F234" s="6">
        <f>testdata[[#This Row],[cov]]/testdata[[#This Row],[varM]]</f>
        <v>-1.1938499287242044E-2</v>
      </c>
      <c r="G234" s="2" t="str">
        <f>IF(testdata[[#This Row],[mrkt]]&gt;B233,"UP",IF(testdata[[#This Row],[mrkt]]&lt;B233,"DN",""))</f>
        <v>DN</v>
      </c>
      <c r="H234" s="2" t="str">
        <f>IF(testdata[[#This Row],[mkt-dir]]="UP",testdata[[#This Row],[mrkt]],"")</f>
        <v/>
      </c>
      <c r="I234" s="2" t="str">
        <f>IF(testdata[[#This Row],[mkt-dir]]="UP",testdata[[#This Row],[eval]],"")</f>
        <v/>
      </c>
      <c r="J234" s="5">
        <f t="shared" si="19"/>
        <v>4.3776000000000028</v>
      </c>
      <c r="K234" s="5">
        <f t="shared" si="20"/>
        <v>1.9772185185185382</v>
      </c>
      <c r="L234" s="6">
        <f>testdata[[#This Row],[cov+]]/testdata[[#This Row],[varM+]]</f>
        <v>0.45166724198614239</v>
      </c>
      <c r="M234" s="1">
        <f>IF(testdata[[#This Row],[mkt-dir]]="DN",testdata[[#This Row],[mrkt]],"")</f>
        <v>253.11</v>
      </c>
      <c r="N234" s="1">
        <f>IF(testdata[[#This Row],[mkt-dir]]="DN",testdata[[#This Row],[eval]],"")</f>
        <v>305.2</v>
      </c>
      <c r="O234" s="5">
        <f t="shared" si="21"/>
        <v>6.2940330578512542</v>
      </c>
      <c r="P234" s="5">
        <f t="shared" si="22"/>
        <v>-2.1209355371900931</v>
      </c>
      <c r="Q234" s="6">
        <f>testdata[[#This Row],[cov-]]/testdata[[#This Row],[varM-]]</f>
        <v>-0.33697559540848171</v>
      </c>
      <c r="R234" s="6">
        <f>testdata[[#This Row],[beta+]]/testdata[[#This Row],[beta-]]</f>
        <v>-1.3403559431021452</v>
      </c>
      <c r="S234" s="6">
        <f>(testdata[[#This Row],[beta+]]-testdata[[#This Row],[beta-]])^2</f>
        <v>0.6219575249738436</v>
      </c>
      <c r="U234" s="15">
        <v>43073</v>
      </c>
      <c r="V234" s="6">
        <v>-1.1900000000000001E-2</v>
      </c>
      <c r="W234" s="6">
        <v>0.45169999999999999</v>
      </c>
      <c r="X234" s="6">
        <v>-0.33700000000000002</v>
      </c>
      <c r="Y234" s="6">
        <v>-1.3404</v>
      </c>
      <c r="Z234" s="6">
        <v>0.622</v>
      </c>
    </row>
    <row r="235" spans="1:26" x14ac:dyDescent="0.25">
      <c r="A235" s="3">
        <v>233</v>
      </c>
      <c r="B235" s="1">
        <v>252.2</v>
      </c>
      <c r="C235" s="1">
        <v>303.7</v>
      </c>
      <c r="D235" s="5">
        <f t="shared" si="18"/>
        <v>5.8251327500000043</v>
      </c>
      <c r="E235" s="5">
        <f t="shared" si="23"/>
        <v>-1.4280537500000083</v>
      </c>
      <c r="F235" s="6">
        <f>testdata[[#This Row],[cov]]/testdata[[#This Row],[varM]]</f>
        <v>-0.24515385507738124</v>
      </c>
      <c r="G235" s="2" t="str">
        <f>IF(testdata[[#This Row],[mrkt]]&gt;B234,"UP",IF(testdata[[#This Row],[mrkt]]&lt;B234,"DN",""))</f>
        <v>DN</v>
      </c>
      <c r="H235" s="2" t="str">
        <f>IF(testdata[[#This Row],[mkt-dir]]="UP",testdata[[#This Row],[mrkt]],"")</f>
        <v/>
      </c>
      <c r="I235" s="2" t="str">
        <f>IF(testdata[[#This Row],[mkt-dir]]="UP",testdata[[#This Row],[eval]],"")</f>
        <v/>
      </c>
      <c r="J235" s="5">
        <f t="shared" si="19"/>
        <v>4.7039000000000026</v>
      </c>
      <c r="K235" s="5">
        <f t="shared" si="20"/>
        <v>0.68610000000001703</v>
      </c>
      <c r="L235" s="6">
        <f>testdata[[#This Row],[cov+]]/testdata[[#This Row],[varM+]]</f>
        <v>0.1458576925529915</v>
      </c>
      <c r="M235" s="1">
        <f>IF(testdata[[#This Row],[mkt-dir]]="DN",testdata[[#This Row],[mrkt]],"")</f>
        <v>252.2</v>
      </c>
      <c r="N235" s="1">
        <f>IF(testdata[[#This Row],[mkt-dir]]="DN",testdata[[#This Row],[eval]],"")</f>
        <v>303.7</v>
      </c>
      <c r="O235" s="5">
        <f t="shared" si="21"/>
        <v>6.5575409722222302</v>
      </c>
      <c r="P235" s="5">
        <f t="shared" si="22"/>
        <v>-3.172265277777786</v>
      </c>
      <c r="Q235" s="6">
        <f>testdata[[#This Row],[cov-]]/testdata[[#This Row],[varM-]]</f>
        <v>-0.48375836174192649</v>
      </c>
      <c r="R235" s="6">
        <f>testdata[[#This Row],[beta+]]/testdata[[#This Row],[beta-]]</f>
        <v>-0.30150939826194278</v>
      </c>
      <c r="S235" s="6">
        <f>(testdata[[#This Row],[beta+]]-testdata[[#This Row],[beta-]])^2</f>
        <v>0.39641637582590106</v>
      </c>
      <c r="U235" s="15">
        <v>43074</v>
      </c>
      <c r="V235" s="6">
        <v>-0.2452</v>
      </c>
      <c r="W235" s="6">
        <v>0.1459</v>
      </c>
      <c r="X235" s="6">
        <v>-0.48380000000000001</v>
      </c>
      <c r="Y235" s="6">
        <v>-0.30149999999999999</v>
      </c>
      <c r="Z235" s="6">
        <v>0.39639999999999997</v>
      </c>
    </row>
    <row r="236" spans="1:26" x14ac:dyDescent="0.25">
      <c r="A236" s="3">
        <v>234</v>
      </c>
      <c r="B236" s="1">
        <v>252.24</v>
      </c>
      <c r="C236" s="1">
        <v>313.26</v>
      </c>
      <c r="D236" s="5">
        <f t="shared" si="18"/>
        <v>6.0909987500000096</v>
      </c>
      <c r="E236" s="5">
        <f t="shared" si="23"/>
        <v>-1.326997500000004</v>
      </c>
      <c r="F236" s="6">
        <f>testdata[[#This Row],[cov]]/testdata[[#This Row],[varM]]</f>
        <v>-0.21786205423207516</v>
      </c>
      <c r="G236" s="2" t="str">
        <f>IF(testdata[[#This Row],[mrkt]]&gt;B235,"UP",IF(testdata[[#This Row],[mrkt]]&lt;B235,"DN",""))</f>
        <v>UP</v>
      </c>
      <c r="H236" s="2">
        <f>IF(testdata[[#This Row],[mkt-dir]]="UP",testdata[[#This Row],[mrkt]],"")</f>
        <v>252.24</v>
      </c>
      <c r="I236" s="2">
        <f>IF(testdata[[#This Row],[mkt-dir]]="UP",testdata[[#This Row],[eval]],"")</f>
        <v>313.26</v>
      </c>
      <c r="J236" s="5">
        <f t="shared" si="19"/>
        <v>4.9500444444444565</v>
      </c>
      <c r="K236" s="5">
        <f t="shared" si="20"/>
        <v>0.79207777777779098</v>
      </c>
      <c r="L236" s="6">
        <f>testdata[[#This Row],[cov+]]/testdata[[#This Row],[varM+]]</f>
        <v>0.1600142759660991</v>
      </c>
      <c r="M236" s="1" t="str">
        <f>IF(testdata[[#This Row],[mkt-dir]]="DN",testdata[[#This Row],[mrkt]],"")</f>
        <v/>
      </c>
      <c r="N236" s="1" t="str">
        <f>IF(testdata[[#This Row],[mkt-dir]]="DN",testdata[[#This Row],[eval]],"")</f>
        <v/>
      </c>
      <c r="O236" s="5">
        <f t="shared" si="21"/>
        <v>6.9604561983471172</v>
      </c>
      <c r="P236" s="5">
        <f t="shared" si="22"/>
        <v>-3.7705049586776909</v>
      </c>
      <c r="Q236" s="6">
        <f>testdata[[#This Row],[cov-]]/testdata[[#This Row],[varM-]]</f>
        <v>-0.54170371183042054</v>
      </c>
      <c r="R236" s="6">
        <f>testdata[[#This Row],[beta+]]/testdata[[#This Row],[beta-]]</f>
        <v>-0.29539076892312549</v>
      </c>
      <c r="S236" s="6">
        <f>(testdata[[#This Row],[beta+]]-testdata[[#This Row],[beta-]])^2</f>
        <v>0.49240813439719644</v>
      </c>
      <c r="U236" s="15">
        <v>43075</v>
      </c>
      <c r="V236" s="6">
        <v>-0.21790000000000001</v>
      </c>
      <c r="W236" s="6">
        <v>0.16</v>
      </c>
      <c r="X236" s="6">
        <v>-0.54169999999999996</v>
      </c>
      <c r="Y236" s="6">
        <v>-0.2954</v>
      </c>
      <c r="Z236" s="6">
        <v>0.4924</v>
      </c>
    </row>
    <row r="237" spans="1:26" x14ac:dyDescent="0.25">
      <c r="A237" s="3">
        <v>235</v>
      </c>
      <c r="B237" s="1">
        <v>253.04</v>
      </c>
      <c r="C237" s="1">
        <v>311.24</v>
      </c>
      <c r="D237" s="5">
        <f t="shared" si="18"/>
        <v>6.5630300000000075</v>
      </c>
      <c r="E237" s="5">
        <f t="shared" si="23"/>
        <v>-1.6348350000000056</v>
      </c>
      <c r="F237" s="6">
        <f>testdata[[#This Row],[cov]]/testdata[[#This Row],[varM]]</f>
        <v>-0.24909759668933462</v>
      </c>
      <c r="G237" s="2" t="str">
        <f>IF(testdata[[#This Row],[mrkt]]&gt;B236,"UP",IF(testdata[[#This Row],[mrkt]]&lt;B236,"DN",""))</f>
        <v>UP</v>
      </c>
      <c r="H237" s="2">
        <f>IF(testdata[[#This Row],[mkt-dir]]="UP",testdata[[#This Row],[mrkt]],"")</f>
        <v>253.04</v>
      </c>
      <c r="I237" s="2">
        <f>IF(testdata[[#This Row],[mkt-dir]]="UP",testdata[[#This Row],[eval]],"")</f>
        <v>311.24</v>
      </c>
      <c r="J237" s="5">
        <f t="shared" si="19"/>
        <v>5.6267728395061836</v>
      </c>
      <c r="K237" s="5">
        <f t="shared" si="20"/>
        <v>-1.4843481481481373</v>
      </c>
      <c r="L237" s="6">
        <f>testdata[[#This Row],[cov+]]/testdata[[#This Row],[varM+]]</f>
        <v>-0.26380097268657582</v>
      </c>
      <c r="M237" s="1" t="str">
        <f>IF(testdata[[#This Row],[mkt-dir]]="DN",testdata[[#This Row],[mrkt]],"")</f>
        <v/>
      </c>
      <c r="N237" s="1" t="str">
        <f>IF(testdata[[#This Row],[mkt-dir]]="DN",testdata[[#This Row],[eval]],"")</f>
        <v/>
      </c>
      <c r="O237" s="5">
        <f t="shared" si="21"/>
        <v>6.9604561983471172</v>
      </c>
      <c r="P237" s="5">
        <f t="shared" si="22"/>
        <v>-3.7705049586776909</v>
      </c>
      <c r="Q237" s="6">
        <f>testdata[[#This Row],[cov-]]/testdata[[#This Row],[varM-]]</f>
        <v>-0.54170371183042054</v>
      </c>
      <c r="R237" s="6">
        <f>testdata[[#This Row],[beta+]]/testdata[[#This Row],[beta-]]</f>
        <v>0.48698387499541129</v>
      </c>
      <c r="S237" s="6">
        <f>(testdata[[#This Row],[beta+]]-testdata[[#This Row],[beta-]])^2</f>
        <v>7.7229932423651809E-2</v>
      </c>
      <c r="U237" s="15">
        <v>43076</v>
      </c>
      <c r="V237" s="6">
        <v>-0.24909999999999999</v>
      </c>
      <c r="W237" s="6">
        <v>-0.26379999999999998</v>
      </c>
      <c r="X237" s="6">
        <v>-0.54169999999999996</v>
      </c>
      <c r="Y237" s="6">
        <v>0.48699999999999999</v>
      </c>
      <c r="Z237" s="6">
        <v>7.7200000000000005E-2</v>
      </c>
    </row>
    <row r="238" spans="1:26" x14ac:dyDescent="0.25">
      <c r="A238" s="3">
        <v>236</v>
      </c>
      <c r="B238" s="1">
        <v>254.42</v>
      </c>
      <c r="C238" s="1">
        <v>315.13</v>
      </c>
      <c r="D238" s="5">
        <f t="shared" si="18"/>
        <v>7.2233227500000012</v>
      </c>
      <c r="E238" s="5">
        <f t="shared" si="23"/>
        <v>-1.7532987500000139</v>
      </c>
      <c r="F238" s="6">
        <f>testdata[[#This Row],[cov]]/testdata[[#This Row],[varM]]</f>
        <v>-0.24272745531134043</v>
      </c>
      <c r="G238" s="2" t="str">
        <f>IF(testdata[[#This Row],[mrkt]]&gt;B237,"UP",IF(testdata[[#This Row],[mrkt]]&lt;B237,"DN",""))</f>
        <v>UP</v>
      </c>
      <c r="H238" s="2">
        <f>IF(testdata[[#This Row],[mkt-dir]]="UP",testdata[[#This Row],[mrkt]],"")</f>
        <v>254.42</v>
      </c>
      <c r="I238" s="2">
        <f>IF(testdata[[#This Row],[mkt-dir]]="UP",testdata[[#This Row],[eval]],"")</f>
        <v>315.13</v>
      </c>
      <c r="J238" s="5">
        <f t="shared" si="19"/>
        <v>6.6008690000000048</v>
      </c>
      <c r="K238" s="5">
        <f t="shared" si="20"/>
        <v>-0.70492299999999442</v>
      </c>
      <c r="L238" s="6">
        <f>testdata[[#This Row],[cov+]]/testdata[[#This Row],[varM+]]</f>
        <v>-0.1067924541450518</v>
      </c>
      <c r="M238" s="1" t="str">
        <f>IF(testdata[[#This Row],[mkt-dir]]="DN",testdata[[#This Row],[mrkt]],"")</f>
        <v/>
      </c>
      <c r="N238" s="1" t="str">
        <f>IF(testdata[[#This Row],[mkt-dir]]="DN",testdata[[#This Row],[eval]],"")</f>
        <v/>
      </c>
      <c r="O238" s="5">
        <f t="shared" si="21"/>
        <v>7.2196960000000061</v>
      </c>
      <c r="P238" s="5">
        <f t="shared" si="22"/>
        <v>-5.3535540000000132</v>
      </c>
      <c r="Q238" s="6">
        <f>testdata[[#This Row],[cov-]]/testdata[[#This Row],[varM-]]</f>
        <v>-0.7415206956082373</v>
      </c>
      <c r="R238" s="6">
        <f>testdata[[#This Row],[beta+]]/testdata[[#This Row],[beta-]]</f>
        <v>0.14401817073689976</v>
      </c>
      <c r="S238" s="6">
        <f>(testdata[[#This Row],[beta+]]-testdata[[#This Row],[beta-]])^2</f>
        <v>0.40287994051094794</v>
      </c>
      <c r="U238" s="15">
        <v>43077</v>
      </c>
      <c r="V238" s="6">
        <v>-0.2427</v>
      </c>
      <c r="W238" s="6">
        <v>-0.10680000000000001</v>
      </c>
      <c r="X238" s="6">
        <v>-0.74150000000000005</v>
      </c>
      <c r="Y238" s="6">
        <v>0.14399999999999999</v>
      </c>
      <c r="Z238" s="6">
        <v>0.40289999999999998</v>
      </c>
    </row>
    <row r="239" spans="1:26" x14ac:dyDescent="0.25">
      <c r="A239" s="3">
        <v>237</v>
      </c>
      <c r="B239" s="1">
        <v>255.19</v>
      </c>
      <c r="C239" s="1">
        <v>328.91</v>
      </c>
      <c r="D239" s="5">
        <f t="shared" si="18"/>
        <v>7.9415847500000023</v>
      </c>
      <c r="E239" s="5">
        <f t="shared" si="23"/>
        <v>0.99592824999999507</v>
      </c>
      <c r="F239" s="6">
        <f>testdata[[#This Row],[cov]]/testdata[[#This Row],[varM]]</f>
        <v>0.12540673950498291</v>
      </c>
      <c r="G239" s="2" t="str">
        <f>IF(testdata[[#This Row],[mrkt]]&gt;B238,"UP",IF(testdata[[#This Row],[mrkt]]&lt;B238,"DN",""))</f>
        <v>UP</v>
      </c>
      <c r="H239" s="2">
        <f>IF(testdata[[#This Row],[mkt-dir]]="UP",testdata[[#This Row],[mrkt]],"")</f>
        <v>255.19</v>
      </c>
      <c r="I239" s="2">
        <f>IF(testdata[[#This Row],[mkt-dir]]="UP",testdata[[#This Row],[eval]],"")</f>
        <v>328.91</v>
      </c>
      <c r="J239" s="5">
        <f t="shared" si="19"/>
        <v>7.6661719008264519</v>
      </c>
      <c r="K239" s="5">
        <f t="shared" si="20"/>
        <v>5.0379314049586963</v>
      </c>
      <c r="L239" s="6">
        <f>testdata[[#This Row],[cov+]]/testdata[[#This Row],[varM+]]</f>
        <v>0.65716389746172821</v>
      </c>
      <c r="M239" s="1" t="str">
        <f>IF(testdata[[#This Row],[mkt-dir]]="DN",testdata[[#This Row],[mrkt]],"")</f>
        <v/>
      </c>
      <c r="N239" s="1" t="str">
        <f>IF(testdata[[#This Row],[mkt-dir]]="DN",testdata[[#This Row],[eval]],"")</f>
        <v/>
      </c>
      <c r="O239" s="5">
        <f t="shared" si="21"/>
        <v>7.3846024691358076</v>
      </c>
      <c r="P239" s="5">
        <f t="shared" si="22"/>
        <v>-7.645941975308653</v>
      </c>
      <c r="Q239" s="6">
        <f>testdata[[#This Row],[cov-]]/testdata[[#This Row],[varM-]]</f>
        <v>-1.0353897866899568</v>
      </c>
      <c r="R239" s="6">
        <f>testdata[[#This Row],[beta+]]/testdata[[#This Row],[beta-]]</f>
        <v>-0.63470193149443654</v>
      </c>
      <c r="S239" s="6">
        <f>(testdata[[#This Row],[beta+]]-testdata[[#This Row],[beta-]])^2</f>
        <v>2.8647379737354419</v>
      </c>
      <c r="U239" s="15">
        <v>43080</v>
      </c>
      <c r="V239" s="6">
        <v>0.12540000000000001</v>
      </c>
      <c r="W239" s="6">
        <v>0.65720000000000001</v>
      </c>
      <c r="X239" s="6">
        <v>-1.0354000000000001</v>
      </c>
      <c r="Y239" s="6">
        <v>-0.63470000000000004</v>
      </c>
      <c r="Z239" s="6">
        <v>2.8647</v>
      </c>
    </row>
    <row r="240" spans="1:26" x14ac:dyDescent="0.25">
      <c r="A240" s="3">
        <v>238</v>
      </c>
      <c r="B240" s="1">
        <v>255.64</v>
      </c>
      <c r="C240" s="1">
        <v>341.03</v>
      </c>
      <c r="D240" s="5">
        <f t="shared" si="18"/>
        <v>8.6317047499999919</v>
      </c>
      <c r="E240" s="5">
        <f t="shared" si="23"/>
        <v>8.1448449999999699</v>
      </c>
      <c r="F240" s="6">
        <f>testdata[[#This Row],[cov]]/testdata[[#This Row],[varM]]</f>
        <v>0.94359633883445537</v>
      </c>
      <c r="G240" s="2" t="str">
        <f>IF(testdata[[#This Row],[mrkt]]&gt;B239,"UP",IF(testdata[[#This Row],[mrkt]]&lt;B239,"DN",""))</f>
        <v>UP</v>
      </c>
      <c r="H240" s="2">
        <f>IF(testdata[[#This Row],[mkt-dir]]="UP",testdata[[#This Row],[mrkt]],"")</f>
        <v>255.64</v>
      </c>
      <c r="I240" s="2">
        <f>IF(testdata[[#This Row],[mkt-dir]]="UP",testdata[[#This Row],[eval]],"")</f>
        <v>341.03</v>
      </c>
      <c r="J240" s="5">
        <f t="shared" si="19"/>
        <v>7.8321884297520663</v>
      </c>
      <c r="K240" s="5">
        <f t="shared" si="20"/>
        <v>14.17778429752064</v>
      </c>
      <c r="L240" s="6">
        <f>testdata[[#This Row],[cov+]]/testdata[[#This Row],[varM+]]</f>
        <v>1.8101944845534632</v>
      </c>
      <c r="M240" s="1" t="str">
        <f>IF(testdata[[#This Row],[mkt-dir]]="DN",testdata[[#This Row],[mrkt]],"")</f>
        <v/>
      </c>
      <c r="N240" s="1" t="str">
        <f>IF(testdata[[#This Row],[mkt-dir]]="DN",testdata[[#This Row],[eval]],"")</f>
        <v/>
      </c>
      <c r="O240" s="5">
        <f t="shared" si="21"/>
        <v>7.3846024691358076</v>
      </c>
      <c r="P240" s="5">
        <f t="shared" si="22"/>
        <v>-7.645941975308653</v>
      </c>
      <c r="Q240" s="6">
        <f>testdata[[#This Row],[cov-]]/testdata[[#This Row],[varM-]]</f>
        <v>-1.0353897866899568</v>
      </c>
      <c r="R240" s="6">
        <f>testdata[[#This Row],[beta+]]/testdata[[#This Row],[beta-]]</f>
        <v>-1.7483217507297264</v>
      </c>
      <c r="S240" s="6">
        <f>(testdata[[#This Row],[beta+]]-testdata[[#This Row],[beta-]])^2</f>
        <v>8.0973498447479475</v>
      </c>
      <c r="U240" s="15">
        <v>43081</v>
      </c>
      <c r="V240" s="6">
        <v>0.94359999999999999</v>
      </c>
      <c r="W240" s="6">
        <v>1.8102</v>
      </c>
      <c r="X240" s="6">
        <v>-1.0354000000000001</v>
      </c>
      <c r="Y240" s="6">
        <v>-1.7483</v>
      </c>
      <c r="Z240" s="6">
        <v>8.0973000000000006</v>
      </c>
    </row>
    <row r="241" spans="1:26" x14ac:dyDescent="0.25">
      <c r="A241" s="3">
        <v>239</v>
      </c>
      <c r="B241" s="1">
        <v>255.61</v>
      </c>
      <c r="C241" s="1">
        <v>339.03</v>
      </c>
      <c r="D241" s="5">
        <f t="shared" si="18"/>
        <v>8.7426410000000061</v>
      </c>
      <c r="E241" s="5">
        <f t="shared" si="23"/>
        <v>12.321255499999982</v>
      </c>
      <c r="F241" s="6">
        <f>testdata[[#This Row],[cov]]/testdata[[#This Row],[varM]]</f>
        <v>1.4093287714776317</v>
      </c>
      <c r="G241" s="2" t="str">
        <f>IF(testdata[[#This Row],[mrkt]]&gt;B240,"UP",IF(testdata[[#This Row],[mrkt]]&lt;B240,"DN",""))</f>
        <v>DN</v>
      </c>
      <c r="H241" s="2" t="str">
        <f>IF(testdata[[#This Row],[mkt-dir]]="UP",testdata[[#This Row],[mrkt]],"")</f>
        <v/>
      </c>
      <c r="I241" s="2" t="str">
        <f>IF(testdata[[#This Row],[mkt-dir]]="UP",testdata[[#This Row],[eval]],"")</f>
        <v/>
      </c>
      <c r="J241" s="5">
        <f t="shared" si="19"/>
        <v>7.8321884297520663</v>
      </c>
      <c r="K241" s="5">
        <f t="shared" si="20"/>
        <v>14.17778429752064</v>
      </c>
      <c r="L241" s="6">
        <f>testdata[[#This Row],[cov+]]/testdata[[#This Row],[varM+]]</f>
        <v>1.8101944845534632</v>
      </c>
      <c r="M241" s="1">
        <f>IF(testdata[[#This Row],[mkt-dir]]="DN",testdata[[#This Row],[mrkt]],"")</f>
        <v>255.61</v>
      </c>
      <c r="N241" s="1">
        <f>IF(testdata[[#This Row],[mkt-dir]]="DN",testdata[[#This Row],[eval]],"")</f>
        <v>339.03</v>
      </c>
      <c r="O241" s="5">
        <f t="shared" si="21"/>
        <v>9.2491580246913809</v>
      </c>
      <c r="P241" s="5">
        <f t="shared" si="22"/>
        <v>7.6037419753086466</v>
      </c>
      <c r="Q241" s="6">
        <f>testdata[[#This Row],[cov-]]/testdata[[#This Row],[varM-]]</f>
        <v>0.8221009907074609</v>
      </c>
      <c r="R241" s="6">
        <f>testdata[[#This Row],[beta+]]/testdata[[#This Row],[beta-]]</f>
        <v>2.2019125448270001</v>
      </c>
      <c r="S241" s="6">
        <f>(testdata[[#This Row],[beta+]]-testdata[[#This Row],[beta-]])^2</f>
        <v>0.97632875258079976</v>
      </c>
      <c r="U241" s="15">
        <v>43082</v>
      </c>
      <c r="V241" s="6">
        <v>1.4093</v>
      </c>
      <c r="W241" s="6">
        <v>1.8102</v>
      </c>
      <c r="X241" s="6">
        <v>0.82210000000000005</v>
      </c>
      <c r="Y241" s="6">
        <v>2.2019000000000002</v>
      </c>
      <c r="Z241" s="6">
        <v>0.97629999999999995</v>
      </c>
    </row>
    <row r="242" spans="1:26" x14ac:dyDescent="0.25">
      <c r="A242" s="3">
        <v>240</v>
      </c>
      <c r="B242" s="1">
        <v>254.56</v>
      </c>
      <c r="C242" s="1">
        <v>337.89</v>
      </c>
      <c r="D242" s="5">
        <f t="shared" si="18"/>
        <v>7.4633947500000035</v>
      </c>
      <c r="E242" s="5">
        <f t="shared" si="23"/>
        <v>14.153962999999985</v>
      </c>
      <c r="F242" s="6">
        <f>testdata[[#This Row],[cov]]/testdata[[#This Row],[varM]]</f>
        <v>1.8964510754305175</v>
      </c>
      <c r="G242" s="2" t="str">
        <f>IF(testdata[[#This Row],[mrkt]]&gt;B241,"UP",IF(testdata[[#This Row],[mrkt]]&lt;B241,"DN",""))</f>
        <v>DN</v>
      </c>
      <c r="H242" s="2" t="str">
        <f>IF(testdata[[#This Row],[mkt-dir]]="UP",testdata[[#This Row],[mrkt]],"")</f>
        <v/>
      </c>
      <c r="I242" s="2" t="str">
        <f>IF(testdata[[#This Row],[mkt-dir]]="UP",testdata[[#This Row],[eval]],"")</f>
        <v/>
      </c>
      <c r="J242" s="5">
        <f t="shared" si="19"/>
        <v>7.8321884297520663</v>
      </c>
      <c r="K242" s="5">
        <f t="shared" si="20"/>
        <v>14.17778429752064</v>
      </c>
      <c r="L242" s="6">
        <f>testdata[[#This Row],[cov+]]/testdata[[#This Row],[varM+]]</f>
        <v>1.8101944845534632</v>
      </c>
      <c r="M242" s="1">
        <f>IF(testdata[[#This Row],[mkt-dir]]="DN",testdata[[#This Row],[mrkt]],"")</f>
        <v>254.56</v>
      </c>
      <c r="N242" s="1">
        <f>IF(testdata[[#This Row],[mkt-dir]]="DN",testdata[[#This Row],[eval]],"")</f>
        <v>337.89</v>
      </c>
      <c r="O242" s="5">
        <f t="shared" si="21"/>
        <v>7.0100444444444499</v>
      </c>
      <c r="P242" s="5">
        <f t="shared" si="22"/>
        <v>14.076207407407408</v>
      </c>
      <c r="Q242" s="6">
        <f>testdata[[#This Row],[cov-]]/testdata[[#This Row],[varM-]]</f>
        <v>2.008005444040085</v>
      </c>
      <c r="R242" s="6">
        <f>testdata[[#This Row],[beta+]]/testdata[[#This Row],[beta-]]</f>
        <v>0.90148883307376482</v>
      </c>
      <c r="S242" s="6">
        <f>(testdata[[#This Row],[beta+]]-testdata[[#This Row],[beta-]])^2</f>
        <v>3.9129175693017909E-2</v>
      </c>
      <c r="U242" s="15">
        <v>43083</v>
      </c>
      <c r="V242" s="6">
        <v>1.8965000000000001</v>
      </c>
      <c r="W242" s="6">
        <v>1.8102</v>
      </c>
      <c r="X242" s="6">
        <v>2.008</v>
      </c>
      <c r="Y242" s="6">
        <v>0.90149999999999997</v>
      </c>
      <c r="Z242" s="6">
        <v>3.9100000000000003E-2</v>
      </c>
    </row>
    <row r="243" spans="1:26" x14ac:dyDescent="0.25">
      <c r="A243" s="3">
        <v>241</v>
      </c>
      <c r="B243" s="1">
        <v>256.68</v>
      </c>
      <c r="C243" s="1">
        <v>343.45</v>
      </c>
      <c r="D243" s="5">
        <f t="shared" si="18"/>
        <v>7.6529987500000036</v>
      </c>
      <c r="E243" s="5">
        <f t="shared" si="23"/>
        <v>19.116803749999995</v>
      </c>
      <c r="F243" s="6">
        <f>testdata[[#This Row],[cov]]/testdata[[#This Row],[varM]]</f>
        <v>2.4979494149270556</v>
      </c>
      <c r="G243" s="2" t="str">
        <f>IF(testdata[[#This Row],[mrkt]]&gt;B242,"UP",IF(testdata[[#This Row],[mrkt]]&lt;B242,"DN",""))</f>
        <v>UP</v>
      </c>
      <c r="H243" s="2">
        <f>IF(testdata[[#This Row],[mkt-dir]]="UP",testdata[[#This Row],[mrkt]],"")</f>
        <v>256.68</v>
      </c>
      <c r="I243" s="2">
        <f>IF(testdata[[#This Row],[mkt-dir]]="UP",testdata[[#This Row],[eval]],"")</f>
        <v>343.45</v>
      </c>
      <c r="J243" s="5">
        <f t="shared" si="19"/>
        <v>7.83511735537191</v>
      </c>
      <c r="K243" s="5">
        <f t="shared" si="20"/>
        <v>21.628228925619837</v>
      </c>
      <c r="L243" s="6">
        <f>testdata[[#This Row],[cov+]]/testdata[[#This Row],[varM+]]</f>
        <v>2.7604218219898264</v>
      </c>
      <c r="M243" s="1" t="str">
        <f>IF(testdata[[#This Row],[mkt-dir]]="DN",testdata[[#This Row],[mrkt]],"")</f>
        <v/>
      </c>
      <c r="N243" s="1" t="str">
        <f>IF(testdata[[#This Row],[mkt-dir]]="DN",testdata[[#This Row],[eval]],"")</f>
        <v/>
      </c>
      <c r="O243" s="5">
        <f t="shared" si="21"/>
        <v>7.0100444444444499</v>
      </c>
      <c r="P243" s="5">
        <f t="shared" si="22"/>
        <v>14.076207407407408</v>
      </c>
      <c r="Q243" s="6">
        <f>testdata[[#This Row],[cov-]]/testdata[[#This Row],[varM-]]</f>
        <v>2.008005444040085</v>
      </c>
      <c r="R243" s="6">
        <f>testdata[[#This Row],[beta+]]/testdata[[#This Row],[beta-]]</f>
        <v>1.3747083356685965</v>
      </c>
      <c r="S243" s="6">
        <f>(testdata[[#This Row],[beta+]]-testdata[[#This Row],[beta-]])^2</f>
        <v>0.56613040580700824</v>
      </c>
      <c r="U243" s="15">
        <v>43084</v>
      </c>
      <c r="V243" s="6">
        <v>2.4979</v>
      </c>
      <c r="W243" s="6">
        <v>2.7604000000000002</v>
      </c>
      <c r="X243" s="6">
        <v>2.008</v>
      </c>
      <c r="Y243" s="6">
        <v>1.3747</v>
      </c>
      <c r="Z243" s="6">
        <v>0.56610000000000005</v>
      </c>
    </row>
    <row r="244" spans="1:26" x14ac:dyDescent="0.25">
      <c r="A244" s="3">
        <v>242</v>
      </c>
      <c r="B244" s="1">
        <v>258.31</v>
      </c>
      <c r="C244" s="1">
        <v>338.87</v>
      </c>
      <c r="D244" s="5">
        <f t="shared" si="18"/>
        <v>7.8347627500000074</v>
      </c>
      <c r="E244" s="5">
        <f t="shared" si="23"/>
        <v>23.837576750000004</v>
      </c>
      <c r="F244" s="6">
        <f>testdata[[#This Row],[cov]]/testdata[[#This Row],[varM]]</f>
        <v>3.0425397054939514</v>
      </c>
      <c r="G244" s="2" t="str">
        <f>IF(testdata[[#This Row],[mrkt]]&gt;B243,"UP",IF(testdata[[#This Row],[mrkt]]&lt;B243,"DN",""))</f>
        <v>UP</v>
      </c>
      <c r="H244" s="2">
        <f>IF(testdata[[#This Row],[mkt-dir]]="UP",testdata[[#This Row],[mrkt]],"")</f>
        <v>258.31</v>
      </c>
      <c r="I244" s="2">
        <f>IF(testdata[[#This Row],[mkt-dir]]="UP",testdata[[#This Row],[eval]],"")</f>
        <v>338.87</v>
      </c>
      <c r="J244" s="5">
        <f t="shared" si="19"/>
        <v>9.6285687500000154</v>
      </c>
      <c r="K244" s="5">
        <f t="shared" si="20"/>
        <v>27.923485416666676</v>
      </c>
      <c r="L244" s="6">
        <f>testdata[[#This Row],[cov+]]/testdata[[#This Row],[varM+]]</f>
        <v>2.9000660577582345</v>
      </c>
      <c r="M244" s="1" t="str">
        <f>IF(testdata[[#This Row],[mkt-dir]]="DN",testdata[[#This Row],[mrkt]],"")</f>
        <v/>
      </c>
      <c r="N244" s="1" t="str">
        <f>IF(testdata[[#This Row],[mkt-dir]]="DN",testdata[[#This Row],[eval]],"")</f>
        <v/>
      </c>
      <c r="O244" s="5">
        <f t="shared" si="21"/>
        <v>4.7974937500000063</v>
      </c>
      <c r="P244" s="5">
        <f t="shared" si="22"/>
        <v>15.18399375000001</v>
      </c>
      <c r="Q244" s="6">
        <f>testdata[[#This Row],[cov-]]/testdata[[#This Row],[varM-]]</f>
        <v>3.1649845817933562</v>
      </c>
      <c r="R244" s="6">
        <f>testdata[[#This Row],[beta+]]/testdata[[#This Row],[beta-]]</f>
        <v>0.91629705700335118</v>
      </c>
      <c r="S244" s="6">
        <f>(testdata[[#This Row],[beta+]]-testdata[[#This Row],[beta-]])^2</f>
        <v>7.0181824376947366E-2</v>
      </c>
      <c r="U244" s="15">
        <v>43087</v>
      </c>
      <c r="V244" s="6">
        <v>3.0425</v>
      </c>
      <c r="W244" s="6">
        <v>2.9001000000000001</v>
      </c>
      <c r="X244" s="6">
        <v>3.165</v>
      </c>
      <c r="Y244" s="6">
        <v>0.9163</v>
      </c>
      <c r="Z244" s="6">
        <v>7.0199999999999999E-2</v>
      </c>
    </row>
    <row r="245" spans="1:26" x14ac:dyDescent="0.25">
      <c r="A245" s="3">
        <v>243</v>
      </c>
      <c r="B245" s="1">
        <v>257.32</v>
      </c>
      <c r="C245" s="1">
        <v>331.1</v>
      </c>
      <c r="D245" s="5">
        <f t="shared" si="18"/>
        <v>7.1983389999999998</v>
      </c>
      <c r="E245" s="5">
        <f t="shared" si="23"/>
        <v>23.0516975</v>
      </c>
      <c r="F245" s="6">
        <f>testdata[[#This Row],[cov]]/testdata[[#This Row],[varM]]</f>
        <v>3.2023634202279165</v>
      </c>
      <c r="G245" s="2" t="str">
        <f>IF(testdata[[#This Row],[mrkt]]&gt;B244,"UP",IF(testdata[[#This Row],[mrkt]]&lt;B244,"DN",""))</f>
        <v>DN</v>
      </c>
      <c r="H245" s="2" t="str">
        <f>IF(testdata[[#This Row],[mkt-dir]]="UP",testdata[[#This Row],[mrkt]],"")</f>
        <v/>
      </c>
      <c r="I245" s="2" t="str">
        <f>IF(testdata[[#This Row],[mkt-dir]]="UP",testdata[[#This Row],[eval]],"")</f>
        <v/>
      </c>
      <c r="J245" s="5">
        <f t="shared" si="19"/>
        <v>7.3799107438016627</v>
      </c>
      <c r="K245" s="5">
        <f t="shared" si="20"/>
        <v>23.248761983471084</v>
      </c>
      <c r="L245" s="6">
        <f>testdata[[#This Row],[cov+]]/testdata[[#This Row],[varM+]]</f>
        <v>3.1502768516540072</v>
      </c>
      <c r="M245" s="1">
        <f>IF(testdata[[#This Row],[mkt-dir]]="DN",testdata[[#This Row],[mrkt]],"")</f>
        <v>257.32</v>
      </c>
      <c r="N245" s="1">
        <f>IF(testdata[[#This Row],[mkt-dir]]="DN",testdata[[#This Row],[eval]],"")</f>
        <v>331.1</v>
      </c>
      <c r="O245" s="5">
        <f t="shared" si="21"/>
        <v>6.6917777777777712</v>
      </c>
      <c r="P245" s="5">
        <f t="shared" si="22"/>
        <v>20.810725925925929</v>
      </c>
      <c r="Q245" s="6">
        <f>testdata[[#This Row],[cov-]]/testdata[[#This Row],[varM-]]</f>
        <v>3.1098949512392249</v>
      </c>
      <c r="R245" s="6">
        <f>testdata[[#This Row],[beta+]]/testdata[[#This Row],[beta-]]</f>
        <v>1.012984972498409</v>
      </c>
      <c r="S245" s="6">
        <f>(testdata[[#This Row],[beta+]]-testdata[[#This Row],[beta-]])^2</f>
        <v>1.6306978811093942E-3</v>
      </c>
      <c r="U245" s="15">
        <v>43088</v>
      </c>
      <c r="V245" s="6">
        <v>3.2023999999999999</v>
      </c>
      <c r="W245" s="6">
        <v>3.1503000000000001</v>
      </c>
      <c r="X245" s="6">
        <v>3.1099000000000001</v>
      </c>
      <c r="Y245" s="6">
        <v>1.0129999999999999</v>
      </c>
      <c r="Z245" s="6">
        <v>1.6000000000000001E-3</v>
      </c>
    </row>
    <row r="246" spans="1:26" x14ac:dyDescent="0.25">
      <c r="A246" s="3">
        <v>244</v>
      </c>
      <c r="B246" s="1">
        <v>257.18</v>
      </c>
      <c r="C246" s="1">
        <v>328.98</v>
      </c>
      <c r="D246" s="5">
        <f t="shared" si="18"/>
        <v>6.9123627500000016</v>
      </c>
      <c r="E246" s="5">
        <f t="shared" si="23"/>
        <v>23.864873500000005</v>
      </c>
      <c r="F246" s="6">
        <f>testdata[[#This Row],[cov]]/testdata[[#This Row],[varM]]</f>
        <v>3.4524914798489128</v>
      </c>
      <c r="G246" s="2" t="str">
        <f>IF(testdata[[#This Row],[mrkt]]&gt;B245,"UP",IF(testdata[[#This Row],[mrkt]]&lt;B245,"DN",""))</f>
        <v>DN</v>
      </c>
      <c r="H246" s="2" t="str">
        <f>IF(testdata[[#This Row],[mkt-dir]]="UP",testdata[[#This Row],[mrkt]],"")</f>
        <v/>
      </c>
      <c r="I246" s="2" t="str">
        <f>IF(testdata[[#This Row],[mkt-dir]]="UP",testdata[[#This Row],[eval]],"")</f>
        <v/>
      </c>
      <c r="J246" s="5">
        <f t="shared" si="19"/>
        <v>5.8877010000000123</v>
      </c>
      <c r="K246" s="5">
        <f t="shared" si="20"/>
        <v>23.063818000000015</v>
      </c>
      <c r="L246" s="6">
        <f>testdata[[#This Row],[cov+]]/testdata[[#This Row],[varM+]]</f>
        <v>3.917287579651203</v>
      </c>
      <c r="M246" s="1">
        <f>IF(testdata[[#This Row],[mkt-dir]]="DN",testdata[[#This Row],[mrkt]],"")</f>
        <v>257.18</v>
      </c>
      <c r="N246" s="1">
        <f>IF(testdata[[#This Row],[mkt-dir]]="DN",testdata[[#This Row],[eval]],"")</f>
        <v>328.98</v>
      </c>
      <c r="O246" s="5">
        <f t="shared" si="21"/>
        <v>7.6609999999999969</v>
      </c>
      <c r="P246" s="5">
        <f t="shared" si="22"/>
        <v>23.014240000000019</v>
      </c>
      <c r="Q246" s="6">
        <f>testdata[[#This Row],[cov-]]/testdata[[#This Row],[varM-]]</f>
        <v>3.0040777966322971</v>
      </c>
      <c r="R246" s="6">
        <f>testdata[[#This Row],[beta+]]/testdata[[#This Row],[beta-]]</f>
        <v>1.3039900577949926</v>
      </c>
      <c r="S246" s="6">
        <f>(testdata[[#This Row],[beta+]]-testdata[[#This Row],[beta-]])^2</f>
        <v>0.83395210780143714</v>
      </c>
      <c r="U246" s="15">
        <v>43089</v>
      </c>
      <c r="V246" s="6">
        <v>3.4525000000000001</v>
      </c>
      <c r="W246" s="6">
        <v>3.9173</v>
      </c>
      <c r="X246" s="6">
        <v>3.0041000000000002</v>
      </c>
      <c r="Y246" s="6">
        <v>1.304</v>
      </c>
      <c r="Z246" s="6">
        <v>0.83399999999999996</v>
      </c>
    </row>
    <row r="247" spans="1:26" x14ac:dyDescent="0.25">
      <c r="A247" s="3">
        <v>245</v>
      </c>
      <c r="B247" s="1">
        <v>257.70999999999998</v>
      </c>
      <c r="C247" s="1">
        <v>331.66</v>
      </c>
      <c r="D247" s="5">
        <f t="shared" si="18"/>
        <v>6.3654427499999944</v>
      </c>
      <c r="E247" s="5">
        <f t="shared" si="23"/>
        <v>23.489284000000005</v>
      </c>
      <c r="F247" s="6">
        <f>testdata[[#This Row],[cov]]/testdata[[#This Row],[varM]]</f>
        <v>3.6901257182778098</v>
      </c>
      <c r="G247" s="2" t="str">
        <f>IF(testdata[[#This Row],[mrkt]]&gt;B246,"UP",IF(testdata[[#This Row],[mrkt]]&lt;B246,"DN",""))</f>
        <v>UP</v>
      </c>
      <c r="H247" s="2">
        <f>IF(testdata[[#This Row],[mkt-dir]]="UP",testdata[[#This Row],[mrkt]],"")</f>
        <v>257.70999999999998</v>
      </c>
      <c r="I247" s="2">
        <f>IF(testdata[[#This Row],[mkt-dir]]="UP",testdata[[#This Row],[eval]],"")</f>
        <v>331.66</v>
      </c>
      <c r="J247" s="5">
        <f t="shared" si="19"/>
        <v>6.4396561983471114</v>
      </c>
      <c r="K247" s="5">
        <f t="shared" si="20"/>
        <v>23.447855371900832</v>
      </c>
      <c r="L247" s="6">
        <f>testdata[[#This Row],[cov+]]/testdata[[#This Row],[varM+]]</f>
        <v>3.6411657159460273</v>
      </c>
      <c r="M247" s="1" t="str">
        <f>IF(testdata[[#This Row],[mkt-dir]]="DN",testdata[[#This Row],[mrkt]],"")</f>
        <v/>
      </c>
      <c r="N247" s="1" t="str">
        <f>IF(testdata[[#This Row],[mkt-dir]]="DN",testdata[[#This Row],[eval]],"")</f>
        <v/>
      </c>
      <c r="O247" s="5">
        <f t="shared" si="21"/>
        <v>6.0893950617283856</v>
      </c>
      <c r="P247" s="5">
        <f t="shared" si="22"/>
        <v>22.105039506172869</v>
      </c>
      <c r="Q247" s="6">
        <f>testdata[[#This Row],[cov-]]/testdata[[#This Row],[varM-]]</f>
        <v>3.630087928619083</v>
      </c>
      <c r="R247" s="6">
        <f>testdata[[#This Row],[beta+]]/testdata[[#This Row],[beta-]]</f>
        <v>1.0030516581264075</v>
      </c>
      <c r="S247" s="6">
        <f>(testdata[[#This Row],[beta+]]-testdata[[#This Row],[beta-]])^2</f>
        <v>1.2271737206100798E-4</v>
      </c>
      <c r="U247" s="15">
        <v>43090</v>
      </c>
      <c r="V247" s="6">
        <v>3.6901000000000002</v>
      </c>
      <c r="W247" s="6">
        <v>3.6412</v>
      </c>
      <c r="X247" s="6">
        <v>3.6301000000000001</v>
      </c>
      <c r="Y247" s="6">
        <v>1.0031000000000001</v>
      </c>
      <c r="Z247" s="6">
        <v>1E-4</v>
      </c>
    </row>
    <row r="248" spans="1:26" x14ac:dyDescent="0.25">
      <c r="A248" s="3">
        <v>246</v>
      </c>
      <c r="B248" s="1">
        <v>257.64999999999998</v>
      </c>
      <c r="C248" s="1">
        <v>325.2</v>
      </c>
      <c r="D248" s="5">
        <f t="shared" si="18"/>
        <v>5.7193999999999834</v>
      </c>
      <c r="E248" s="5">
        <f t="shared" si="23"/>
        <v>22.298814999999998</v>
      </c>
      <c r="F248" s="6">
        <f>testdata[[#This Row],[cov]]/testdata[[#This Row],[varM]]</f>
        <v>3.898803196139466</v>
      </c>
      <c r="G248" s="2" t="str">
        <f>IF(testdata[[#This Row],[mrkt]]&gt;B247,"UP",IF(testdata[[#This Row],[mrkt]]&lt;B247,"DN",""))</f>
        <v>DN</v>
      </c>
      <c r="H248" s="2" t="str">
        <f>IF(testdata[[#This Row],[mkt-dir]]="UP",testdata[[#This Row],[mrkt]],"")</f>
        <v/>
      </c>
      <c r="I248" s="2" t="str">
        <f>IF(testdata[[#This Row],[mkt-dir]]="UP",testdata[[#This Row],[eval]],"")</f>
        <v/>
      </c>
      <c r="J248" s="5">
        <f t="shared" si="19"/>
        <v>4.4071239999999978</v>
      </c>
      <c r="K248" s="5">
        <f t="shared" si="20"/>
        <v>21.133680000000005</v>
      </c>
      <c r="L248" s="6">
        <f>testdata[[#This Row],[cov+]]/testdata[[#This Row],[varM+]]</f>
        <v>4.7953449914275197</v>
      </c>
      <c r="M248" s="1">
        <f>IF(testdata[[#This Row],[mkt-dir]]="DN",testdata[[#This Row],[mrkt]],"")</f>
        <v>257.64999999999998</v>
      </c>
      <c r="N248" s="1">
        <f>IF(testdata[[#This Row],[mkt-dir]]="DN",testdata[[#This Row],[eval]],"")</f>
        <v>325.2</v>
      </c>
      <c r="O248" s="5">
        <f t="shared" si="21"/>
        <v>6.7922439999999726</v>
      </c>
      <c r="P248" s="5">
        <f t="shared" si="22"/>
        <v>21.804188000000003</v>
      </c>
      <c r="Q248" s="6">
        <f>testdata[[#This Row],[cov-]]/testdata[[#This Row],[varM-]]</f>
        <v>3.2101597056878539</v>
      </c>
      <c r="R248" s="6">
        <f>testdata[[#This Row],[beta+]]/testdata[[#This Row],[beta-]]</f>
        <v>1.4938026238791138</v>
      </c>
      <c r="S248" s="6">
        <f>(testdata[[#This Row],[beta+]]-testdata[[#This Row],[beta-]])^2</f>
        <v>2.5128123901255459</v>
      </c>
      <c r="U248" s="15">
        <v>43091</v>
      </c>
      <c r="V248" s="6">
        <v>3.8988</v>
      </c>
      <c r="W248" s="6">
        <v>4.7953000000000001</v>
      </c>
      <c r="X248" s="6">
        <v>3.2101999999999999</v>
      </c>
      <c r="Y248" s="6">
        <v>1.4938</v>
      </c>
      <c r="Z248" s="6">
        <v>2.5127999999999999</v>
      </c>
    </row>
    <row r="249" spans="1:26" x14ac:dyDescent="0.25">
      <c r="A249" s="3">
        <v>247</v>
      </c>
      <c r="B249" s="1">
        <v>257.33999999999997</v>
      </c>
      <c r="C249" s="1">
        <v>317.29000000000002</v>
      </c>
      <c r="D249" s="5">
        <f t="shared" si="18"/>
        <v>4.5946189999999856</v>
      </c>
      <c r="E249" s="5">
        <f t="shared" si="23"/>
        <v>20.047145500000017</v>
      </c>
      <c r="F249" s="6">
        <f>testdata[[#This Row],[cov]]/testdata[[#This Row],[varM]]</f>
        <v>4.3631790797017294</v>
      </c>
      <c r="G249" s="2" t="str">
        <f>IF(testdata[[#This Row],[mrkt]]&gt;B248,"UP",IF(testdata[[#This Row],[mrkt]]&lt;B248,"DN",""))</f>
        <v>DN</v>
      </c>
      <c r="H249" s="2" t="str">
        <f>IF(testdata[[#This Row],[mkt-dir]]="UP",testdata[[#This Row],[mrkt]],"")</f>
        <v/>
      </c>
      <c r="I249" s="2" t="str">
        <f>IF(testdata[[#This Row],[mkt-dir]]="UP",testdata[[#This Row],[eval]],"")</f>
        <v/>
      </c>
      <c r="J249" s="5">
        <f t="shared" si="19"/>
        <v>4.4071239999999978</v>
      </c>
      <c r="K249" s="5">
        <f t="shared" si="20"/>
        <v>21.133680000000005</v>
      </c>
      <c r="L249" s="6">
        <f>testdata[[#This Row],[cov+]]/testdata[[#This Row],[varM+]]</f>
        <v>4.7953449914275197</v>
      </c>
      <c r="M249" s="1">
        <f>IF(testdata[[#This Row],[mkt-dir]]="DN",testdata[[#This Row],[mrkt]],"")</f>
        <v>257.33999999999997</v>
      </c>
      <c r="N249" s="1">
        <f>IF(testdata[[#This Row],[mkt-dir]]="DN",testdata[[#This Row],[eval]],"")</f>
        <v>317.29000000000002</v>
      </c>
      <c r="O249" s="5">
        <f t="shared" si="21"/>
        <v>4.776495999999975</v>
      </c>
      <c r="P249" s="5">
        <f t="shared" si="22"/>
        <v>19.212308000000029</v>
      </c>
      <c r="Q249" s="6">
        <f>testdata[[#This Row],[cov-]]/testdata[[#This Row],[varM-]]</f>
        <v>4.0222598323122494</v>
      </c>
      <c r="R249" s="6">
        <f>testdata[[#This Row],[beta+]]/testdata[[#This Row],[beta-]]</f>
        <v>1.1922016954013763</v>
      </c>
      <c r="S249" s="6">
        <f>(testdata[[#This Row],[beta+]]-testdata[[#This Row],[beta-]])^2</f>
        <v>0.5976606632442828</v>
      </c>
      <c r="U249" s="15">
        <v>43095</v>
      </c>
      <c r="V249" s="6">
        <v>4.3632</v>
      </c>
      <c r="W249" s="6">
        <v>4.7953000000000001</v>
      </c>
      <c r="X249" s="6">
        <v>4.0223000000000004</v>
      </c>
      <c r="Y249" s="6">
        <v>1.1921999999999999</v>
      </c>
      <c r="Z249" s="6">
        <v>0.59770000000000001</v>
      </c>
    </row>
    <row r="250" spans="1:26" x14ac:dyDescent="0.25">
      <c r="A250" s="3">
        <v>248</v>
      </c>
      <c r="B250" s="1">
        <v>257.45999999999998</v>
      </c>
      <c r="C250" s="1">
        <v>311.64</v>
      </c>
      <c r="D250" s="5">
        <f t="shared" si="18"/>
        <v>4.3588687499999788</v>
      </c>
      <c r="E250" s="5">
        <f t="shared" si="23"/>
        <v>17.978262500000017</v>
      </c>
      <c r="F250" s="6">
        <f>testdata[[#This Row],[cov]]/testdata[[#This Row],[varM]]</f>
        <v>4.1245248552161851</v>
      </c>
      <c r="G250" s="2" t="str">
        <f>IF(testdata[[#This Row],[mrkt]]&gt;B249,"UP",IF(testdata[[#This Row],[mrkt]]&lt;B249,"DN",""))</f>
        <v>UP</v>
      </c>
      <c r="H250" s="2">
        <f>IF(testdata[[#This Row],[mkt-dir]]="UP",testdata[[#This Row],[mrkt]],"")</f>
        <v>257.45999999999998</v>
      </c>
      <c r="I250" s="2">
        <f>IF(testdata[[#This Row],[mkt-dir]]="UP",testdata[[#This Row],[eval]],"")</f>
        <v>311.64</v>
      </c>
      <c r="J250" s="5">
        <f t="shared" si="19"/>
        <v>3.8395409999999863</v>
      </c>
      <c r="K250" s="5">
        <f t="shared" si="20"/>
        <v>15.806588000000019</v>
      </c>
      <c r="L250" s="6">
        <f>testdata[[#This Row],[cov+]]/testdata[[#This Row],[varM+]]</f>
        <v>4.116791043512773</v>
      </c>
      <c r="M250" s="1" t="str">
        <f>IF(testdata[[#This Row],[mkt-dir]]="DN",testdata[[#This Row],[mrkt]],"")</f>
        <v/>
      </c>
      <c r="N250" s="1" t="str">
        <f>IF(testdata[[#This Row],[mkt-dir]]="DN",testdata[[#This Row],[eval]],"")</f>
        <v/>
      </c>
      <c r="O250" s="5">
        <f t="shared" si="21"/>
        <v>4.776495999999975</v>
      </c>
      <c r="P250" s="5">
        <f t="shared" si="22"/>
        <v>19.212308000000029</v>
      </c>
      <c r="Q250" s="6">
        <f>testdata[[#This Row],[cov-]]/testdata[[#This Row],[varM-]]</f>
        <v>4.0222598323122494</v>
      </c>
      <c r="R250" s="6">
        <f>testdata[[#This Row],[beta+]]/testdata[[#This Row],[beta-]]</f>
        <v>1.023502015071508</v>
      </c>
      <c r="S250" s="6">
        <f>(testdata[[#This Row],[beta+]]-testdata[[#This Row],[beta-]])^2</f>
        <v>8.9361498910380099E-3</v>
      </c>
      <c r="U250" s="15">
        <v>43096</v>
      </c>
      <c r="V250" s="6">
        <v>4.1245000000000003</v>
      </c>
      <c r="W250" s="6">
        <v>4.1167999999999996</v>
      </c>
      <c r="X250" s="6">
        <v>4.0223000000000004</v>
      </c>
      <c r="Y250" s="6">
        <v>1.0235000000000001</v>
      </c>
      <c r="Z250" s="6">
        <v>8.8999999999999999E-3</v>
      </c>
    </row>
    <row r="251" spans="1:26" x14ac:dyDescent="0.25">
      <c r="A251" s="3">
        <v>249</v>
      </c>
      <c r="B251" s="1">
        <v>257.99</v>
      </c>
      <c r="C251" s="1">
        <v>315.36</v>
      </c>
      <c r="D251" s="5">
        <f t="shared" si="18"/>
        <v>4.028399999999988</v>
      </c>
      <c r="E251" s="5">
        <f t="shared" si="23"/>
        <v>14.311990000000032</v>
      </c>
      <c r="F251" s="16">
        <f>testdata[[#This Row],[cov]]/testdata[[#This Row],[varM]]</f>
        <v>3.5527728130275231</v>
      </c>
      <c r="G251" s="2" t="str">
        <f>IF(testdata[[#This Row],[mrkt]]&gt;B250,"UP",IF(testdata[[#This Row],[mrkt]]&lt;B250,"DN",""))</f>
        <v>UP</v>
      </c>
      <c r="H251" s="2">
        <f>IF(testdata[[#This Row],[mkt-dir]]="UP",testdata[[#This Row],[mrkt]],"")</f>
        <v>257.99</v>
      </c>
      <c r="I251" s="2">
        <f>IF(testdata[[#This Row],[mkt-dir]]="UP",testdata[[#This Row],[eval]],"")</f>
        <v>315.36</v>
      </c>
      <c r="J251" s="5">
        <f t="shared" si="19"/>
        <v>4.0182380165289198</v>
      </c>
      <c r="K251" s="5">
        <f t="shared" si="20"/>
        <v>12.480849586776872</v>
      </c>
      <c r="L251" s="16">
        <f>testdata[[#This Row],[cov+]]/testdata[[#This Row],[varM+]]</f>
        <v>3.1060503473007857</v>
      </c>
      <c r="M251" s="1" t="str">
        <f>IF(testdata[[#This Row],[mkt-dir]]="DN",testdata[[#This Row],[mrkt]],"")</f>
        <v/>
      </c>
      <c r="N251" s="1" t="str">
        <f>IF(testdata[[#This Row],[mkt-dir]]="DN",testdata[[#This Row],[eval]],"")</f>
        <v/>
      </c>
      <c r="O251" s="5">
        <f t="shared" si="21"/>
        <v>3.9854913580246722</v>
      </c>
      <c r="P251" s="5">
        <f t="shared" si="22"/>
        <v>16.214412345679069</v>
      </c>
      <c r="Q251" s="16">
        <f>testdata[[#This Row],[cov-]]/testdata[[#This Row],[varM-]]</f>
        <v>4.068359679925492</v>
      </c>
      <c r="R251" s="16">
        <f>testdata[[#This Row],[beta+]]/testdata[[#This Row],[beta-]]</f>
        <v>0.76346503054461246</v>
      </c>
      <c r="S251" s="16">
        <f>(testdata[[#This Row],[beta+]]-testdata[[#This Row],[beta-]])^2</f>
        <v>0.92603925165660761</v>
      </c>
      <c r="U251" s="15">
        <v>43097</v>
      </c>
      <c r="V251" s="6">
        <v>3.5528</v>
      </c>
      <c r="W251" s="6">
        <v>3.1061000000000001</v>
      </c>
      <c r="X251" s="6">
        <v>4.0683999999999996</v>
      </c>
      <c r="Y251" s="6">
        <v>0.76349999999999996</v>
      </c>
      <c r="Z251" s="6">
        <v>0.92600000000000005</v>
      </c>
    </row>
    <row r="252" spans="1:26" x14ac:dyDescent="0.25">
      <c r="A252" s="3">
        <v>250</v>
      </c>
      <c r="B252" s="1">
        <v>257.02</v>
      </c>
      <c r="C252" s="1">
        <v>311.35000000000002</v>
      </c>
      <c r="D252" s="5">
        <f t="shared" si="18"/>
        <v>3.9831239999999868</v>
      </c>
      <c r="E252" s="5">
        <f t="shared" si="23"/>
        <v>12.341126000000042</v>
      </c>
      <c r="F252" s="6">
        <f>testdata[[#This Row],[cov]]/testdata[[#This Row],[varM]]</f>
        <v>3.0983534532191523</v>
      </c>
      <c r="G252" s="2" t="str">
        <f>IF(testdata[[#This Row],[mrkt]]&gt;B251,"UP",IF(testdata[[#This Row],[mrkt]]&lt;B251,"DN",""))</f>
        <v>DN</v>
      </c>
      <c r="H252" s="2" t="str">
        <f>IF(testdata[[#This Row],[mkt-dir]]="UP",testdata[[#This Row],[mrkt]],"")</f>
        <v/>
      </c>
      <c r="I252" s="2" t="str">
        <f>IF(testdata[[#This Row],[mkt-dir]]="UP",testdata[[#This Row],[eval]],"")</f>
        <v/>
      </c>
      <c r="J252" s="5">
        <f t="shared" si="19"/>
        <v>4.0821359999999949</v>
      </c>
      <c r="K252" s="5">
        <f t="shared" si="20"/>
        <v>10.888640000000017</v>
      </c>
      <c r="L252" s="6">
        <f>testdata[[#This Row],[cov+]]/testdata[[#This Row],[varM+]]</f>
        <v>2.6673878577293921</v>
      </c>
      <c r="M252" s="1">
        <f>IF(testdata[[#This Row],[mkt-dir]]="DN",testdata[[#This Row],[mrkt]],"")</f>
        <v>257.02</v>
      </c>
      <c r="N252" s="1">
        <f>IF(testdata[[#This Row],[mkt-dir]]="DN",testdata[[#This Row],[eval]],"")</f>
        <v>311.35000000000002</v>
      </c>
      <c r="O252" s="5">
        <f t="shared" si="21"/>
        <v>3.8303199999999782</v>
      </c>
      <c r="P252" s="5">
        <f t="shared" si="22"/>
        <v>13.067420000000066</v>
      </c>
      <c r="Q252" s="6">
        <f>testdata[[#This Row],[cov-]]/testdata[[#This Row],[varM-]]</f>
        <v>3.4115739677103063</v>
      </c>
      <c r="R252" s="6">
        <f>testdata[[#This Row],[beta+]]/testdata[[#This Row],[beta-]]</f>
        <v>0.78186428990710755</v>
      </c>
      <c r="S252" s="6">
        <f>(testdata[[#This Row],[beta+]]-testdata[[#This Row],[beta-]])^2</f>
        <v>0.55381296628852528</v>
      </c>
      <c r="U252" s="15">
        <v>43098</v>
      </c>
      <c r="V252" s="6">
        <v>3.0983999999999998</v>
      </c>
      <c r="W252" s="6">
        <v>2.6674000000000002</v>
      </c>
      <c r="X252" s="6">
        <v>3.4116</v>
      </c>
      <c r="Y252" s="6">
        <v>0.78190000000000004</v>
      </c>
      <c r="Z252" s="6">
        <v>0.55379999999999996</v>
      </c>
    </row>
    <row r="253" spans="1:26" x14ac:dyDescent="0.25">
      <c r="A253" s="3">
        <v>251</v>
      </c>
      <c r="B253" s="1">
        <v>258.86</v>
      </c>
      <c r="C253" s="1">
        <v>320.52999999999997</v>
      </c>
      <c r="D253" s="5">
        <f t="shared" si="18"/>
        <v>4.1437627499999916</v>
      </c>
      <c r="E253" s="5">
        <f t="shared" si="23"/>
        <v>9.914828500000036</v>
      </c>
      <c r="F253" s="6">
        <f>testdata[[#This Row],[cov]]/testdata[[#This Row],[varM]]</f>
        <v>2.3927114311744937</v>
      </c>
      <c r="G253" s="2" t="str">
        <f>IF(testdata[[#This Row],[mrkt]]&gt;B252,"UP",IF(testdata[[#This Row],[mrkt]]&lt;B252,"DN",""))</f>
        <v>UP</v>
      </c>
      <c r="H253" s="2">
        <f>IF(testdata[[#This Row],[mkt-dir]]="UP",testdata[[#This Row],[mrkt]],"")</f>
        <v>258.86</v>
      </c>
      <c r="I253" s="2">
        <f>IF(testdata[[#This Row],[mkt-dir]]="UP",testdata[[#This Row],[eval]],"")</f>
        <v>320.52999999999997</v>
      </c>
      <c r="J253" s="5">
        <f t="shared" si="19"/>
        <v>4.4508727272727313</v>
      </c>
      <c r="K253" s="5">
        <f t="shared" si="20"/>
        <v>8.7798545454545494</v>
      </c>
      <c r="L253" s="6">
        <f>testdata[[#This Row],[cov+]]/testdata[[#This Row],[varM+]]</f>
        <v>1.9726141553444054</v>
      </c>
      <c r="M253" s="1" t="str">
        <f>IF(testdata[[#This Row],[mkt-dir]]="DN",testdata[[#This Row],[mrkt]],"")</f>
        <v/>
      </c>
      <c r="N253" s="1" t="str">
        <f>IF(testdata[[#This Row],[mkt-dir]]="DN",testdata[[#This Row],[eval]],"")</f>
        <v/>
      </c>
      <c r="O253" s="5">
        <f t="shared" si="21"/>
        <v>3.6957999999999753</v>
      </c>
      <c r="P253" s="5">
        <f t="shared" si="22"/>
        <v>10.812366666666744</v>
      </c>
      <c r="Q253" s="6">
        <f>testdata[[#This Row],[cov-]]/testdata[[#This Row],[varM-]]</f>
        <v>2.9255821923986192</v>
      </c>
      <c r="R253" s="6">
        <f>testdata[[#This Row],[beta+]]/testdata[[#This Row],[beta-]]</f>
        <v>0.67426379626924904</v>
      </c>
      <c r="S253" s="6">
        <f>(testdata[[#This Row],[beta+]]-testdata[[#This Row],[beta-]])^2</f>
        <v>0.90814807964696131</v>
      </c>
      <c r="U253" s="15">
        <v>43102</v>
      </c>
      <c r="V253" s="6">
        <v>2.3927</v>
      </c>
      <c r="W253" s="6">
        <v>1.9725999999999999</v>
      </c>
      <c r="X253" s="6">
        <v>2.9256000000000002</v>
      </c>
      <c r="Y253" s="6">
        <v>0.67430000000000001</v>
      </c>
      <c r="Z253" s="6">
        <v>0.90810000000000002</v>
      </c>
    </row>
    <row r="254" spans="1:26" x14ac:dyDescent="0.25">
      <c r="A254" s="3">
        <v>252</v>
      </c>
      <c r="B254" s="1">
        <v>260.5</v>
      </c>
      <c r="C254" s="1">
        <v>317.25</v>
      </c>
      <c r="D254" s="5">
        <f t="shared" si="18"/>
        <v>4.6194939999999995</v>
      </c>
      <c r="E254" s="5">
        <f t="shared" si="23"/>
        <v>5.6406140000000491</v>
      </c>
      <c r="F254" s="6">
        <f>testdata[[#This Row],[cov]]/testdata[[#This Row],[varM]]</f>
        <v>1.2210458548057535</v>
      </c>
      <c r="G254" s="2" t="str">
        <f>IF(testdata[[#This Row],[mrkt]]&gt;B253,"UP",IF(testdata[[#This Row],[mrkt]]&lt;B253,"DN",""))</f>
        <v>UP</v>
      </c>
      <c r="H254" s="2">
        <f>IF(testdata[[#This Row],[mkt-dir]]="UP",testdata[[#This Row],[mrkt]],"")</f>
        <v>260.5</v>
      </c>
      <c r="I254" s="2">
        <f>IF(testdata[[#This Row],[mkt-dir]]="UP",testdata[[#This Row],[eval]],"")</f>
        <v>317.25</v>
      </c>
      <c r="J254" s="5">
        <f t="shared" si="19"/>
        <v>5.5320888888888957</v>
      </c>
      <c r="K254" s="5">
        <f t="shared" si="20"/>
        <v>5.5857083333333319</v>
      </c>
      <c r="L254" s="6">
        <f>testdata[[#This Row],[cov+]]/testdata[[#This Row],[varM+]]</f>
        <v>1.0096924408702344</v>
      </c>
      <c r="M254" s="1" t="str">
        <f>IF(testdata[[#This Row],[mkt-dir]]="DN",testdata[[#This Row],[mrkt]],"")</f>
        <v/>
      </c>
      <c r="N254" s="1" t="str">
        <f>IF(testdata[[#This Row],[mkt-dir]]="DN",testdata[[#This Row],[eval]],"")</f>
        <v/>
      </c>
      <c r="O254" s="5">
        <f t="shared" si="21"/>
        <v>3.157774999999988</v>
      </c>
      <c r="P254" s="5">
        <f t="shared" si="22"/>
        <v>5.7914125000001242</v>
      </c>
      <c r="Q254" s="6">
        <f>testdata[[#This Row],[cov-]]/testdata[[#This Row],[varM-]]</f>
        <v>1.834016831471573</v>
      </c>
      <c r="R254" s="6">
        <f>testdata[[#This Row],[beta+]]/testdata[[#This Row],[beta-]]</f>
        <v>0.55053608208168969</v>
      </c>
      <c r="S254" s="6">
        <f>(testdata[[#This Row],[beta+]]-testdata[[#This Row],[beta-]])^2</f>
        <v>0.67951070094026833</v>
      </c>
      <c r="U254" s="15">
        <v>43103</v>
      </c>
      <c r="V254" s="6">
        <v>1.2210000000000001</v>
      </c>
      <c r="W254" s="6">
        <v>1.0097</v>
      </c>
      <c r="X254" s="6">
        <v>1.8340000000000001</v>
      </c>
      <c r="Y254" s="6">
        <v>0.55049999999999999</v>
      </c>
      <c r="Z254" s="6">
        <v>0.67949999999999999</v>
      </c>
    </row>
    <row r="255" spans="1:26" x14ac:dyDescent="0.25">
      <c r="A255" s="3">
        <v>253</v>
      </c>
      <c r="B255" s="1">
        <v>261.58999999999997</v>
      </c>
      <c r="C255" s="1">
        <v>314.62</v>
      </c>
      <c r="D255" s="5">
        <f t="shared" si="18"/>
        <v>4.9145747499999874</v>
      </c>
      <c r="E255" s="5">
        <f t="shared" si="23"/>
        <v>-1.3507322499999499</v>
      </c>
      <c r="F255" s="6">
        <f>testdata[[#This Row],[cov]]/testdata[[#This Row],[varM]]</f>
        <v>-0.2748421417336166</v>
      </c>
      <c r="G255" s="2" t="str">
        <f>IF(testdata[[#This Row],[mrkt]]&gt;B254,"UP",IF(testdata[[#This Row],[mrkt]]&lt;B254,"DN",""))</f>
        <v>UP</v>
      </c>
      <c r="H255" s="2">
        <f>IF(testdata[[#This Row],[mkt-dir]]="UP",testdata[[#This Row],[mrkt]],"")</f>
        <v>261.58999999999997</v>
      </c>
      <c r="I255" s="2">
        <f>IF(testdata[[#This Row],[mkt-dir]]="UP",testdata[[#This Row],[eval]],"")</f>
        <v>314.62</v>
      </c>
      <c r="J255" s="5">
        <f t="shared" si="19"/>
        <v>6.9437633136094563</v>
      </c>
      <c r="K255" s="5">
        <f t="shared" si="20"/>
        <v>1.758205325443801</v>
      </c>
      <c r="L255" s="6">
        <f>testdata[[#This Row],[cov+]]/testdata[[#This Row],[varM+]]</f>
        <v>0.25320640206698858</v>
      </c>
      <c r="M255" s="1" t="str">
        <f>IF(testdata[[#This Row],[mkt-dir]]="DN",testdata[[#This Row],[mrkt]],"")</f>
        <v/>
      </c>
      <c r="N255" s="1" t="str">
        <f>IF(testdata[[#This Row],[mkt-dir]]="DN",testdata[[#This Row],[eval]],"")</f>
        <v/>
      </c>
      <c r="O255" s="5">
        <f t="shared" si="21"/>
        <v>1.1128693877550833</v>
      </c>
      <c r="P255" s="5">
        <f t="shared" si="22"/>
        <v>-6.5427816326529395</v>
      </c>
      <c r="Q255" s="6">
        <f>testdata[[#This Row],[cov-]]/testdata[[#This Row],[varM-]]</f>
        <v>-5.8791999354490772</v>
      </c>
      <c r="R255" s="6">
        <f>testdata[[#This Row],[beta+]]/testdata[[#This Row],[beta-]]</f>
        <v>-4.3068173364927013E-2</v>
      </c>
      <c r="S255" s="6">
        <f>(testdata[[#This Row],[beta+]]-testdata[[#This Row],[beta-]])^2</f>
        <v>37.6064074884072</v>
      </c>
      <c r="U255" s="15">
        <v>43104</v>
      </c>
      <c r="V255" s="6">
        <v>-0.27479999999999999</v>
      </c>
      <c r="W255" s="6">
        <v>0.25319999999999998</v>
      </c>
      <c r="X255" s="6">
        <v>-5.8792</v>
      </c>
      <c r="Y255" s="6">
        <v>-4.3099999999999999E-2</v>
      </c>
      <c r="Z255" s="6">
        <v>37.606400000000001</v>
      </c>
    </row>
    <row r="256" spans="1:26" x14ac:dyDescent="0.25">
      <c r="A256" s="3">
        <v>254</v>
      </c>
      <c r="B256" s="1">
        <v>263.33999999999997</v>
      </c>
      <c r="C256" s="1">
        <v>316.58</v>
      </c>
      <c r="D256" s="5">
        <f t="shared" si="18"/>
        <v>5.6882447499999831</v>
      </c>
      <c r="E256" s="5">
        <f t="shared" si="23"/>
        <v>-6.70316774999994</v>
      </c>
      <c r="F256" s="6">
        <f>testdata[[#This Row],[cov]]/testdata[[#This Row],[varM]]</f>
        <v>-1.1784246361762054</v>
      </c>
      <c r="G256" s="2" t="str">
        <f>IF(testdata[[#This Row],[mrkt]]&gt;B255,"UP",IF(testdata[[#This Row],[mrkt]]&lt;B255,"DN",""))</f>
        <v>UP</v>
      </c>
      <c r="H256" s="2">
        <f>IF(testdata[[#This Row],[mkt-dir]]="UP",testdata[[#This Row],[mrkt]],"")</f>
        <v>263.33999999999997</v>
      </c>
      <c r="I256" s="2">
        <f>IF(testdata[[#This Row],[mkt-dir]]="UP",testdata[[#This Row],[eval]],"")</f>
        <v>316.58</v>
      </c>
      <c r="J256" s="5">
        <f t="shared" si="19"/>
        <v>7.7437514792899247</v>
      </c>
      <c r="K256" s="5">
        <f t="shared" si="20"/>
        <v>-5.3897011834319244</v>
      </c>
      <c r="L256" s="6">
        <f>testdata[[#This Row],[cov+]]/testdata[[#This Row],[varM+]]</f>
        <v>-0.6960064766859152</v>
      </c>
      <c r="M256" s="1" t="str">
        <f>IF(testdata[[#This Row],[mkt-dir]]="DN",testdata[[#This Row],[mrkt]],"")</f>
        <v/>
      </c>
      <c r="N256" s="1" t="str">
        <f>IF(testdata[[#This Row],[mkt-dir]]="DN",testdata[[#This Row],[eval]],"")</f>
        <v/>
      </c>
      <c r="O256" s="5">
        <f t="shared" si="21"/>
        <v>1.1128693877550833</v>
      </c>
      <c r="P256" s="5">
        <f t="shared" si="22"/>
        <v>-6.5427816326529395</v>
      </c>
      <c r="Q256" s="6">
        <f>testdata[[#This Row],[cov-]]/testdata[[#This Row],[varM-]]</f>
        <v>-5.8791999354490772</v>
      </c>
      <c r="R256" s="6">
        <f>testdata[[#This Row],[beta+]]/testdata[[#This Row],[beta-]]</f>
        <v>0.11838455645797856</v>
      </c>
      <c r="S256" s="6">
        <f>(testdata[[#This Row],[beta+]]-testdata[[#This Row],[beta-]])^2</f>
        <v>26.865494430965228</v>
      </c>
      <c r="U256" s="15">
        <v>43105</v>
      </c>
      <c r="V256" s="6">
        <v>-1.1783999999999999</v>
      </c>
      <c r="W256" s="6">
        <v>-0.69599999999999995</v>
      </c>
      <c r="X256" s="6">
        <v>-5.8792</v>
      </c>
      <c r="Y256" s="6">
        <v>0.11840000000000001</v>
      </c>
      <c r="Z256" s="6">
        <v>26.865500000000001</v>
      </c>
    </row>
    <row r="257" spans="1:26" x14ac:dyDescent="0.25">
      <c r="A257" s="3">
        <v>255</v>
      </c>
      <c r="B257" s="1">
        <v>263.82</v>
      </c>
      <c r="C257" s="1">
        <v>336.41</v>
      </c>
      <c r="D257" s="5">
        <f t="shared" si="18"/>
        <v>6.5398647499999827</v>
      </c>
      <c r="E257" s="5">
        <f t="shared" si="23"/>
        <v>-6.6035579999999312</v>
      </c>
      <c r="F257" s="6">
        <f>testdata[[#This Row],[cov]]/testdata[[#This Row],[varM]]</f>
        <v>-1.0097392304634356</v>
      </c>
      <c r="G257" s="2" t="str">
        <f>IF(testdata[[#This Row],[mrkt]]&gt;B256,"UP",IF(testdata[[#This Row],[mrkt]]&lt;B256,"DN",""))</f>
        <v>UP</v>
      </c>
      <c r="H257" s="2">
        <f>IF(testdata[[#This Row],[mkt-dir]]="UP",testdata[[#This Row],[mrkt]],"")</f>
        <v>263.82</v>
      </c>
      <c r="I257" s="2">
        <f>IF(testdata[[#This Row],[mkt-dir]]="UP",testdata[[#This Row],[eval]],"")</f>
        <v>336.41</v>
      </c>
      <c r="J257" s="5">
        <f t="shared" si="19"/>
        <v>8.1864331360946583</v>
      </c>
      <c r="K257" s="5">
        <f t="shared" si="20"/>
        <v>-5.4552721893490723</v>
      </c>
      <c r="L257" s="6">
        <f>testdata[[#This Row],[cov+]]/testdata[[#This Row],[varM+]]</f>
        <v>-0.66637961840747562</v>
      </c>
      <c r="M257" s="1" t="str">
        <f>IF(testdata[[#This Row],[mkt-dir]]="DN",testdata[[#This Row],[mrkt]],"")</f>
        <v/>
      </c>
      <c r="N257" s="1" t="str">
        <f>IF(testdata[[#This Row],[mkt-dir]]="DN",testdata[[#This Row],[eval]],"")</f>
        <v/>
      </c>
      <c r="O257" s="5">
        <f t="shared" si="21"/>
        <v>1.1128693877550833</v>
      </c>
      <c r="P257" s="5">
        <f t="shared" si="22"/>
        <v>-6.5427816326529395</v>
      </c>
      <c r="Q257" s="6">
        <f>testdata[[#This Row],[cov-]]/testdata[[#This Row],[varM-]]</f>
        <v>-5.8791999354490772</v>
      </c>
      <c r="R257" s="6">
        <f>testdata[[#This Row],[beta+]]/testdata[[#This Row],[beta-]]</f>
        <v>0.11334528944822742</v>
      </c>
      <c r="S257" s="6">
        <f>(testdata[[#This Row],[beta+]]-testdata[[#This Row],[beta-]])^2</f>
        <v>27.173495657761706</v>
      </c>
      <c r="U257" s="15">
        <v>43108</v>
      </c>
      <c r="V257" s="6">
        <v>-1.0097</v>
      </c>
      <c r="W257" s="6">
        <v>-0.66639999999999999</v>
      </c>
      <c r="X257" s="6">
        <v>-5.8792</v>
      </c>
      <c r="Y257" s="6">
        <v>0.1133</v>
      </c>
      <c r="Z257" s="6">
        <v>27.173500000000001</v>
      </c>
    </row>
    <row r="258" spans="1:26" x14ac:dyDescent="0.25">
      <c r="A258" s="3">
        <v>256</v>
      </c>
      <c r="B258" s="1">
        <v>264.42</v>
      </c>
      <c r="C258" s="1">
        <v>333.69</v>
      </c>
      <c r="D258" s="5">
        <f t="shared" si="18"/>
        <v>7.8003647499999946</v>
      </c>
      <c r="E258" s="5">
        <f t="shared" si="23"/>
        <v>-6.5178139999999303</v>
      </c>
      <c r="F258" s="6">
        <f>testdata[[#This Row],[cov]]/testdata[[#This Row],[varM]]</f>
        <v>-0.83557810549819922</v>
      </c>
      <c r="G258" s="2" t="str">
        <f>IF(testdata[[#This Row],[mrkt]]&gt;B257,"UP",IF(testdata[[#This Row],[mrkt]]&lt;B257,"DN",""))</f>
        <v>UP</v>
      </c>
      <c r="H258" s="2">
        <f>IF(testdata[[#This Row],[mkt-dir]]="UP",testdata[[#This Row],[mrkt]],"")</f>
        <v>264.42</v>
      </c>
      <c r="I258" s="2">
        <f>IF(testdata[[#This Row],[mkt-dir]]="UP",testdata[[#This Row],[eval]],"")</f>
        <v>333.69</v>
      </c>
      <c r="J258" s="5">
        <f t="shared" si="19"/>
        <v>8.8905751479289918</v>
      </c>
      <c r="K258" s="5">
        <f t="shared" si="20"/>
        <v>-6.1858520710058675</v>
      </c>
      <c r="L258" s="6">
        <f>testdata[[#This Row],[cov+]]/testdata[[#This Row],[varM+]]</f>
        <v>-0.69577636632955364</v>
      </c>
      <c r="M258" s="1" t="str">
        <f>IF(testdata[[#This Row],[mkt-dir]]="DN",testdata[[#This Row],[mrkt]],"")</f>
        <v/>
      </c>
      <c r="N258" s="1" t="str">
        <f>IF(testdata[[#This Row],[mkt-dir]]="DN",testdata[[#This Row],[eval]],"")</f>
        <v/>
      </c>
      <c r="O258" s="5">
        <f t="shared" si="21"/>
        <v>1.1128693877550833</v>
      </c>
      <c r="P258" s="5">
        <f t="shared" si="22"/>
        <v>-6.5427816326529395</v>
      </c>
      <c r="Q258" s="6">
        <f>testdata[[#This Row],[cov-]]/testdata[[#This Row],[varM-]]</f>
        <v>-5.8791999354490772</v>
      </c>
      <c r="R258" s="6">
        <f>testdata[[#This Row],[beta+]]/testdata[[#This Row],[beta-]]</f>
        <v>0.118345416718067</v>
      </c>
      <c r="S258" s="6">
        <f>(testdata[[#This Row],[beta+]]-testdata[[#This Row],[beta-]])^2</f>
        <v>26.86787989690378</v>
      </c>
      <c r="U258" s="15">
        <v>43109</v>
      </c>
      <c r="V258" s="6">
        <v>-0.83560000000000001</v>
      </c>
      <c r="W258" s="6">
        <v>-0.69579999999999997</v>
      </c>
      <c r="X258" s="6">
        <v>-5.8792</v>
      </c>
      <c r="Y258" s="6">
        <v>0.1183</v>
      </c>
      <c r="Z258" s="6">
        <v>26.867899999999999</v>
      </c>
    </row>
    <row r="259" spans="1:26" x14ac:dyDescent="0.25">
      <c r="A259" s="3">
        <v>257</v>
      </c>
      <c r="B259" s="1">
        <v>264.01</v>
      </c>
      <c r="C259" s="1">
        <v>334.8</v>
      </c>
      <c r="D259" s="5">
        <f t="shared" si="18"/>
        <v>8.6559047499999942</v>
      </c>
      <c r="E259" s="5">
        <f t="shared" si="23"/>
        <v>-4.1745532499999225</v>
      </c>
      <c r="F259" s="6">
        <f>testdata[[#This Row],[cov]]/testdata[[#This Row],[varM]]</f>
        <v>-0.48227809461511523</v>
      </c>
      <c r="G259" s="2" t="str">
        <f>IF(testdata[[#This Row],[mrkt]]&gt;B258,"UP",IF(testdata[[#This Row],[mrkt]]&lt;B258,"DN",""))</f>
        <v>DN</v>
      </c>
      <c r="H259" s="2" t="str">
        <f>IF(testdata[[#This Row],[mkt-dir]]="UP",testdata[[#This Row],[mrkt]],"")</f>
        <v/>
      </c>
      <c r="I259" s="2" t="str">
        <f>IF(testdata[[#This Row],[mkt-dir]]="UP",testdata[[#This Row],[eval]],"")</f>
        <v/>
      </c>
      <c r="J259" s="5">
        <f t="shared" si="19"/>
        <v>8.0714555555555556</v>
      </c>
      <c r="K259" s="5">
        <f t="shared" si="20"/>
        <v>-5.9556916666666053</v>
      </c>
      <c r="L259" s="6">
        <f>testdata[[#This Row],[cov+]]/testdata[[#This Row],[varM+]]</f>
        <v>-0.7378708370099768</v>
      </c>
      <c r="M259" s="1">
        <f>IF(testdata[[#This Row],[mkt-dir]]="DN",testdata[[#This Row],[mrkt]],"")</f>
        <v>264.01</v>
      </c>
      <c r="N259" s="1">
        <f>IF(testdata[[#This Row],[mkt-dir]]="DN",testdata[[#This Row],[eval]],"")</f>
        <v>334.8</v>
      </c>
      <c r="O259" s="5">
        <f t="shared" si="21"/>
        <v>6.8686984374999804</v>
      </c>
      <c r="P259" s="5">
        <f t="shared" si="22"/>
        <v>0.32715625000011084</v>
      </c>
      <c r="Q259" s="6">
        <f>testdata[[#This Row],[cov-]]/testdata[[#This Row],[varM-]]</f>
        <v>4.7630020880518785E-2</v>
      </c>
      <c r="R259" s="6">
        <f>testdata[[#This Row],[beta+]]/testdata[[#This Row],[beta-]]</f>
        <v>-15.491717689163858</v>
      </c>
      <c r="S259" s="6">
        <f>(testdata[[#This Row],[beta+]]-testdata[[#This Row],[beta-]])^2</f>
        <v>0.61701159774670455</v>
      </c>
      <c r="U259" s="15">
        <v>43110</v>
      </c>
      <c r="V259" s="6">
        <v>-0.48230000000000001</v>
      </c>
      <c r="W259" s="6">
        <v>-0.7379</v>
      </c>
      <c r="X259" s="6">
        <v>4.7600000000000003E-2</v>
      </c>
      <c r="Y259" s="6">
        <v>-15.4917</v>
      </c>
      <c r="Z259" s="6">
        <v>0.61699999999999999</v>
      </c>
    </row>
    <row r="260" spans="1:26" x14ac:dyDescent="0.25">
      <c r="A260" s="3">
        <v>258</v>
      </c>
      <c r="B260" s="1">
        <v>265.94</v>
      </c>
      <c r="C260" s="1">
        <v>337.95</v>
      </c>
      <c r="D260" s="5">
        <f t="shared" si="18"/>
        <v>10.388364749999994</v>
      </c>
      <c r="E260" s="5">
        <f t="shared" si="23"/>
        <v>1.8651262500000705</v>
      </c>
      <c r="F260" s="6">
        <f>testdata[[#This Row],[cov]]/testdata[[#This Row],[varM]]</f>
        <v>0.17953992710932407</v>
      </c>
      <c r="G260" s="2" t="str">
        <f>IF(testdata[[#This Row],[mrkt]]&gt;B259,"UP",IF(testdata[[#This Row],[mrkt]]&lt;B259,"DN",""))</f>
        <v>UP</v>
      </c>
      <c r="H260" s="2">
        <f>IF(testdata[[#This Row],[mkt-dir]]="UP",testdata[[#This Row],[mrkt]],"")</f>
        <v>265.94</v>
      </c>
      <c r="I260" s="2">
        <f>IF(testdata[[#This Row],[mkt-dir]]="UP",testdata[[#This Row],[eval]],"")</f>
        <v>337.95</v>
      </c>
      <c r="J260" s="5">
        <f t="shared" si="19"/>
        <v>9.2173305555555523</v>
      </c>
      <c r="K260" s="5">
        <f t="shared" si="20"/>
        <v>4.9118652777778378</v>
      </c>
      <c r="L260" s="6">
        <f>testdata[[#This Row],[cov+]]/testdata[[#This Row],[varM+]]</f>
        <v>0.53289455641984262</v>
      </c>
      <c r="M260" s="1" t="str">
        <f>IF(testdata[[#This Row],[mkt-dir]]="DN",testdata[[#This Row],[mrkt]],"")</f>
        <v/>
      </c>
      <c r="N260" s="1" t="str">
        <f>IF(testdata[[#This Row],[mkt-dir]]="DN",testdata[[#This Row],[eval]],"")</f>
        <v/>
      </c>
      <c r="O260" s="5">
        <f t="shared" si="21"/>
        <v>6.8686984374999804</v>
      </c>
      <c r="P260" s="5">
        <f t="shared" si="22"/>
        <v>0.32715625000011084</v>
      </c>
      <c r="Q260" s="6">
        <f>testdata[[#This Row],[cov-]]/testdata[[#This Row],[varM-]]</f>
        <v>4.7630020880518785E-2</v>
      </c>
      <c r="R260" s="6">
        <f>testdata[[#This Row],[beta+]]/testdata[[#This Row],[beta-]]</f>
        <v>11.188207491166617</v>
      </c>
      <c r="S260" s="6">
        <f>(testdata[[#This Row],[beta+]]-testdata[[#This Row],[beta-]])^2</f>
        <v>0.2354816694521957</v>
      </c>
      <c r="U260" s="15">
        <v>43111</v>
      </c>
      <c r="V260" s="6">
        <v>0.17949999999999999</v>
      </c>
      <c r="W260" s="6">
        <v>0.53290000000000004</v>
      </c>
      <c r="X260" s="6">
        <v>4.7600000000000003E-2</v>
      </c>
      <c r="Y260" s="6">
        <v>11.1882</v>
      </c>
      <c r="Z260" s="6">
        <v>0.23549999999999999</v>
      </c>
    </row>
    <row r="261" spans="1:26" x14ac:dyDescent="0.25">
      <c r="A261" s="3">
        <v>259</v>
      </c>
      <c r="B261" s="1">
        <v>267.67</v>
      </c>
      <c r="C261" s="1">
        <v>336.22</v>
      </c>
      <c r="D261" s="5">
        <f t="shared" si="18"/>
        <v>12.767802750000019</v>
      </c>
      <c r="E261" s="5">
        <f t="shared" si="23"/>
        <v>7.9271080000000769</v>
      </c>
      <c r="F261" s="6">
        <f>testdata[[#This Row],[cov]]/testdata[[#This Row],[varM]]</f>
        <v>0.62086704777766599</v>
      </c>
      <c r="G261" s="2" t="str">
        <f>IF(testdata[[#This Row],[mrkt]]&gt;B260,"UP",IF(testdata[[#This Row],[mrkt]]&lt;B260,"DN",""))</f>
        <v>UP</v>
      </c>
      <c r="H261" s="2">
        <f>IF(testdata[[#This Row],[mkt-dir]]="UP",testdata[[#This Row],[mrkt]],"")</f>
        <v>267.67</v>
      </c>
      <c r="I261" s="2">
        <f>IF(testdata[[#This Row],[mkt-dir]]="UP",testdata[[#This Row],[eval]],"")</f>
        <v>336.22</v>
      </c>
      <c r="J261" s="5">
        <f t="shared" si="19"/>
        <v>12.106222485207118</v>
      </c>
      <c r="K261" s="5">
        <f t="shared" si="20"/>
        <v>9.446521893491207</v>
      </c>
      <c r="L261" s="6">
        <f>testdata[[#This Row],[cov+]]/testdata[[#This Row],[varM+]]</f>
        <v>0.78030301401069879</v>
      </c>
      <c r="M261" s="1" t="str">
        <f>IF(testdata[[#This Row],[mkt-dir]]="DN",testdata[[#This Row],[mrkt]],"")</f>
        <v/>
      </c>
      <c r="N261" s="1" t="str">
        <f>IF(testdata[[#This Row],[mkt-dir]]="DN",testdata[[#This Row],[eval]],"")</f>
        <v/>
      </c>
      <c r="O261" s="5">
        <f t="shared" si="21"/>
        <v>7.2122979591836653</v>
      </c>
      <c r="P261" s="5">
        <f t="shared" si="22"/>
        <v>3.8666122448980365</v>
      </c>
      <c r="Q261" s="6">
        <f>testdata[[#This Row],[cov-]]/testdata[[#This Row],[varM-]]</f>
        <v>0.53611376939502997</v>
      </c>
      <c r="R261" s="6">
        <f>testdata[[#This Row],[beta+]]/testdata[[#This Row],[beta-]]</f>
        <v>1.4554802703374337</v>
      </c>
      <c r="S261" s="6">
        <f>(testdata[[#This Row],[beta+]]-testdata[[#This Row],[beta-]])^2</f>
        <v>5.9628387185970945E-2</v>
      </c>
      <c r="U261" s="15">
        <v>43112</v>
      </c>
      <c r="V261" s="6">
        <v>0.62090000000000001</v>
      </c>
      <c r="W261" s="6">
        <v>0.78029999999999999</v>
      </c>
      <c r="X261" s="6">
        <v>0.53610000000000002</v>
      </c>
      <c r="Y261" s="6">
        <v>1.4555</v>
      </c>
      <c r="Z261" s="6">
        <v>5.96E-2</v>
      </c>
    </row>
    <row r="262" spans="1:26" x14ac:dyDescent="0.25">
      <c r="A262" s="3">
        <v>260</v>
      </c>
      <c r="B262" s="1">
        <v>266.76</v>
      </c>
      <c r="C262" s="1">
        <v>340.06</v>
      </c>
      <c r="D262" s="5">
        <f t="shared" si="18"/>
        <v>13.239332750000022</v>
      </c>
      <c r="E262" s="5">
        <f t="shared" si="23"/>
        <v>15.215080750000064</v>
      </c>
      <c r="F262" s="6">
        <f>testdata[[#This Row],[cov]]/testdata[[#This Row],[varM]]</f>
        <v>1.1492332005931369</v>
      </c>
      <c r="G262" s="2" t="str">
        <f>IF(testdata[[#This Row],[mrkt]]&gt;B261,"UP",IF(testdata[[#This Row],[mrkt]]&lt;B261,"DN",""))</f>
        <v>DN</v>
      </c>
      <c r="H262" s="2" t="str">
        <f>IF(testdata[[#This Row],[mkt-dir]]="UP",testdata[[#This Row],[mrkt]],"")</f>
        <v/>
      </c>
      <c r="I262" s="2" t="str">
        <f>IF(testdata[[#This Row],[mkt-dir]]="UP",testdata[[#This Row],[eval]],"")</f>
        <v/>
      </c>
      <c r="J262" s="5">
        <f t="shared" si="19"/>
        <v>12.106222485207118</v>
      </c>
      <c r="K262" s="5">
        <f t="shared" si="20"/>
        <v>9.446521893491207</v>
      </c>
      <c r="L262" s="6">
        <f>testdata[[#This Row],[cov+]]/testdata[[#This Row],[varM+]]</f>
        <v>0.78030301401069879</v>
      </c>
      <c r="M262" s="1">
        <f>IF(testdata[[#This Row],[mkt-dir]]="DN",testdata[[#This Row],[mrkt]],"")</f>
        <v>266.76</v>
      </c>
      <c r="N262" s="1">
        <f>IF(testdata[[#This Row],[mkt-dir]]="DN",testdata[[#This Row],[eval]],"")</f>
        <v>340.06</v>
      </c>
      <c r="O262" s="5">
        <f t="shared" si="21"/>
        <v>13.904869387755115</v>
      </c>
      <c r="P262" s="5">
        <f t="shared" si="22"/>
        <v>25.65744489795922</v>
      </c>
      <c r="Q262" s="6">
        <f>testdata[[#This Row],[cov-]]/testdata[[#This Row],[varM-]]</f>
        <v>1.8452129381778761</v>
      </c>
      <c r="R262" s="6">
        <f>testdata[[#This Row],[beta+]]/testdata[[#This Row],[beta-]]</f>
        <v>0.42287965679518696</v>
      </c>
      <c r="S262" s="6">
        <f>(testdata[[#This Row],[beta+]]-testdata[[#This Row],[beta-]])^2</f>
        <v>1.1340331465897433</v>
      </c>
      <c r="U262" s="15">
        <v>43116</v>
      </c>
      <c r="V262" s="6">
        <v>1.1492</v>
      </c>
      <c r="W262" s="6">
        <v>0.78029999999999999</v>
      </c>
      <c r="X262" s="6">
        <v>1.8452</v>
      </c>
      <c r="Y262" s="6">
        <v>0.4229</v>
      </c>
      <c r="Z262" s="6">
        <v>1.1339999999999999</v>
      </c>
    </row>
    <row r="263" spans="1:26" x14ac:dyDescent="0.25">
      <c r="A263" s="3">
        <v>261</v>
      </c>
      <c r="B263" s="1">
        <v>269.3</v>
      </c>
      <c r="C263" s="1">
        <v>347.16</v>
      </c>
      <c r="D263" s="5">
        <f t="shared" si="18"/>
        <v>15.884484750000041</v>
      </c>
      <c r="E263" s="5">
        <f t="shared" si="23"/>
        <v>27.000853000000074</v>
      </c>
      <c r="F263" s="6">
        <f>testdata[[#This Row],[cov]]/testdata[[#This Row],[varM]]</f>
        <v>1.6998255483231839</v>
      </c>
      <c r="G263" s="2" t="str">
        <f>IF(testdata[[#This Row],[mrkt]]&gt;B262,"UP",IF(testdata[[#This Row],[mrkt]]&lt;B262,"DN",""))</f>
        <v>UP</v>
      </c>
      <c r="H263" s="2">
        <f>IF(testdata[[#This Row],[mkt-dir]]="UP",testdata[[#This Row],[mrkt]],"")</f>
        <v>269.3</v>
      </c>
      <c r="I263" s="2">
        <f>IF(testdata[[#This Row],[mkt-dir]]="UP",testdata[[#This Row],[eval]],"")</f>
        <v>347.16</v>
      </c>
      <c r="J263" s="5">
        <f t="shared" si="19"/>
        <v>14.834830769230809</v>
      </c>
      <c r="K263" s="5">
        <f t="shared" si="20"/>
        <v>27.237807692307793</v>
      </c>
      <c r="L263" s="6">
        <f>testdata[[#This Row],[cov+]]/testdata[[#This Row],[varM+]]</f>
        <v>1.8360713456065993</v>
      </c>
      <c r="M263" s="1" t="str">
        <f>IF(testdata[[#This Row],[mkt-dir]]="DN",testdata[[#This Row],[mrkt]],"")</f>
        <v/>
      </c>
      <c r="N263" s="1" t="str">
        <f>IF(testdata[[#This Row],[mkt-dir]]="DN",testdata[[#This Row],[eval]],"")</f>
        <v/>
      </c>
      <c r="O263" s="5">
        <f t="shared" si="21"/>
        <v>13.904869387755115</v>
      </c>
      <c r="P263" s="5">
        <f t="shared" si="22"/>
        <v>25.65744489795922</v>
      </c>
      <c r="Q263" s="6">
        <f>testdata[[#This Row],[cov-]]/testdata[[#This Row],[varM-]]</f>
        <v>1.8452129381778761</v>
      </c>
      <c r="R263" s="6">
        <f>testdata[[#This Row],[beta+]]/testdata[[#This Row],[beta-]]</f>
        <v>0.99504577906314484</v>
      </c>
      <c r="S263" s="6">
        <f>(testdata[[#This Row],[beta+]]-testdata[[#This Row],[beta-]])^2</f>
        <v>8.35687147392228E-5</v>
      </c>
      <c r="U263" s="15">
        <v>43117</v>
      </c>
      <c r="V263" s="6">
        <v>1.6998</v>
      </c>
      <c r="W263" s="6">
        <v>1.8361000000000001</v>
      </c>
      <c r="X263" s="6">
        <v>1.8452</v>
      </c>
      <c r="Y263" s="6">
        <v>0.995</v>
      </c>
      <c r="Z263" s="6">
        <v>1E-4</v>
      </c>
    </row>
    <row r="264" spans="1:26" x14ac:dyDescent="0.25">
      <c r="A264" s="3">
        <v>262</v>
      </c>
      <c r="B264" s="1">
        <v>268.85000000000002</v>
      </c>
      <c r="C264" s="1">
        <v>344.57</v>
      </c>
      <c r="D264" s="5">
        <f t="shared" si="18"/>
        <v>18.105262750000062</v>
      </c>
      <c r="E264" s="5">
        <f t="shared" si="23"/>
        <v>35.106618500000096</v>
      </c>
      <c r="F264" s="6">
        <f>testdata[[#This Row],[cov]]/testdata[[#This Row],[varM]]</f>
        <v>1.9390283910682256</v>
      </c>
      <c r="G264" s="2" t="str">
        <f>IF(testdata[[#This Row],[mrkt]]&gt;B263,"UP",IF(testdata[[#This Row],[mrkt]]&lt;B263,"DN",""))</f>
        <v>DN</v>
      </c>
      <c r="H264" s="2" t="str">
        <f>IF(testdata[[#This Row],[mkt-dir]]="UP",testdata[[#This Row],[mrkt]],"")</f>
        <v/>
      </c>
      <c r="I264" s="2" t="str">
        <f>IF(testdata[[#This Row],[mkt-dir]]="UP",testdata[[#This Row],[eval]],"")</f>
        <v/>
      </c>
      <c r="J264" s="5">
        <f t="shared" si="19"/>
        <v>14.794755555555602</v>
      </c>
      <c r="K264" s="5">
        <f t="shared" si="20"/>
        <v>33.355619444444557</v>
      </c>
      <c r="L264" s="6">
        <f>testdata[[#This Row],[cov+]]/testdata[[#This Row],[varM+]]</f>
        <v>2.2545569826545147</v>
      </c>
      <c r="M264" s="1">
        <f>IF(testdata[[#This Row],[mkt-dir]]="DN",testdata[[#This Row],[mrkt]],"")</f>
        <v>268.85000000000002</v>
      </c>
      <c r="N264" s="1">
        <f>IF(testdata[[#This Row],[mkt-dir]]="DN",testdata[[#This Row],[eval]],"")</f>
        <v>344.57</v>
      </c>
      <c r="O264" s="5">
        <f t="shared" si="21"/>
        <v>21.502048437500079</v>
      </c>
      <c r="P264" s="5">
        <f t="shared" si="22"/>
        <v>40.235957812500075</v>
      </c>
      <c r="Q264" s="6">
        <f>testdata[[#This Row],[cov-]]/testdata[[#This Row],[varM-]]</f>
        <v>1.871261611629877</v>
      </c>
      <c r="R264" s="6">
        <f>testdata[[#This Row],[beta+]]/testdata[[#This Row],[beta-]]</f>
        <v>1.2048325945674618</v>
      </c>
      <c r="S264" s="6">
        <f>(testdata[[#This Row],[beta+]]-testdata[[#This Row],[beta-]])^2</f>
        <v>0.1469153414489146</v>
      </c>
      <c r="U264" s="15">
        <v>43118</v>
      </c>
      <c r="V264" s="6">
        <v>1.9390000000000001</v>
      </c>
      <c r="W264" s="6">
        <v>2.2545999999999999</v>
      </c>
      <c r="X264" s="6">
        <v>1.8713</v>
      </c>
      <c r="Y264" s="6">
        <v>1.2048000000000001</v>
      </c>
      <c r="Z264" s="6">
        <v>0.1469</v>
      </c>
    </row>
    <row r="265" spans="1:26" x14ac:dyDescent="0.25">
      <c r="A265" s="3">
        <v>263</v>
      </c>
      <c r="B265" s="1">
        <v>270.07</v>
      </c>
      <c r="C265" s="1">
        <v>350.02</v>
      </c>
      <c r="D265" s="5">
        <f t="shared" si="18"/>
        <v>20.195944000000061</v>
      </c>
      <c r="E265" s="5">
        <f t="shared" si="23"/>
        <v>44.604897000000079</v>
      </c>
      <c r="F265" s="6">
        <f>testdata[[#This Row],[cov]]/testdata[[#This Row],[varM]]</f>
        <v>2.2086066885509261</v>
      </c>
      <c r="G265" s="2" t="str">
        <f>IF(testdata[[#This Row],[mrkt]]&gt;B264,"UP",IF(testdata[[#This Row],[mrkt]]&lt;B264,"DN",""))</f>
        <v>UP</v>
      </c>
      <c r="H265" s="2">
        <f>IF(testdata[[#This Row],[mkt-dir]]="UP",testdata[[#This Row],[mrkt]],"")</f>
        <v>270.07</v>
      </c>
      <c r="I265" s="2">
        <f>IF(testdata[[#This Row],[mkt-dir]]="UP",testdata[[#This Row],[eval]],"")</f>
        <v>350.02</v>
      </c>
      <c r="J265" s="5">
        <f t="shared" si="19"/>
        <v>17.8520710059172</v>
      </c>
      <c r="K265" s="5">
        <f t="shared" si="20"/>
        <v>43.578323668639129</v>
      </c>
      <c r="L265" s="6">
        <f>testdata[[#This Row],[cov+]]/testdata[[#This Row],[varM+]]</f>
        <v>2.4410794497845529</v>
      </c>
      <c r="M265" s="1" t="str">
        <f>IF(testdata[[#This Row],[mkt-dir]]="DN",testdata[[#This Row],[mrkt]],"")</f>
        <v/>
      </c>
      <c r="N265" s="1" t="str">
        <f>IF(testdata[[#This Row],[mkt-dir]]="DN",testdata[[#This Row],[eval]],"")</f>
        <v/>
      </c>
      <c r="O265" s="5">
        <f t="shared" si="21"/>
        <v>22.63472653061234</v>
      </c>
      <c r="P265" s="5">
        <f t="shared" si="22"/>
        <v>47.070575510204172</v>
      </c>
      <c r="Q265" s="6">
        <f>testdata[[#This Row],[cov-]]/testdata[[#This Row],[varM-]]</f>
        <v>2.0795734132923394</v>
      </c>
      <c r="R265" s="6">
        <f>testdata[[#This Row],[beta+]]/testdata[[#This Row],[beta-]]</f>
        <v>1.1738366311963397</v>
      </c>
      <c r="S265" s="6">
        <f>(testdata[[#This Row],[beta+]]-testdata[[#This Row],[beta-]])^2</f>
        <v>0.13068661442030965</v>
      </c>
      <c r="U265" s="15">
        <v>43119</v>
      </c>
      <c r="V265" s="6">
        <v>2.2086000000000001</v>
      </c>
      <c r="W265" s="6">
        <v>2.4411</v>
      </c>
      <c r="X265" s="6">
        <v>2.0796000000000001</v>
      </c>
      <c r="Y265" s="6">
        <v>1.1738</v>
      </c>
      <c r="Z265" s="6">
        <v>0.13070000000000001</v>
      </c>
    </row>
    <row r="266" spans="1:26" x14ac:dyDescent="0.25">
      <c r="A266" s="3">
        <v>264</v>
      </c>
      <c r="B266" s="1">
        <v>272.27</v>
      </c>
      <c r="C266" s="1">
        <v>351.56</v>
      </c>
      <c r="D266" s="5">
        <f t="shared" si="18"/>
        <v>23.174332750000058</v>
      </c>
      <c r="E266" s="5">
        <f t="shared" si="23"/>
        <v>55.237259000000066</v>
      </c>
      <c r="F266" s="6">
        <f>testdata[[#This Row],[cov]]/testdata[[#This Row],[varM]]</f>
        <v>2.3835533732896765</v>
      </c>
      <c r="G266" s="2" t="str">
        <f>IF(testdata[[#This Row],[mrkt]]&gt;B265,"UP",IF(testdata[[#This Row],[mrkt]]&lt;B265,"DN",""))</f>
        <v>UP</v>
      </c>
      <c r="H266" s="2">
        <f>IF(testdata[[#This Row],[mkt-dir]]="UP",testdata[[#This Row],[mrkt]],"")</f>
        <v>272.27</v>
      </c>
      <c r="I266" s="2">
        <f>IF(testdata[[#This Row],[mkt-dir]]="UP",testdata[[#This Row],[eval]],"")</f>
        <v>351.56</v>
      </c>
      <c r="J266" s="5">
        <f t="shared" si="19"/>
        <v>22.307812244897978</v>
      </c>
      <c r="K266" s="5">
        <f t="shared" si="20"/>
        <v>54.749652040816372</v>
      </c>
      <c r="L266" s="6">
        <f>testdata[[#This Row],[cov+]]/testdata[[#This Row],[varM+]]</f>
        <v>2.4542815512237501</v>
      </c>
      <c r="M266" s="1" t="str">
        <f>IF(testdata[[#This Row],[mkt-dir]]="DN",testdata[[#This Row],[mrkt]],"")</f>
        <v/>
      </c>
      <c r="N266" s="1" t="str">
        <f>IF(testdata[[#This Row],[mkt-dir]]="DN",testdata[[#This Row],[eval]],"")</f>
        <v/>
      </c>
      <c r="O266" s="5">
        <f t="shared" si="21"/>
        <v>23.172647222222356</v>
      </c>
      <c r="P266" s="5">
        <f t="shared" si="22"/>
        <v>54.98478055555568</v>
      </c>
      <c r="Q266" s="6">
        <f>testdata[[#This Row],[cov-]]/testdata[[#This Row],[varM-]]</f>
        <v>2.3728312103601947</v>
      </c>
      <c r="R266" s="6">
        <f>testdata[[#This Row],[beta+]]/testdata[[#This Row],[beta-]]</f>
        <v>1.0343262262009743</v>
      </c>
      <c r="S266" s="6">
        <f>(testdata[[#This Row],[beta+]]-testdata[[#This Row],[beta-]])^2</f>
        <v>6.6341580267893635E-3</v>
      </c>
      <c r="U266" s="15">
        <v>43122</v>
      </c>
      <c r="V266" s="6">
        <v>2.3835999999999999</v>
      </c>
      <c r="W266" s="6">
        <v>2.4542999999999999</v>
      </c>
      <c r="X266" s="6">
        <v>2.3727999999999998</v>
      </c>
      <c r="Y266" s="6">
        <v>1.0343</v>
      </c>
      <c r="Z266" s="6">
        <v>6.6E-3</v>
      </c>
    </row>
    <row r="267" spans="1:26" x14ac:dyDescent="0.25">
      <c r="A267" s="3">
        <v>265</v>
      </c>
      <c r="B267" s="1">
        <v>272.83999999999997</v>
      </c>
      <c r="C267" s="1">
        <v>352.79</v>
      </c>
      <c r="D267" s="5">
        <f t="shared" si="18"/>
        <v>25.849695000000033</v>
      </c>
      <c r="E267" s="5">
        <f t="shared" si="23"/>
        <v>66.18398250000007</v>
      </c>
      <c r="F267" s="6">
        <f>testdata[[#This Row],[cov]]/testdata[[#This Row],[varM]]</f>
        <v>2.5603390098026297</v>
      </c>
      <c r="G267" s="2" t="str">
        <f>IF(testdata[[#This Row],[mrkt]]&gt;B266,"UP",IF(testdata[[#This Row],[mrkt]]&lt;B266,"DN",""))</f>
        <v>UP</v>
      </c>
      <c r="H267" s="2">
        <f>IF(testdata[[#This Row],[mkt-dir]]="UP",testdata[[#This Row],[mrkt]],"")</f>
        <v>272.83999999999997</v>
      </c>
      <c r="I267" s="2">
        <f>IF(testdata[[#This Row],[mkt-dir]]="UP",testdata[[#This Row],[eval]],"")</f>
        <v>352.79</v>
      </c>
      <c r="J267" s="5">
        <f t="shared" si="19"/>
        <v>24.67689234693875</v>
      </c>
      <c r="K267" s="5">
        <f t="shared" si="20"/>
        <v>68.749939795918408</v>
      </c>
      <c r="L267" s="6">
        <f>testdata[[#This Row],[cov+]]/testdata[[#This Row],[varM+]]</f>
        <v>2.786004770347311</v>
      </c>
      <c r="M267" s="1" t="str">
        <f>IF(testdata[[#This Row],[mkt-dir]]="DN",testdata[[#This Row],[mrkt]],"")</f>
        <v/>
      </c>
      <c r="N267" s="1" t="str">
        <f>IF(testdata[[#This Row],[mkt-dir]]="DN",testdata[[#This Row],[eval]],"")</f>
        <v/>
      </c>
      <c r="O267" s="5">
        <f t="shared" si="21"/>
        <v>23.172647222222356</v>
      </c>
      <c r="P267" s="5">
        <f t="shared" si="22"/>
        <v>54.98478055555568</v>
      </c>
      <c r="Q267" s="6">
        <f>testdata[[#This Row],[cov-]]/testdata[[#This Row],[varM-]]</f>
        <v>2.3728312103601947</v>
      </c>
      <c r="R267" s="6">
        <f>testdata[[#This Row],[beta+]]/testdata[[#This Row],[beta-]]</f>
        <v>1.1741268229207069</v>
      </c>
      <c r="S267" s="6">
        <f>(testdata[[#This Row],[beta+]]-testdata[[#This Row],[beta-]])^2</f>
        <v>0.17071239067242713</v>
      </c>
      <c r="U267" s="15">
        <v>43123</v>
      </c>
      <c r="V267" s="6">
        <v>2.5602999999999998</v>
      </c>
      <c r="W267" s="6">
        <v>2.786</v>
      </c>
      <c r="X267" s="6">
        <v>2.3727999999999998</v>
      </c>
      <c r="Y267" s="6">
        <v>1.1740999999999999</v>
      </c>
      <c r="Z267" s="6">
        <v>0.17069999999999999</v>
      </c>
    </row>
    <row r="268" spans="1:26" x14ac:dyDescent="0.25">
      <c r="A268" s="3">
        <v>266</v>
      </c>
      <c r="B268" s="1">
        <v>272.74</v>
      </c>
      <c r="C268" s="1">
        <v>345.89</v>
      </c>
      <c r="D268" s="5">
        <f t="shared" si="18"/>
        <v>27.257214750000024</v>
      </c>
      <c r="E268" s="5">
        <f t="shared" si="23"/>
        <v>70.374588500000044</v>
      </c>
      <c r="F268" s="6">
        <f>testdata[[#This Row],[cov]]/testdata[[#This Row],[varM]]</f>
        <v>2.581870126697372</v>
      </c>
      <c r="G268" s="2" t="str">
        <f>IF(testdata[[#This Row],[mrkt]]&gt;B267,"UP",IF(testdata[[#This Row],[mrkt]]&lt;B267,"DN",""))</f>
        <v>DN</v>
      </c>
      <c r="H268" s="2" t="str">
        <f>IF(testdata[[#This Row],[mkt-dir]]="UP",testdata[[#This Row],[mrkt]],"")</f>
        <v/>
      </c>
      <c r="I268" s="2" t="str">
        <f>IF(testdata[[#This Row],[mkt-dir]]="UP",testdata[[#This Row],[eval]],"")</f>
        <v/>
      </c>
      <c r="J268" s="5">
        <f t="shared" si="19"/>
        <v>24.67689234693875</v>
      </c>
      <c r="K268" s="5">
        <f t="shared" si="20"/>
        <v>68.749939795918408</v>
      </c>
      <c r="L268" s="6">
        <f>testdata[[#This Row],[cov+]]/testdata[[#This Row],[varM+]]</f>
        <v>2.786004770347311</v>
      </c>
      <c r="M268" s="1">
        <f>IF(testdata[[#This Row],[mkt-dir]]="DN",testdata[[#This Row],[mrkt]],"")</f>
        <v>272.74</v>
      </c>
      <c r="N268" s="1">
        <f>IF(testdata[[#This Row],[mkt-dir]]="DN",testdata[[#This Row],[eval]],"")</f>
        <v>345.89</v>
      </c>
      <c r="O268" s="5">
        <f t="shared" si="21"/>
        <v>33.228455555555712</v>
      </c>
      <c r="P268" s="5">
        <f t="shared" si="22"/>
        <v>74.308961111111216</v>
      </c>
      <c r="Q268" s="6">
        <f>testdata[[#This Row],[cov-]]/testdata[[#This Row],[varM-]]</f>
        <v>2.2363049942803301</v>
      </c>
      <c r="R268" s="6">
        <f>testdata[[#This Row],[beta+]]/testdata[[#This Row],[beta-]]</f>
        <v>1.2458071584479382</v>
      </c>
      <c r="S268" s="6">
        <f>(testdata[[#This Row],[beta+]]-testdata[[#This Row],[beta-]])^2</f>
        <v>0.30216984380808887</v>
      </c>
      <c r="U268" s="15">
        <v>43124</v>
      </c>
      <c r="V268" s="6">
        <v>2.5819000000000001</v>
      </c>
      <c r="W268" s="6">
        <v>2.786</v>
      </c>
      <c r="X268" s="6">
        <v>2.2363</v>
      </c>
      <c r="Y268" s="6">
        <v>1.2458</v>
      </c>
      <c r="Z268" s="6">
        <v>0.30220000000000002</v>
      </c>
    </row>
    <row r="269" spans="1:26" x14ac:dyDescent="0.25">
      <c r="A269" s="3">
        <v>267</v>
      </c>
      <c r="B269" s="1">
        <v>272.85000000000002</v>
      </c>
      <c r="C269" s="1">
        <v>337.64</v>
      </c>
      <c r="D269" s="5">
        <f t="shared" si="18"/>
        <v>27.362295000000039</v>
      </c>
      <c r="E269" s="5">
        <f t="shared" si="23"/>
        <v>66.697277500000041</v>
      </c>
      <c r="F269" s="6">
        <f>testdata[[#This Row],[cov]]/testdata[[#This Row],[varM]]</f>
        <v>2.4375615239876605</v>
      </c>
      <c r="G269" s="2" t="str">
        <f>IF(testdata[[#This Row],[mrkt]]&gt;B268,"UP",IF(testdata[[#This Row],[mrkt]]&lt;B268,"DN",""))</f>
        <v>UP</v>
      </c>
      <c r="H269" s="2">
        <f>IF(testdata[[#This Row],[mkt-dir]]="UP",testdata[[#This Row],[mrkt]],"")</f>
        <v>272.85000000000002</v>
      </c>
      <c r="I269" s="2">
        <f>IF(testdata[[#This Row],[mkt-dir]]="UP",testdata[[#This Row],[eval]],"")</f>
        <v>337.64</v>
      </c>
      <c r="J269" s="5">
        <f t="shared" si="19"/>
        <v>27.145184888888895</v>
      </c>
      <c r="K269" s="5">
        <f t="shared" si="20"/>
        <v>67.244718222222261</v>
      </c>
      <c r="L269" s="6">
        <f>testdata[[#This Row],[cov+]]/testdata[[#This Row],[varM+]]</f>
        <v>2.4772245426755948</v>
      </c>
      <c r="M269" s="1" t="str">
        <f>IF(testdata[[#This Row],[mkt-dir]]="DN",testdata[[#This Row],[mrkt]],"")</f>
        <v/>
      </c>
      <c r="N269" s="1" t="str">
        <f>IF(testdata[[#This Row],[mkt-dir]]="DN",testdata[[#This Row],[eval]],"")</f>
        <v/>
      </c>
      <c r="O269" s="5">
        <f t="shared" si="21"/>
        <v>27.730264000000119</v>
      </c>
      <c r="P269" s="5">
        <f t="shared" si="22"/>
        <v>63.500156000000075</v>
      </c>
      <c r="Q269" s="6">
        <f>testdata[[#This Row],[cov-]]/testdata[[#This Row],[varM-]]</f>
        <v>2.2899225193095818</v>
      </c>
      <c r="R269" s="6">
        <f>testdata[[#This Row],[beta+]]/testdata[[#This Row],[beta-]]</f>
        <v>1.0817940440283915</v>
      </c>
      <c r="S269" s="6">
        <f>(testdata[[#This Row],[beta+]]-testdata[[#This Row],[beta-]])^2</f>
        <v>3.5082047957002475E-2</v>
      </c>
      <c r="U269" s="15">
        <v>43125</v>
      </c>
      <c r="V269" s="6">
        <v>2.4376000000000002</v>
      </c>
      <c r="W269" s="6">
        <v>2.4771999999999998</v>
      </c>
      <c r="X269" s="6">
        <v>2.2898999999999998</v>
      </c>
      <c r="Y269" s="6">
        <v>1.0818000000000001</v>
      </c>
      <c r="Z269" s="6">
        <v>3.5099999999999999E-2</v>
      </c>
    </row>
    <row r="270" spans="1:26" x14ac:dyDescent="0.25">
      <c r="A270" s="3">
        <v>268</v>
      </c>
      <c r="B270" s="1">
        <v>276.01</v>
      </c>
      <c r="C270" s="1">
        <v>342.85</v>
      </c>
      <c r="D270" s="5">
        <f t="shared" si="18"/>
        <v>28.950638750000014</v>
      </c>
      <c r="E270" s="5">
        <f t="shared" si="23"/>
        <v>62.153337500000035</v>
      </c>
      <c r="F270" s="6">
        <f>testdata[[#This Row],[cov]]/testdata[[#This Row],[varM]]</f>
        <v>2.1468727525053315</v>
      </c>
      <c r="G270" s="2" t="str">
        <f>IF(testdata[[#This Row],[mrkt]]&gt;B269,"UP",IF(testdata[[#This Row],[mrkt]]&lt;B269,"DN",""))</f>
        <v>UP</v>
      </c>
      <c r="H270" s="2">
        <f>IF(testdata[[#This Row],[mkt-dir]]="UP",testdata[[#This Row],[mrkt]],"")</f>
        <v>276.01</v>
      </c>
      <c r="I270" s="2">
        <f>IF(testdata[[#This Row],[mkt-dir]]="UP",testdata[[#This Row],[eval]],"")</f>
        <v>342.85</v>
      </c>
      <c r="J270" s="5">
        <f t="shared" si="19"/>
        <v>29.260709333333313</v>
      </c>
      <c r="K270" s="5">
        <f t="shared" si="20"/>
        <v>61.905304000000015</v>
      </c>
      <c r="L270" s="6">
        <f>testdata[[#This Row],[cov+]]/testdata[[#This Row],[varM+]]</f>
        <v>2.1156460458557143</v>
      </c>
      <c r="M270" s="1" t="str">
        <f>IF(testdata[[#This Row],[mkt-dir]]="DN",testdata[[#This Row],[mrkt]],"")</f>
        <v/>
      </c>
      <c r="N270" s="1" t="str">
        <f>IF(testdata[[#This Row],[mkt-dir]]="DN",testdata[[#This Row],[eval]],"")</f>
        <v/>
      </c>
      <c r="O270" s="5">
        <f t="shared" si="21"/>
        <v>27.730264000000119</v>
      </c>
      <c r="P270" s="5">
        <f t="shared" si="22"/>
        <v>63.500156000000075</v>
      </c>
      <c r="Q270" s="6">
        <f>testdata[[#This Row],[cov-]]/testdata[[#This Row],[varM-]]</f>
        <v>2.2899225193095818</v>
      </c>
      <c r="R270" s="6">
        <f>testdata[[#This Row],[beta+]]/testdata[[#This Row],[beta-]]</f>
        <v>0.92389416149048909</v>
      </c>
      <c r="S270" s="6">
        <f>(testdata[[#This Row],[beta+]]-testdata[[#This Row],[beta-]])^2</f>
        <v>3.0372289199516598E-2</v>
      </c>
      <c r="U270" s="15">
        <v>43126</v>
      </c>
      <c r="V270" s="6">
        <v>2.1469</v>
      </c>
      <c r="W270" s="6">
        <v>2.1156000000000001</v>
      </c>
      <c r="X270" s="6">
        <v>2.2898999999999998</v>
      </c>
      <c r="Y270" s="6">
        <v>0.92390000000000005</v>
      </c>
      <c r="Z270" s="6">
        <v>3.04E-2</v>
      </c>
    </row>
    <row r="271" spans="1:26" x14ac:dyDescent="0.25">
      <c r="A271" s="3">
        <v>269</v>
      </c>
      <c r="B271" s="1">
        <v>274.18</v>
      </c>
      <c r="C271" s="1">
        <v>349.53</v>
      </c>
      <c r="D271" s="5">
        <f t="shared" si="18"/>
        <v>27.878456000000028</v>
      </c>
      <c r="E271" s="5">
        <f t="shared" si="23"/>
        <v>58.77612800000005</v>
      </c>
      <c r="F271" s="6">
        <f>testdata[[#This Row],[cov]]/testdata[[#This Row],[varM]]</f>
        <v>2.1082992544493853</v>
      </c>
      <c r="G271" s="2" t="str">
        <f>IF(testdata[[#This Row],[mrkt]]&gt;B270,"UP",IF(testdata[[#This Row],[mrkt]]&lt;B270,"DN",""))</f>
        <v>DN</v>
      </c>
      <c r="H271" s="2" t="str">
        <f>IF(testdata[[#This Row],[mkt-dir]]="UP",testdata[[#This Row],[mrkt]],"")</f>
        <v/>
      </c>
      <c r="I271" s="2" t="str">
        <f>IF(testdata[[#This Row],[mkt-dir]]="UP",testdata[[#This Row],[eval]],"")</f>
        <v/>
      </c>
      <c r="J271" s="5">
        <f t="shared" si="19"/>
        <v>25.811010204081619</v>
      </c>
      <c r="K271" s="5">
        <f t="shared" si="20"/>
        <v>54.162841836734728</v>
      </c>
      <c r="L271" s="6">
        <f>testdata[[#This Row],[cov+]]/testdata[[#This Row],[varM+]]</f>
        <v>2.0984394414818253</v>
      </c>
      <c r="M271" s="1">
        <f>IF(testdata[[#This Row],[mkt-dir]]="DN",testdata[[#This Row],[mrkt]],"")</f>
        <v>274.18</v>
      </c>
      <c r="N271" s="1">
        <f>IF(testdata[[#This Row],[mkt-dir]]="DN",testdata[[#This Row],[eval]],"")</f>
        <v>349.53</v>
      </c>
      <c r="O271" s="5">
        <f t="shared" si="21"/>
        <v>32.685833333333449</v>
      </c>
      <c r="P271" s="5">
        <f t="shared" si="22"/>
        <v>69.2895166666667</v>
      </c>
      <c r="Q271" s="6">
        <f>testdata[[#This Row],[cov-]]/testdata[[#This Row],[varM-]]</f>
        <v>2.119863855390963</v>
      </c>
      <c r="R271" s="6">
        <f>testdata[[#This Row],[beta+]]/testdata[[#This Row],[beta-]]</f>
        <v>0.98989349535129156</v>
      </c>
      <c r="S271" s="6">
        <f>(testdata[[#This Row],[beta+]]-testdata[[#This Row],[beta-]])^2</f>
        <v>4.5900551135005471E-4</v>
      </c>
      <c r="U271" s="15">
        <v>43129</v>
      </c>
      <c r="V271" s="6">
        <v>2.1082999999999998</v>
      </c>
      <c r="W271" s="6">
        <v>2.0983999999999998</v>
      </c>
      <c r="X271" s="6">
        <v>2.1198999999999999</v>
      </c>
      <c r="Y271" s="6">
        <v>0.9899</v>
      </c>
      <c r="Z271" s="6">
        <v>5.0000000000000001E-4</v>
      </c>
    </row>
    <row r="272" spans="1:26" x14ac:dyDescent="0.25">
      <c r="A272" s="3">
        <v>270</v>
      </c>
      <c r="B272" s="1">
        <v>271.37</v>
      </c>
      <c r="C272" s="1">
        <v>345.82</v>
      </c>
      <c r="D272" s="5">
        <f t="shared" si="18"/>
        <v>23.120354750000011</v>
      </c>
      <c r="E272" s="5">
        <f t="shared" si="23"/>
        <v>47.070128500000024</v>
      </c>
      <c r="F272" s="6">
        <f>testdata[[#This Row],[cov]]/testdata[[#This Row],[varM]]</f>
        <v>2.035873973776289</v>
      </c>
      <c r="G272" s="2" t="str">
        <f>IF(testdata[[#This Row],[mrkt]]&gt;B271,"UP",IF(testdata[[#This Row],[mrkt]]&lt;B271,"DN",""))</f>
        <v>DN</v>
      </c>
      <c r="H272" s="2" t="str">
        <f>IF(testdata[[#This Row],[mkt-dir]]="UP",testdata[[#This Row],[mrkt]],"")</f>
        <v/>
      </c>
      <c r="I272" s="2" t="str">
        <f>IF(testdata[[#This Row],[mkt-dir]]="UP",testdata[[#This Row],[eval]],"")</f>
        <v/>
      </c>
      <c r="J272" s="5">
        <f t="shared" si="19"/>
        <v>25.811010204081619</v>
      </c>
      <c r="K272" s="5">
        <f t="shared" si="20"/>
        <v>54.162841836734728</v>
      </c>
      <c r="L272" s="6">
        <f>testdata[[#This Row],[cov+]]/testdata[[#This Row],[varM+]]</f>
        <v>2.0984394414818253</v>
      </c>
      <c r="M272" s="1">
        <f>IF(testdata[[#This Row],[mkt-dir]]="DN",testdata[[#This Row],[mrkt]],"")</f>
        <v>271.37</v>
      </c>
      <c r="N272" s="1">
        <f>IF(testdata[[#This Row],[mkt-dir]]="DN",testdata[[#This Row],[eval]],"")</f>
        <v>345.82</v>
      </c>
      <c r="O272" s="5">
        <f t="shared" si="21"/>
        <v>12.304847222222264</v>
      </c>
      <c r="P272" s="5">
        <f t="shared" si="22"/>
        <v>16.140924999999996</v>
      </c>
      <c r="Q272" s="6">
        <f>testdata[[#This Row],[cov-]]/testdata[[#This Row],[varM-]]</f>
        <v>1.3117533853528767</v>
      </c>
      <c r="R272" s="6">
        <f>testdata[[#This Row],[beta+]]/testdata[[#This Row],[beta-]]</f>
        <v>1.5997210031345344</v>
      </c>
      <c r="S272" s="6">
        <f>(testdata[[#This Row],[beta+]]-testdata[[#This Row],[beta-]])^2</f>
        <v>0.61887495090771927</v>
      </c>
      <c r="U272" s="15">
        <v>43130</v>
      </c>
      <c r="V272" s="6">
        <v>2.0358999999999998</v>
      </c>
      <c r="W272" s="6">
        <v>2.0983999999999998</v>
      </c>
      <c r="X272" s="6">
        <v>1.3118000000000001</v>
      </c>
      <c r="Y272" s="6">
        <v>1.5996999999999999</v>
      </c>
      <c r="Z272" s="6">
        <v>0.61890000000000001</v>
      </c>
    </row>
    <row r="273" spans="1:26" x14ac:dyDescent="0.25">
      <c r="A273" s="3">
        <v>271</v>
      </c>
      <c r="B273" s="1">
        <v>271.51</v>
      </c>
      <c r="C273" s="1">
        <v>354.31</v>
      </c>
      <c r="D273" s="5">
        <f t="shared" si="18"/>
        <v>19.324406000000025</v>
      </c>
      <c r="E273" s="5">
        <f t="shared" si="23"/>
        <v>41.229263000000039</v>
      </c>
      <c r="F273" s="6">
        <f>testdata[[#This Row],[cov]]/testdata[[#This Row],[varM]]</f>
        <v>2.133533263583884</v>
      </c>
      <c r="G273" s="2" t="str">
        <f>IF(testdata[[#This Row],[mrkt]]&gt;B272,"UP",IF(testdata[[#This Row],[mrkt]]&lt;B272,"DN",""))</f>
        <v>UP</v>
      </c>
      <c r="H273" s="2">
        <f>IF(testdata[[#This Row],[mkt-dir]]="UP",testdata[[#This Row],[mrkt]],"")</f>
        <v>271.51</v>
      </c>
      <c r="I273" s="2">
        <f>IF(testdata[[#This Row],[mkt-dir]]="UP",testdata[[#This Row],[eval]],"")</f>
        <v>354.31</v>
      </c>
      <c r="J273" s="5">
        <f t="shared" si="19"/>
        <v>21.523563775510212</v>
      </c>
      <c r="K273" s="5">
        <f t="shared" si="20"/>
        <v>49.194756632653096</v>
      </c>
      <c r="L273" s="6">
        <f>testdata[[#This Row],[cov+]]/testdata[[#This Row],[varM+]]</f>
        <v>2.2856231963141496</v>
      </c>
      <c r="M273" s="1" t="str">
        <f>IF(testdata[[#This Row],[mkt-dir]]="DN",testdata[[#This Row],[mrkt]],"")</f>
        <v/>
      </c>
      <c r="N273" s="1" t="str">
        <f>IF(testdata[[#This Row],[mkt-dir]]="DN",testdata[[#This Row],[eval]],"")</f>
        <v/>
      </c>
      <c r="O273" s="5">
        <f t="shared" si="21"/>
        <v>12.304847222222264</v>
      </c>
      <c r="P273" s="5">
        <f t="shared" si="22"/>
        <v>16.140924999999996</v>
      </c>
      <c r="Q273" s="6">
        <f>testdata[[#This Row],[cov-]]/testdata[[#This Row],[varM-]]</f>
        <v>1.3117533853528767</v>
      </c>
      <c r="R273" s="6">
        <f>testdata[[#This Row],[beta+]]/testdata[[#This Row],[beta-]]</f>
        <v>1.7424183705836527</v>
      </c>
      <c r="S273" s="6">
        <f>(testdata[[#This Row],[beta+]]-testdata[[#This Row],[beta-]])^2</f>
        <v>0.94842240870174543</v>
      </c>
      <c r="U273" s="15">
        <v>43131</v>
      </c>
      <c r="V273" s="6">
        <v>2.1335000000000002</v>
      </c>
      <c r="W273" s="6">
        <v>2.2856000000000001</v>
      </c>
      <c r="X273" s="6">
        <v>1.3118000000000001</v>
      </c>
      <c r="Y273" s="6">
        <v>1.7423999999999999</v>
      </c>
      <c r="Z273" s="6">
        <v>0.94840000000000002</v>
      </c>
    </row>
    <row r="274" spans="1:26" x14ac:dyDescent="0.25">
      <c r="A274" s="3">
        <v>272</v>
      </c>
      <c r="B274" s="1">
        <v>271.2</v>
      </c>
      <c r="C274" s="1">
        <v>349.25</v>
      </c>
      <c r="D274" s="5">
        <f t="shared" si="18"/>
        <v>16.200541000000023</v>
      </c>
      <c r="E274" s="5">
        <f t="shared" si="23"/>
        <v>32.793803000000011</v>
      </c>
      <c r="F274" s="6">
        <f>testdata[[#This Row],[cov]]/testdata[[#This Row],[varM]]</f>
        <v>2.0242412274997461</v>
      </c>
      <c r="G274" s="2" t="str">
        <f>IF(testdata[[#This Row],[mrkt]]&gt;B273,"UP",IF(testdata[[#This Row],[mrkt]]&lt;B273,"DN",""))</f>
        <v>DN</v>
      </c>
      <c r="H274" s="2" t="str">
        <f>IF(testdata[[#This Row],[mkt-dir]]="UP",testdata[[#This Row],[mrkt]],"")</f>
        <v/>
      </c>
      <c r="I274" s="2" t="str">
        <f>IF(testdata[[#This Row],[mkt-dir]]="UP",testdata[[#This Row],[eval]],"")</f>
        <v/>
      </c>
      <c r="J274" s="5">
        <f t="shared" si="19"/>
        <v>18.507913609467469</v>
      </c>
      <c r="K274" s="5">
        <f t="shared" si="20"/>
        <v>40.202074556213049</v>
      </c>
      <c r="L274" s="6">
        <f>testdata[[#This Row],[cov+]]/testdata[[#This Row],[varM+]]</f>
        <v>2.1721559439119185</v>
      </c>
      <c r="M274" s="1">
        <f>IF(testdata[[#This Row],[mkt-dir]]="DN",testdata[[#This Row],[mrkt]],"")</f>
        <v>271.2</v>
      </c>
      <c r="N274" s="1">
        <f>IF(testdata[[#This Row],[mkt-dir]]="DN",testdata[[#This Row],[eval]],"")</f>
        <v>349.25</v>
      </c>
      <c r="O274" s="5">
        <f t="shared" si="21"/>
        <v>10.840563265306153</v>
      </c>
      <c r="P274" s="5">
        <f t="shared" si="22"/>
        <v>14.935659183673453</v>
      </c>
      <c r="Q274" s="6">
        <f>testdata[[#This Row],[cov-]]/testdata[[#This Row],[varM-]]</f>
        <v>1.3777567473337049</v>
      </c>
      <c r="R274" s="6">
        <f>testdata[[#This Row],[beta+]]/testdata[[#This Row],[beta-]]</f>
        <v>1.5765888631034248</v>
      </c>
      <c r="S274" s="6">
        <f>(testdata[[#This Row],[beta+]]-testdata[[#This Row],[beta-]])^2</f>
        <v>0.6310700835241112</v>
      </c>
      <c r="U274" s="15">
        <v>43132</v>
      </c>
      <c r="V274" s="6">
        <v>2.0242</v>
      </c>
      <c r="W274" s="6">
        <v>2.1722000000000001</v>
      </c>
      <c r="X274" s="6">
        <v>1.3777999999999999</v>
      </c>
      <c r="Y274" s="6">
        <v>1.5766</v>
      </c>
      <c r="Z274" s="6">
        <v>0.63109999999999999</v>
      </c>
    </row>
    <row r="275" spans="1:26" x14ac:dyDescent="0.25">
      <c r="A275" s="3">
        <v>273</v>
      </c>
      <c r="B275" s="1">
        <v>265.29000000000002</v>
      </c>
      <c r="C275" s="1">
        <v>343.75</v>
      </c>
      <c r="D275" s="5">
        <f t="shared" si="18"/>
        <v>14.095426</v>
      </c>
      <c r="E275" s="5">
        <f t="shared" si="23"/>
        <v>22.170634999999997</v>
      </c>
      <c r="F275" s="6">
        <f>testdata[[#This Row],[cov]]/testdata[[#This Row],[varM]]</f>
        <v>1.5728957038971363</v>
      </c>
      <c r="G275" s="2" t="str">
        <f>IF(testdata[[#This Row],[mrkt]]&gt;B274,"UP",IF(testdata[[#This Row],[mrkt]]&lt;B274,"DN",""))</f>
        <v>DN</v>
      </c>
      <c r="H275" s="2" t="str">
        <f>IF(testdata[[#This Row],[mkt-dir]]="UP",testdata[[#This Row],[mrkt]],"")</f>
        <v/>
      </c>
      <c r="I275" s="2" t="str">
        <f>IF(testdata[[#This Row],[mkt-dir]]="UP",testdata[[#This Row],[eval]],"")</f>
        <v/>
      </c>
      <c r="J275" s="5">
        <f t="shared" si="19"/>
        <v>15.630516666666656</v>
      </c>
      <c r="K275" s="5">
        <f t="shared" si="20"/>
        <v>27.91898333333333</v>
      </c>
      <c r="L275" s="6">
        <f>testdata[[#This Row],[cov+]]/testdata[[#This Row],[varM+]]</f>
        <v>1.786184291199588</v>
      </c>
      <c r="M275" s="1">
        <f>IF(testdata[[#This Row],[mkt-dir]]="DN",testdata[[#This Row],[mrkt]],"")</f>
        <v>265.29000000000002</v>
      </c>
      <c r="N275" s="1">
        <f>IF(testdata[[#This Row],[mkt-dir]]="DN",testdata[[#This Row],[eval]],"")</f>
        <v>343.75</v>
      </c>
      <c r="O275" s="5">
        <f t="shared" si="21"/>
        <v>11.782650000000009</v>
      </c>
      <c r="P275" s="5">
        <f t="shared" si="22"/>
        <v>13.331499999999984</v>
      </c>
      <c r="Q275" s="6">
        <f>testdata[[#This Row],[cov-]]/testdata[[#This Row],[varM-]]</f>
        <v>1.131451753213409</v>
      </c>
      <c r="R275" s="6">
        <f>testdata[[#This Row],[beta+]]/testdata[[#This Row],[beta-]]</f>
        <v>1.57866589196286</v>
      </c>
      <c r="S275" s="6">
        <f>(testdata[[#This Row],[beta+]]-testdata[[#This Row],[beta-]])^2</f>
        <v>0.42867469629782334</v>
      </c>
      <c r="U275" s="15">
        <v>43133</v>
      </c>
      <c r="V275" s="6">
        <v>1.5729</v>
      </c>
      <c r="W275" s="6">
        <v>1.7862</v>
      </c>
      <c r="X275" s="6">
        <v>1.1315</v>
      </c>
      <c r="Y275" s="6">
        <v>1.5787</v>
      </c>
      <c r="Z275" s="6">
        <v>0.42870000000000003</v>
      </c>
    </row>
    <row r="276" spans="1:26" x14ac:dyDescent="0.25">
      <c r="A276" s="3">
        <v>274</v>
      </c>
      <c r="B276" s="1">
        <v>254.2</v>
      </c>
      <c r="C276" s="1">
        <v>333.13</v>
      </c>
      <c r="D276" s="5">
        <f t="shared" si="18"/>
        <v>23.439704999999996</v>
      </c>
      <c r="E276" s="5">
        <f t="shared" si="23"/>
        <v>21.982959999999967</v>
      </c>
      <c r="F276" s="6">
        <f>testdata[[#This Row],[cov]]/testdata[[#This Row],[varM]]</f>
        <v>0.93785139360755476</v>
      </c>
      <c r="G276" s="2" t="str">
        <f>IF(testdata[[#This Row],[mrkt]]&gt;B275,"UP",IF(testdata[[#This Row],[mrkt]]&lt;B275,"DN",""))</f>
        <v>DN</v>
      </c>
      <c r="H276" s="2" t="str">
        <f>IF(testdata[[#This Row],[mkt-dir]]="UP",testdata[[#This Row],[mrkt]],"")</f>
        <v/>
      </c>
      <c r="I276" s="2" t="str">
        <f>IF(testdata[[#This Row],[mkt-dir]]="UP",testdata[[#This Row],[eval]],"")</f>
        <v/>
      </c>
      <c r="J276" s="5">
        <f t="shared" si="19"/>
        <v>13.680672727272691</v>
      </c>
      <c r="K276" s="5">
        <f t="shared" si="20"/>
        <v>16.088290909090833</v>
      </c>
      <c r="L276" s="6">
        <f>testdata[[#This Row],[cov+]]/testdata[[#This Row],[varM+]]</f>
        <v>1.175986826804102</v>
      </c>
      <c r="M276" s="1">
        <f>IF(testdata[[#This Row],[mkt-dir]]="DN",testdata[[#This Row],[mrkt]],"")</f>
        <v>254.2</v>
      </c>
      <c r="N276" s="1">
        <f>IF(testdata[[#This Row],[mkt-dir]]="DN",testdata[[#This Row],[eval]],"")</f>
        <v>333.13</v>
      </c>
      <c r="O276" s="5">
        <f t="shared" si="21"/>
        <v>32.992972839506223</v>
      </c>
      <c r="P276" s="5">
        <f t="shared" si="22"/>
        <v>28.372604938271607</v>
      </c>
      <c r="Q276" s="6">
        <f>testdata[[#This Row],[cov-]]/testdata[[#This Row],[varM-]]</f>
        <v>0.85995903055749723</v>
      </c>
      <c r="R276" s="6">
        <f>testdata[[#This Row],[beta+]]/testdata[[#This Row],[beta-]]</f>
        <v>1.3674916885769886</v>
      </c>
      <c r="S276" s="6">
        <f>(testdata[[#This Row],[beta+]]-testdata[[#This Row],[beta-]])^2</f>
        <v>9.9873568000485566E-2</v>
      </c>
      <c r="U276" s="15">
        <v>43136</v>
      </c>
      <c r="V276" s="6">
        <v>0.93789999999999996</v>
      </c>
      <c r="W276" s="6">
        <v>1.1759999999999999</v>
      </c>
      <c r="X276" s="6">
        <v>0.86</v>
      </c>
      <c r="Y276" s="6">
        <v>1.3674999999999999</v>
      </c>
      <c r="Z276" s="6">
        <v>9.9900000000000003E-2</v>
      </c>
    </row>
    <row r="277" spans="1:26" x14ac:dyDescent="0.25">
      <c r="A277" s="3">
        <v>275</v>
      </c>
      <c r="B277" s="1">
        <v>259.20999999999998</v>
      </c>
      <c r="C277" s="1">
        <v>333.97</v>
      </c>
      <c r="D277" s="5">
        <f t="shared" si="18"/>
        <v>26.728824750000019</v>
      </c>
      <c r="E277" s="5">
        <f t="shared" si="23"/>
        <v>24.724828999999964</v>
      </c>
      <c r="F277" s="6">
        <f>testdata[[#This Row],[cov]]/testdata[[#This Row],[varM]]</f>
        <v>0.92502492089555666</v>
      </c>
      <c r="G277" s="2" t="str">
        <f>IF(testdata[[#This Row],[mrkt]]&gt;B276,"UP",IF(testdata[[#This Row],[mrkt]]&lt;B276,"DN",""))</f>
        <v>UP</v>
      </c>
      <c r="H277" s="2">
        <f>IF(testdata[[#This Row],[mkt-dir]]="UP",testdata[[#This Row],[mrkt]],"")</f>
        <v>259.20999999999998</v>
      </c>
      <c r="I277" s="2">
        <f>IF(testdata[[#This Row],[mkt-dir]]="UP",testdata[[#This Row],[eval]],"")</f>
        <v>333.97</v>
      </c>
      <c r="J277" s="5">
        <f t="shared" si="19"/>
        <v>20.365553719008258</v>
      </c>
      <c r="K277" s="5">
        <f t="shared" si="20"/>
        <v>21.373564462809846</v>
      </c>
      <c r="L277" s="6">
        <f>testdata[[#This Row],[cov+]]/testdata[[#This Row],[varM+]]</f>
        <v>1.0494958672722341</v>
      </c>
      <c r="M277" s="1" t="str">
        <f>IF(testdata[[#This Row],[mkt-dir]]="DN",testdata[[#This Row],[mrkt]],"")</f>
        <v/>
      </c>
      <c r="N277" s="1" t="str">
        <f>IF(testdata[[#This Row],[mkt-dir]]="DN",testdata[[#This Row],[eval]],"")</f>
        <v/>
      </c>
      <c r="O277" s="5">
        <f t="shared" si="21"/>
        <v>32.992972839506223</v>
      </c>
      <c r="P277" s="5">
        <f t="shared" si="22"/>
        <v>28.372604938271607</v>
      </c>
      <c r="Q277" s="6">
        <f>testdata[[#This Row],[cov-]]/testdata[[#This Row],[varM-]]</f>
        <v>0.85995903055749723</v>
      </c>
      <c r="R277" s="6">
        <f>testdata[[#This Row],[beta+]]/testdata[[#This Row],[beta-]]</f>
        <v>1.2204021703125361</v>
      </c>
      <c r="S277" s="6">
        <f>(testdata[[#This Row],[beta+]]-testdata[[#This Row],[beta-]])^2</f>
        <v>3.5924212471828823E-2</v>
      </c>
      <c r="U277" s="15">
        <v>43137</v>
      </c>
      <c r="V277" s="6">
        <v>0.92500000000000004</v>
      </c>
      <c r="W277" s="6">
        <v>1.0495000000000001</v>
      </c>
      <c r="X277" s="6">
        <v>0.86</v>
      </c>
      <c r="Y277" s="6">
        <v>1.2203999999999999</v>
      </c>
      <c r="Z277" s="6">
        <v>3.5900000000000001E-2</v>
      </c>
    </row>
    <row r="278" spans="1:26" x14ac:dyDescent="0.25">
      <c r="A278" s="3">
        <v>276</v>
      </c>
      <c r="B278" s="1">
        <v>257.8</v>
      </c>
      <c r="C278" s="1">
        <v>345</v>
      </c>
      <c r="D278" s="5">
        <f t="shared" ref="D278:D341" si="24">_xlfn.VAR.P(B259:B278)</f>
        <v>31.53428275000001</v>
      </c>
      <c r="E278" s="5">
        <f t="shared" si="23"/>
        <v>22.005347749999977</v>
      </c>
      <c r="F278" s="6">
        <f>testdata[[#This Row],[cov]]/testdata[[#This Row],[varM]]</f>
        <v>0.6978229986854535</v>
      </c>
      <c r="G278" s="2" t="str">
        <f>IF(testdata[[#This Row],[mrkt]]&gt;B277,"UP",IF(testdata[[#This Row],[mrkt]]&lt;B277,"DN",""))</f>
        <v>DN</v>
      </c>
      <c r="H278" s="2" t="str">
        <f>IF(testdata[[#This Row],[mkt-dir]]="UP",testdata[[#This Row],[mrkt]],"")</f>
        <v/>
      </c>
      <c r="I278" s="2" t="str">
        <f>IF(testdata[[#This Row],[mkt-dir]]="UP",testdata[[#This Row],[eval]],"")</f>
        <v/>
      </c>
      <c r="J278" s="5">
        <f t="shared" ref="J278:J341" si="25">_xlfn.VAR.P(H259:H278)</f>
        <v>19.80298100000001</v>
      </c>
      <c r="K278" s="5">
        <f t="shared" ref="K278:K341" si="26">_xlfn.COVARIANCE.P(H259:H278,I259:I278)</f>
        <v>18.282040999999936</v>
      </c>
      <c r="L278" s="6">
        <f>testdata[[#This Row],[cov+]]/testdata[[#This Row],[varM+]]</f>
        <v>0.92319641169175115</v>
      </c>
      <c r="M278" s="1">
        <f>IF(testdata[[#This Row],[mkt-dir]]="DN",testdata[[#This Row],[mrkt]],"")</f>
        <v>257.8</v>
      </c>
      <c r="N278" s="1">
        <f>IF(testdata[[#This Row],[mkt-dir]]="DN",testdata[[#This Row],[eval]],"")</f>
        <v>345</v>
      </c>
      <c r="O278" s="5">
        <f t="shared" ref="O278:O341" si="27">_xlfn.VAR.P(M259:M278)</f>
        <v>38.376520000000035</v>
      </c>
      <c r="P278" s="5">
        <f t="shared" ref="P278:P341" si="28">_xlfn.COVARIANCE.P(M259:M278,N259:N278)</f>
        <v>23.747699999999998</v>
      </c>
      <c r="Q278" s="6">
        <f>testdata[[#This Row],[cov-]]/testdata[[#This Row],[varM-]]</f>
        <v>0.61880806284676093</v>
      </c>
      <c r="R278" s="6">
        <f>testdata[[#This Row],[beta+]]/testdata[[#This Row],[beta-]]</f>
        <v>1.4918946069394827</v>
      </c>
      <c r="S278" s="6">
        <f>(testdata[[#This Row],[beta+]]-testdata[[#This Row],[beta-]])^2</f>
        <v>9.2652266912579453E-2</v>
      </c>
      <c r="U278" s="15">
        <v>43138</v>
      </c>
      <c r="V278" s="6">
        <v>0.69779999999999998</v>
      </c>
      <c r="W278" s="6">
        <v>0.92320000000000002</v>
      </c>
      <c r="X278" s="6">
        <v>0.61880000000000002</v>
      </c>
      <c r="Y278" s="6">
        <v>1.4919</v>
      </c>
      <c r="Z278" s="6">
        <v>9.2700000000000005E-2</v>
      </c>
    </row>
    <row r="279" spans="1:26" x14ac:dyDescent="0.25">
      <c r="A279" s="3">
        <v>277</v>
      </c>
      <c r="B279" s="1">
        <v>248.13</v>
      </c>
      <c r="C279" s="1">
        <v>315.23</v>
      </c>
      <c r="D279" s="5">
        <f t="shared" si="24"/>
        <v>50.171844750000012</v>
      </c>
      <c r="E279" s="5">
        <f t="shared" ref="E279:E342" si="29">_xlfn.COVARIANCE.P(B260:B279,C260:C279)</f>
        <v>48.02705749999997</v>
      </c>
      <c r="F279" s="6">
        <f>testdata[[#This Row],[cov]]/testdata[[#This Row],[varM]]</f>
        <v>0.95725117821185868</v>
      </c>
      <c r="G279" s="2" t="str">
        <f>IF(testdata[[#This Row],[mrkt]]&gt;B278,"UP",IF(testdata[[#This Row],[mrkt]]&lt;B278,"DN",""))</f>
        <v>DN</v>
      </c>
      <c r="H279" s="2" t="str">
        <f>IF(testdata[[#This Row],[mkt-dir]]="UP",testdata[[#This Row],[mrkt]],"")</f>
        <v/>
      </c>
      <c r="I279" s="2" t="str">
        <f>IF(testdata[[#This Row],[mkt-dir]]="UP",testdata[[#This Row],[eval]],"")</f>
        <v/>
      </c>
      <c r="J279" s="5">
        <f t="shared" si="25"/>
        <v>19.80298100000001</v>
      </c>
      <c r="K279" s="5">
        <f t="shared" si="26"/>
        <v>18.282040999999936</v>
      </c>
      <c r="L279" s="6">
        <f>testdata[[#This Row],[cov+]]/testdata[[#This Row],[varM+]]</f>
        <v>0.92319641169175115</v>
      </c>
      <c r="M279" s="1">
        <f>IF(testdata[[#This Row],[mkt-dir]]="DN",testdata[[#This Row],[mrkt]],"")</f>
        <v>248.13</v>
      </c>
      <c r="N279" s="1">
        <f>IF(testdata[[#This Row],[mkt-dir]]="DN",testdata[[#This Row],[eval]],"")</f>
        <v>315.23</v>
      </c>
      <c r="O279" s="5">
        <f t="shared" si="27"/>
        <v>69.425096000000053</v>
      </c>
      <c r="P279" s="5">
        <f t="shared" si="28"/>
        <v>70.171493999999967</v>
      </c>
      <c r="Q279" s="6">
        <f>testdata[[#This Row],[cov-]]/testdata[[#This Row],[varM-]]</f>
        <v>1.0107511266531042</v>
      </c>
      <c r="R279" s="6">
        <f>testdata[[#This Row],[beta+]]/testdata[[#This Row],[beta-]]</f>
        <v>0.91337658435140945</v>
      </c>
      <c r="S279" s="6">
        <f>(testdata[[#This Row],[beta+]]-testdata[[#This Row],[beta-]])^2</f>
        <v>7.6658281119637763E-3</v>
      </c>
      <c r="U279" s="15">
        <v>43139</v>
      </c>
      <c r="V279" s="6">
        <v>0.95730000000000004</v>
      </c>
      <c r="W279" s="6">
        <v>0.92320000000000002</v>
      </c>
      <c r="X279" s="6">
        <v>1.0107999999999999</v>
      </c>
      <c r="Y279" s="6">
        <v>0.91339999999999999</v>
      </c>
      <c r="Z279" s="6">
        <v>7.7000000000000002E-3</v>
      </c>
    </row>
    <row r="280" spans="1:26" x14ac:dyDescent="0.25">
      <c r="A280" s="3">
        <v>278</v>
      </c>
      <c r="B280" s="1">
        <v>251.86</v>
      </c>
      <c r="C280" s="1">
        <v>310.42</v>
      </c>
      <c r="D280" s="5">
        <f t="shared" si="24"/>
        <v>61.657604749999997</v>
      </c>
      <c r="E280" s="5">
        <f t="shared" si="29"/>
        <v>71.900928249999936</v>
      </c>
      <c r="F280" s="6">
        <f>testdata[[#This Row],[cov]]/testdata[[#This Row],[varM]]</f>
        <v>1.1661323617992141</v>
      </c>
      <c r="G280" s="2" t="str">
        <f>IF(testdata[[#This Row],[mrkt]]&gt;B279,"UP",IF(testdata[[#This Row],[mrkt]]&lt;B279,"DN",""))</f>
        <v>UP</v>
      </c>
      <c r="H280" s="2">
        <f>IF(testdata[[#This Row],[mkt-dir]]="UP",testdata[[#This Row],[mrkt]],"")</f>
        <v>251.86</v>
      </c>
      <c r="I280" s="2">
        <f>IF(testdata[[#This Row],[mkt-dir]]="UP",testdata[[#This Row],[eval]],"")</f>
        <v>310.42</v>
      </c>
      <c r="J280" s="5">
        <f t="shared" si="25"/>
        <v>48.421988999999954</v>
      </c>
      <c r="K280" s="5">
        <f t="shared" si="26"/>
        <v>72.851563999999868</v>
      </c>
      <c r="L280" s="6">
        <f>testdata[[#This Row],[cov+]]/testdata[[#This Row],[varM+]]</f>
        <v>1.5045140752066162</v>
      </c>
      <c r="M280" s="1" t="str">
        <f>IF(testdata[[#This Row],[mkt-dir]]="DN",testdata[[#This Row],[mrkt]],"")</f>
        <v/>
      </c>
      <c r="N280" s="1" t="str">
        <f>IF(testdata[[#This Row],[mkt-dir]]="DN",testdata[[#This Row],[eval]],"")</f>
        <v/>
      </c>
      <c r="O280" s="5">
        <f t="shared" si="27"/>
        <v>69.425096000000053</v>
      </c>
      <c r="P280" s="5">
        <f t="shared" si="28"/>
        <v>70.171493999999967</v>
      </c>
      <c r="Q280" s="6">
        <f>testdata[[#This Row],[cov-]]/testdata[[#This Row],[varM-]]</f>
        <v>1.0107511266531042</v>
      </c>
      <c r="R280" s="6">
        <f>testdata[[#This Row],[beta+]]/testdata[[#This Row],[beta-]]</f>
        <v>1.48851090593241</v>
      </c>
      <c r="S280" s="6">
        <f>(testdata[[#This Row],[beta+]]-testdata[[#This Row],[beta-]])^2</f>
        <v>0.24380184936425814</v>
      </c>
      <c r="U280" s="15">
        <v>43140</v>
      </c>
      <c r="V280" s="6">
        <v>1.1660999999999999</v>
      </c>
      <c r="W280" s="6">
        <v>1.5044999999999999</v>
      </c>
      <c r="X280" s="6">
        <v>1.0107999999999999</v>
      </c>
      <c r="Y280" s="6">
        <v>1.4884999999999999</v>
      </c>
      <c r="Z280" s="6">
        <v>0.24379999999999999</v>
      </c>
    </row>
    <row r="281" spans="1:26" x14ac:dyDescent="0.25">
      <c r="A281" s="3">
        <v>279</v>
      </c>
      <c r="B281" s="1">
        <v>255.56</v>
      </c>
      <c r="C281" s="1">
        <v>315.73</v>
      </c>
      <c r="D281" s="5">
        <f t="shared" si="24"/>
        <v>67.455569999999994</v>
      </c>
      <c r="E281" s="5">
        <f t="shared" si="29"/>
        <v>85.871069999999932</v>
      </c>
      <c r="F281" s="6">
        <f>testdata[[#This Row],[cov]]/testdata[[#This Row],[varM]]</f>
        <v>1.2730019181514578</v>
      </c>
      <c r="G281" s="2" t="str">
        <f>IF(testdata[[#This Row],[mrkt]]&gt;B280,"UP",IF(testdata[[#This Row],[mrkt]]&lt;B280,"DN",""))</f>
        <v>UP</v>
      </c>
      <c r="H281" s="2">
        <f>IF(testdata[[#This Row],[mkt-dir]]="UP",testdata[[#This Row],[mrkt]],"")</f>
        <v>255.56</v>
      </c>
      <c r="I281" s="2">
        <f>IF(testdata[[#This Row],[mkt-dir]]="UP",testdata[[#This Row],[eval]],"")</f>
        <v>315.73</v>
      </c>
      <c r="J281" s="5">
        <f t="shared" si="25"/>
        <v>63.289435999999931</v>
      </c>
      <c r="K281" s="5">
        <f t="shared" si="26"/>
        <v>103.22438999999986</v>
      </c>
      <c r="L281" s="6">
        <f>testdata[[#This Row],[cov+]]/testdata[[#This Row],[varM+]]</f>
        <v>1.6309892538780084</v>
      </c>
      <c r="M281" s="1" t="str">
        <f>IF(testdata[[#This Row],[mkt-dir]]="DN",testdata[[#This Row],[mrkt]],"")</f>
        <v/>
      </c>
      <c r="N281" s="1" t="str">
        <f>IF(testdata[[#This Row],[mkt-dir]]="DN",testdata[[#This Row],[eval]],"")</f>
        <v/>
      </c>
      <c r="O281" s="5">
        <f t="shared" si="27"/>
        <v>69.425096000000053</v>
      </c>
      <c r="P281" s="5">
        <f t="shared" si="28"/>
        <v>70.171493999999967</v>
      </c>
      <c r="Q281" s="6">
        <f>testdata[[#This Row],[cov-]]/testdata[[#This Row],[varM-]]</f>
        <v>1.0107511266531042</v>
      </c>
      <c r="R281" s="6">
        <f>testdata[[#This Row],[beta+]]/testdata[[#This Row],[beta-]]</f>
        <v>1.6136407972936879</v>
      </c>
      <c r="S281" s="6">
        <f>(testdata[[#This Row],[beta+]]-testdata[[#This Row],[beta-]])^2</f>
        <v>0.3846953344634565</v>
      </c>
      <c r="U281" s="15">
        <v>43143</v>
      </c>
      <c r="V281" s="6">
        <v>1.2729999999999999</v>
      </c>
      <c r="W281" s="6">
        <v>1.631</v>
      </c>
      <c r="X281" s="6">
        <v>1.0107999999999999</v>
      </c>
      <c r="Y281" s="6">
        <v>1.6135999999999999</v>
      </c>
      <c r="Z281" s="6">
        <v>0.38469999999999999</v>
      </c>
    </row>
    <row r="282" spans="1:26" x14ac:dyDescent="0.25">
      <c r="A282" s="3">
        <v>280</v>
      </c>
      <c r="B282" s="1">
        <v>256.19</v>
      </c>
      <c r="C282" s="1">
        <v>323.66000000000003</v>
      </c>
      <c r="D282" s="5">
        <f t="shared" si="24"/>
        <v>72.06488275000001</v>
      </c>
      <c r="E282" s="5">
        <f t="shared" si="29"/>
        <v>93.76155899999992</v>
      </c>
      <c r="F282" s="6">
        <f>testdata[[#This Row],[cov]]/testdata[[#This Row],[varM]]</f>
        <v>1.3010714153975351</v>
      </c>
      <c r="G282" s="2" t="str">
        <f>IF(testdata[[#This Row],[mrkt]]&gt;B281,"UP",IF(testdata[[#This Row],[mrkt]]&lt;B281,"DN",""))</f>
        <v>UP</v>
      </c>
      <c r="H282" s="2">
        <f>IF(testdata[[#This Row],[mkt-dir]]="UP",testdata[[#This Row],[mrkt]],"")</f>
        <v>256.19</v>
      </c>
      <c r="I282" s="2">
        <f>IF(testdata[[#This Row],[mkt-dir]]="UP",testdata[[#This Row],[eval]],"")</f>
        <v>323.66000000000003</v>
      </c>
      <c r="J282" s="5">
        <f t="shared" si="25"/>
        <v>67.459633057851178</v>
      </c>
      <c r="K282" s="5">
        <f t="shared" si="26"/>
        <v>108.31668760330562</v>
      </c>
      <c r="L282" s="6">
        <f>testdata[[#This Row],[cov+]]/testdata[[#This Row],[varM+]]</f>
        <v>1.6056518942286089</v>
      </c>
      <c r="M282" s="1" t="str">
        <f>IF(testdata[[#This Row],[mkt-dir]]="DN",testdata[[#This Row],[mrkt]],"")</f>
        <v/>
      </c>
      <c r="N282" s="1" t="str">
        <f>IF(testdata[[#This Row],[mkt-dir]]="DN",testdata[[#This Row],[eval]],"")</f>
        <v/>
      </c>
      <c r="O282" s="5">
        <f t="shared" si="27"/>
        <v>76.778839506172915</v>
      </c>
      <c r="P282" s="5">
        <f t="shared" si="28"/>
        <v>78.213561728395035</v>
      </c>
      <c r="Q282" s="6">
        <f>testdata[[#This Row],[cov-]]/testdata[[#This Row],[varM-]]</f>
        <v>1.0186864275554304</v>
      </c>
      <c r="R282" s="6">
        <f>testdata[[#This Row],[beta+]]/testdata[[#This Row],[beta-]]</f>
        <v>1.5761983774356703</v>
      </c>
      <c r="S282" s="6">
        <f>(testdata[[#This Row],[beta+]]-testdata[[#This Row],[beta-]])^2</f>
        <v>0.34452845906686225</v>
      </c>
      <c r="U282" s="15">
        <v>43144</v>
      </c>
      <c r="V282" s="6">
        <v>1.3010999999999999</v>
      </c>
      <c r="W282" s="6">
        <v>1.6056999999999999</v>
      </c>
      <c r="X282" s="6">
        <v>1.0186999999999999</v>
      </c>
      <c r="Y282" s="6">
        <v>1.5762</v>
      </c>
      <c r="Z282" s="6">
        <v>0.34449999999999997</v>
      </c>
    </row>
    <row r="283" spans="1:26" x14ac:dyDescent="0.25">
      <c r="A283" s="3">
        <v>281</v>
      </c>
      <c r="B283" s="1">
        <v>259.64999999999998</v>
      </c>
      <c r="C283" s="1">
        <v>322.31</v>
      </c>
      <c r="D283" s="5">
        <f t="shared" si="24"/>
        <v>72.890198999999996</v>
      </c>
      <c r="E283" s="5">
        <f t="shared" si="29"/>
        <v>96.878571499999936</v>
      </c>
      <c r="F283" s="6">
        <f>testdata[[#This Row],[cov]]/testdata[[#This Row],[varM]]</f>
        <v>1.3291028537320901</v>
      </c>
      <c r="G283" s="2" t="str">
        <f>IF(testdata[[#This Row],[mrkt]]&gt;B282,"UP",IF(testdata[[#This Row],[mrkt]]&lt;B282,"DN",""))</f>
        <v>UP</v>
      </c>
      <c r="H283" s="2">
        <f>IF(testdata[[#This Row],[mkt-dir]]="UP",testdata[[#This Row],[mrkt]],"")</f>
        <v>259.64999999999998</v>
      </c>
      <c r="I283" s="2">
        <f>IF(testdata[[#This Row],[mkt-dir]]="UP",testdata[[#This Row],[eval]],"")</f>
        <v>322.31</v>
      </c>
      <c r="J283" s="5">
        <f t="shared" si="25"/>
        <v>69.632079338842928</v>
      </c>
      <c r="K283" s="5">
        <f t="shared" si="26"/>
        <v>113.15550578512384</v>
      </c>
      <c r="L283" s="6">
        <f>testdata[[#This Row],[cov+]]/testdata[[#This Row],[varM+]]</f>
        <v>1.6250484957441476</v>
      </c>
      <c r="M283" s="1" t="str">
        <f>IF(testdata[[#This Row],[mkt-dir]]="DN",testdata[[#This Row],[mrkt]],"")</f>
        <v/>
      </c>
      <c r="N283" s="1" t="str">
        <f>IF(testdata[[#This Row],[mkt-dir]]="DN",testdata[[#This Row],[eval]],"")</f>
        <v/>
      </c>
      <c r="O283" s="5">
        <f t="shared" si="27"/>
        <v>76.778839506172915</v>
      </c>
      <c r="P283" s="5">
        <f t="shared" si="28"/>
        <v>78.213561728395035</v>
      </c>
      <c r="Q283" s="6">
        <f>testdata[[#This Row],[cov-]]/testdata[[#This Row],[varM-]]</f>
        <v>1.0186864275554304</v>
      </c>
      <c r="R283" s="6">
        <f>testdata[[#This Row],[beta+]]/testdata[[#This Row],[beta-]]</f>
        <v>1.595239174476704</v>
      </c>
      <c r="S283" s="6">
        <f>(testdata[[#This Row],[beta+]]-testdata[[#This Row],[beta-]])^2</f>
        <v>0.3676749577380985</v>
      </c>
      <c r="U283" s="15">
        <v>43145</v>
      </c>
      <c r="V283" s="6">
        <v>1.3290999999999999</v>
      </c>
      <c r="W283" s="6">
        <v>1.625</v>
      </c>
      <c r="X283" s="6">
        <v>1.0186999999999999</v>
      </c>
      <c r="Y283" s="6">
        <v>1.5952</v>
      </c>
      <c r="Z283" s="6">
        <v>0.36770000000000003</v>
      </c>
    </row>
    <row r="284" spans="1:26" x14ac:dyDescent="0.25">
      <c r="A284" s="3">
        <v>282</v>
      </c>
      <c r="B284" s="1">
        <v>262.95999999999998</v>
      </c>
      <c r="C284" s="1">
        <v>334.07</v>
      </c>
      <c r="D284" s="5">
        <f t="shared" si="24"/>
        <v>72.322844749999987</v>
      </c>
      <c r="E284" s="5">
        <f t="shared" si="29"/>
        <v>96.016225749999919</v>
      </c>
      <c r="F284" s="6">
        <f>testdata[[#This Row],[cov]]/testdata[[#This Row],[varM]]</f>
        <v>1.3276057666412511</v>
      </c>
      <c r="G284" s="2" t="str">
        <f>IF(testdata[[#This Row],[mrkt]]&gt;B283,"UP",IF(testdata[[#This Row],[mrkt]]&lt;B283,"DN",""))</f>
        <v>UP</v>
      </c>
      <c r="H284" s="2">
        <f>IF(testdata[[#This Row],[mkt-dir]]="UP",testdata[[#This Row],[mrkt]],"")</f>
        <v>262.95999999999998</v>
      </c>
      <c r="I284" s="2">
        <f>IF(testdata[[#This Row],[mkt-dir]]="UP",testdata[[#This Row],[eval]],"")</f>
        <v>334.07</v>
      </c>
      <c r="J284" s="5">
        <f t="shared" si="25"/>
        <v>64.238630555555503</v>
      </c>
      <c r="K284" s="5">
        <f t="shared" si="26"/>
        <v>104.05522083333322</v>
      </c>
      <c r="L284" s="6">
        <f>testdata[[#This Row],[cov+]]/testdata[[#This Row],[varM+]]</f>
        <v>1.6198231489904371</v>
      </c>
      <c r="M284" s="1" t="str">
        <f>IF(testdata[[#This Row],[mkt-dir]]="DN",testdata[[#This Row],[mrkt]],"")</f>
        <v/>
      </c>
      <c r="N284" s="1" t="str">
        <f>IF(testdata[[#This Row],[mkt-dir]]="DN",testdata[[#This Row],[eval]],"")</f>
        <v/>
      </c>
      <c r="O284" s="5">
        <f t="shared" si="27"/>
        <v>84.139923437500045</v>
      </c>
      <c r="P284" s="5">
        <f t="shared" si="28"/>
        <v>86.185787499999961</v>
      </c>
      <c r="Q284" s="6">
        <f>testdata[[#This Row],[cov-]]/testdata[[#This Row],[varM-]]</f>
        <v>1.0243150216795669</v>
      </c>
      <c r="R284" s="6">
        <f>testdata[[#This Row],[beta+]]/testdata[[#This Row],[beta-]]</f>
        <v>1.5813720532326245</v>
      </c>
      <c r="S284" s="6">
        <f>(testdata[[#This Row],[beta+]]-testdata[[#This Row],[beta-]])^2</f>
        <v>0.35462992969329959</v>
      </c>
      <c r="U284" s="15">
        <v>43146</v>
      </c>
      <c r="V284" s="6">
        <v>1.3275999999999999</v>
      </c>
      <c r="W284" s="6">
        <v>1.6197999999999999</v>
      </c>
      <c r="X284" s="6">
        <v>1.0243</v>
      </c>
      <c r="Y284" s="6">
        <v>1.5813999999999999</v>
      </c>
      <c r="Z284" s="6">
        <v>0.35460000000000003</v>
      </c>
    </row>
    <row r="285" spans="1:26" x14ac:dyDescent="0.25">
      <c r="A285" s="3">
        <v>283</v>
      </c>
      <c r="B285" s="1">
        <v>263.04000000000002</v>
      </c>
      <c r="C285" s="1">
        <v>335.49</v>
      </c>
      <c r="D285" s="5">
        <f t="shared" si="24"/>
        <v>70.961661000000007</v>
      </c>
      <c r="E285" s="5">
        <f t="shared" si="29"/>
        <v>92.756519999999938</v>
      </c>
      <c r="F285" s="6">
        <f>testdata[[#This Row],[cov]]/testdata[[#This Row],[varM]]</f>
        <v>1.307135694019337</v>
      </c>
      <c r="G285" s="2" t="str">
        <f>IF(testdata[[#This Row],[mrkt]]&gt;B284,"UP",IF(testdata[[#This Row],[mrkt]]&lt;B284,"DN",""))</f>
        <v>UP</v>
      </c>
      <c r="H285" s="2">
        <f>IF(testdata[[#This Row],[mkt-dir]]="UP",testdata[[#This Row],[mrkt]],"")</f>
        <v>263.04000000000002</v>
      </c>
      <c r="I285" s="2">
        <f>IF(testdata[[#This Row],[mkt-dir]]="UP",testdata[[#This Row],[eval]],"")</f>
        <v>335.49</v>
      </c>
      <c r="J285" s="5">
        <f t="shared" si="25"/>
        <v>62.169174305555494</v>
      </c>
      <c r="K285" s="5">
        <f t="shared" si="26"/>
        <v>97.474261111110991</v>
      </c>
      <c r="L285" s="6">
        <f>testdata[[#This Row],[cov+]]/testdata[[#This Row],[varM+]]</f>
        <v>1.5678873364480346</v>
      </c>
      <c r="M285" s="1" t="str">
        <f>IF(testdata[[#This Row],[mkt-dir]]="DN",testdata[[#This Row],[mrkt]],"")</f>
        <v/>
      </c>
      <c r="N285" s="1" t="str">
        <f>IF(testdata[[#This Row],[mkt-dir]]="DN",testdata[[#This Row],[eval]],"")</f>
        <v/>
      </c>
      <c r="O285" s="5">
        <f t="shared" si="27"/>
        <v>84.139923437500045</v>
      </c>
      <c r="P285" s="5">
        <f t="shared" si="28"/>
        <v>86.185787499999961</v>
      </c>
      <c r="Q285" s="6">
        <f>testdata[[#This Row],[cov-]]/testdata[[#This Row],[varM-]]</f>
        <v>1.0243150216795669</v>
      </c>
      <c r="R285" s="6">
        <f>testdata[[#This Row],[beta+]]/testdata[[#This Row],[beta-]]</f>
        <v>1.5306690844747872</v>
      </c>
      <c r="S285" s="6">
        <f>(testdata[[#This Row],[beta+]]-testdata[[#This Row],[beta-]])^2</f>
        <v>0.29547086138275008</v>
      </c>
      <c r="U285" s="15">
        <v>43147</v>
      </c>
      <c r="V285" s="6">
        <v>1.3070999999999999</v>
      </c>
      <c r="W285" s="6">
        <v>1.5679000000000001</v>
      </c>
      <c r="X285" s="6">
        <v>1.0243</v>
      </c>
      <c r="Y285" s="6">
        <v>1.5306999999999999</v>
      </c>
      <c r="Z285" s="6">
        <v>0.29549999999999998</v>
      </c>
    </row>
    <row r="286" spans="1:26" x14ac:dyDescent="0.25">
      <c r="A286" s="3">
        <v>284</v>
      </c>
      <c r="B286" s="1">
        <v>261.39</v>
      </c>
      <c r="C286" s="1">
        <v>334.77</v>
      </c>
      <c r="D286" s="5">
        <f t="shared" si="24"/>
        <v>68.068669000000014</v>
      </c>
      <c r="E286" s="5">
        <f t="shared" si="29"/>
        <v>87.007465499999952</v>
      </c>
      <c r="F286" s="6">
        <f>testdata[[#This Row],[cov]]/testdata[[#This Row],[varM]]</f>
        <v>1.2782307451905655</v>
      </c>
      <c r="G286" s="2" t="str">
        <f>IF(testdata[[#This Row],[mrkt]]&gt;B285,"UP",IF(testdata[[#This Row],[mrkt]]&lt;B285,"DN",""))</f>
        <v>DN</v>
      </c>
      <c r="H286" s="2" t="str">
        <f>IF(testdata[[#This Row],[mkt-dir]]="UP",testdata[[#This Row],[mrkt]],"")</f>
        <v/>
      </c>
      <c r="I286" s="2" t="str">
        <f>IF(testdata[[#This Row],[mkt-dir]]="UP",testdata[[#This Row],[eval]],"")</f>
        <v/>
      </c>
      <c r="J286" s="5">
        <f t="shared" si="25"/>
        <v>61.82709917355367</v>
      </c>
      <c r="K286" s="5">
        <f t="shared" si="26"/>
        <v>93.233838016528821</v>
      </c>
      <c r="L286" s="6">
        <f>testdata[[#This Row],[cov+]]/testdata[[#This Row],[varM+]]</f>
        <v>1.507976910817276</v>
      </c>
      <c r="M286" s="1">
        <f>IF(testdata[[#This Row],[mkt-dir]]="DN",testdata[[#This Row],[mrkt]],"")</f>
        <v>261.39</v>
      </c>
      <c r="N286" s="1">
        <f>IF(testdata[[#This Row],[mkt-dir]]="DN",testdata[[#This Row],[eval]],"")</f>
        <v>334.77</v>
      </c>
      <c r="O286" s="5">
        <f t="shared" si="27"/>
        <v>75.664444444444513</v>
      </c>
      <c r="P286" s="5">
        <f t="shared" si="28"/>
        <v>78.42467777777776</v>
      </c>
      <c r="Q286" s="6">
        <f>testdata[[#This Row],[cov-]]/testdata[[#This Row],[varM-]]</f>
        <v>1.0364799259890147</v>
      </c>
      <c r="R286" s="6">
        <f>testdata[[#This Row],[beta+]]/testdata[[#This Row],[beta-]]</f>
        <v>1.4549021867243173</v>
      </c>
      <c r="S286" s="6">
        <f>(testdata[[#This Row],[beta+]]-testdata[[#This Row],[beta-]])^2</f>
        <v>0.22230940670214167</v>
      </c>
      <c r="U286" s="15">
        <v>43151</v>
      </c>
      <c r="V286" s="6">
        <v>1.2782</v>
      </c>
      <c r="W286" s="6">
        <v>1.508</v>
      </c>
      <c r="X286" s="6">
        <v>1.0365</v>
      </c>
      <c r="Y286" s="6">
        <v>1.4549000000000001</v>
      </c>
      <c r="Z286" s="6">
        <v>0.2223</v>
      </c>
    </row>
    <row r="287" spans="1:26" x14ac:dyDescent="0.25">
      <c r="A287" s="3">
        <v>285</v>
      </c>
      <c r="B287" s="1">
        <v>260.08999999999997</v>
      </c>
      <c r="C287" s="1">
        <v>333.3</v>
      </c>
      <c r="D287" s="5">
        <f t="shared" si="24"/>
        <v>64.390612750000017</v>
      </c>
      <c r="E287" s="5">
        <f t="shared" si="29"/>
        <v>79.573285999999939</v>
      </c>
      <c r="F287" s="6">
        <f>testdata[[#This Row],[cov]]/testdata[[#This Row],[varM]]</f>
        <v>1.2357901657023744</v>
      </c>
      <c r="G287" s="2" t="str">
        <f>IF(testdata[[#This Row],[mrkt]]&gt;B286,"UP",IF(testdata[[#This Row],[mrkt]]&lt;B286,"DN",""))</f>
        <v>DN</v>
      </c>
      <c r="H287" s="2" t="str">
        <f>IF(testdata[[#This Row],[mkt-dir]]="UP",testdata[[#This Row],[mrkt]],"")</f>
        <v/>
      </c>
      <c r="I287" s="2" t="str">
        <f>IF(testdata[[#This Row],[mkt-dir]]="UP",testdata[[#This Row],[eval]],"")</f>
        <v/>
      </c>
      <c r="J287" s="5">
        <f t="shared" si="25"/>
        <v>58.998723999999982</v>
      </c>
      <c r="K287" s="5">
        <f t="shared" si="26"/>
        <v>82.876019999999926</v>
      </c>
      <c r="L287" s="6">
        <f>testdata[[#This Row],[cov+]]/testdata[[#This Row],[varM+]]</f>
        <v>1.4047086848861334</v>
      </c>
      <c r="M287" s="1">
        <f>IF(testdata[[#This Row],[mkt-dir]]="DN",testdata[[#This Row],[mrkt]],"")</f>
        <v>260.08999999999997</v>
      </c>
      <c r="N287" s="1">
        <f>IF(testdata[[#This Row],[mkt-dir]]="DN",testdata[[#This Row],[eval]],"")</f>
        <v>333.3</v>
      </c>
      <c r="O287" s="5">
        <f t="shared" si="27"/>
        <v>69.497489000000073</v>
      </c>
      <c r="P287" s="5">
        <f t="shared" si="28"/>
        <v>73.053496999999979</v>
      </c>
      <c r="Q287" s="6">
        <f>testdata[[#This Row],[cov-]]/testdata[[#This Row],[varM-]]</f>
        <v>1.0511674313873398</v>
      </c>
      <c r="R287" s="6">
        <f>testdata[[#This Row],[beta+]]/testdata[[#This Row],[beta-]]</f>
        <v>1.3363320085290189</v>
      </c>
      <c r="S287" s="6">
        <f>(testdata[[#This Row],[beta+]]-testdata[[#This Row],[beta-]])^2</f>
        <v>0.12499141792549825</v>
      </c>
      <c r="U287" s="15">
        <v>43152</v>
      </c>
      <c r="V287" s="6">
        <v>1.2358</v>
      </c>
      <c r="W287" s="6">
        <v>1.4047000000000001</v>
      </c>
      <c r="X287" s="6">
        <v>1.0511999999999999</v>
      </c>
      <c r="Y287" s="6">
        <v>1.3363</v>
      </c>
      <c r="Z287" s="6">
        <v>0.125</v>
      </c>
    </row>
    <row r="288" spans="1:26" x14ac:dyDescent="0.25">
      <c r="A288" s="3">
        <v>286</v>
      </c>
      <c r="B288" s="1">
        <v>260.43</v>
      </c>
      <c r="C288" s="1">
        <v>346.17</v>
      </c>
      <c r="D288" s="5">
        <f t="shared" si="24"/>
        <v>59.920544000000028</v>
      </c>
      <c r="E288" s="5">
        <f t="shared" si="29"/>
        <v>73.027809999999974</v>
      </c>
      <c r="F288" s="6">
        <f>testdata[[#This Row],[cov]]/testdata[[#This Row],[varM]]</f>
        <v>1.2187441088652322</v>
      </c>
      <c r="G288" s="2" t="str">
        <f>IF(testdata[[#This Row],[mrkt]]&gt;B287,"UP",IF(testdata[[#This Row],[mrkt]]&lt;B287,"DN",""))</f>
        <v>UP</v>
      </c>
      <c r="H288" s="2">
        <f>IF(testdata[[#This Row],[mkt-dir]]="UP",testdata[[#This Row],[mrkt]],"")</f>
        <v>260.43</v>
      </c>
      <c r="I288" s="2">
        <f>IF(testdata[[#This Row],[mkt-dir]]="UP",testdata[[#This Row],[eval]],"")</f>
        <v>346.17</v>
      </c>
      <c r="J288" s="5">
        <f t="shared" si="25"/>
        <v>54.132899173553717</v>
      </c>
      <c r="K288" s="5">
        <f t="shared" si="26"/>
        <v>72.274336363636309</v>
      </c>
      <c r="L288" s="6">
        <f>testdata[[#This Row],[cov+]]/testdata[[#This Row],[varM+]]</f>
        <v>1.3351277590346662</v>
      </c>
      <c r="M288" s="1" t="str">
        <f>IF(testdata[[#This Row],[mkt-dir]]="DN",testdata[[#This Row],[mrkt]],"")</f>
        <v/>
      </c>
      <c r="N288" s="1" t="str">
        <f>IF(testdata[[#This Row],[mkt-dir]]="DN",testdata[[#This Row],[eval]],"")</f>
        <v/>
      </c>
      <c r="O288" s="5">
        <f t="shared" si="27"/>
        <v>66.99372839506178</v>
      </c>
      <c r="P288" s="5">
        <f t="shared" si="28"/>
        <v>74.06615432098765</v>
      </c>
      <c r="Q288" s="6">
        <f>testdata[[#This Row],[cov-]]/testdata[[#This Row],[varM-]]</f>
        <v>1.1055684777568999</v>
      </c>
      <c r="R288" s="6">
        <f>testdata[[#This Row],[beta+]]/testdata[[#This Row],[beta-]]</f>
        <v>1.2076391339806662</v>
      </c>
      <c r="S288" s="6">
        <f>(testdata[[#This Row],[beta+]]-testdata[[#This Row],[beta-]])^2</f>
        <v>5.2697463620764606E-2</v>
      </c>
      <c r="U288" s="15">
        <v>43153</v>
      </c>
      <c r="V288" s="6">
        <v>1.2186999999999999</v>
      </c>
      <c r="W288" s="6">
        <v>1.3351</v>
      </c>
      <c r="X288" s="6">
        <v>1.1055999999999999</v>
      </c>
      <c r="Y288" s="6">
        <v>1.2076</v>
      </c>
      <c r="Z288" s="6">
        <v>5.2699999999999997E-2</v>
      </c>
    </row>
    <row r="289" spans="1:26" x14ac:dyDescent="0.25">
      <c r="A289" s="3">
        <v>287</v>
      </c>
      <c r="B289" s="1">
        <v>264.58</v>
      </c>
      <c r="C289" s="1">
        <v>352.05</v>
      </c>
      <c r="D289" s="5">
        <f t="shared" si="24"/>
        <v>54.730498750000017</v>
      </c>
      <c r="E289" s="5">
        <f t="shared" si="29"/>
        <v>73.759863749999965</v>
      </c>
      <c r="F289" s="6">
        <f>testdata[[#This Row],[cov]]/testdata[[#This Row],[varM]]</f>
        <v>1.3476921540021585</v>
      </c>
      <c r="G289" s="2" t="str">
        <f>IF(testdata[[#This Row],[mrkt]]&gt;B288,"UP",IF(testdata[[#This Row],[mrkt]]&lt;B288,"DN",""))</f>
        <v>UP</v>
      </c>
      <c r="H289" s="2">
        <f>IF(testdata[[#This Row],[mkt-dir]]="UP",testdata[[#This Row],[mrkt]],"")</f>
        <v>264.58</v>
      </c>
      <c r="I289" s="2">
        <f>IF(testdata[[#This Row],[mkt-dir]]="UP",testdata[[#This Row],[eval]],"")</f>
        <v>352.05</v>
      </c>
      <c r="J289" s="5">
        <f t="shared" si="25"/>
        <v>44.464517355371846</v>
      </c>
      <c r="K289" s="5">
        <f t="shared" si="26"/>
        <v>71.848736363636306</v>
      </c>
      <c r="L289" s="6">
        <f>testdata[[#This Row],[cov+]]/testdata[[#This Row],[varM+]]</f>
        <v>1.6158667773092585</v>
      </c>
      <c r="M289" s="1" t="str">
        <f>IF(testdata[[#This Row],[mkt-dir]]="DN",testdata[[#This Row],[mrkt]],"")</f>
        <v/>
      </c>
      <c r="N289" s="1" t="str">
        <f>IF(testdata[[#This Row],[mkt-dir]]="DN",testdata[[#This Row],[eval]],"")</f>
        <v/>
      </c>
      <c r="O289" s="5">
        <f t="shared" si="27"/>
        <v>66.99372839506178</v>
      </c>
      <c r="P289" s="5">
        <f t="shared" si="28"/>
        <v>74.06615432098765</v>
      </c>
      <c r="Q289" s="6">
        <f>testdata[[#This Row],[cov-]]/testdata[[#This Row],[varM-]]</f>
        <v>1.1055684777568999</v>
      </c>
      <c r="R289" s="6">
        <f>testdata[[#This Row],[beta+]]/testdata[[#This Row],[beta-]]</f>
        <v>1.4615709563171595</v>
      </c>
      <c r="S289" s="6">
        <f>(testdata[[#This Row],[beta+]]-testdata[[#This Row],[beta-]])^2</f>
        <v>0.26040435452602873</v>
      </c>
      <c r="U289" s="15">
        <v>43154</v>
      </c>
      <c r="V289" s="6">
        <v>1.3476999999999999</v>
      </c>
      <c r="W289" s="6">
        <v>1.6158999999999999</v>
      </c>
      <c r="X289" s="6">
        <v>1.1055999999999999</v>
      </c>
      <c r="Y289" s="6">
        <v>1.4616</v>
      </c>
      <c r="Z289" s="6">
        <v>0.26040000000000002</v>
      </c>
    </row>
    <row r="290" spans="1:26" x14ac:dyDescent="0.25">
      <c r="A290" s="3">
        <v>288</v>
      </c>
      <c r="B290" s="1">
        <v>267.64999999999998</v>
      </c>
      <c r="C290" s="1">
        <v>357.42</v>
      </c>
      <c r="D290" s="5">
        <f t="shared" si="24"/>
        <v>46.532264749999982</v>
      </c>
      <c r="E290" s="5">
        <f t="shared" si="29"/>
        <v>75.164654499999926</v>
      </c>
      <c r="F290" s="6">
        <f>testdata[[#This Row],[cov]]/testdata[[#This Row],[varM]]</f>
        <v>1.6153233654934012</v>
      </c>
      <c r="G290" s="2" t="str">
        <f>IF(testdata[[#This Row],[mrkt]]&gt;B289,"UP",IF(testdata[[#This Row],[mrkt]]&lt;B289,"DN",""))</f>
        <v>UP</v>
      </c>
      <c r="H290" s="2">
        <f>IF(testdata[[#This Row],[mkt-dir]]="UP",testdata[[#This Row],[mrkt]],"")</f>
        <v>267.64999999999998</v>
      </c>
      <c r="I290" s="2">
        <f>IF(testdata[[#This Row],[mkt-dir]]="UP",testdata[[#This Row],[eval]],"")</f>
        <v>357.42</v>
      </c>
      <c r="J290" s="5">
        <f t="shared" si="25"/>
        <v>28.807135537190014</v>
      </c>
      <c r="K290" s="5">
        <f t="shared" si="26"/>
        <v>73.528285950413107</v>
      </c>
      <c r="L290" s="6">
        <f>testdata[[#This Row],[cov+]]/testdata[[#This Row],[varM+]]</f>
        <v>2.5524330892076406</v>
      </c>
      <c r="M290" s="1" t="str">
        <f>IF(testdata[[#This Row],[mkt-dir]]="DN",testdata[[#This Row],[mrkt]],"")</f>
        <v/>
      </c>
      <c r="N290" s="1" t="str">
        <f>IF(testdata[[#This Row],[mkt-dir]]="DN",testdata[[#This Row],[eval]],"")</f>
        <v/>
      </c>
      <c r="O290" s="5">
        <f t="shared" si="27"/>
        <v>66.99372839506178</v>
      </c>
      <c r="P290" s="5">
        <f t="shared" si="28"/>
        <v>74.06615432098765</v>
      </c>
      <c r="Q290" s="6">
        <f>testdata[[#This Row],[cov-]]/testdata[[#This Row],[varM-]]</f>
        <v>1.1055684777568999</v>
      </c>
      <c r="R290" s="6">
        <f>testdata[[#This Row],[beta+]]/testdata[[#This Row],[beta-]]</f>
        <v>2.3087064623860298</v>
      </c>
      <c r="S290" s="6">
        <f>(testdata[[#This Row],[beta+]]-testdata[[#This Row],[beta-]])^2</f>
        <v>2.0934172038685026</v>
      </c>
      <c r="U290" s="15">
        <v>43157</v>
      </c>
      <c r="V290" s="6">
        <v>1.6153</v>
      </c>
      <c r="W290" s="6">
        <v>2.5524</v>
      </c>
      <c r="X290" s="6">
        <v>1.1055999999999999</v>
      </c>
      <c r="Y290" s="6">
        <v>2.3087</v>
      </c>
      <c r="Z290" s="6">
        <v>2.0933999999999999</v>
      </c>
    </row>
    <row r="291" spans="1:26" x14ac:dyDescent="0.25">
      <c r="A291" s="3">
        <v>289</v>
      </c>
      <c r="B291" s="1">
        <v>264.31</v>
      </c>
      <c r="C291" s="1">
        <v>350.99</v>
      </c>
      <c r="D291" s="5">
        <f t="shared" si="24"/>
        <v>38.954818999999993</v>
      </c>
      <c r="E291" s="5">
        <f t="shared" si="29"/>
        <v>69.085297999999966</v>
      </c>
      <c r="F291" s="6">
        <f>testdata[[#This Row],[cov]]/testdata[[#This Row],[varM]]</f>
        <v>1.7734724425237345</v>
      </c>
      <c r="G291" s="2" t="str">
        <f>IF(testdata[[#This Row],[mrkt]]&gt;B290,"UP",IF(testdata[[#This Row],[mrkt]]&lt;B290,"DN",""))</f>
        <v>DN</v>
      </c>
      <c r="H291" s="2" t="str">
        <f>IF(testdata[[#This Row],[mkt-dir]]="UP",testdata[[#This Row],[mrkt]],"")</f>
        <v/>
      </c>
      <c r="I291" s="2" t="str">
        <f>IF(testdata[[#This Row],[mkt-dir]]="UP",testdata[[#This Row],[eval]],"")</f>
        <v/>
      </c>
      <c r="J291" s="5">
        <f t="shared" si="25"/>
        <v>28.807135537190014</v>
      </c>
      <c r="K291" s="5">
        <f t="shared" si="26"/>
        <v>73.528285950413107</v>
      </c>
      <c r="L291" s="6">
        <f>testdata[[#This Row],[cov+]]/testdata[[#This Row],[varM+]]</f>
        <v>2.5524330892076406</v>
      </c>
      <c r="M291" s="1">
        <f>IF(testdata[[#This Row],[mkt-dir]]="DN",testdata[[#This Row],[mrkt]],"")</f>
        <v>264.31</v>
      </c>
      <c r="N291" s="1">
        <f>IF(testdata[[#This Row],[mkt-dir]]="DN",testdata[[#This Row],[eval]],"")</f>
        <v>350.99</v>
      </c>
      <c r="O291" s="5">
        <f t="shared" si="27"/>
        <v>51.277276543209915</v>
      </c>
      <c r="P291" s="5">
        <f t="shared" si="28"/>
        <v>62.820392592592597</v>
      </c>
      <c r="Q291" s="6">
        <f>testdata[[#This Row],[cov-]]/testdata[[#This Row],[varM-]]</f>
        <v>1.225111722531824</v>
      </c>
      <c r="R291" s="6">
        <f>testdata[[#This Row],[beta+]]/testdata[[#This Row],[beta-]]</f>
        <v>2.0834288353169663</v>
      </c>
      <c r="S291" s="6">
        <f>(testdata[[#This Row],[beta+]]-testdata[[#This Row],[beta-]])^2</f>
        <v>1.7617820104341575</v>
      </c>
      <c r="U291" s="15">
        <v>43158</v>
      </c>
      <c r="V291" s="6">
        <v>1.7735000000000001</v>
      </c>
      <c r="W291" s="6">
        <v>2.5524</v>
      </c>
      <c r="X291" s="6">
        <v>1.2251000000000001</v>
      </c>
      <c r="Y291" s="6">
        <v>2.0834000000000001</v>
      </c>
      <c r="Z291" s="6">
        <v>1.7618</v>
      </c>
    </row>
    <row r="292" spans="1:26" x14ac:dyDescent="0.25">
      <c r="A292" s="3">
        <v>290</v>
      </c>
      <c r="B292" s="1">
        <v>261.63</v>
      </c>
      <c r="C292" s="1">
        <v>343.06</v>
      </c>
      <c r="D292" s="5">
        <f t="shared" si="24"/>
        <v>33.673303999999973</v>
      </c>
      <c r="E292" s="5">
        <f t="shared" si="29"/>
        <v>64.603163999999964</v>
      </c>
      <c r="F292" s="6">
        <f>testdata[[#This Row],[cov]]/testdata[[#This Row],[varM]]</f>
        <v>1.9185276265138702</v>
      </c>
      <c r="G292" s="2" t="str">
        <f>IF(testdata[[#This Row],[mrkt]]&gt;B291,"UP",IF(testdata[[#This Row],[mrkt]]&lt;B291,"DN",""))</f>
        <v>DN</v>
      </c>
      <c r="H292" s="2" t="str">
        <f>IF(testdata[[#This Row],[mkt-dir]]="UP",testdata[[#This Row],[mrkt]],"")</f>
        <v/>
      </c>
      <c r="I292" s="2" t="str">
        <f>IF(testdata[[#This Row],[mkt-dir]]="UP",testdata[[#This Row],[eval]],"")</f>
        <v/>
      </c>
      <c r="J292" s="5">
        <f t="shared" si="25"/>
        <v>28.807135537190014</v>
      </c>
      <c r="K292" s="5">
        <f t="shared" si="26"/>
        <v>73.528285950413107</v>
      </c>
      <c r="L292" s="6">
        <f>testdata[[#This Row],[cov+]]/testdata[[#This Row],[varM+]]</f>
        <v>2.5524330892076406</v>
      </c>
      <c r="M292" s="1">
        <f>IF(testdata[[#This Row],[mkt-dir]]="DN",testdata[[#This Row],[mrkt]],"")</f>
        <v>261.63</v>
      </c>
      <c r="N292" s="1">
        <f>IF(testdata[[#This Row],[mkt-dir]]="DN",testdata[[#This Row],[eval]],"")</f>
        <v>343.06</v>
      </c>
      <c r="O292" s="5">
        <f t="shared" si="27"/>
        <v>39.351187654320995</v>
      </c>
      <c r="P292" s="5">
        <f t="shared" si="28"/>
        <v>55.106288888888919</v>
      </c>
      <c r="Q292" s="6">
        <f>testdata[[#This Row],[cov-]]/testdata[[#This Row],[varM-]]</f>
        <v>1.4003716831361739</v>
      </c>
      <c r="R292" s="6">
        <f>testdata[[#This Row],[beta+]]/testdata[[#This Row],[beta-]]</f>
        <v>1.8226825920182783</v>
      </c>
      <c r="S292" s="6">
        <f>(testdata[[#This Row],[beta+]]-testdata[[#This Row],[beta-]])^2</f>
        <v>1.3272454833593648</v>
      </c>
      <c r="U292" s="15">
        <v>43159</v>
      </c>
      <c r="V292" s="6">
        <v>1.9185000000000001</v>
      </c>
      <c r="W292" s="6">
        <v>2.5524</v>
      </c>
      <c r="X292" s="6">
        <v>1.4004000000000001</v>
      </c>
      <c r="Y292" s="6">
        <v>1.8227</v>
      </c>
      <c r="Z292" s="6">
        <v>1.3271999999999999</v>
      </c>
    </row>
    <row r="293" spans="1:26" x14ac:dyDescent="0.25">
      <c r="A293" s="3">
        <v>291</v>
      </c>
      <c r="B293" s="1">
        <v>257.83</v>
      </c>
      <c r="C293" s="1">
        <v>330.93</v>
      </c>
      <c r="D293" s="5">
        <f t="shared" si="24"/>
        <v>27.957799999999985</v>
      </c>
      <c r="E293" s="5">
        <f t="shared" si="29"/>
        <v>55.272739999999963</v>
      </c>
      <c r="F293" s="6">
        <f>testdata[[#This Row],[cov]]/testdata[[#This Row],[varM]]</f>
        <v>1.9770060591319774</v>
      </c>
      <c r="G293" s="2" t="str">
        <f>IF(testdata[[#This Row],[mrkt]]&gt;B292,"UP",IF(testdata[[#This Row],[mrkt]]&lt;B292,"DN",""))</f>
        <v>DN</v>
      </c>
      <c r="H293" s="2" t="str">
        <f>IF(testdata[[#This Row],[mkt-dir]]="UP",testdata[[#This Row],[mrkt]],"")</f>
        <v/>
      </c>
      <c r="I293" s="2" t="str">
        <f>IF(testdata[[#This Row],[mkt-dir]]="UP",testdata[[#This Row],[eval]],"")</f>
        <v/>
      </c>
      <c r="J293" s="5">
        <f t="shared" si="25"/>
        <v>19.879520999999933</v>
      </c>
      <c r="K293" s="5">
        <f t="shared" si="26"/>
        <v>58.935672999999909</v>
      </c>
      <c r="L293" s="6">
        <f>testdata[[#This Row],[cov+]]/testdata[[#This Row],[varM+]]</f>
        <v>2.9646425082375027</v>
      </c>
      <c r="M293" s="1">
        <f>IF(testdata[[#This Row],[mkt-dir]]="DN",testdata[[#This Row],[mrkt]],"")</f>
        <v>257.83</v>
      </c>
      <c r="N293" s="1">
        <f>IF(testdata[[#This Row],[mkt-dir]]="DN",testdata[[#This Row],[eval]],"")</f>
        <v>330.93</v>
      </c>
      <c r="O293" s="5">
        <f t="shared" si="27"/>
        <v>36.033341000000021</v>
      </c>
      <c r="P293" s="5">
        <f t="shared" si="28"/>
        <v>51.431763000000032</v>
      </c>
      <c r="Q293" s="6">
        <f>testdata[[#This Row],[cov-]]/testdata[[#This Row],[varM-]]</f>
        <v>1.4273381699465504</v>
      </c>
      <c r="R293" s="6">
        <f>testdata[[#This Row],[beta+]]/testdata[[#This Row],[beta-]]</f>
        <v>2.0770428274530905</v>
      </c>
      <c r="S293" s="6">
        <f>(testdata[[#This Row],[beta+]]-testdata[[#This Row],[beta-]])^2</f>
        <v>2.3633046285281831</v>
      </c>
      <c r="U293" s="15">
        <v>43160</v>
      </c>
      <c r="V293" s="6">
        <v>1.9770000000000001</v>
      </c>
      <c r="W293" s="6">
        <v>2.9645999999999999</v>
      </c>
      <c r="X293" s="6">
        <v>1.4273</v>
      </c>
      <c r="Y293" s="6">
        <v>2.077</v>
      </c>
      <c r="Z293" s="6">
        <v>2.3633000000000002</v>
      </c>
    </row>
    <row r="294" spans="1:26" x14ac:dyDescent="0.25">
      <c r="A294" s="3">
        <v>292</v>
      </c>
      <c r="B294" s="1">
        <v>259.16000000000003</v>
      </c>
      <c r="C294" s="1">
        <v>335.12</v>
      </c>
      <c r="D294" s="5">
        <f t="shared" si="24"/>
        <v>21.53927599999998</v>
      </c>
      <c r="E294" s="5">
        <f t="shared" si="29"/>
        <v>47.290431999999981</v>
      </c>
      <c r="F294" s="6">
        <f>testdata[[#This Row],[cov]]/testdata[[#This Row],[varM]]</f>
        <v>2.1955441770651913</v>
      </c>
      <c r="G294" s="2" t="str">
        <f>IF(testdata[[#This Row],[mrkt]]&gt;B293,"UP",IF(testdata[[#This Row],[mrkt]]&lt;B293,"DN",""))</f>
        <v>UP</v>
      </c>
      <c r="H294" s="2">
        <f>IF(testdata[[#This Row],[mkt-dir]]="UP",testdata[[#This Row],[mrkt]],"")</f>
        <v>259.16000000000003</v>
      </c>
      <c r="I294" s="2">
        <f>IF(testdata[[#This Row],[mkt-dir]]="UP",testdata[[#This Row],[eval]],"")</f>
        <v>335.12</v>
      </c>
      <c r="J294" s="5">
        <f t="shared" si="25"/>
        <v>18.147350413223077</v>
      </c>
      <c r="K294" s="5">
        <f t="shared" si="26"/>
        <v>53.421072727272637</v>
      </c>
      <c r="L294" s="6">
        <f>testdata[[#This Row],[cov+]]/testdata[[#This Row],[varM+]]</f>
        <v>2.9437395273057243</v>
      </c>
      <c r="M294" s="1" t="str">
        <f>IF(testdata[[#This Row],[mkt-dir]]="DN",testdata[[#This Row],[mrkt]],"")</f>
        <v/>
      </c>
      <c r="N294" s="1" t="str">
        <f>IF(testdata[[#This Row],[mkt-dir]]="DN",testdata[[#This Row],[eval]],"")</f>
        <v/>
      </c>
      <c r="O294" s="5">
        <f t="shared" si="27"/>
        <v>25.063444444444482</v>
      </c>
      <c r="P294" s="5">
        <f t="shared" si="28"/>
        <v>41.770351851851899</v>
      </c>
      <c r="Q294" s="6">
        <f>testdata[[#This Row],[cov-]]/testdata[[#This Row],[varM-]]</f>
        <v>1.6665846525779755</v>
      </c>
      <c r="R294" s="6">
        <f>testdata[[#This Row],[beta+]]/testdata[[#This Row],[beta-]]</f>
        <v>1.7663306347818379</v>
      </c>
      <c r="S294" s="6">
        <f>(testdata[[#This Row],[beta+]]-testdata[[#This Row],[beta-]])^2</f>
        <v>1.6311245740408518</v>
      </c>
      <c r="U294" s="15">
        <v>43161</v>
      </c>
      <c r="V294" s="6">
        <v>2.1955</v>
      </c>
      <c r="W294" s="6">
        <v>2.9437000000000002</v>
      </c>
      <c r="X294" s="6">
        <v>1.6666000000000001</v>
      </c>
      <c r="Y294" s="6">
        <v>1.7663</v>
      </c>
      <c r="Z294" s="6">
        <v>1.6311</v>
      </c>
    </row>
    <row r="295" spans="1:26" x14ac:dyDescent="0.25">
      <c r="A295" s="3">
        <v>293</v>
      </c>
      <c r="B295" s="1">
        <v>262.14999999999998</v>
      </c>
      <c r="C295" s="1">
        <v>333.35</v>
      </c>
      <c r="D295" s="5">
        <f t="shared" si="24"/>
        <v>20.204618999999962</v>
      </c>
      <c r="E295" s="5">
        <f t="shared" si="29"/>
        <v>44.455076499999969</v>
      </c>
      <c r="F295" s="6">
        <f>testdata[[#This Row],[cov]]/testdata[[#This Row],[varM]]</f>
        <v>2.2002432463586694</v>
      </c>
      <c r="G295" s="2" t="str">
        <f>IF(testdata[[#This Row],[mrkt]]&gt;B294,"UP",IF(testdata[[#This Row],[mrkt]]&lt;B294,"DN",""))</f>
        <v>UP</v>
      </c>
      <c r="H295" s="2">
        <f>IF(testdata[[#This Row],[mkt-dir]]="UP",testdata[[#This Row],[mrkt]],"")</f>
        <v>262.14999999999998</v>
      </c>
      <c r="I295" s="2">
        <f>IF(testdata[[#This Row],[mkt-dir]]="UP",testdata[[#This Row],[eval]],"")</f>
        <v>333.35</v>
      </c>
      <c r="J295" s="5">
        <f t="shared" si="25"/>
        <v>16.979572222222156</v>
      </c>
      <c r="K295" s="5">
        <f t="shared" si="26"/>
        <v>48.975805555555468</v>
      </c>
      <c r="L295" s="6">
        <f>testdata[[#This Row],[cov+]]/testdata[[#This Row],[varM+]]</f>
        <v>2.8843957264988087</v>
      </c>
      <c r="M295" s="1" t="str">
        <f>IF(testdata[[#This Row],[mkt-dir]]="DN",testdata[[#This Row],[mrkt]],"")</f>
        <v/>
      </c>
      <c r="N295" s="1" t="str">
        <f>IF(testdata[[#This Row],[mkt-dir]]="DN",testdata[[#This Row],[eval]],"")</f>
        <v/>
      </c>
      <c r="O295" s="5">
        <f t="shared" si="27"/>
        <v>22.567618749999998</v>
      </c>
      <c r="P295" s="5">
        <f t="shared" si="28"/>
        <v>40.705509375000041</v>
      </c>
      <c r="Q295" s="6">
        <f>testdata[[#This Row],[cov-]]/testdata[[#This Row],[varM-]]</f>
        <v>1.803713091129743</v>
      </c>
      <c r="R295" s="6">
        <f>testdata[[#This Row],[beta+]]/testdata[[#This Row],[beta-]]</f>
        <v>1.5991433120287373</v>
      </c>
      <c r="S295" s="6">
        <f>(testdata[[#This Row],[beta+]]-testdata[[#This Row],[beta-]])^2</f>
        <v>1.1678749583882291</v>
      </c>
      <c r="U295" s="15">
        <v>43164</v>
      </c>
      <c r="V295" s="6">
        <v>2.2002000000000002</v>
      </c>
      <c r="W295" s="6">
        <v>2.8843999999999999</v>
      </c>
      <c r="X295" s="6">
        <v>1.8037000000000001</v>
      </c>
      <c r="Y295" s="6">
        <v>1.5991</v>
      </c>
      <c r="Z295" s="6">
        <v>1.1678999999999999</v>
      </c>
    </row>
    <row r="296" spans="1:26" x14ac:dyDescent="0.25">
      <c r="A296" s="3">
        <v>294</v>
      </c>
      <c r="B296" s="1">
        <v>262.82</v>
      </c>
      <c r="C296" s="1">
        <v>328.2</v>
      </c>
      <c r="D296" s="5">
        <f t="shared" si="24"/>
        <v>19.259435999999958</v>
      </c>
      <c r="E296" s="5">
        <f t="shared" si="29"/>
        <v>43.208135999999953</v>
      </c>
      <c r="F296" s="6">
        <f>testdata[[#This Row],[cov]]/testdata[[#This Row],[varM]]</f>
        <v>2.2434787809985739</v>
      </c>
      <c r="G296" s="2" t="str">
        <f>IF(testdata[[#This Row],[mrkt]]&gt;B295,"UP",IF(testdata[[#This Row],[mrkt]]&lt;B295,"DN",""))</f>
        <v>UP</v>
      </c>
      <c r="H296" s="2">
        <f>IF(testdata[[#This Row],[mkt-dir]]="UP",testdata[[#This Row],[mrkt]],"")</f>
        <v>262.82</v>
      </c>
      <c r="I296" s="2">
        <f>IF(testdata[[#This Row],[mkt-dir]]="UP",testdata[[#This Row],[eval]],"")</f>
        <v>328.2</v>
      </c>
      <c r="J296" s="5">
        <f t="shared" si="25"/>
        <v>16.159624852070948</v>
      </c>
      <c r="K296" s="5">
        <f t="shared" si="26"/>
        <v>44.258384615384543</v>
      </c>
      <c r="L296" s="6">
        <f>testdata[[#This Row],[cov+]]/testdata[[#This Row],[varM+]]</f>
        <v>2.7388250049451228</v>
      </c>
      <c r="M296" s="1" t="str">
        <f>IF(testdata[[#This Row],[mkt-dir]]="DN",testdata[[#This Row],[mrkt]],"")</f>
        <v/>
      </c>
      <c r="N296" s="1" t="str">
        <f>IF(testdata[[#This Row],[mkt-dir]]="DN",testdata[[#This Row],[eval]],"")</f>
        <v/>
      </c>
      <c r="O296" s="5">
        <f t="shared" si="27"/>
        <v>23.215114285714286</v>
      </c>
      <c r="P296" s="5">
        <f t="shared" si="28"/>
        <v>44.788085714285742</v>
      </c>
      <c r="Q296" s="6">
        <f>testdata[[#This Row],[cov-]]/testdata[[#This Row],[varM-]]</f>
        <v>1.9292640631903613</v>
      </c>
      <c r="R296" s="6">
        <f>testdata[[#This Row],[beta+]]/testdata[[#This Row],[beta-]]</f>
        <v>1.4196216356282596</v>
      </c>
      <c r="S296" s="6">
        <f>(testdata[[#This Row],[beta+]]-testdata[[#This Row],[beta-]])^2</f>
        <v>0.65538891841485647</v>
      </c>
      <c r="U296" s="15">
        <v>43165</v>
      </c>
      <c r="V296" s="6">
        <v>2.2435</v>
      </c>
      <c r="W296" s="6">
        <v>2.7387999999999999</v>
      </c>
      <c r="X296" s="6">
        <v>1.9293</v>
      </c>
      <c r="Y296" s="6">
        <v>1.4196</v>
      </c>
      <c r="Z296" s="6">
        <v>0.65539999999999998</v>
      </c>
    </row>
    <row r="297" spans="1:26" x14ac:dyDescent="0.25">
      <c r="A297" s="3">
        <v>295</v>
      </c>
      <c r="B297" s="1">
        <v>262.72000000000003</v>
      </c>
      <c r="C297" s="1">
        <v>332.3</v>
      </c>
      <c r="D297" s="5">
        <f t="shared" si="24"/>
        <v>19.629828749999966</v>
      </c>
      <c r="E297" s="5">
        <f t="shared" si="29"/>
        <v>42.964661249999963</v>
      </c>
      <c r="F297" s="6">
        <f>testdata[[#This Row],[cov]]/testdata[[#This Row],[varM]]</f>
        <v>2.1887435594668667</v>
      </c>
      <c r="G297" s="2" t="str">
        <f>IF(testdata[[#This Row],[mrkt]]&gt;B296,"UP",IF(testdata[[#This Row],[mrkt]]&lt;B296,"DN",""))</f>
        <v>DN</v>
      </c>
      <c r="H297" s="2" t="str">
        <f>IF(testdata[[#This Row],[mkt-dir]]="UP",testdata[[#This Row],[mrkt]],"")</f>
        <v/>
      </c>
      <c r="I297" s="2" t="str">
        <f>IF(testdata[[#This Row],[mkt-dir]]="UP",testdata[[#This Row],[eval]],"")</f>
        <v/>
      </c>
      <c r="J297" s="5">
        <f t="shared" si="25"/>
        <v>17.37742430555549</v>
      </c>
      <c r="K297" s="5">
        <f t="shared" si="26"/>
        <v>48.059822916666576</v>
      </c>
      <c r="L297" s="6">
        <f>testdata[[#This Row],[cov+]]/testdata[[#This Row],[varM+]]</f>
        <v>2.7656470873708283</v>
      </c>
      <c r="M297" s="1">
        <f>IF(testdata[[#This Row],[mkt-dir]]="DN",testdata[[#This Row],[mrkt]],"")</f>
        <v>262.72000000000003</v>
      </c>
      <c r="N297" s="1">
        <f>IF(testdata[[#This Row],[mkt-dir]]="DN",testdata[[#This Row],[eval]],"")</f>
        <v>332.3</v>
      </c>
      <c r="O297" s="5">
        <f t="shared" si="27"/>
        <v>22.045768750000022</v>
      </c>
      <c r="P297" s="5">
        <f t="shared" si="28"/>
        <v>37.499318750000008</v>
      </c>
      <c r="Q297" s="6">
        <f>testdata[[#This Row],[cov-]]/testdata[[#This Row],[varM-]]</f>
        <v>1.7009757824843359</v>
      </c>
      <c r="R297" s="6">
        <f>testdata[[#This Row],[beta+]]/testdata[[#This Row],[beta-]]</f>
        <v>1.6259179677041034</v>
      </c>
      <c r="S297" s="6">
        <f>(testdata[[#This Row],[beta+]]-testdata[[#This Row],[beta-]])^2</f>
        <v>1.1335249874487066</v>
      </c>
      <c r="U297" s="15">
        <v>43166</v>
      </c>
      <c r="V297" s="6">
        <v>2.1886999999999999</v>
      </c>
      <c r="W297" s="6">
        <v>2.7656000000000001</v>
      </c>
      <c r="X297" s="6">
        <v>1.7010000000000001</v>
      </c>
      <c r="Y297" s="6">
        <v>1.6258999999999999</v>
      </c>
      <c r="Z297" s="6">
        <v>1.1335</v>
      </c>
    </row>
    <row r="298" spans="1:26" x14ac:dyDescent="0.25">
      <c r="A298" s="3">
        <v>296</v>
      </c>
      <c r="B298" s="1">
        <v>263.99</v>
      </c>
      <c r="C298" s="1">
        <v>329.1</v>
      </c>
      <c r="D298" s="5">
        <f t="shared" si="24"/>
        <v>20.089590999999977</v>
      </c>
      <c r="E298" s="5">
        <f t="shared" si="29"/>
        <v>43.447830499999952</v>
      </c>
      <c r="F298" s="6">
        <f>testdata[[#This Row],[cov]]/testdata[[#This Row],[varM]]</f>
        <v>2.1627035861506587</v>
      </c>
      <c r="G298" s="2" t="str">
        <f>IF(testdata[[#This Row],[mrkt]]&gt;B297,"UP",IF(testdata[[#This Row],[mrkt]]&lt;B297,"DN",""))</f>
        <v>UP</v>
      </c>
      <c r="H298" s="2">
        <f>IF(testdata[[#This Row],[mkt-dir]]="UP",testdata[[#This Row],[mrkt]],"")</f>
        <v>263.99</v>
      </c>
      <c r="I298" s="2">
        <f>IF(testdata[[#This Row],[mkt-dir]]="UP",testdata[[#This Row],[eval]],"")</f>
        <v>329.1</v>
      </c>
      <c r="J298" s="5">
        <f t="shared" si="25"/>
        <v>16.903494674556161</v>
      </c>
      <c r="K298" s="5">
        <f t="shared" si="26"/>
        <v>43.43906449704135</v>
      </c>
      <c r="L298" s="6">
        <f>testdata[[#This Row],[cov+]]/testdata[[#This Row],[varM+]]</f>
        <v>2.5698274429859542</v>
      </c>
      <c r="M298" s="1" t="str">
        <f>IF(testdata[[#This Row],[mkt-dir]]="DN",testdata[[#This Row],[mrkt]],"")</f>
        <v/>
      </c>
      <c r="N298" s="1" t="str">
        <f>IF(testdata[[#This Row],[mkt-dir]]="DN",testdata[[#This Row],[eval]],"")</f>
        <v/>
      </c>
      <c r="O298" s="5">
        <f t="shared" si="27"/>
        <v>24.857791836734727</v>
      </c>
      <c r="P298" s="5">
        <f t="shared" si="28"/>
        <v>45.039604081632653</v>
      </c>
      <c r="Q298" s="6">
        <f>testdata[[#This Row],[cov-]]/testdata[[#This Row],[varM-]]</f>
        <v>1.8118907897150116</v>
      </c>
      <c r="R298" s="6">
        <f>testdata[[#This Row],[beta+]]/testdata[[#This Row],[beta-]]</f>
        <v>1.4183125481807637</v>
      </c>
      <c r="S298" s="6">
        <f>(testdata[[#This Row],[beta+]]-testdata[[#This Row],[beta-]])^2</f>
        <v>0.57446797037155706</v>
      </c>
      <c r="U298" s="15">
        <v>43167</v>
      </c>
      <c r="V298" s="6">
        <v>2.1627000000000001</v>
      </c>
      <c r="W298" s="6">
        <v>2.5697999999999999</v>
      </c>
      <c r="X298" s="6">
        <v>1.8119000000000001</v>
      </c>
      <c r="Y298" s="6">
        <v>1.4182999999999999</v>
      </c>
      <c r="Z298" s="6">
        <v>0.57450000000000001</v>
      </c>
    </row>
    <row r="299" spans="1:26" x14ac:dyDescent="0.25">
      <c r="A299" s="3">
        <v>297</v>
      </c>
      <c r="B299" s="1">
        <v>268.58999999999997</v>
      </c>
      <c r="C299" s="1">
        <v>327.17</v>
      </c>
      <c r="D299" s="5">
        <f t="shared" si="24"/>
        <v>15.059499999999957</v>
      </c>
      <c r="E299" s="5">
        <f t="shared" si="29"/>
        <v>29.415619999999954</v>
      </c>
      <c r="F299" s="6">
        <f>testdata[[#This Row],[cov]]/testdata[[#This Row],[varM]]</f>
        <v>1.9532932700288879</v>
      </c>
      <c r="G299" s="2" t="str">
        <f>IF(testdata[[#This Row],[mrkt]]&gt;B298,"UP",IF(testdata[[#This Row],[mrkt]]&lt;B298,"DN",""))</f>
        <v>UP</v>
      </c>
      <c r="H299" s="2">
        <f>IF(testdata[[#This Row],[mkt-dir]]="UP",testdata[[#This Row],[mrkt]],"")</f>
        <v>268.58999999999997</v>
      </c>
      <c r="I299" s="2">
        <f>IF(testdata[[#This Row],[mkt-dir]]="UP",testdata[[#This Row],[eval]],"")</f>
        <v>327.17</v>
      </c>
      <c r="J299" s="5">
        <f t="shared" si="25"/>
        <v>19.749735204081556</v>
      </c>
      <c r="K299" s="5">
        <f t="shared" si="26"/>
        <v>37.549027551020359</v>
      </c>
      <c r="L299" s="6">
        <f>testdata[[#This Row],[cov+]]/testdata[[#This Row],[varM+]]</f>
        <v>1.9012420755525032</v>
      </c>
      <c r="M299" s="1" t="str">
        <f>IF(testdata[[#This Row],[mkt-dir]]="DN",testdata[[#This Row],[mrkt]],"")</f>
        <v/>
      </c>
      <c r="N299" s="1" t="str">
        <f>IF(testdata[[#This Row],[mkt-dir]]="DN",testdata[[#This Row],[eval]],"")</f>
        <v/>
      </c>
      <c r="O299" s="5">
        <f t="shared" si="27"/>
        <v>4.115613888888932</v>
      </c>
      <c r="P299" s="5">
        <f t="shared" si="28"/>
        <v>10.446663888888908</v>
      </c>
      <c r="Q299" s="6">
        <f>testdata[[#This Row],[cov-]]/testdata[[#This Row],[varM-]]</f>
        <v>2.5383002805710553</v>
      </c>
      <c r="R299" s="6">
        <f>testdata[[#This Row],[beta+]]/testdata[[#This Row],[beta-]]</f>
        <v>0.7490217332067467</v>
      </c>
      <c r="S299" s="6">
        <f>(testdata[[#This Row],[beta+]]-testdata[[#This Row],[beta-]])^2</f>
        <v>0.40584315658145947</v>
      </c>
      <c r="U299" s="15">
        <v>43168</v>
      </c>
      <c r="V299" s="6">
        <v>1.9533</v>
      </c>
      <c r="W299" s="6">
        <v>1.9012</v>
      </c>
      <c r="X299" s="6">
        <v>2.5383</v>
      </c>
      <c r="Y299" s="6">
        <v>0.749</v>
      </c>
      <c r="Z299" s="6">
        <v>0.40579999999999999</v>
      </c>
    </row>
    <row r="300" spans="1:26" x14ac:dyDescent="0.25">
      <c r="A300" s="3">
        <v>298</v>
      </c>
      <c r="B300" s="1">
        <v>268.25</v>
      </c>
      <c r="C300" s="1">
        <v>345.51</v>
      </c>
      <c r="D300" s="5">
        <f t="shared" si="24"/>
        <v>12.298194749999979</v>
      </c>
      <c r="E300" s="5">
        <f t="shared" si="29"/>
        <v>20.975017499999989</v>
      </c>
      <c r="F300" s="6">
        <f>testdata[[#This Row],[cov]]/testdata[[#This Row],[varM]]</f>
        <v>1.7055362942597754</v>
      </c>
      <c r="G300" s="2" t="str">
        <f>IF(testdata[[#This Row],[mrkt]]&gt;B299,"UP",IF(testdata[[#This Row],[mrkt]]&lt;B299,"DN",""))</f>
        <v>DN</v>
      </c>
      <c r="H300" s="2" t="str">
        <f>IF(testdata[[#This Row],[mkt-dir]]="UP",testdata[[#This Row],[mrkt]],"")</f>
        <v/>
      </c>
      <c r="I300" s="2" t="str">
        <f>IF(testdata[[#This Row],[mkt-dir]]="UP",testdata[[#This Row],[eval]],"")</f>
        <v/>
      </c>
      <c r="J300" s="5">
        <f t="shared" si="25"/>
        <v>13.838637869822431</v>
      </c>
      <c r="K300" s="5">
        <f t="shared" si="26"/>
        <v>23.380041420118324</v>
      </c>
      <c r="L300" s="6">
        <f>testdata[[#This Row],[cov+]]/testdata[[#This Row],[varM+]]</f>
        <v>1.6894756290359032</v>
      </c>
      <c r="M300" s="1">
        <f>IF(testdata[[#This Row],[mkt-dir]]="DN",testdata[[#This Row],[mrkt]],"")</f>
        <v>268.25</v>
      </c>
      <c r="N300" s="1">
        <f>IF(testdata[[#This Row],[mkt-dir]]="DN",testdata[[#This Row],[eval]],"")</f>
        <v>345.51</v>
      </c>
      <c r="O300" s="5">
        <f t="shared" si="27"/>
        <v>9.3941346938775947</v>
      </c>
      <c r="P300" s="5">
        <f t="shared" si="28"/>
        <v>15.693726530612254</v>
      </c>
      <c r="Q300" s="6">
        <f>testdata[[#This Row],[cov-]]/testdata[[#This Row],[varM-]]</f>
        <v>1.6705877701370697</v>
      </c>
      <c r="R300" s="6">
        <f>testdata[[#This Row],[beta+]]/testdata[[#This Row],[beta-]]</f>
        <v>1.0113061158691972</v>
      </c>
      <c r="S300" s="6">
        <f>(testdata[[#This Row],[beta+]]-testdata[[#This Row],[beta-]])^2</f>
        <v>3.5675121378224336E-4</v>
      </c>
      <c r="U300" s="15">
        <v>43171</v>
      </c>
      <c r="V300" s="6">
        <v>1.7055</v>
      </c>
      <c r="W300" s="6">
        <v>1.6895</v>
      </c>
      <c r="X300" s="6">
        <v>1.6706000000000001</v>
      </c>
      <c r="Y300" s="6">
        <v>1.0113000000000001</v>
      </c>
      <c r="Z300" s="6">
        <v>4.0000000000000002E-4</v>
      </c>
    </row>
    <row r="301" spans="1:26" x14ac:dyDescent="0.25">
      <c r="A301" s="3">
        <v>299</v>
      </c>
      <c r="B301" s="1">
        <v>266.52</v>
      </c>
      <c r="C301" s="1">
        <v>341.84</v>
      </c>
      <c r="D301" s="5">
        <f t="shared" si="24"/>
        <v>10.781878749999983</v>
      </c>
      <c r="E301" s="5">
        <f t="shared" si="29"/>
        <v>15.112151249999991</v>
      </c>
      <c r="F301" s="6">
        <f>testdata[[#This Row],[cov]]/testdata[[#This Row],[varM]]</f>
        <v>1.4016250414613516</v>
      </c>
      <c r="G301" s="2" t="str">
        <f>IF(testdata[[#This Row],[mrkt]]&gt;B300,"UP",IF(testdata[[#This Row],[mrkt]]&lt;B300,"DN",""))</f>
        <v>DN</v>
      </c>
      <c r="H301" s="2" t="str">
        <f>IF(testdata[[#This Row],[mkt-dir]]="UP",testdata[[#This Row],[mrkt]],"")</f>
        <v/>
      </c>
      <c r="I301" s="2" t="str">
        <f>IF(testdata[[#This Row],[mkt-dir]]="UP",testdata[[#This Row],[eval]],"")</f>
        <v/>
      </c>
      <c r="J301" s="5">
        <f t="shared" si="25"/>
        <v>11.178524305555506</v>
      </c>
      <c r="K301" s="5">
        <f t="shared" si="26"/>
        <v>14.706197916666659</v>
      </c>
      <c r="L301" s="6">
        <f>testdata[[#This Row],[cov+]]/testdata[[#This Row],[varM+]]</f>
        <v>1.3155759664411133</v>
      </c>
      <c r="M301" s="1">
        <f>IF(testdata[[#This Row],[mkt-dir]]="DN",testdata[[#This Row],[mrkt]],"")</f>
        <v>266.52</v>
      </c>
      <c r="N301" s="1">
        <f>IF(testdata[[#This Row],[mkt-dir]]="DN",testdata[[#This Row],[eval]],"")</f>
        <v>341.84</v>
      </c>
      <c r="O301" s="5">
        <f t="shared" si="27"/>
        <v>10.151868750000027</v>
      </c>
      <c r="P301" s="5">
        <f t="shared" si="28"/>
        <v>15.178056249999996</v>
      </c>
      <c r="Q301" s="6">
        <f>testdata[[#This Row],[cov-]]/testdata[[#This Row],[varM-]]</f>
        <v>1.4950997322537247</v>
      </c>
      <c r="R301" s="6">
        <f>testdata[[#This Row],[beta+]]/testdata[[#This Row],[beta-]]</f>
        <v>0.87992522375614635</v>
      </c>
      <c r="S301" s="6">
        <f>(testdata[[#This Row],[beta+]]-testdata[[#This Row],[beta-]])^2</f>
        <v>3.2228782491541354E-2</v>
      </c>
      <c r="U301" s="15">
        <v>43172</v>
      </c>
      <c r="V301" s="6">
        <v>1.4016</v>
      </c>
      <c r="W301" s="6">
        <v>1.3156000000000001</v>
      </c>
      <c r="X301" s="6">
        <v>1.4951000000000001</v>
      </c>
      <c r="Y301" s="6">
        <v>0.87990000000000002</v>
      </c>
      <c r="Z301" s="6">
        <v>3.2199999999999999E-2</v>
      </c>
    </row>
    <row r="302" spans="1:26" x14ac:dyDescent="0.25">
      <c r="A302" s="3">
        <v>300</v>
      </c>
      <c r="B302" s="1">
        <v>265.14999999999998</v>
      </c>
      <c r="C302" s="1">
        <v>326.63</v>
      </c>
      <c r="D302" s="5">
        <f t="shared" si="24"/>
        <v>8.7645347499999815</v>
      </c>
      <c r="E302" s="5">
        <f t="shared" si="29"/>
        <v>9.5049555000000066</v>
      </c>
      <c r="F302" s="6">
        <f>testdata[[#This Row],[cov]]/testdata[[#This Row],[varM]]</f>
        <v>1.084479184705158</v>
      </c>
      <c r="G302" s="2" t="str">
        <f>IF(testdata[[#This Row],[mrkt]]&gt;B301,"UP",IF(testdata[[#This Row],[mrkt]]&lt;B301,"DN",""))</f>
        <v>DN</v>
      </c>
      <c r="H302" s="2" t="str">
        <f>IF(testdata[[#This Row],[mkt-dir]]="UP",testdata[[#This Row],[mrkt]],"")</f>
        <v/>
      </c>
      <c r="I302" s="2" t="str">
        <f>IF(testdata[[#This Row],[mkt-dir]]="UP",testdata[[#This Row],[eval]],"")</f>
        <v/>
      </c>
      <c r="J302" s="5">
        <f t="shared" si="25"/>
        <v>8.118841322314001</v>
      </c>
      <c r="K302" s="5">
        <f t="shared" si="26"/>
        <v>8.6155652892562014</v>
      </c>
      <c r="L302" s="6">
        <f>testdata[[#This Row],[cov+]]/testdata[[#This Row],[varM+]]</f>
        <v>1.0611816326027943</v>
      </c>
      <c r="M302" s="1">
        <f>IF(testdata[[#This Row],[mkt-dir]]="DN",testdata[[#This Row],[mrkt]],"")</f>
        <v>265.14999999999998</v>
      </c>
      <c r="N302" s="1">
        <f>IF(testdata[[#This Row],[mkt-dir]]="DN",testdata[[#This Row],[eval]],"")</f>
        <v>326.63</v>
      </c>
      <c r="O302" s="5">
        <f t="shared" si="27"/>
        <v>9.5497654320987824</v>
      </c>
      <c r="P302" s="5">
        <f t="shared" si="28"/>
        <v>10.652525925925936</v>
      </c>
      <c r="Q302" s="6">
        <f>testdata[[#This Row],[cov-]]/testdata[[#This Row],[varM-]]</f>
        <v>1.1154751393286104</v>
      </c>
      <c r="R302" s="6">
        <f>testdata[[#This Row],[beta+]]/testdata[[#This Row],[beta-]]</f>
        <v>0.95132701320578539</v>
      </c>
      <c r="S302" s="6">
        <f>(testdata[[#This Row],[beta+]]-testdata[[#This Row],[beta-]])^2</f>
        <v>2.9477848725862404E-3</v>
      </c>
      <c r="U302" s="15">
        <v>43173</v>
      </c>
      <c r="V302" s="6">
        <v>1.0845</v>
      </c>
      <c r="W302" s="6">
        <v>1.0611999999999999</v>
      </c>
      <c r="X302" s="6">
        <v>1.1154999999999999</v>
      </c>
      <c r="Y302" s="6">
        <v>0.95130000000000003</v>
      </c>
      <c r="Z302" s="6">
        <v>2.8999999999999998E-3</v>
      </c>
    </row>
    <row r="303" spans="1:26" x14ac:dyDescent="0.25">
      <c r="A303" s="3">
        <v>301</v>
      </c>
      <c r="B303" s="1">
        <v>264.86</v>
      </c>
      <c r="C303" s="1">
        <v>325.60000000000002</v>
      </c>
      <c r="D303" s="5">
        <f t="shared" si="24"/>
        <v>8.2327239999999779</v>
      </c>
      <c r="E303" s="5">
        <f t="shared" si="29"/>
        <v>5.9202589999999864</v>
      </c>
      <c r="F303" s="6">
        <f>testdata[[#This Row],[cov]]/testdata[[#This Row],[varM]]</f>
        <v>0.71911301775694192</v>
      </c>
      <c r="G303" s="2" t="str">
        <f>IF(testdata[[#This Row],[mrkt]]&gt;B302,"UP",IF(testdata[[#This Row],[mrkt]]&lt;B302,"DN",""))</f>
        <v>DN</v>
      </c>
      <c r="H303" s="2" t="str">
        <f>IF(testdata[[#This Row],[mkt-dir]]="UP",testdata[[#This Row],[mrkt]],"")</f>
        <v/>
      </c>
      <c r="I303" s="2" t="str">
        <f>IF(testdata[[#This Row],[mkt-dir]]="UP",testdata[[#This Row],[eval]],"")</f>
        <v/>
      </c>
      <c r="J303" s="5">
        <f t="shared" si="25"/>
        <v>7.5572009999999352</v>
      </c>
      <c r="K303" s="5">
        <f t="shared" si="26"/>
        <v>3.9985719999999767</v>
      </c>
      <c r="L303" s="6">
        <f>testdata[[#This Row],[cov+]]/testdata[[#This Row],[varM+]]</f>
        <v>0.52910753597793825</v>
      </c>
      <c r="M303" s="1">
        <f>IF(testdata[[#This Row],[mkt-dir]]="DN",testdata[[#This Row],[mrkt]],"")</f>
        <v>264.86</v>
      </c>
      <c r="N303" s="1">
        <f>IF(testdata[[#This Row],[mkt-dir]]="DN",testdata[[#This Row],[eval]],"")</f>
        <v>325.60000000000002</v>
      </c>
      <c r="O303" s="5">
        <f t="shared" si="27"/>
        <v>8.8739250000000194</v>
      </c>
      <c r="P303" s="5">
        <f t="shared" si="28"/>
        <v>7.668894999999992</v>
      </c>
      <c r="Q303" s="6">
        <f>testdata[[#This Row],[cov-]]/testdata[[#This Row],[varM-]]</f>
        <v>0.8642055234859406</v>
      </c>
      <c r="R303" s="6">
        <f>testdata[[#This Row],[beta+]]/testdata[[#This Row],[beta-]]</f>
        <v>0.6122473434833885</v>
      </c>
      <c r="S303" s="6">
        <f>(testdata[[#This Row],[beta+]]-testdata[[#This Row],[beta-]])^2</f>
        <v>0.11229066123191329</v>
      </c>
      <c r="U303" s="15">
        <v>43174</v>
      </c>
      <c r="V303" s="6">
        <v>0.71909999999999996</v>
      </c>
      <c r="W303" s="6">
        <v>0.52910000000000001</v>
      </c>
      <c r="X303" s="6">
        <v>0.86419999999999997</v>
      </c>
      <c r="Y303" s="6">
        <v>0.61219999999999997</v>
      </c>
      <c r="Z303" s="6">
        <v>0.1123</v>
      </c>
    </row>
    <row r="304" spans="1:26" x14ac:dyDescent="0.25">
      <c r="A304" s="3">
        <v>302</v>
      </c>
      <c r="B304" s="1">
        <v>265.14999999999998</v>
      </c>
      <c r="C304" s="1">
        <v>321.35000000000002</v>
      </c>
      <c r="D304" s="5">
        <f t="shared" si="24"/>
        <v>8.3628647499999751</v>
      </c>
      <c r="E304" s="5">
        <f t="shared" si="29"/>
        <v>4.5430737499999978</v>
      </c>
      <c r="F304" s="6">
        <f>testdata[[#This Row],[cov]]/testdata[[#This Row],[varM]]</f>
        <v>0.54324371920519354</v>
      </c>
      <c r="G304" s="2" t="str">
        <f>IF(testdata[[#This Row],[mrkt]]&gt;B303,"UP",IF(testdata[[#This Row],[mrkt]]&lt;B303,"DN",""))</f>
        <v>UP</v>
      </c>
      <c r="H304" s="2">
        <f>IF(testdata[[#This Row],[mkt-dir]]="UP",testdata[[#This Row],[mrkt]],"")</f>
        <v>265.14999999999998</v>
      </c>
      <c r="I304" s="2">
        <f>IF(testdata[[#This Row],[mkt-dir]]="UP",testdata[[#This Row],[eval]],"")</f>
        <v>321.35000000000002</v>
      </c>
      <c r="J304" s="5">
        <f t="shared" si="25"/>
        <v>7.7361239999999274</v>
      </c>
      <c r="K304" s="5">
        <f t="shared" si="26"/>
        <v>1.4054680000000002</v>
      </c>
      <c r="L304" s="6">
        <f>testdata[[#This Row],[cov+]]/testdata[[#This Row],[varM+]]</f>
        <v>0.18167599174987545</v>
      </c>
      <c r="M304" s="1" t="str">
        <f>IF(testdata[[#This Row],[mkt-dir]]="DN",testdata[[#This Row],[mrkt]],"")</f>
        <v/>
      </c>
      <c r="N304" s="1" t="str">
        <f>IF(testdata[[#This Row],[mkt-dir]]="DN",testdata[[#This Row],[eval]],"")</f>
        <v/>
      </c>
      <c r="O304" s="5">
        <f t="shared" si="27"/>
        <v>8.8739250000000194</v>
      </c>
      <c r="P304" s="5">
        <f t="shared" si="28"/>
        <v>7.668894999999992</v>
      </c>
      <c r="Q304" s="6">
        <f>testdata[[#This Row],[cov-]]/testdata[[#This Row],[varM-]]</f>
        <v>0.8642055234859406</v>
      </c>
      <c r="R304" s="6">
        <f>testdata[[#This Row],[beta+]]/testdata[[#This Row],[beta-]]</f>
        <v>0.21022313189697064</v>
      </c>
      <c r="S304" s="6">
        <f>(testdata[[#This Row],[beta+]]-testdata[[#This Row],[beta-]])^2</f>
        <v>0.46584656169185235</v>
      </c>
      <c r="U304" s="15">
        <v>43175</v>
      </c>
      <c r="V304" s="6">
        <v>0.54320000000000002</v>
      </c>
      <c r="W304" s="6">
        <v>0.1817</v>
      </c>
      <c r="X304" s="6">
        <v>0.86419999999999997</v>
      </c>
      <c r="Y304" s="6">
        <v>0.2102</v>
      </c>
      <c r="Z304" s="6">
        <v>0.46579999999999999</v>
      </c>
    </row>
    <row r="305" spans="1:26" x14ac:dyDescent="0.25">
      <c r="A305" s="3">
        <v>303</v>
      </c>
      <c r="B305" s="1">
        <v>261.56</v>
      </c>
      <c r="C305" s="1">
        <v>313.56</v>
      </c>
      <c r="D305" s="5">
        <f t="shared" si="24"/>
        <v>8.5372827499999708</v>
      </c>
      <c r="E305" s="5">
        <f t="shared" si="29"/>
        <v>6.6821734999999878</v>
      </c>
      <c r="F305" s="6">
        <f>testdata[[#This Row],[cov]]/testdata[[#This Row],[varM]]</f>
        <v>0.78270495375124016</v>
      </c>
      <c r="G305" s="2" t="str">
        <f>IF(testdata[[#This Row],[mrkt]]&gt;B304,"UP",IF(testdata[[#This Row],[mrkt]]&lt;B304,"DN",""))</f>
        <v>DN</v>
      </c>
      <c r="H305" s="2" t="str">
        <f>IF(testdata[[#This Row],[mkt-dir]]="UP",testdata[[#This Row],[mrkt]],"")</f>
        <v/>
      </c>
      <c r="I305" s="2" t="str">
        <f>IF(testdata[[#This Row],[mkt-dir]]="UP",testdata[[#This Row],[eval]],"")</f>
        <v/>
      </c>
      <c r="J305" s="5">
        <f t="shared" si="25"/>
        <v>8.5324024691357252</v>
      </c>
      <c r="K305" s="5">
        <f t="shared" si="26"/>
        <v>1.4686395061728423</v>
      </c>
      <c r="L305" s="6">
        <f>testdata[[#This Row],[cov+]]/testdata[[#This Row],[varM+]]</f>
        <v>0.1721249684933821</v>
      </c>
      <c r="M305" s="1">
        <f>IF(testdata[[#This Row],[mkt-dir]]="DN",testdata[[#This Row],[mrkt]],"")</f>
        <v>261.56</v>
      </c>
      <c r="N305" s="1">
        <f>IF(testdata[[#This Row],[mkt-dir]]="DN",testdata[[#This Row],[eval]],"")</f>
        <v>313.56</v>
      </c>
      <c r="O305" s="5">
        <f t="shared" si="27"/>
        <v>8.3102809917355547</v>
      </c>
      <c r="P305" s="5">
        <f t="shared" si="28"/>
        <v>10.222143801652869</v>
      </c>
      <c r="Q305" s="6">
        <f>testdata[[#This Row],[cov-]]/testdata[[#This Row],[varM-]]</f>
        <v>1.2300599476502219</v>
      </c>
      <c r="R305" s="6">
        <f>testdata[[#This Row],[beta+]]/testdata[[#This Row],[beta-]]</f>
        <v>0.13993217877079217</v>
      </c>
      <c r="S305" s="6">
        <f>(testdata[[#This Row],[beta+]]-testdata[[#This Row],[beta-]])^2</f>
        <v>1.1192264201235831</v>
      </c>
      <c r="U305" s="15">
        <v>43178</v>
      </c>
      <c r="V305" s="6">
        <v>0.78269999999999995</v>
      </c>
      <c r="W305" s="6">
        <v>0.1721</v>
      </c>
      <c r="X305" s="6">
        <v>1.2301</v>
      </c>
      <c r="Y305" s="6">
        <v>0.1399</v>
      </c>
      <c r="Z305" s="6">
        <v>1.1192</v>
      </c>
    </row>
    <row r="306" spans="1:26" x14ac:dyDescent="0.25">
      <c r="A306" s="3">
        <v>304</v>
      </c>
      <c r="B306" s="1">
        <v>262</v>
      </c>
      <c r="C306" s="1">
        <v>310.55</v>
      </c>
      <c r="D306" s="5">
        <f t="shared" si="24"/>
        <v>8.429815999999974</v>
      </c>
      <c r="E306" s="5">
        <f t="shared" si="29"/>
        <v>8.444909999999977</v>
      </c>
      <c r="F306" s="6">
        <f>testdata[[#This Row],[cov]]/testdata[[#This Row],[varM]]</f>
        <v>1.0017905491650119</v>
      </c>
      <c r="G306" s="2" t="str">
        <f>IF(testdata[[#This Row],[mrkt]]&gt;B305,"UP",IF(testdata[[#This Row],[mrkt]]&lt;B305,"DN",""))</f>
        <v>UP</v>
      </c>
      <c r="H306" s="2">
        <f>IF(testdata[[#This Row],[mkt-dir]]="UP",testdata[[#This Row],[mrkt]],"")</f>
        <v>262</v>
      </c>
      <c r="I306" s="2">
        <f>IF(testdata[[#This Row],[mkt-dir]]="UP",testdata[[#This Row],[eval]],"")</f>
        <v>310.55</v>
      </c>
      <c r="J306" s="5">
        <f t="shared" si="25"/>
        <v>7.9823959999999277</v>
      </c>
      <c r="K306" s="5">
        <f t="shared" si="26"/>
        <v>5.6349639999999832</v>
      </c>
      <c r="L306" s="6">
        <f>testdata[[#This Row],[cov+]]/testdata[[#This Row],[varM+]]</f>
        <v>0.70592388551006924</v>
      </c>
      <c r="M306" s="1" t="str">
        <f>IF(testdata[[#This Row],[mkt-dir]]="DN",testdata[[#This Row],[mrkt]],"")</f>
        <v/>
      </c>
      <c r="N306" s="1" t="str">
        <f>IF(testdata[[#This Row],[mkt-dir]]="DN",testdata[[#This Row],[eval]],"")</f>
        <v/>
      </c>
      <c r="O306" s="5">
        <f t="shared" si="27"/>
        <v>8.8124360000000141</v>
      </c>
      <c r="P306" s="5">
        <f t="shared" si="28"/>
        <v>11.313175999999974</v>
      </c>
      <c r="Q306" s="6">
        <f>testdata[[#This Row],[cov-]]/testdata[[#This Row],[varM-]]</f>
        <v>1.2837739757769537</v>
      </c>
      <c r="R306" s="6">
        <f>testdata[[#This Row],[beta+]]/testdata[[#This Row],[beta-]]</f>
        <v>0.54988175397685291</v>
      </c>
      <c r="S306" s="6">
        <f>(testdata[[#This Row],[beta+]]-testdata[[#This Row],[beta-]])^2</f>
        <v>0.33391072682144657</v>
      </c>
      <c r="U306" s="15">
        <v>43179</v>
      </c>
      <c r="V306" s="6">
        <v>1.0018</v>
      </c>
      <c r="W306" s="6">
        <v>0.70589999999999997</v>
      </c>
      <c r="X306" s="6">
        <v>1.2838000000000001</v>
      </c>
      <c r="Y306" s="6">
        <v>0.54990000000000006</v>
      </c>
      <c r="Z306" s="6">
        <v>0.33389999999999997</v>
      </c>
    </row>
    <row r="307" spans="1:26" x14ac:dyDescent="0.25">
      <c r="A307" s="3">
        <v>305</v>
      </c>
      <c r="B307" s="1">
        <v>261.5</v>
      </c>
      <c r="C307" s="1">
        <v>316.52999999999997</v>
      </c>
      <c r="D307" s="5">
        <f t="shared" si="24"/>
        <v>8.0473887499999623</v>
      </c>
      <c r="E307" s="5">
        <f t="shared" si="29"/>
        <v>10.09339124999998</v>
      </c>
      <c r="F307" s="6">
        <f>testdata[[#This Row],[cov]]/testdata[[#This Row],[varM]]</f>
        <v>1.2542442727151746</v>
      </c>
      <c r="G307" s="2" t="str">
        <f>IF(testdata[[#This Row],[mrkt]]&gt;B306,"UP",IF(testdata[[#This Row],[mrkt]]&lt;B306,"DN",""))</f>
        <v>DN</v>
      </c>
      <c r="H307" s="2" t="str">
        <f>IF(testdata[[#This Row],[mkt-dir]]="UP",testdata[[#This Row],[mrkt]],"")</f>
        <v/>
      </c>
      <c r="I307" s="2" t="str">
        <f>IF(testdata[[#This Row],[mkt-dir]]="UP",testdata[[#This Row],[eval]],"")</f>
        <v/>
      </c>
      <c r="J307" s="5">
        <f t="shared" si="25"/>
        <v>7.9823959999999277</v>
      </c>
      <c r="K307" s="5">
        <f t="shared" si="26"/>
        <v>5.6349639999999832</v>
      </c>
      <c r="L307" s="6">
        <f>testdata[[#This Row],[cov+]]/testdata[[#This Row],[varM+]]</f>
        <v>0.70592388551006924</v>
      </c>
      <c r="M307" s="1">
        <f>IF(testdata[[#This Row],[mkt-dir]]="DN",testdata[[#This Row],[mrkt]],"")</f>
        <v>261.5</v>
      </c>
      <c r="N307" s="1">
        <f>IF(testdata[[#This Row],[mkt-dir]]="DN",testdata[[#This Row],[eval]],"")</f>
        <v>316.52999999999997</v>
      </c>
      <c r="O307" s="5">
        <f t="shared" si="27"/>
        <v>8.0884010000000028</v>
      </c>
      <c r="P307" s="5">
        <f t="shared" si="28"/>
        <v>14.403664999999975</v>
      </c>
      <c r="Q307" s="6">
        <f>testdata[[#This Row],[cov-]]/testdata[[#This Row],[varM-]]</f>
        <v>1.7807802803050901</v>
      </c>
      <c r="R307" s="6">
        <f>testdata[[#This Row],[beta+]]/testdata[[#This Row],[beta-]]</f>
        <v>0.39641268118104256</v>
      </c>
      <c r="S307" s="6">
        <f>(testdata[[#This Row],[beta+]]-testdata[[#This Row],[beta-]])^2</f>
        <v>1.1553162694317494</v>
      </c>
      <c r="U307" s="15">
        <v>43180</v>
      </c>
      <c r="V307" s="6">
        <v>1.2542</v>
      </c>
      <c r="W307" s="6">
        <v>0.70589999999999997</v>
      </c>
      <c r="X307" s="6">
        <v>1.7807999999999999</v>
      </c>
      <c r="Y307" s="6">
        <v>0.39639999999999997</v>
      </c>
      <c r="Z307" s="6">
        <v>1.1553</v>
      </c>
    </row>
    <row r="308" spans="1:26" x14ac:dyDescent="0.25">
      <c r="A308" s="3">
        <v>306</v>
      </c>
      <c r="B308" s="1">
        <v>254.96</v>
      </c>
      <c r="C308" s="1">
        <v>309.10000000000002</v>
      </c>
      <c r="D308" s="5">
        <f t="shared" si="24"/>
        <v>11.171168999999958</v>
      </c>
      <c r="E308" s="5">
        <f t="shared" si="29"/>
        <v>21.993732999999953</v>
      </c>
      <c r="F308" s="6">
        <f>testdata[[#This Row],[cov]]/testdata[[#This Row],[varM]]</f>
        <v>1.9687942237737193</v>
      </c>
      <c r="G308" s="2" t="str">
        <f>IF(testdata[[#This Row],[mrkt]]&gt;B307,"UP",IF(testdata[[#This Row],[mrkt]]&lt;B307,"DN",""))</f>
        <v>DN</v>
      </c>
      <c r="H308" s="2" t="str">
        <f>IF(testdata[[#This Row],[mkt-dir]]="UP",testdata[[#This Row],[mrkt]],"")</f>
        <v/>
      </c>
      <c r="I308" s="2" t="str">
        <f>IF(testdata[[#This Row],[mkt-dir]]="UP",testdata[[#This Row],[eval]],"")</f>
        <v/>
      </c>
      <c r="J308" s="5">
        <f t="shared" si="25"/>
        <v>7.5876888888888221</v>
      </c>
      <c r="K308" s="5">
        <f t="shared" si="26"/>
        <v>11.082933333333294</v>
      </c>
      <c r="L308" s="6">
        <f>testdata[[#This Row],[cov+]]/testdata[[#This Row],[varM+]]</f>
        <v>1.460646778700007</v>
      </c>
      <c r="M308" s="1">
        <f>IF(testdata[[#This Row],[mkt-dir]]="DN",testdata[[#This Row],[mrkt]],"")</f>
        <v>254.96</v>
      </c>
      <c r="N308" s="1">
        <f>IF(testdata[[#This Row],[mkt-dir]]="DN",testdata[[#This Row],[eval]],"")</f>
        <v>309.10000000000002</v>
      </c>
      <c r="O308" s="5">
        <f t="shared" si="27"/>
        <v>13.286292561983457</v>
      </c>
      <c r="P308" s="5">
        <f t="shared" si="28"/>
        <v>29.616590909090849</v>
      </c>
      <c r="Q308" s="6">
        <f>testdata[[#This Row],[cov-]]/testdata[[#This Row],[varM-]]</f>
        <v>2.2291087427830587</v>
      </c>
      <c r="R308" s="6">
        <f>testdata[[#This Row],[beta+]]/testdata[[#This Row],[beta-]]</f>
        <v>0.65526044138895567</v>
      </c>
      <c r="S308" s="6">
        <f>(testdata[[#This Row],[beta+]]-testdata[[#This Row],[beta-]])^2</f>
        <v>0.5905337902423814</v>
      </c>
      <c r="U308" s="15">
        <v>43181</v>
      </c>
      <c r="V308" s="6">
        <v>1.9688000000000001</v>
      </c>
      <c r="W308" s="6">
        <v>1.4605999999999999</v>
      </c>
      <c r="X308" s="6">
        <v>2.2290999999999999</v>
      </c>
      <c r="Y308" s="6">
        <v>0.65529999999999999</v>
      </c>
      <c r="Z308" s="6">
        <v>0.59050000000000002</v>
      </c>
    </row>
    <row r="309" spans="1:26" x14ac:dyDescent="0.25">
      <c r="A309" s="3">
        <v>307</v>
      </c>
      <c r="B309" s="1">
        <v>249.53</v>
      </c>
      <c r="C309" s="1">
        <v>301.54000000000002</v>
      </c>
      <c r="D309" s="5">
        <f t="shared" si="24"/>
        <v>19.956982749999952</v>
      </c>
      <c r="E309" s="5">
        <f t="shared" si="29"/>
        <v>39.340808749999937</v>
      </c>
      <c r="F309" s="6">
        <f>testdata[[#This Row],[cov]]/testdata[[#This Row],[varM]]</f>
        <v>1.9712803905690619</v>
      </c>
      <c r="G309" s="2" t="str">
        <f>IF(testdata[[#This Row],[mrkt]]&gt;B308,"UP",IF(testdata[[#This Row],[mrkt]]&lt;B308,"DN",""))</f>
        <v>DN</v>
      </c>
      <c r="H309" s="2" t="str">
        <f>IF(testdata[[#This Row],[mkt-dir]]="UP",testdata[[#This Row],[mrkt]],"")</f>
        <v/>
      </c>
      <c r="I309" s="2" t="str">
        <f>IF(testdata[[#This Row],[mkt-dir]]="UP",testdata[[#This Row],[eval]],"")</f>
        <v/>
      </c>
      <c r="J309" s="5">
        <f t="shared" si="25"/>
        <v>8.4904609374999254</v>
      </c>
      <c r="K309" s="5">
        <f t="shared" si="26"/>
        <v>10.917365624999977</v>
      </c>
      <c r="L309" s="6">
        <f>testdata[[#This Row],[cov+]]/testdata[[#This Row],[varM+]]</f>
        <v>1.2858389792220952</v>
      </c>
      <c r="M309" s="1">
        <f>IF(testdata[[#This Row],[mkt-dir]]="DN",testdata[[#This Row],[mrkt]],"")</f>
        <v>249.53</v>
      </c>
      <c r="N309" s="1">
        <f>IF(testdata[[#This Row],[mkt-dir]]="DN",testdata[[#This Row],[eval]],"")</f>
        <v>301.54000000000002</v>
      </c>
      <c r="O309" s="5">
        <f t="shared" si="27"/>
        <v>25.353780555555534</v>
      </c>
      <c r="P309" s="5">
        <f t="shared" si="28"/>
        <v>56.251212499999923</v>
      </c>
      <c r="Q309" s="6">
        <f>testdata[[#This Row],[cov-]]/testdata[[#This Row],[varM-]]</f>
        <v>2.2186518644326645</v>
      </c>
      <c r="R309" s="6">
        <f>testdata[[#This Row],[beta+]]/testdata[[#This Row],[beta-]]</f>
        <v>0.57955869500549129</v>
      </c>
      <c r="S309" s="6">
        <f>(testdata[[#This Row],[beta+]]-testdata[[#This Row],[beta-]])^2</f>
        <v>0.87013987881486665</v>
      </c>
      <c r="U309" s="15">
        <v>43182</v>
      </c>
      <c r="V309" s="6">
        <v>1.9713000000000001</v>
      </c>
      <c r="W309" s="6">
        <v>1.2858000000000001</v>
      </c>
      <c r="X309" s="6">
        <v>2.2187000000000001</v>
      </c>
      <c r="Y309" s="6">
        <v>0.5796</v>
      </c>
      <c r="Z309" s="6">
        <v>0.87009999999999998</v>
      </c>
    </row>
    <row r="310" spans="1:26" x14ac:dyDescent="0.25">
      <c r="A310" s="3">
        <v>308</v>
      </c>
      <c r="B310" s="1">
        <v>256.36</v>
      </c>
      <c r="C310" s="1">
        <v>304.18</v>
      </c>
      <c r="D310" s="5">
        <f t="shared" si="24"/>
        <v>20.215805999999951</v>
      </c>
      <c r="E310" s="5">
        <f t="shared" si="29"/>
        <v>38.179388999999951</v>
      </c>
      <c r="F310" s="6">
        <f>testdata[[#This Row],[cov]]/testdata[[#This Row],[varM]]</f>
        <v>1.8885909866764672</v>
      </c>
      <c r="G310" s="2" t="str">
        <f>IF(testdata[[#This Row],[mrkt]]&gt;B309,"UP",IF(testdata[[#This Row],[mrkt]]&lt;B309,"DN",""))</f>
        <v>UP</v>
      </c>
      <c r="H310" s="2">
        <f>IF(testdata[[#This Row],[mkt-dir]]="UP",testdata[[#This Row],[mrkt]],"")</f>
        <v>256.36</v>
      </c>
      <c r="I310" s="2">
        <f>IF(testdata[[#This Row],[mkt-dir]]="UP",testdata[[#This Row],[eval]],"")</f>
        <v>304.18</v>
      </c>
      <c r="J310" s="5">
        <f t="shared" si="25"/>
        <v>11.95684374999991</v>
      </c>
      <c r="K310" s="5">
        <f t="shared" si="26"/>
        <v>13.664281249999988</v>
      </c>
      <c r="L310" s="6">
        <f>testdata[[#This Row],[cov+]]/testdata[[#This Row],[varM+]]</f>
        <v>1.1428000177722561</v>
      </c>
      <c r="M310" s="1" t="str">
        <f>IF(testdata[[#This Row],[mkt-dir]]="DN",testdata[[#This Row],[mrkt]],"")</f>
        <v/>
      </c>
      <c r="N310" s="1" t="str">
        <f>IF(testdata[[#This Row],[mkt-dir]]="DN",testdata[[#This Row],[eval]],"")</f>
        <v/>
      </c>
      <c r="O310" s="5">
        <f t="shared" si="27"/>
        <v>25.353780555555534</v>
      </c>
      <c r="P310" s="5">
        <f t="shared" si="28"/>
        <v>56.251212499999923</v>
      </c>
      <c r="Q310" s="6">
        <f>testdata[[#This Row],[cov-]]/testdata[[#This Row],[varM-]]</f>
        <v>2.2186518644326645</v>
      </c>
      <c r="R310" s="6">
        <f>testdata[[#This Row],[beta+]]/testdata[[#This Row],[beta-]]</f>
        <v>0.51508757912521064</v>
      </c>
      <c r="S310" s="6">
        <f>(testdata[[#This Row],[beta+]]-testdata[[#This Row],[beta-]])^2</f>
        <v>1.1574571959626108</v>
      </c>
      <c r="U310" s="15">
        <v>43185</v>
      </c>
      <c r="V310" s="6">
        <v>1.8886000000000001</v>
      </c>
      <c r="W310" s="6">
        <v>1.1428</v>
      </c>
      <c r="X310" s="6">
        <v>2.2187000000000001</v>
      </c>
      <c r="Y310" s="6">
        <v>0.5151</v>
      </c>
      <c r="Z310" s="6">
        <v>1.1575</v>
      </c>
    </row>
    <row r="311" spans="1:26" x14ac:dyDescent="0.25">
      <c r="A311" s="3">
        <v>309</v>
      </c>
      <c r="B311" s="1">
        <v>252</v>
      </c>
      <c r="C311" s="1">
        <v>279.18</v>
      </c>
      <c r="D311" s="5">
        <f t="shared" si="24"/>
        <v>24.511072749999951</v>
      </c>
      <c r="E311" s="5">
        <f t="shared" si="29"/>
        <v>56.524169999999948</v>
      </c>
      <c r="F311" s="6">
        <f>testdata[[#This Row],[cov]]/testdata[[#This Row],[varM]]</f>
        <v>2.3060667550750127</v>
      </c>
      <c r="G311" s="2" t="str">
        <f>IF(testdata[[#This Row],[mrkt]]&gt;B310,"UP",IF(testdata[[#This Row],[mrkt]]&lt;B310,"DN",""))</f>
        <v>DN</v>
      </c>
      <c r="H311" s="2" t="str">
        <f>IF(testdata[[#This Row],[mkt-dir]]="UP",testdata[[#This Row],[mrkt]],"")</f>
        <v/>
      </c>
      <c r="I311" s="2" t="str">
        <f>IF(testdata[[#This Row],[mkt-dir]]="UP",testdata[[#This Row],[eval]],"")</f>
        <v/>
      </c>
      <c r="J311" s="5">
        <f t="shared" si="25"/>
        <v>11.95684374999991</v>
      </c>
      <c r="K311" s="5">
        <f t="shared" si="26"/>
        <v>13.664281249999988</v>
      </c>
      <c r="L311" s="6">
        <f>testdata[[#This Row],[cov+]]/testdata[[#This Row],[varM+]]</f>
        <v>1.1428000177722561</v>
      </c>
      <c r="M311" s="1">
        <f>IF(testdata[[#This Row],[mkt-dir]]="DN",testdata[[#This Row],[mrkt]],"")</f>
        <v>252</v>
      </c>
      <c r="N311" s="1">
        <f>IF(testdata[[#This Row],[mkt-dir]]="DN",testdata[[#This Row],[eval]],"")</f>
        <v>279.18</v>
      </c>
      <c r="O311" s="5">
        <f t="shared" si="27"/>
        <v>31.304468749999984</v>
      </c>
      <c r="P311" s="5">
        <f t="shared" si="28"/>
        <v>83.922970833333252</v>
      </c>
      <c r="Q311" s="6">
        <f>testdata[[#This Row],[cov-]]/testdata[[#This Row],[varM-]]</f>
        <v>2.6808623236365667</v>
      </c>
      <c r="R311" s="6">
        <f>testdata[[#This Row],[beta+]]/testdata[[#This Row],[beta-]]</f>
        <v>0.42628075589575887</v>
      </c>
      <c r="S311" s="6">
        <f>(testdata[[#This Row],[beta+]]-testdata[[#This Row],[beta-]])^2</f>
        <v>2.3656356567206402</v>
      </c>
      <c r="U311" s="15">
        <v>43186</v>
      </c>
      <c r="V311" s="6">
        <v>2.3060999999999998</v>
      </c>
      <c r="W311" s="6">
        <v>1.1428</v>
      </c>
      <c r="X311" s="6">
        <v>2.6808999999999998</v>
      </c>
      <c r="Y311" s="6">
        <v>0.42630000000000001</v>
      </c>
      <c r="Z311" s="6">
        <v>2.3656000000000001</v>
      </c>
    </row>
    <row r="312" spans="1:26" x14ac:dyDescent="0.25">
      <c r="A312" s="3">
        <v>310</v>
      </c>
      <c r="B312" s="1">
        <v>251.25</v>
      </c>
      <c r="C312" s="1">
        <v>257.77999999999997</v>
      </c>
      <c r="D312" s="5">
        <f t="shared" si="24"/>
        <v>29.324278749999952</v>
      </c>
      <c r="E312" s="5">
        <f t="shared" si="29"/>
        <v>86.773909999999972</v>
      </c>
      <c r="F312" s="6">
        <f>testdata[[#This Row],[cov]]/testdata[[#This Row],[varM]]</f>
        <v>2.9591148938317917</v>
      </c>
      <c r="G312" s="2" t="str">
        <f>IF(testdata[[#This Row],[mrkt]]&gt;B311,"UP",IF(testdata[[#This Row],[mrkt]]&lt;B311,"DN",""))</f>
        <v>DN</v>
      </c>
      <c r="H312" s="2" t="str">
        <f>IF(testdata[[#This Row],[mkt-dir]]="UP",testdata[[#This Row],[mrkt]],"")</f>
        <v/>
      </c>
      <c r="I312" s="2" t="str">
        <f>IF(testdata[[#This Row],[mkt-dir]]="UP",testdata[[#This Row],[eval]],"")</f>
        <v/>
      </c>
      <c r="J312" s="5">
        <f t="shared" si="25"/>
        <v>11.95684374999991</v>
      </c>
      <c r="K312" s="5">
        <f t="shared" si="26"/>
        <v>13.664281249999988</v>
      </c>
      <c r="L312" s="6">
        <f>testdata[[#This Row],[cov+]]/testdata[[#This Row],[varM+]]</f>
        <v>1.1428000177722561</v>
      </c>
      <c r="M312" s="1">
        <f>IF(testdata[[#This Row],[mkt-dir]]="DN",testdata[[#This Row],[mrkt]],"")</f>
        <v>251.25</v>
      </c>
      <c r="N312" s="1">
        <f>IF(testdata[[#This Row],[mkt-dir]]="DN",testdata[[#This Row],[eval]],"")</f>
        <v>257.77999999999997</v>
      </c>
      <c r="O312" s="5">
        <f t="shared" si="27"/>
        <v>37.653568749999984</v>
      </c>
      <c r="P312" s="5">
        <f t="shared" si="28"/>
        <v>125.72581249999995</v>
      </c>
      <c r="Q312" s="6">
        <f>testdata[[#This Row],[cov-]]/testdata[[#This Row],[varM-]]</f>
        <v>3.3390145124026258</v>
      </c>
      <c r="R312" s="6">
        <f>testdata[[#This Row],[beta+]]/testdata[[#This Row],[beta-]]</f>
        <v>0.3422566788875504</v>
      </c>
      <c r="S312" s="6">
        <f>(testdata[[#This Row],[beta+]]-testdata[[#This Row],[beta-]])^2</f>
        <v>4.8233581064245312</v>
      </c>
      <c r="U312" s="15">
        <v>43187</v>
      </c>
      <c r="V312" s="6">
        <v>2.9590999999999998</v>
      </c>
      <c r="W312" s="6">
        <v>1.1428</v>
      </c>
      <c r="X312" s="6">
        <v>3.339</v>
      </c>
      <c r="Y312" s="6">
        <v>0.34229999999999999</v>
      </c>
      <c r="Z312" s="6">
        <v>4.8234000000000004</v>
      </c>
    </row>
    <row r="313" spans="1:26" x14ac:dyDescent="0.25">
      <c r="A313" s="3">
        <v>311</v>
      </c>
      <c r="B313" s="1">
        <v>254.46</v>
      </c>
      <c r="C313" s="1">
        <v>266.13</v>
      </c>
      <c r="D313" s="5">
        <f t="shared" si="24"/>
        <v>30.870518999999938</v>
      </c>
      <c r="E313" s="5">
        <f t="shared" si="29"/>
        <v>104.72777099999993</v>
      </c>
      <c r="F313" s="6">
        <f>testdata[[#This Row],[cov]]/testdata[[#This Row],[varM]]</f>
        <v>3.3924849465601841</v>
      </c>
      <c r="G313" s="2" t="str">
        <f>IF(testdata[[#This Row],[mrkt]]&gt;B312,"UP",IF(testdata[[#This Row],[mrkt]]&lt;B312,"DN",""))</f>
        <v>UP</v>
      </c>
      <c r="H313" s="2">
        <f>IF(testdata[[#This Row],[mkt-dir]]="UP",testdata[[#This Row],[mrkt]],"")</f>
        <v>254.46</v>
      </c>
      <c r="I313" s="2">
        <f>IF(testdata[[#This Row],[mkt-dir]]="UP",testdata[[#This Row],[eval]],"")</f>
        <v>266.13</v>
      </c>
      <c r="J313" s="5">
        <f t="shared" si="25"/>
        <v>17.056409876543114</v>
      </c>
      <c r="K313" s="5">
        <f t="shared" si="26"/>
        <v>57.959467901234497</v>
      </c>
      <c r="L313" s="6">
        <f>testdata[[#This Row],[cov+]]/testdata[[#This Row],[varM+]]</f>
        <v>3.3981047782478218</v>
      </c>
      <c r="M313" s="1" t="str">
        <f>IF(testdata[[#This Row],[mkt-dir]]="DN",testdata[[#This Row],[mrkt]],"")</f>
        <v/>
      </c>
      <c r="N313" s="1" t="str">
        <f>IF(testdata[[#This Row],[mkt-dir]]="DN",testdata[[#This Row],[eval]],"")</f>
        <v/>
      </c>
      <c r="O313" s="5">
        <f t="shared" si="27"/>
        <v>40.738115702479313</v>
      </c>
      <c r="P313" s="5">
        <f t="shared" si="28"/>
        <v>140.06654214876028</v>
      </c>
      <c r="Q313" s="6">
        <f>testdata[[#This Row],[cov-]]/testdata[[#This Row],[varM-]]</f>
        <v>3.4382184775481863</v>
      </c>
      <c r="R313" s="6">
        <f>testdata[[#This Row],[beta+]]/testdata[[#This Row],[beta-]]</f>
        <v>0.98833299874271807</v>
      </c>
      <c r="S313" s="6">
        <f>(testdata[[#This Row],[beta+]]-testdata[[#This Row],[beta-]])^2</f>
        <v>1.6091088715600688E-3</v>
      </c>
      <c r="U313" s="15">
        <v>43188</v>
      </c>
      <c r="V313" s="6">
        <v>3.3925000000000001</v>
      </c>
      <c r="W313" s="6">
        <v>3.3980999999999999</v>
      </c>
      <c r="X313" s="6">
        <v>3.4382000000000001</v>
      </c>
      <c r="Y313" s="6">
        <v>0.98829999999999996</v>
      </c>
      <c r="Z313" s="6">
        <v>1.6000000000000001E-3</v>
      </c>
    </row>
    <row r="314" spans="1:26" x14ac:dyDescent="0.25">
      <c r="A314" s="3">
        <v>312</v>
      </c>
      <c r="B314" s="1">
        <v>248.97</v>
      </c>
      <c r="C314" s="1">
        <v>252.48</v>
      </c>
      <c r="D314" s="5">
        <f t="shared" si="24"/>
        <v>37.320024749999938</v>
      </c>
      <c r="E314" s="5">
        <f t="shared" si="29"/>
        <v>140.74924699999991</v>
      </c>
      <c r="F314" s="6">
        <f>testdata[[#This Row],[cov]]/testdata[[#This Row],[varM]]</f>
        <v>3.7714135492367311</v>
      </c>
      <c r="G314" s="2" t="str">
        <f>IF(testdata[[#This Row],[mrkt]]&gt;B313,"UP",IF(testdata[[#This Row],[mrkt]]&lt;B313,"DN",""))</f>
        <v>DN</v>
      </c>
      <c r="H314" s="2" t="str">
        <f>IF(testdata[[#This Row],[mkt-dir]]="UP",testdata[[#This Row],[mrkt]],"")</f>
        <v/>
      </c>
      <c r="I314" s="2" t="str">
        <f>IF(testdata[[#This Row],[mkt-dir]]="UP",testdata[[#This Row],[eval]],"")</f>
        <v/>
      </c>
      <c r="J314" s="5">
        <f t="shared" si="25"/>
        <v>18.329749999999908</v>
      </c>
      <c r="K314" s="5">
        <f t="shared" si="26"/>
        <v>71.418087499999842</v>
      </c>
      <c r="L314" s="6">
        <f>testdata[[#This Row],[cov+]]/testdata[[#This Row],[varM+]]</f>
        <v>3.8962935937478798</v>
      </c>
      <c r="M314" s="1">
        <f>IF(testdata[[#This Row],[mkt-dir]]="DN",testdata[[#This Row],[mrkt]],"")</f>
        <v>248.97</v>
      </c>
      <c r="N314" s="1">
        <f>IF(testdata[[#This Row],[mkt-dir]]="DN",testdata[[#This Row],[eval]],"")</f>
        <v>252.48</v>
      </c>
      <c r="O314" s="5">
        <f t="shared" si="27"/>
        <v>46.378207638888874</v>
      </c>
      <c r="P314" s="5">
        <f t="shared" si="28"/>
        <v>179.16835347222218</v>
      </c>
      <c r="Q314" s="6">
        <f>testdata[[#This Row],[cov-]]/testdata[[#This Row],[varM-]]</f>
        <v>3.8632013308333768</v>
      </c>
      <c r="R314" s="6">
        <f>testdata[[#This Row],[beta+]]/testdata[[#This Row],[beta-]]</f>
        <v>1.008566020789645</v>
      </c>
      <c r="S314" s="6">
        <f>(testdata[[#This Row],[beta+]]-testdata[[#This Row],[beta-]])^2</f>
        <v>1.0950978648025878E-3</v>
      </c>
      <c r="U314" s="15">
        <v>43192</v>
      </c>
      <c r="V314" s="6">
        <v>3.7713999999999999</v>
      </c>
      <c r="W314" s="6">
        <v>3.8963000000000001</v>
      </c>
      <c r="X314" s="6">
        <v>3.8632</v>
      </c>
      <c r="Y314" s="6">
        <v>1.0085999999999999</v>
      </c>
      <c r="Z314" s="6">
        <v>1.1000000000000001E-3</v>
      </c>
    </row>
    <row r="315" spans="1:26" x14ac:dyDescent="0.25">
      <c r="A315" s="3">
        <v>313</v>
      </c>
      <c r="B315" s="1">
        <v>252.16</v>
      </c>
      <c r="C315" s="1">
        <v>267.52999999999997</v>
      </c>
      <c r="D315" s="5">
        <f t="shared" si="24"/>
        <v>40.052039999999948</v>
      </c>
      <c r="E315" s="5">
        <f t="shared" si="29"/>
        <v>154.25404999999995</v>
      </c>
      <c r="F315" s="6">
        <f>testdata[[#This Row],[cov]]/testdata[[#This Row],[varM]]</f>
        <v>3.8513406558067991</v>
      </c>
      <c r="G315" s="2" t="str">
        <f>IF(testdata[[#This Row],[mrkt]]&gt;B314,"UP",IF(testdata[[#This Row],[mrkt]]&lt;B314,"DN",""))</f>
        <v>UP</v>
      </c>
      <c r="H315" s="2">
        <f>IF(testdata[[#This Row],[mkt-dir]]="UP",testdata[[#This Row],[mrkt]],"")</f>
        <v>252.16</v>
      </c>
      <c r="I315" s="2">
        <f>IF(testdata[[#This Row],[mkt-dir]]="UP",testdata[[#This Row],[eval]],"")</f>
        <v>267.52999999999997</v>
      </c>
      <c r="J315" s="5">
        <f t="shared" si="25"/>
        <v>28.720910937499909</v>
      </c>
      <c r="K315" s="5">
        <f t="shared" si="26"/>
        <v>118.69906718749994</v>
      </c>
      <c r="L315" s="6">
        <f>testdata[[#This Row],[cov+]]/testdata[[#This Row],[varM+]]</f>
        <v>4.1328447919288882</v>
      </c>
      <c r="M315" s="1" t="str">
        <f>IF(testdata[[#This Row],[mkt-dir]]="DN",testdata[[#This Row],[mrkt]],"")</f>
        <v/>
      </c>
      <c r="N315" s="1" t="str">
        <f>IF(testdata[[#This Row],[mkt-dir]]="DN",testdata[[#This Row],[eval]],"")</f>
        <v/>
      </c>
      <c r="O315" s="5">
        <f t="shared" si="27"/>
        <v>46.378207638888874</v>
      </c>
      <c r="P315" s="5">
        <f t="shared" si="28"/>
        <v>179.16835347222218</v>
      </c>
      <c r="Q315" s="6">
        <f>testdata[[#This Row],[cov-]]/testdata[[#This Row],[varM-]]</f>
        <v>3.8632013308333768</v>
      </c>
      <c r="R315" s="6">
        <f>testdata[[#This Row],[beta+]]/testdata[[#This Row],[beta-]]</f>
        <v>1.069797931302054</v>
      </c>
      <c r="S315" s="6">
        <f>(testdata[[#This Row],[beta+]]-testdata[[#This Row],[beta-]])^2</f>
        <v>7.2707596111566575E-2</v>
      </c>
      <c r="U315" s="15">
        <v>43193</v>
      </c>
      <c r="V315" s="6">
        <v>3.8513000000000002</v>
      </c>
      <c r="W315" s="6">
        <v>4.1327999999999996</v>
      </c>
      <c r="X315" s="6">
        <v>3.8632</v>
      </c>
      <c r="Y315" s="6">
        <v>1.0698000000000001</v>
      </c>
      <c r="Z315" s="6">
        <v>7.2700000000000001E-2</v>
      </c>
    </row>
    <row r="316" spans="1:26" x14ac:dyDescent="0.25">
      <c r="A316" s="3">
        <v>314</v>
      </c>
      <c r="B316" s="1">
        <v>254.86</v>
      </c>
      <c r="C316" s="1">
        <v>286.94</v>
      </c>
      <c r="D316" s="5">
        <f t="shared" si="24"/>
        <v>40.530435999999938</v>
      </c>
      <c r="E316" s="5">
        <f t="shared" si="29"/>
        <v>155.18008999999995</v>
      </c>
      <c r="F316" s="6">
        <f>testdata[[#This Row],[cov]]/testdata[[#This Row],[varM]]</f>
        <v>3.8287298463801425</v>
      </c>
      <c r="G316" s="2" t="str">
        <f>IF(testdata[[#This Row],[mrkt]]&gt;B315,"UP",IF(testdata[[#This Row],[mrkt]]&lt;B315,"DN",""))</f>
        <v>UP</v>
      </c>
      <c r="H316" s="2">
        <f>IF(testdata[[#This Row],[mkt-dir]]="UP",testdata[[#This Row],[mrkt]],"")</f>
        <v>254.86</v>
      </c>
      <c r="I316" s="2">
        <f>IF(testdata[[#This Row],[mkt-dir]]="UP",testdata[[#This Row],[eval]],"")</f>
        <v>286.94</v>
      </c>
      <c r="J316" s="5">
        <f t="shared" si="25"/>
        <v>31.414873437499892</v>
      </c>
      <c r="K316" s="5">
        <f t="shared" si="26"/>
        <v>122.32539531249994</v>
      </c>
      <c r="L316" s="6">
        <f>testdata[[#This Row],[cov+]]/testdata[[#This Row],[varM+]]</f>
        <v>3.8938687929418894</v>
      </c>
      <c r="M316" s="1" t="str">
        <f>IF(testdata[[#This Row],[mkt-dir]]="DN",testdata[[#This Row],[mrkt]],"")</f>
        <v/>
      </c>
      <c r="N316" s="1" t="str">
        <f>IF(testdata[[#This Row],[mkt-dir]]="DN",testdata[[#This Row],[eval]],"")</f>
        <v/>
      </c>
      <c r="O316" s="5">
        <f t="shared" si="27"/>
        <v>46.378207638888874</v>
      </c>
      <c r="P316" s="5">
        <f t="shared" si="28"/>
        <v>179.16835347222218</v>
      </c>
      <c r="Q316" s="6">
        <f>testdata[[#This Row],[cov-]]/testdata[[#This Row],[varM-]]</f>
        <v>3.8632013308333768</v>
      </c>
      <c r="R316" s="6">
        <f>testdata[[#This Row],[beta+]]/testdata[[#This Row],[beta-]]</f>
        <v>1.0079383546137619</v>
      </c>
      <c r="S316" s="6">
        <f>(testdata[[#This Row],[beta+]]-testdata[[#This Row],[beta-]])^2</f>
        <v>9.4049323217705399E-4</v>
      </c>
      <c r="U316" s="15">
        <v>43194</v>
      </c>
      <c r="V316" s="6">
        <v>3.8287</v>
      </c>
      <c r="W316" s="6">
        <v>3.8938999999999999</v>
      </c>
      <c r="X316" s="6">
        <v>3.8632</v>
      </c>
      <c r="Y316" s="6">
        <v>1.0079</v>
      </c>
      <c r="Z316" s="6">
        <v>8.9999999999999998E-4</v>
      </c>
    </row>
    <row r="317" spans="1:26" x14ac:dyDescent="0.25">
      <c r="A317" s="3">
        <v>315</v>
      </c>
      <c r="B317" s="1">
        <v>256.87</v>
      </c>
      <c r="C317" s="1">
        <v>305.72000000000003</v>
      </c>
      <c r="D317" s="5">
        <f t="shared" si="24"/>
        <v>40.121374749999937</v>
      </c>
      <c r="E317" s="5">
        <f t="shared" si="29"/>
        <v>150.17787049999993</v>
      </c>
      <c r="F317" s="6">
        <f>testdata[[#This Row],[cov]]/testdata[[#This Row],[varM]]</f>
        <v>3.7430888506630784</v>
      </c>
      <c r="G317" s="2" t="str">
        <f>IF(testdata[[#This Row],[mrkt]]&gt;B316,"UP",IF(testdata[[#This Row],[mrkt]]&lt;B316,"DN",""))</f>
        <v>UP</v>
      </c>
      <c r="H317" s="2">
        <f>IF(testdata[[#This Row],[mkt-dir]]="UP",testdata[[#This Row],[mrkt]],"")</f>
        <v>256.87</v>
      </c>
      <c r="I317" s="2">
        <f>IF(testdata[[#This Row],[mkt-dir]]="UP",testdata[[#This Row],[eval]],"")</f>
        <v>305.72000000000003</v>
      </c>
      <c r="J317" s="5">
        <f t="shared" si="25"/>
        <v>28.713239506172741</v>
      </c>
      <c r="K317" s="5">
        <f t="shared" si="26"/>
        <v>107.58887901234561</v>
      </c>
      <c r="L317" s="6">
        <f>testdata[[#This Row],[cov+]]/testdata[[#This Row],[varM+]]</f>
        <v>3.7470129063359874</v>
      </c>
      <c r="M317" s="1" t="str">
        <f>IF(testdata[[#This Row],[mkt-dir]]="DN",testdata[[#This Row],[mrkt]],"")</f>
        <v/>
      </c>
      <c r="N317" s="1" t="str">
        <f>IF(testdata[[#This Row],[mkt-dir]]="DN",testdata[[#This Row],[eval]],"")</f>
        <v/>
      </c>
      <c r="O317" s="5">
        <f t="shared" si="27"/>
        <v>49.176752066115661</v>
      </c>
      <c r="P317" s="5">
        <f t="shared" si="28"/>
        <v>186.53393140495857</v>
      </c>
      <c r="Q317" s="6">
        <f>testdata[[#This Row],[cov-]]/testdata[[#This Row],[varM-]]</f>
        <v>3.7931323962626307</v>
      </c>
      <c r="R317" s="6">
        <f>testdata[[#This Row],[beta+]]/testdata[[#This Row],[beta-]]</f>
        <v>0.98784131817489818</v>
      </c>
      <c r="S317" s="6">
        <f>(testdata[[#This Row],[beta+]]-testdata[[#This Row],[beta-]])^2</f>
        <v>2.1270073510937506E-3</v>
      </c>
      <c r="U317" s="15">
        <v>43195</v>
      </c>
      <c r="V317" s="6">
        <v>3.7431000000000001</v>
      </c>
      <c r="W317" s="6">
        <v>3.7469999999999999</v>
      </c>
      <c r="X317" s="6">
        <v>3.7930999999999999</v>
      </c>
      <c r="Y317" s="6">
        <v>0.98780000000000001</v>
      </c>
      <c r="Z317" s="6">
        <v>2.0999999999999999E-3</v>
      </c>
    </row>
    <row r="318" spans="1:26" x14ac:dyDescent="0.25">
      <c r="A318" s="3">
        <v>316</v>
      </c>
      <c r="B318" s="1">
        <v>251.14</v>
      </c>
      <c r="C318" s="1">
        <v>299.3</v>
      </c>
      <c r="D318" s="5">
        <f t="shared" si="24"/>
        <v>41.487650999999929</v>
      </c>
      <c r="E318" s="5">
        <f t="shared" si="29"/>
        <v>145.00044299999988</v>
      </c>
      <c r="F318" s="6">
        <f>testdata[[#This Row],[cov]]/testdata[[#This Row],[varM]]</f>
        <v>3.4950265803190477</v>
      </c>
      <c r="G318" s="2" t="str">
        <f>IF(testdata[[#This Row],[mrkt]]&gt;B317,"UP",IF(testdata[[#This Row],[mrkt]]&lt;B317,"DN",""))</f>
        <v>DN</v>
      </c>
      <c r="H318" s="2" t="str">
        <f>IF(testdata[[#This Row],[mkt-dir]]="UP",testdata[[#This Row],[mrkt]],"")</f>
        <v/>
      </c>
      <c r="I318" s="2" t="str">
        <f>IF(testdata[[#This Row],[mkt-dir]]="UP",testdata[[#This Row],[eval]],"")</f>
        <v/>
      </c>
      <c r="J318" s="5">
        <f t="shared" si="25"/>
        <v>29.316698437499873</v>
      </c>
      <c r="K318" s="5">
        <f t="shared" si="26"/>
        <v>103.52577343749986</v>
      </c>
      <c r="L318" s="6">
        <f>testdata[[#This Row],[cov+]]/testdata[[#This Row],[varM+]]</f>
        <v>3.5312903210505082</v>
      </c>
      <c r="M318" s="1">
        <f>IF(testdata[[#This Row],[mkt-dir]]="DN",testdata[[#This Row],[mrkt]],"")</f>
        <v>251.14</v>
      </c>
      <c r="N318" s="1">
        <f>IF(testdata[[#This Row],[mkt-dir]]="DN",testdata[[#This Row],[eval]],"")</f>
        <v>299.3</v>
      </c>
      <c r="O318" s="5">
        <f t="shared" si="27"/>
        <v>49.32467430555554</v>
      </c>
      <c r="P318" s="5">
        <f t="shared" si="28"/>
        <v>174.99933263888883</v>
      </c>
      <c r="Q318" s="6">
        <f>testdata[[#This Row],[cov-]]/testdata[[#This Row],[varM-]]</f>
        <v>3.5479065012128888</v>
      </c>
      <c r="R318" s="6">
        <f>testdata[[#This Row],[beta+]]/testdata[[#This Row],[beta-]]</f>
        <v>0.99531662399877219</v>
      </c>
      <c r="S318" s="6">
        <f>(testdata[[#This Row],[beta+]]-testdata[[#This Row],[beta-]])^2</f>
        <v>2.7609744318868838E-4</v>
      </c>
      <c r="U318" s="15">
        <v>43196</v>
      </c>
      <c r="V318" s="6">
        <v>3.4950000000000001</v>
      </c>
      <c r="W318" s="6">
        <v>3.5312999999999999</v>
      </c>
      <c r="X318" s="6">
        <v>3.5478999999999998</v>
      </c>
      <c r="Y318" s="6">
        <v>0.99529999999999996</v>
      </c>
      <c r="Z318" s="6">
        <v>2.9999999999999997E-4</v>
      </c>
    </row>
    <row r="319" spans="1:26" x14ac:dyDescent="0.25">
      <c r="A319" s="3">
        <v>317</v>
      </c>
      <c r="B319" s="1">
        <v>252.38</v>
      </c>
      <c r="C319" s="1">
        <v>289.66000000000003</v>
      </c>
      <c r="D319" s="5">
        <f t="shared" si="24"/>
        <v>37.300202749999968</v>
      </c>
      <c r="E319" s="5">
        <f t="shared" si="29"/>
        <v>134.95072924999994</v>
      </c>
      <c r="F319" s="6">
        <f>testdata[[#This Row],[cov]]/testdata[[#This Row],[varM]]</f>
        <v>3.6179623514244854</v>
      </c>
      <c r="G319" s="2" t="str">
        <f>IF(testdata[[#This Row],[mrkt]]&gt;B318,"UP",IF(testdata[[#This Row],[mrkt]]&lt;B318,"DN",""))</f>
        <v>UP</v>
      </c>
      <c r="H319" s="2">
        <f>IF(testdata[[#This Row],[mkt-dir]]="UP",testdata[[#This Row],[mrkt]],"")</f>
        <v>252.38</v>
      </c>
      <c r="I319" s="2">
        <f>IF(testdata[[#This Row],[mkt-dir]]="UP",testdata[[#This Row],[eval]],"")</f>
        <v>289.66000000000003</v>
      </c>
      <c r="J319" s="5">
        <f t="shared" si="25"/>
        <v>18.407874999999951</v>
      </c>
      <c r="K319" s="5">
        <f t="shared" si="26"/>
        <v>66.461337499999956</v>
      </c>
      <c r="L319" s="6">
        <f>testdata[[#This Row],[cov+]]/testdata[[#This Row],[varM+]]</f>
        <v>3.6104839640643003</v>
      </c>
      <c r="M319" s="1" t="str">
        <f>IF(testdata[[#This Row],[mkt-dir]]="DN",testdata[[#This Row],[mrkt]],"")</f>
        <v/>
      </c>
      <c r="N319" s="1" t="str">
        <f>IF(testdata[[#This Row],[mkt-dir]]="DN",testdata[[#This Row],[eval]],"")</f>
        <v/>
      </c>
      <c r="O319" s="5">
        <f t="shared" si="27"/>
        <v>49.32467430555554</v>
      </c>
      <c r="P319" s="5">
        <f t="shared" si="28"/>
        <v>174.99933263888883</v>
      </c>
      <c r="Q319" s="6">
        <f>testdata[[#This Row],[cov-]]/testdata[[#This Row],[varM-]]</f>
        <v>3.5479065012128888</v>
      </c>
      <c r="R319" s="6">
        <f>testdata[[#This Row],[beta+]]/testdata[[#This Row],[beta-]]</f>
        <v>1.0176378556847592</v>
      </c>
      <c r="S319" s="6">
        <f>(testdata[[#This Row],[beta+]]-testdata[[#This Row],[beta-]])^2</f>
        <v>3.9159388569197894E-3</v>
      </c>
      <c r="U319" s="15">
        <v>43199</v>
      </c>
      <c r="V319" s="6">
        <v>3.6179999999999999</v>
      </c>
      <c r="W319" s="6">
        <v>3.6105</v>
      </c>
      <c r="X319" s="6">
        <v>3.5478999999999998</v>
      </c>
      <c r="Y319" s="6">
        <v>1.0176000000000001</v>
      </c>
      <c r="Z319" s="6">
        <v>3.8999999999999998E-3</v>
      </c>
    </row>
    <row r="320" spans="1:26" x14ac:dyDescent="0.25">
      <c r="A320" s="3">
        <v>318</v>
      </c>
      <c r="B320" s="1">
        <v>256.39999999999998</v>
      </c>
      <c r="C320" s="1">
        <v>304.7</v>
      </c>
      <c r="D320" s="5">
        <f t="shared" si="24"/>
        <v>31.227373999999962</v>
      </c>
      <c r="E320" s="5">
        <f t="shared" si="29"/>
        <v>109.63984999999994</v>
      </c>
      <c r="F320" s="6">
        <f>testdata[[#This Row],[cov]]/testdata[[#This Row],[varM]]</f>
        <v>3.5110172888696973</v>
      </c>
      <c r="G320" s="2" t="str">
        <f>IF(testdata[[#This Row],[mrkt]]&gt;B319,"UP",IF(testdata[[#This Row],[mrkt]]&lt;B319,"DN",""))</f>
        <v>UP</v>
      </c>
      <c r="H320" s="2">
        <f>IF(testdata[[#This Row],[mkt-dir]]="UP",testdata[[#This Row],[mrkt]],"")</f>
        <v>256.39999999999998</v>
      </c>
      <c r="I320" s="2">
        <f>IF(testdata[[#This Row],[mkt-dir]]="UP",testdata[[#This Row],[eval]],"")</f>
        <v>304.7</v>
      </c>
      <c r="J320" s="5">
        <f t="shared" si="25"/>
        <v>16.376817283950576</v>
      </c>
      <c r="K320" s="5">
        <f t="shared" si="26"/>
        <v>58.675445679012292</v>
      </c>
      <c r="L320" s="6">
        <f>testdata[[#This Row],[cov+]]/testdata[[#This Row],[varM+]]</f>
        <v>3.5828357037673455</v>
      </c>
      <c r="M320" s="1" t="str">
        <f>IF(testdata[[#This Row],[mkt-dir]]="DN",testdata[[#This Row],[mrkt]],"")</f>
        <v/>
      </c>
      <c r="N320" s="1" t="str">
        <f>IF(testdata[[#This Row],[mkt-dir]]="DN",testdata[[#This Row],[eval]],"")</f>
        <v/>
      </c>
      <c r="O320" s="5">
        <f t="shared" si="27"/>
        <v>43.336727272727238</v>
      </c>
      <c r="P320" s="5">
        <f t="shared" si="28"/>
        <v>150.39355454545446</v>
      </c>
      <c r="Q320" s="6">
        <f>testdata[[#This Row],[cov-]]/testdata[[#This Row],[varM-]]</f>
        <v>3.4703486859770432</v>
      </c>
      <c r="R320" s="6">
        <f>testdata[[#This Row],[beta+]]/testdata[[#This Row],[beta-]]</f>
        <v>1.0324137508846989</v>
      </c>
      <c r="S320" s="6">
        <f>(testdata[[#This Row],[beta+]]-testdata[[#This Row],[beta-]])^2</f>
        <v>1.2653329171355797E-2</v>
      </c>
      <c r="U320" s="15">
        <v>43200</v>
      </c>
      <c r="V320" s="6">
        <v>3.5110000000000001</v>
      </c>
      <c r="W320" s="6">
        <v>3.5828000000000002</v>
      </c>
      <c r="X320" s="6">
        <v>3.4702999999999999</v>
      </c>
      <c r="Y320" s="6">
        <v>1.0324</v>
      </c>
      <c r="Z320" s="6">
        <v>1.2699999999999999E-2</v>
      </c>
    </row>
    <row r="321" spans="1:26" x14ac:dyDescent="0.25">
      <c r="A321" s="3">
        <v>319</v>
      </c>
      <c r="B321" s="1">
        <v>255.05</v>
      </c>
      <c r="C321" s="1">
        <v>300.93</v>
      </c>
      <c r="D321" s="5">
        <f t="shared" si="24"/>
        <v>26.446964749999971</v>
      </c>
      <c r="E321" s="5">
        <f t="shared" si="29"/>
        <v>87.698975249999961</v>
      </c>
      <c r="F321" s="6">
        <f>testdata[[#This Row],[cov]]/testdata[[#This Row],[varM]]</f>
        <v>3.3160317669346182</v>
      </c>
      <c r="G321" s="2" t="str">
        <f>IF(testdata[[#This Row],[mrkt]]&gt;B320,"UP",IF(testdata[[#This Row],[mrkt]]&lt;B320,"DN",""))</f>
        <v>DN</v>
      </c>
      <c r="H321" s="2" t="str">
        <f>IF(testdata[[#This Row],[mkt-dir]]="UP",testdata[[#This Row],[mrkt]],"")</f>
        <v/>
      </c>
      <c r="I321" s="2" t="str">
        <f>IF(testdata[[#This Row],[mkt-dir]]="UP",testdata[[#This Row],[eval]],"")</f>
        <v/>
      </c>
      <c r="J321" s="5">
        <f t="shared" si="25"/>
        <v>16.376817283950576</v>
      </c>
      <c r="K321" s="5">
        <f t="shared" si="26"/>
        <v>58.675445679012292</v>
      </c>
      <c r="L321" s="6">
        <f>testdata[[#This Row],[cov+]]/testdata[[#This Row],[varM+]]</f>
        <v>3.5828357037673455</v>
      </c>
      <c r="M321" s="1">
        <f>IF(testdata[[#This Row],[mkt-dir]]="DN",testdata[[#This Row],[mrkt]],"")</f>
        <v>255.05</v>
      </c>
      <c r="N321" s="1">
        <f>IF(testdata[[#This Row],[mkt-dir]]="DN",testdata[[#This Row],[eval]],"")</f>
        <v>300.93</v>
      </c>
      <c r="O321" s="5">
        <f t="shared" si="27"/>
        <v>34.439419834710741</v>
      </c>
      <c r="P321" s="5">
        <f t="shared" si="28"/>
        <v>112.52027520661159</v>
      </c>
      <c r="Q321" s="6">
        <f>testdata[[#This Row],[cov-]]/testdata[[#This Row],[varM-]]</f>
        <v>3.2671942717572975</v>
      </c>
      <c r="R321" s="6">
        <f>testdata[[#This Row],[beta+]]/testdata[[#This Row],[beta-]]</f>
        <v>1.0966093246240534</v>
      </c>
      <c r="S321" s="6">
        <f>(testdata[[#This Row],[beta+]]-testdata[[#This Row],[beta-]])^2</f>
        <v>9.9629513601353761E-2</v>
      </c>
      <c r="U321" s="15">
        <v>43201</v>
      </c>
      <c r="V321" s="6">
        <v>3.3159999999999998</v>
      </c>
      <c r="W321" s="6">
        <v>3.5828000000000002</v>
      </c>
      <c r="X321" s="6">
        <v>3.2671999999999999</v>
      </c>
      <c r="Y321" s="6">
        <v>1.0966</v>
      </c>
      <c r="Z321" s="6">
        <v>9.9599999999999994E-2</v>
      </c>
    </row>
    <row r="322" spans="1:26" x14ac:dyDescent="0.25">
      <c r="A322" s="3">
        <v>320</v>
      </c>
      <c r="B322" s="1">
        <v>257.14999999999998</v>
      </c>
      <c r="C322" s="1">
        <v>294.08</v>
      </c>
      <c r="D322" s="5">
        <f t="shared" si="24"/>
        <v>22.431364749999997</v>
      </c>
      <c r="E322" s="5">
        <f t="shared" si="29"/>
        <v>73.850038999999995</v>
      </c>
      <c r="F322" s="6">
        <f>testdata[[#This Row],[cov]]/testdata[[#This Row],[varM]]</f>
        <v>3.2922668693174368</v>
      </c>
      <c r="G322" s="2" t="str">
        <f>IF(testdata[[#This Row],[mrkt]]&gt;B321,"UP",IF(testdata[[#This Row],[mrkt]]&lt;B321,"DN",""))</f>
        <v>UP</v>
      </c>
      <c r="H322" s="2">
        <f>IF(testdata[[#This Row],[mkt-dir]]="UP",testdata[[#This Row],[mrkt]],"")</f>
        <v>257.14999999999998</v>
      </c>
      <c r="I322" s="2">
        <f>IF(testdata[[#This Row],[mkt-dir]]="UP",testdata[[#This Row],[eval]],"")</f>
        <v>294.08</v>
      </c>
      <c r="J322" s="5">
        <f t="shared" si="25"/>
        <v>14.754428999999959</v>
      </c>
      <c r="K322" s="5">
        <f t="shared" si="26"/>
        <v>52.766513999999951</v>
      </c>
      <c r="L322" s="6">
        <f>testdata[[#This Row],[cov+]]/testdata[[#This Row],[varM+]]</f>
        <v>3.5763169147379474</v>
      </c>
      <c r="M322" s="1" t="str">
        <f>IF(testdata[[#This Row],[mkt-dir]]="DN",testdata[[#This Row],[mrkt]],"")</f>
        <v/>
      </c>
      <c r="N322" s="1" t="str">
        <f>IF(testdata[[#This Row],[mkt-dir]]="DN",testdata[[#This Row],[eval]],"")</f>
        <v/>
      </c>
      <c r="O322" s="5">
        <f t="shared" si="27"/>
        <v>28.66839600000003</v>
      </c>
      <c r="P322" s="5">
        <f t="shared" si="28"/>
        <v>95.371390000000076</v>
      </c>
      <c r="Q322" s="6">
        <f>testdata[[#This Row],[cov-]]/testdata[[#This Row],[varM-]]</f>
        <v>3.3267082678779789</v>
      </c>
      <c r="R322" s="6">
        <f>testdata[[#This Row],[beta+]]/testdata[[#This Row],[beta-]]</f>
        <v>1.0750317210769995</v>
      </c>
      <c r="S322" s="6">
        <f>(testdata[[#This Row],[beta+]]-testdata[[#This Row],[beta-]])^2</f>
        <v>6.2304476587264478E-2</v>
      </c>
      <c r="U322" s="15">
        <v>43202</v>
      </c>
      <c r="V322" s="6">
        <v>3.2923</v>
      </c>
      <c r="W322" s="6">
        <v>3.5762999999999998</v>
      </c>
      <c r="X322" s="6">
        <v>3.3267000000000002</v>
      </c>
      <c r="Y322" s="6">
        <v>1.075</v>
      </c>
      <c r="Z322" s="6">
        <v>6.2300000000000001E-2</v>
      </c>
    </row>
    <row r="323" spans="1:26" x14ac:dyDescent="0.25">
      <c r="A323" s="3">
        <v>321</v>
      </c>
      <c r="B323" s="1">
        <v>256.39999999999998</v>
      </c>
      <c r="C323" s="1">
        <v>300.33999999999997</v>
      </c>
      <c r="D323" s="5">
        <f t="shared" si="24"/>
        <v>18.276658749999982</v>
      </c>
      <c r="E323" s="5">
        <f t="shared" si="29"/>
        <v>59.923677499999961</v>
      </c>
      <c r="F323" s="6">
        <f>testdata[[#This Row],[cov]]/testdata[[#This Row],[varM]]</f>
        <v>3.278699806111991</v>
      </c>
      <c r="G323" s="2" t="str">
        <f>IF(testdata[[#This Row],[mrkt]]&gt;B322,"UP",IF(testdata[[#This Row],[mrkt]]&lt;B322,"DN",""))</f>
        <v>DN</v>
      </c>
      <c r="H323" s="2" t="str">
        <f>IF(testdata[[#This Row],[mkt-dir]]="UP",testdata[[#This Row],[mrkt]],"")</f>
        <v/>
      </c>
      <c r="I323" s="2" t="str">
        <f>IF(testdata[[#This Row],[mkt-dir]]="UP",testdata[[#This Row],[eval]],"")</f>
        <v/>
      </c>
      <c r="J323" s="5">
        <f t="shared" si="25"/>
        <v>14.754428999999959</v>
      </c>
      <c r="K323" s="5">
        <f t="shared" si="26"/>
        <v>52.766513999999951</v>
      </c>
      <c r="L323" s="6">
        <f>testdata[[#This Row],[cov+]]/testdata[[#This Row],[varM+]]</f>
        <v>3.5763169147379474</v>
      </c>
      <c r="M323" s="1">
        <f>IF(testdata[[#This Row],[mkt-dir]]="DN",testdata[[#This Row],[mrkt]],"")</f>
        <v>256.39999999999998</v>
      </c>
      <c r="N323" s="1">
        <f>IF(testdata[[#This Row],[mkt-dir]]="DN",testdata[[#This Row],[eval]],"")</f>
        <v>300.33999999999997</v>
      </c>
      <c r="O323" s="5">
        <f t="shared" si="27"/>
        <v>18.565464000000006</v>
      </c>
      <c r="P323" s="5">
        <f t="shared" si="28"/>
        <v>64.525125999999986</v>
      </c>
      <c r="Q323" s="6">
        <f>testdata[[#This Row],[cov-]]/testdata[[#This Row],[varM-]]</f>
        <v>3.4755461000059018</v>
      </c>
      <c r="R323" s="6">
        <f>testdata[[#This Row],[beta+]]/testdata[[#This Row],[beta-]]</f>
        <v>1.0289942391303268</v>
      </c>
      <c r="S323" s="6">
        <f>(testdata[[#This Row],[beta+]]-testdata[[#This Row],[beta-]])^2</f>
        <v>1.0154757101760266E-2</v>
      </c>
      <c r="U323" s="15">
        <v>43203</v>
      </c>
      <c r="V323" s="6">
        <v>3.2787000000000002</v>
      </c>
      <c r="W323" s="6">
        <v>3.5762999999999998</v>
      </c>
      <c r="X323" s="6">
        <v>3.4754999999999998</v>
      </c>
      <c r="Y323" s="6">
        <v>1.0289999999999999</v>
      </c>
      <c r="Z323" s="6">
        <v>1.0200000000000001E-2</v>
      </c>
    </row>
    <row r="324" spans="1:26" x14ac:dyDescent="0.25">
      <c r="A324" s="3">
        <v>322</v>
      </c>
      <c r="B324" s="1">
        <v>258.5</v>
      </c>
      <c r="C324" s="1">
        <v>291.20999999999998</v>
      </c>
      <c r="D324" s="5">
        <f t="shared" si="24"/>
        <v>13.964965000000003</v>
      </c>
      <c r="E324" s="5">
        <f t="shared" si="29"/>
        <v>45.845294999999979</v>
      </c>
      <c r="F324" s="6">
        <f>testdata[[#This Row],[cov]]/testdata[[#This Row],[varM]]</f>
        <v>3.282879334105024</v>
      </c>
      <c r="G324" s="2" t="str">
        <f>IF(testdata[[#This Row],[mrkt]]&gt;B323,"UP",IF(testdata[[#This Row],[mrkt]]&lt;B323,"DN",""))</f>
        <v>UP</v>
      </c>
      <c r="H324" s="2">
        <f>IF(testdata[[#This Row],[mkt-dir]]="UP",testdata[[#This Row],[mrkt]],"")</f>
        <v>258.5</v>
      </c>
      <c r="I324" s="2">
        <f>IF(testdata[[#This Row],[mkt-dir]]="UP",testdata[[#This Row],[eval]],"")</f>
        <v>291.20999999999998</v>
      </c>
      <c r="J324" s="5">
        <f t="shared" si="25"/>
        <v>7.6010239999999953</v>
      </c>
      <c r="K324" s="5">
        <f t="shared" si="26"/>
        <v>28.108219999999971</v>
      </c>
      <c r="L324" s="6">
        <f>testdata[[#This Row],[cov+]]/testdata[[#This Row],[varM+]]</f>
        <v>3.6979517496589915</v>
      </c>
      <c r="M324" s="1" t="str">
        <f>IF(testdata[[#This Row],[mkt-dir]]="DN",testdata[[#This Row],[mrkt]],"")</f>
        <v/>
      </c>
      <c r="N324" s="1" t="str">
        <f>IF(testdata[[#This Row],[mkt-dir]]="DN",testdata[[#This Row],[eval]],"")</f>
        <v/>
      </c>
      <c r="O324" s="5">
        <f t="shared" si="27"/>
        <v>18.565464000000006</v>
      </c>
      <c r="P324" s="5">
        <f t="shared" si="28"/>
        <v>64.525125999999986</v>
      </c>
      <c r="Q324" s="6">
        <f>testdata[[#This Row],[cov-]]/testdata[[#This Row],[varM-]]</f>
        <v>3.4755461000059018</v>
      </c>
      <c r="R324" s="6">
        <f>testdata[[#This Row],[beta+]]/testdata[[#This Row],[beta-]]</f>
        <v>1.0639915694551461</v>
      </c>
      <c r="S324" s="6">
        <f>(testdata[[#This Row],[beta+]]-testdata[[#This Row],[beta-]])^2</f>
        <v>4.9464272997612892E-2</v>
      </c>
      <c r="U324" s="15">
        <v>43206</v>
      </c>
      <c r="V324" s="6">
        <v>3.2829000000000002</v>
      </c>
      <c r="W324" s="6">
        <v>3.698</v>
      </c>
      <c r="X324" s="6">
        <v>3.4754999999999998</v>
      </c>
      <c r="Y324" s="6">
        <v>1.0640000000000001</v>
      </c>
      <c r="Z324" s="6">
        <v>4.9500000000000002E-2</v>
      </c>
    </row>
    <row r="325" spans="1:26" x14ac:dyDescent="0.25">
      <c r="A325" s="3">
        <v>323</v>
      </c>
      <c r="B325" s="1">
        <v>261.27</v>
      </c>
      <c r="C325" s="1">
        <v>287.69</v>
      </c>
      <c r="D325" s="5">
        <f t="shared" si="24"/>
        <v>13.78379474999999</v>
      </c>
      <c r="E325" s="5">
        <f t="shared" si="29"/>
        <v>37.63833074999998</v>
      </c>
      <c r="F325" s="6">
        <f>testdata[[#This Row],[cov]]/testdata[[#This Row],[varM]]</f>
        <v>2.7306218231376382</v>
      </c>
      <c r="G325" s="2" t="str">
        <f>IF(testdata[[#This Row],[mrkt]]&gt;B324,"UP",IF(testdata[[#This Row],[mrkt]]&lt;B324,"DN",""))</f>
        <v>UP</v>
      </c>
      <c r="H325" s="2">
        <f>IF(testdata[[#This Row],[mkt-dir]]="UP",testdata[[#This Row],[mrkt]],"")</f>
        <v>261.27</v>
      </c>
      <c r="I325" s="2">
        <f>IF(testdata[[#This Row],[mkt-dir]]="UP",testdata[[#This Row],[eval]],"")</f>
        <v>287.69</v>
      </c>
      <c r="J325" s="5">
        <f t="shared" si="25"/>
        <v>9.1070743801652725</v>
      </c>
      <c r="K325" s="5">
        <f t="shared" si="26"/>
        <v>23.686540495867749</v>
      </c>
      <c r="L325" s="6">
        <f>testdata[[#This Row],[cov+]]/testdata[[#This Row],[varM+]]</f>
        <v>2.6008945910726045</v>
      </c>
      <c r="M325" s="1" t="str">
        <f>IF(testdata[[#This Row],[mkt-dir]]="DN",testdata[[#This Row],[mrkt]],"")</f>
        <v/>
      </c>
      <c r="N325" s="1" t="str">
        <f>IF(testdata[[#This Row],[mkt-dir]]="DN",testdata[[#This Row],[eval]],"")</f>
        <v/>
      </c>
      <c r="O325" s="5">
        <f t="shared" si="27"/>
        <v>14.005950617283951</v>
      </c>
      <c r="P325" s="5">
        <f t="shared" si="28"/>
        <v>53.171193827160465</v>
      </c>
      <c r="Q325" s="6">
        <f>testdata[[#This Row],[cov-]]/testdata[[#This Row],[varM-]]</f>
        <v>3.7963288090952503</v>
      </c>
      <c r="R325" s="6">
        <f>testdata[[#This Row],[beta+]]/testdata[[#This Row],[beta-]]</f>
        <v>0.68510782965937445</v>
      </c>
      <c r="S325" s="6">
        <f>(testdata[[#This Row],[beta+]]-testdata[[#This Row],[beta-]])^2</f>
        <v>1.4290629696194148</v>
      </c>
      <c r="U325" s="15">
        <v>43207</v>
      </c>
      <c r="V325" s="6">
        <v>2.7305999999999999</v>
      </c>
      <c r="W325" s="6">
        <v>2.6009000000000002</v>
      </c>
      <c r="X325" s="6">
        <v>3.7963</v>
      </c>
      <c r="Y325" s="6">
        <v>0.68510000000000004</v>
      </c>
      <c r="Z325" s="6">
        <v>1.4291</v>
      </c>
    </row>
    <row r="326" spans="1:26" x14ac:dyDescent="0.25">
      <c r="A326" s="3">
        <v>324</v>
      </c>
      <c r="B326" s="1">
        <v>261.45999999999998</v>
      </c>
      <c r="C326" s="1">
        <v>293.35000000000002</v>
      </c>
      <c r="D326" s="5">
        <f t="shared" si="24"/>
        <v>13.428312749999975</v>
      </c>
      <c r="E326" s="5">
        <f t="shared" si="29"/>
        <v>31.677210249999966</v>
      </c>
      <c r="F326" s="6">
        <f>testdata[[#This Row],[cov]]/testdata[[#This Row],[varM]]</f>
        <v>2.3589866306919332</v>
      </c>
      <c r="G326" s="2" t="str">
        <f>IF(testdata[[#This Row],[mrkt]]&gt;B325,"UP",IF(testdata[[#This Row],[mrkt]]&lt;B325,"DN",""))</f>
        <v>UP</v>
      </c>
      <c r="H326" s="2">
        <f>IF(testdata[[#This Row],[mkt-dir]]="UP",testdata[[#This Row],[mrkt]],"")</f>
        <v>261.45999999999998</v>
      </c>
      <c r="I326" s="2">
        <f>IF(testdata[[#This Row],[mkt-dir]]="UP",testdata[[#This Row],[eval]],"")</f>
        <v>293.35000000000002</v>
      </c>
      <c r="J326" s="5">
        <f t="shared" si="25"/>
        <v>8.5992958677685589</v>
      </c>
      <c r="K326" s="5">
        <f t="shared" si="26"/>
        <v>15.05675206611568</v>
      </c>
      <c r="L326" s="6">
        <f>testdata[[#This Row],[cov+]]/testdata[[#This Row],[varM+]]</f>
        <v>1.7509284827087561</v>
      </c>
      <c r="M326" s="1" t="str">
        <f>IF(testdata[[#This Row],[mkt-dir]]="DN",testdata[[#This Row],[mrkt]],"")</f>
        <v/>
      </c>
      <c r="N326" s="1" t="str">
        <f>IF(testdata[[#This Row],[mkt-dir]]="DN",testdata[[#This Row],[eval]],"")</f>
        <v/>
      </c>
      <c r="O326" s="5">
        <f t="shared" si="27"/>
        <v>14.005950617283951</v>
      </c>
      <c r="P326" s="5">
        <f t="shared" si="28"/>
        <v>53.171193827160465</v>
      </c>
      <c r="Q326" s="6">
        <f>testdata[[#This Row],[cov-]]/testdata[[#This Row],[varM-]]</f>
        <v>3.7963288090952503</v>
      </c>
      <c r="R326" s="6">
        <f>testdata[[#This Row],[beta+]]/testdata[[#This Row],[beta-]]</f>
        <v>0.46121623567323228</v>
      </c>
      <c r="S326" s="6">
        <f>(testdata[[#This Row],[beta+]]-testdata[[#This Row],[beta-]])^2</f>
        <v>4.1836624951819772</v>
      </c>
      <c r="U326" s="15">
        <v>43208</v>
      </c>
      <c r="V326" s="6">
        <v>2.359</v>
      </c>
      <c r="W326" s="6">
        <v>1.7508999999999999</v>
      </c>
      <c r="X326" s="6">
        <v>3.7963</v>
      </c>
      <c r="Y326" s="6">
        <v>0.4612</v>
      </c>
      <c r="Z326" s="6">
        <v>4.1837</v>
      </c>
    </row>
    <row r="327" spans="1:26" x14ac:dyDescent="0.25">
      <c r="A327" s="3">
        <v>325</v>
      </c>
      <c r="B327" s="1">
        <v>260.01</v>
      </c>
      <c r="C327" s="1">
        <v>300.08</v>
      </c>
      <c r="D327" s="5">
        <f t="shared" si="24"/>
        <v>12.585158999999971</v>
      </c>
      <c r="E327" s="5">
        <f t="shared" si="29"/>
        <v>25.659705999999979</v>
      </c>
      <c r="F327" s="6">
        <f>testdata[[#This Row],[cov]]/testdata[[#This Row],[varM]]</f>
        <v>2.0388861197542312</v>
      </c>
      <c r="G327" s="2" t="str">
        <f>IF(testdata[[#This Row],[mrkt]]&gt;B326,"UP",IF(testdata[[#This Row],[mrkt]]&lt;B326,"DN",""))</f>
        <v>DN</v>
      </c>
      <c r="H327" s="2" t="str">
        <f>IF(testdata[[#This Row],[mkt-dir]]="UP",testdata[[#This Row],[mrkt]],"")</f>
        <v/>
      </c>
      <c r="I327" s="2" t="str">
        <f>IF(testdata[[#This Row],[mkt-dir]]="UP",testdata[[#This Row],[eval]],"")</f>
        <v/>
      </c>
      <c r="J327" s="5">
        <f t="shared" si="25"/>
        <v>8.5992958677685589</v>
      </c>
      <c r="K327" s="5">
        <f t="shared" si="26"/>
        <v>15.05675206611568</v>
      </c>
      <c r="L327" s="6">
        <f>testdata[[#This Row],[cov+]]/testdata[[#This Row],[varM+]]</f>
        <v>1.7509284827087561</v>
      </c>
      <c r="M327" s="1">
        <f>IF(testdata[[#This Row],[mkt-dir]]="DN",testdata[[#This Row],[mrkt]],"")</f>
        <v>260.01</v>
      </c>
      <c r="N327" s="1">
        <f>IF(testdata[[#This Row],[mkt-dir]]="DN",testdata[[#This Row],[eval]],"")</f>
        <v>300.08</v>
      </c>
      <c r="O327" s="5">
        <f t="shared" si="27"/>
        <v>11.550577777777763</v>
      </c>
      <c r="P327" s="5">
        <f t="shared" si="28"/>
        <v>36.567488888888853</v>
      </c>
      <c r="Q327" s="6">
        <f>testdata[[#This Row],[cov-]]/testdata[[#This Row],[varM-]]</f>
        <v>3.1658579849781456</v>
      </c>
      <c r="R327" s="6">
        <f>testdata[[#This Row],[beta+]]/testdata[[#This Row],[beta-]]</f>
        <v>0.55306602223373047</v>
      </c>
      <c r="S327" s="6">
        <f>(testdata[[#This Row],[beta+]]-testdata[[#This Row],[beta-]])^2</f>
        <v>2.0020254963923025</v>
      </c>
      <c r="U327" s="15">
        <v>43209</v>
      </c>
      <c r="V327" s="6">
        <v>2.0388999999999999</v>
      </c>
      <c r="W327" s="6">
        <v>1.7508999999999999</v>
      </c>
      <c r="X327" s="6">
        <v>3.1659000000000002</v>
      </c>
      <c r="Y327" s="6">
        <v>0.55310000000000004</v>
      </c>
      <c r="Z327" s="6">
        <v>2.0019999999999998</v>
      </c>
    </row>
    <row r="328" spans="1:26" x14ac:dyDescent="0.25">
      <c r="A328" s="3">
        <v>326</v>
      </c>
      <c r="B328" s="1">
        <v>257.81</v>
      </c>
      <c r="C328" s="1">
        <v>290.24</v>
      </c>
      <c r="D328" s="5">
        <f t="shared" si="24"/>
        <v>12.942762749999968</v>
      </c>
      <c r="E328" s="5">
        <f t="shared" si="29"/>
        <v>25.979210499999965</v>
      </c>
      <c r="F328" s="6">
        <f>testdata[[#This Row],[cov]]/testdata[[#This Row],[varM]]</f>
        <v>2.0072384081984374</v>
      </c>
      <c r="G328" s="2" t="str">
        <f>IF(testdata[[#This Row],[mrkt]]&gt;B327,"UP",IF(testdata[[#This Row],[mrkt]]&lt;B327,"DN",""))</f>
        <v>DN</v>
      </c>
      <c r="H328" s="2" t="str">
        <f>IF(testdata[[#This Row],[mkt-dir]]="UP",testdata[[#This Row],[mrkt]],"")</f>
        <v/>
      </c>
      <c r="I328" s="2" t="str">
        <f>IF(testdata[[#This Row],[mkt-dir]]="UP",testdata[[#This Row],[eval]],"")</f>
        <v/>
      </c>
      <c r="J328" s="5">
        <f t="shared" si="25"/>
        <v>8.5992958677685589</v>
      </c>
      <c r="K328" s="5">
        <f t="shared" si="26"/>
        <v>15.05675206611568</v>
      </c>
      <c r="L328" s="6">
        <f>testdata[[#This Row],[cov+]]/testdata[[#This Row],[varM+]]</f>
        <v>1.7509284827087561</v>
      </c>
      <c r="M328" s="1">
        <f>IF(testdata[[#This Row],[mkt-dir]]="DN",testdata[[#This Row],[mrkt]],"")</f>
        <v>257.81</v>
      </c>
      <c r="N328" s="1">
        <f>IF(testdata[[#This Row],[mkt-dir]]="DN",testdata[[#This Row],[eval]],"")</f>
        <v>290.24</v>
      </c>
      <c r="O328" s="5">
        <f t="shared" si="27"/>
        <v>13.431577777777767</v>
      </c>
      <c r="P328" s="5">
        <f t="shared" si="28"/>
        <v>34.063818518518467</v>
      </c>
      <c r="Q328" s="6">
        <f>testdata[[#This Row],[cov-]]/testdata[[#This Row],[varM-]]</f>
        <v>2.5360995619499196</v>
      </c>
      <c r="R328" s="6">
        <f>testdata[[#This Row],[beta+]]/testdata[[#This Row],[beta-]]</f>
        <v>0.69040210762172427</v>
      </c>
      <c r="S328" s="6">
        <f>(testdata[[#This Row],[beta+]]-testdata[[#This Row],[beta-]])^2</f>
        <v>0.61649362367673344</v>
      </c>
      <c r="U328" s="15">
        <v>43210</v>
      </c>
      <c r="V328" s="6">
        <v>2.0072000000000001</v>
      </c>
      <c r="W328" s="6">
        <v>1.7508999999999999</v>
      </c>
      <c r="X328" s="6">
        <v>2.5360999999999998</v>
      </c>
      <c r="Y328" s="6">
        <v>0.69040000000000001</v>
      </c>
      <c r="Z328" s="6">
        <v>0.61650000000000005</v>
      </c>
    </row>
    <row r="329" spans="1:26" x14ac:dyDescent="0.25">
      <c r="A329" s="3">
        <v>327</v>
      </c>
      <c r="B329" s="1">
        <v>257.77</v>
      </c>
      <c r="C329" s="1">
        <v>283.37</v>
      </c>
      <c r="D329" s="5">
        <f t="shared" si="24"/>
        <v>11.494582749999971</v>
      </c>
      <c r="E329" s="5">
        <f t="shared" si="29"/>
        <v>29.329474249999976</v>
      </c>
      <c r="F329" s="6">
        <f>testdata[[#This Row],[cov]]/testdata[[#This Row],[varM]]</f>
        <v>2.5515910310011081</v>
      </c>
      <c r="G329" s="2" t="str">
        <f>IF(testdata[[#This Row],[mrkt]]&gt;B328,"UP",IF(testdata[[#This Row],[mrkt]]&lt;B328,"DN",""))</f>
        <v>DN</v>
      </c>
      <c r="H329" s="2" t="str">
        <f>IF(testdata[[#This Row],[mkt-dir]]="UP",testdata[[#This Row],[mrkt]],"")</f>
        <v/>
      </c>
      <c r="I329" s="2" t="str">
        <f>IF(testdata[[#This Row],[mkt-dir]]="UP",testdata[[#This Row],[eval]],"")</f>
        <v/>
      </c>
      <c r="J329" s="5">
        <f t="shared" si="25"/>
        <v>8.5992958677685589</v>
      </c>
      <c r="K329" s="5">
        <f t="shared" si="26"/>
        <v>15.05675206611568</v>
      </c>
      <c r="L329" s="6">
        <f>testdata[[#This Row],[cov+]]/testdata[[#This Row],[varM+]]</f>
        <v>1.7509284827087561</v>
      </c>
      <c r="M329" s="1">
        <f>IF(testdata[[#This Row],[mkt-dir]]="DN",testdata[[#This Row],[mrkt]],"")</f>
        <v>257.77</v>
      </c>
      <c r="N329" s="1">
        <f>IF(testdata[[#This Row],[mkt-dir]]="DN",testdata[[#This Row],[eval]],"")</f>
        <v>283.37</v>
      </c>
      <c r="O329" s="5">
        <f t="shared" si="27"/>
        <v>12.733720987654301</v>
      </c>
      <c r="P329" s="5">
        <f t="shared" si="28"/>
        <v>40.866750617283905</v>
      </c>
      <c r="Q329" s="6">
        <f>testdata[[#This Row],[cov-]]/testdata[[#This Row],[varM-]]</f>
        <v>3.2093329716353423</v>
      </c>
      <c r="R329" s="6">
        <f>testdata[[#This Row],[beta+]]/testdata[[#This Row],[beta-]]</f>
        <v>0.5455739551438803</v>
      </c>
      <c r="S329" s="6">
        <f>(testdata[[#This Row],[beta+]]-testdata[[#This Row],[beta-]])^2</f>
        <v>2.1269436533212169</v>
      </c>
      <c r="U329" s="15">
        <v>43213</v>
      </c>
      <c r="V329" s="6">
        <v>2.5516000000000001</v>
      </c>
      <c r="W329" s="6">
        <v>1.7508999999999999</v>
      </c>
      <c r="X329" s="6">
        <v>3.2092999999999998</v>
      </c>
      <c r="Y329" s="6">
        <v>0.54559999999999997</v>
      </c>
      <c r="Z329" s="6">
        <v>2.1269</v>
      </c>
    </row>
    <row r="330" spans="1:26" x14ac:dyDescent="0.25">
      <c r="A330" s="3">
        <v>328</v>
      </c>
      <c r="B330" s="1">
        <v>254.3</v>
      </c>
      <c r="C330" s="1">
        <v>283.45999999999998</v>
      </c>
      <c r="D330" s="5">
        <f t="shared" si="24"/>
        <v>11.542374749999968</v>
      </c>
      <c r="E330" s="5">
        <f t="shared" si="29"/>
        <v>28.890695749999956</v>
      </c>
      <c r="F330" s="6">
        <f>testdata[[#This Row],[cov]]/testdata[[#This Row],[varM]]</f>
        <v>2.5030114145271565</v>
      </c>
      <c r="G330" s="2" t="str">
        <f>IF(testdata[[#This Row],[mrkt]]&gt;B329,"UP",IF(testdata[[#This Row],[mrkt]]&lt;B329,"DN",""))</f>
        <v>DN</v>
      </c>
      <c r="H330" s="2" t="str">
        <f>IF(testdata[[#This Row],[mkt-dir]]="UP",testdata[[#This Row],[mrkt]],"")</f>
        <v/>
      </c>
      <c r="I330" s="2" t="str">
        <f>IF(testdata[[#This Row],[mkt-dir]]="UP",testdata[[#This Row],[eval]],"")</f>
        <v/>
      </c>
      <c r="J330" s="5">
        <f t="shared" si="25"/>
        <v>9.4559089999999593</v>
      </c>
      <c r="K330" s="5">
        <f t="shared" si="26"/>
        <v>16.831198999999945</v>
      </c>
      <c r="L330" s="6">
        <f>testdata[[#This Row],[cov+]]/testdata[[#This Row],[varM+]]</f>
        <v>1.7799662623656825</v>
      </c>
      <c r="M330" s="1">
        <f>IF(testdata[[#This Row],[mkt-dir]]="DN",testdata[[#This Row],[mrkt]],"")</f>
        <v>254.3</v>
      </c>
      <c r="N330" s="1">
        <f>IF(testdata[[#This Row],[mkt-dir]]="DN",testdata[[#This Row],[eval]],"")</f>
        <v>283.45999999999998</v>
      </c>
      <c r="O330" s="5">
        <f t="shared" si="27"/>
        <v>11.463559999999983</v>
      </c>
      <c r="P330" s="5">
        <f t="shared" si="28"/>
        <v>36.803799999999953</v>
      </c>
      <c r="Q330" s="6">
        <f>testdata[[#This Row],[cov-]]/testdata[[#This Row],[varM-]]</f>
        <v>3.2105035434018756</v>
      </c>
      <c r="R330" s="6">
        <f>testdata[[#This Row],[beta+]]/testdata[[#This Row],[beta-]]</f>
        <v>0.55441965358481293</v>
      </c>
      <c r="S330" s="6">
        <f>(testdata[[#This Row],[beta+]]-testdata[[#This Row],[beta-]])^2</f>
        <v>2.0464369124344244</v>
      </c>
      <c r="U330" s="15">
        <v>43214</v>
      </c>
      <c r="V330" s="6">
        <v>2.5030000000000001</v>
      </c>
      <c r="W330" s="6">
        <v>1.78</v>
      </c>
      <c r="X330" s="6">
        <v>3.2105000000000001</v>
      </c>
      <c r="Y330" s="6">
        <v>0.5544</v>
      </c>
      <c r="Z330" s="6">
        <v>2.0464000000000002</v>
      </c>
    </row>
    <row r="331" spans="1:26" x14ac:dyDescent="0.25">
      <c r="A331" s="3">
        <v>329</v>
      </c>
      <c r="B331" s="1">
        <v>254.93</v>
      </c>
      <c r="C331" s="1">
        <v>280.69</v>
      </c>
      <c r="D331" s="5">
        <f t="shared" si="24"/>
        <v>10.92158099999997</v>
      </c>
      <c r="E331" s="5">
        <f t="shared" si="29"/>
        <v>27.732881999999954</v>
      </c>
      <c r="F331" s="6">
        <f>testdata[[#This Row],[cov]]/testdata[[#This Row],[varM]]</f>
        <v>2.5392735722053454</v>
      </c>
      <c r="G331" s="2" t="str">
        <f>IF(testdata[[#This Row],[mrkt]]&gt;B330,"UP",IF(testdata[[#This Row],[mrkt]]&lt;B330,"DN",""))</f>
        <v>UP</v>
      </c>
      <c r="H331" s="2">
        <f>IF(testdata[[#This Row],[mkt-dir]]="UP",testdata[[#This Row],[mrkt]],"")</f>
        <v>254.93</v>
      </c>
      <c r="I331" s="2">
        <f>IF(testdata[[#This Row],[mkt-dir]]="UP",testdata[[#This Row],[eval]],"")</f>
        <v>280.69</v>
      </c>
      <c r="J331" s="5">
        <f t="shared" si="25"/>
        <v>8.8134413223140093</v>
      </c>
      <c r="K331" s="5">
        <f t="shared" si="26"/>
        <v>16.374299173553666</v>
      </c>
      <c r="L331" s="6">
        <f>testdata[[#This Row],[cov+]]/testdata[[#This Row],[varM+]]</f>
        <v>1.8578780495306593</v>
      </c>
      <c r="M331" s="1" t="str">
        <f>IF(testdata[[#This Row],[mkt-dir]]="DN",testdata[[#This Row],[mrkt]],"")</f>
        <v/>
      </c>
      <c r="N331" s="1" t="str">
        <f>IF(testdata[[#This Row],[mkt-dir]]="DN",testdata[[#This Row],[eval]],"")</f>
        <v/>
      </c>
      <c r="O331" s="5">
        <f t="shared" si="27"/>
        <v>11.984091358024676</v>
      </c>
      <c r="P331" s="5">
        <f t="shared" si="28"/>
        <v>39.204972839506127</v>
      </c>
      <c r="Q331" s="6">
        <f>testdata[[#This Row],[cov-]]/testdata[[#This Row],[varM-]]</f>
        <v>3.2714180548410168</v>
      </c>
      <c r="R331" s="6">
        <f>testdata[[#This Row],[beta+]]/testdata[[#This Row],[beta-]]</f>
        <v>0.56791214647158506</v>
      </c>
      <c r="S331" s="6">
        <f>(testdata[[#This Row],[beta+]]-testdata[[#This Row],[beta-]])^2</f>
        <v>1.9980953466128055</v>
      </c>
      <c r="U331" s="15">
        <v>43215</v>
      </c>
      <c r="V331" s="6">
        <v>2.5392999999999999</v>
      </c>
      <c r="W331" s="6">
        <v>1.8579000000000001</v>
      </c>
      <c r="X331" s="6">
        <v>3.2713999999999999</v>
      </c>
      <c r="Y331" s="6">
        <v>0.56789999999999996</v>
      </c>
      <c r="Z331" s="6">
        <v>1.9981</v>
      </c>
    </row>
    <row r="332" spans="1:26" x14ac:dyDescent="0.25">
      <c r="A332" s="3">
        <v>330</v>
      </c>
      <c r="B332" s="1">
        <v>257.52</v>
      </c>
      <c r="C332" s="1">
        <v>285.48</v>
      </c>
      <c r="D332" s="5">
        <f t="shared" si="24"/>
        <v>10.025754749999967</v>
      </c>
      <c r="E332" s="5">
        <f t="shared" si="29"/>
        <v>20.786185499999952</v>
      </c>
      <c r="F332" s="6">
        <f>testdata[[#This Row],[cov]]/testdata[[#This Row],[varM]]</f>
        <v>2.0732788720968882</v>
      </c>
      <c r="G332" s="2" t="str">
        <f>IF(testdata[[#This Row],[mrkt]]&gt;B331,"UP",IF(testdata[[#This Row],[mrkt]]&lt;B331,"DN",""))</f>
        <v>UP</v>
      </c>
      <c r="H332" s="2">
        <f>IF(testdata[[#This Row],[mkt-dir]]="UP",testdata[[#This Row],[mrkt]],"")</f>
        <v>257.52</v>
      </c>
      <c r="I332" s="2">
        <f>IF(testdata[[#This Row],[mkt-dir]]="UP",testdata[[#This Row],[eval]],"")</f>
        <v>285.48</v>
      </c>
      <c r="J332" s="5">
        <f t="shared" si="25"/>
        <v>8.1741888888888514</v>
      </c>
      <c r="K332" s="5">
        <f t="shared" si="26"/>
        <v>14.797199999999952</v>
      </c>
      <c r="L332" s="6">
        <f>testdata[[#This Row],[cov+]]/testdata[[#This Row],[varM+]]</f>
        <v>1.8102346546106536</v>
      </c>
      <c r="M332" s="1" t="str">
        <f>IF(testdata[[#This Row],[mkt-dir]]="DN",testdata[[#This Row],[mrkt]],"")</f>
        <v/>
      </c>
      <c r="N332" s="1" t="str">
        <f>IF(testdata[[#This Row],[mkt-dir]]="DN",testdata[[#This Row],[eval]],"")</f>
        <v/>
      </c>
      <c r="O332" s="5">
        <f t="shared" si="27"/>
        <v>11.764910937499984</v>
      </c>
      <c r="P332" s="5">
        <f t="shared" si="28"/>
        <v>30.56680624999996</v>
      </c>
      <c r="Q332" s="6">
        <f>testdata[[#This Row],[cov-]]/testdata[[#This Row],[varM-]]</f>
        <v>2.5981332465994287</v>
      </c>
      <c r="R332" s="6">
        <f>testdata[[#This Row],[beta+]]/testdata[[#This Row],[beta-]]</f>
        <v>0.69674434788130379</v>
      </c>
      <c r="S332" s="6">
        <f>(testdata[[#This Row],[beta+]]-testdata[[#This Row],[beta-]])^2</f>
        <v>0.6207841912578943</v>
      </c>
      <c r="U332" s="15">
        <v>43216</v>
      </c>
      <c r="V332" s="6">
        <v>2.0733000000000001</v>
      </c>
      <c r="W332" s="6">
        <v>1.8102</v>
      </c>
      <c r="X332" s="6">
        <v>2.5981000000000001</v>
      </c>
      <c r="Y332" s="6">
        <v>0.69669999999999999</v>
      </c>
      <c r="Z332" s="6">
        <v>0.62080000000000002</v>
      </c>
    </row>
    <row r="333" spans="1:26" x14ac:dyDescent="0.25">
      <c r="A333" s="3">
        <v>331</v>
      </c>
      <c r="B333" s="1">
        <v>257.76</v>
      </c>
      <c r="C333" s="1">
        <v>294.08</v>
      </c>
      <c r="D333" s="5">
        <f t="shared" si="24"/>
        <v>10.044564749999971</v>
      </c>
      <c r="E333" s="5">
        <f t="shared" si="29"/>
        <v>19.419989249999968</v>
      </c>
      <c r="F333" s="6">
        <f>testdata[[#This Row],[cov]]/testdata[[#This Row],[varM]]</f>
        <v>1.9333828526517314</v>
      </c>
      <c r="G333" s="2" t="str">
        <f>IF(testdata[[#This Row],[mrkt]]&gt;B332,"UP",IF(testdata[[#This Row],[mrkt]]&lt;B332,"DN",""))</f>
        <v>UP</v>
      </c>
      <c r="H333" s="2">
        <f>IF(testdata[[#This Row],[mkt-dir]]="UP",testdata[[#This Row],[mrkt]],"")</f>
        <v>257.76</v>
      </c>
      <c r="I333" s="2">
        <f>IF(testdata[[#This Row],[mkt-dir]]="UP",testdata[[#This Row],[eval]],"")</f>
        <v>294.08</v>
      </c>
      <c r="J333" s="5">
        <f t="shared" si="25"/>
        <v>7.8858972222221899</v>
      </c>
      <c r="K333" s="5">
        <f t="shared" si="26"/>
        <v>11.149568055555532</v>
      </c>
      <c r="L333" s="6">
        <f>testdata[[#This Row],[cov+]]/testdata[[#This Row],[varM+]]</f>
        <v>1.4138617003701783</v>
      </c>
      <c r="M333" s="1" t="str">
        <f>IF(testdata[[#This Row],[mkt-dir]]="DN",testdata[[#This Row],[mrkt]],"")</f>
        <v/>
      </c>
      <c r="N333" s="1" t="str">
        <f>IF(testdata[[#This Row],[mkt-dir]]="DN",testdata[[#This Row],[eval]],"")</f>
        <v/>
      </c>
      <c r="O333" s="5">
        <f t="shared" si="27"/>
        <v>11.764910937499984</v>
      </c>
      <c r="P333" s="5">
        <f t="shared" si="28"/>
        <v>30.56680624999996</v>
      </c>
      <c r="Q333" s="6">
        <f>testdata[[#This Row],[cov-]]/testdata[[#This Row],[varM-]]</f>
        <v>2.5981332465994287</v>
      </c>
      <c r="R333" s="6">
        <f>testdata[[#This Row],[beta+]]/testdata[[#This Row],[beta-]]</f>
        <v>0.54418367580674076</v>
      </c>
      <c r="S333" s="6">
        <f>(testdata[[#This Row],[beta+]]-testdata[[#This Row],[beta-]])^2</f>
        <v>1.4024990952082195</v>
      </c>
      <c r="U333" s="15">
        <v>43217</v>
      </c>
      <c r="V333" s="6">
        <v>1.9334</v>
      </c>
      <c r="W333" s="6">
        <v>1.4138999999999999</v>
      </c>
      <c r="X333" s="6">
        <v>2.5981000000000001</v>
      </c>
      <c r="Y333" s="6">
        <v>0.54420000000000002</v>
      </c>
      <c r="Z333" s="6">
        <v>1.4025000000000001</v>
      </c>
    </row>
    <row r="334" spans="1:26" x14ac:dyDescent="0.25">
      <c r="A334" s="3">
        <v>332</v>
      </c>
      <c r="B334" s="1">
        <v>255.78</v>
      </c>
      <c r="C334" s="1">
        <v>293.89999999999998</v>
      </c>
      <c r="D334" s="5">
        <f t="shared" si="24"/>
        <v>7.3677239999999768</v>
      </c>
      <c r="E334" s="5">
        <f t="shared" si="29"/>
        <v>5.3506199999999806</v>
      </c>
      <c r="F334" s="6">
        <f>testdata[[#This Row],[cov]]/testdata[[#This Row],[varM]]</f>
        <v>0.72622427224472541</v>
      </c>
      <c r="G334" s="2" t="str">
        <f>IF(testdata[[#This Row],[mrkt]]&gt;B333,"UP",IF(testdata[[#This Row],[mrkt]]&lt;B333,"DN",""))</f>
        <v>DN</v>
      </c>
      <c r="H334" s="2" t="str">
        <f>IF(testdata[[#This Row],[mkt-dir]]="UP",testdata[[#This Row],[mrkt]],"")</f>
        <v/>
      </c>
      <c r="I334" s="2" t="str">
        <f>IF(testdata[[#This Row],[mkt-dir]]="UP",testdata[[#This Row],[eval]],"")</f>
        <v/>
      </c>
      <c r="J334" s="5">
        <f t="shared" si="25"/>
        <v>7.8858972222221899</v>
      </c>
      <c r="K334" s="5">
        <f t="shared" si="26"/>
        <v>11.149568055555532</v>
      </c>
      <c r="L334" s="6">
        <f>testdata[[#This Row],[cov+]]/testdata[[#This Row],[varM+]]</f>
        <v>1.4138617003701783</v>
      </c>
      <c r="M334" s="1">
        <f>IF(testdata[[#This Row],[mkt-dir]]="DN",testdata[[#This Row],[mrkt]],"")</f>
        <v>255.78</v>
      </c>
      <c r="N334" s="1">
        <f>IF(testdata[[#This Row],[mkt-dir]]="DN",testdata[[#This Row],[eval]],"")</f>
        <v>293.89999999999998</v>
      </c>
      <c r="O334" s="5">
        <f t="shared" si="27"/>
        <v>6.2626437499999907</v>
      </c>
      <c r="P334" s="5">
        <f t="shared" si="28"/>
        <v>-1.6366312500000246</v>
      </c>
      <c r="Q334" s="6">
        <f>testdata[[#This Row],[cov-]]/testdata[[#This Row],[varM-]]</f>
        <v>-0.26133232470712181</v>
      </c>
      <c r="R334" s="6">
        <f>testdata[[#This Row],[beta+]]/testdata[[#This Row],[beta-]]</f>
        <v>-5.4102059588484117</v>
      </c>
      <c r="S334" s="6">
        <f>(testdata[[#This Row],[beta+]]-testdata[[#This Row],[beta-]])^2</f>
        <v>2.8062750216546859</v>
      </c>
      <c r="U334" s="15">
        <v>43220</v>
      </c>
      <c r="V334" s="6">
        <v>0.72619999999999996</v>
      </c>
      <c r="W334" s="6">
        <v>1.4138999999999999</v>
      </c>
      <c r="X334" s="6">
        <v>-0.26129999999999998</v>
      </c>
      <c r="Y334" s="6">
        <v>-5.4101999999999997</v>
      </c>
      <c r="Z334" s="6">
        <v>2.8062999999999998</v>
      </c>
    </row>
    <row r="335" spans="1:26" x14ac:dyDescent="0.25">
      <c r="A335" s="3">
        <v>333</v>
      </c>
      <c r="B335" s="1">
        <v>256.23</v>
      </c>
      <c r="C335" s="1">
        <v>299.92</v>
      </c>
      <c r="D335" s="5">
        <f t="shared" si="24"/>
        <v>6.3979447499999766</v>
      </c>
      <c r="E335" s="5">
        <f t="shared" si="29"/>
        <v>-0.28322150000001295</v>
      </c>
      <c r="F335" s="6">
        <f>testdata[[#This Row],[cov]]/testdata[[#This Row],[varM]]</f>
        <v>-4.4267575145911349E-2</v>
      </c>
      <c r="G335" s="2" t="str">
        <f>IF(testdata[[#This Row],[mrkt]]&gt;B334,"UP",IF(testdata[[#This Row],[mrkt]]&lt;B334,"DN",""))</f>
        <v>UP</v>
      </c>
      <c r="H335" s="2">
        <f>IF(testdata[[#This Row],[mkt-dir]]="UP",testdata[[#This Row],[mrkt]],"")</f>
        <v>256.23</v>
      </c>
      <c r="I335" s="2">
        <f>IF(testdata[[#This Row],[mkt-dir]]="UP",testdata[[#This Row],[eval]],"")</f>
        <v>299.92</v>
      </c>
      <c r="J335" s="5">
        <f t="shared" si="25"/>
        <v>6.0230243055555208</v>
      </c>
      <c r="K335" s="5">
        <f t="shared" si="26"/>
        <v>1.1190388888888789</v>
      </c>
      <c r="L335" s="6">
        <f>testdata[[#This Row],[cov+]]/testdata[[#This Row],[varM+]]</f>
        <v>0.18579352035101354</v>
      </c>
      <c r="M335" s="1" t="str">
        <f>IF(testdata[[#This Row],[mkt-dir]]="DN",testdata[[#This Row],[mrkt]],"")</f>
        <v/>
      </c>
      <c r="N335" s="1" t="str">
        <f>IF(testdata[[#This Row],[mkt-dir]]="DN",testdata[[#This Row],[eval]],"")</f>
        <v/>
      </c>
      <c r="O335" s="5">
        <f t="shared" si="27"/>
        <v>6.2626437499999907</v>
      </c>
      <c r="P335" s="5">
        <f t="shared" si="28"/>
        <v>-1.6366312500000246</v>
      </c>
      <c r="Q335" s="6">
        <f>testdata[[#This Row],[cov-]]/testdata[[#This Row],[varM-]]</f>
        <v>-0.26133232470712181</v>
      </c>
      <c r="R335" s="6">
        <f>testdata[[#This Row],[beta+]]/testdata[[#This Row],[beta-]]</f>
        <v>-0.71094733710892644</v>
      </c>
      <c r="S335" s="6">
        <f>(testdata[[#This Row],[beta+]]-testdata[[#This Row],[beta-]])^2</f>
        <v>0.19992152131895166</v>
      </c>
      <c r="U335" s="15">
        <v>43221</v>
      </c>
      <c r="V335" s="6">
        <v>-4.4299999999999999E-2</v>
      </c>
      <c r="W335" s="6">
        <v>0.18579999999999999</v>
      </c>
      <c r="X335" s="6">
        <v>-0.26129999999999998</v>
      </c>
      <c r="Y335" s="6">
        <v>-0.71089999999999998</v>
      </c>
      <c r="Z335" s="6">
        <v>0.19989999999999999</v>
      </c>
    </row>
    <row r="336" spans="1:26" x14ac:dyDescent="0.25">
      <c r="A336" s="3">
        <v>334</v>
      </c>
      <c r="B336" s="1">
        <v>254.51</v>
      </c>
      <c r="C336" s="1">
        <v>301.14999999999998</v>
      </c>
      <c r="D336" s="5">
        <f t="shared" si="24"/>
        <v>6.4674459999999785</v>
      </c>
      <c r="E336" s="5">
        <f t="shared" si="29"/>
        <v>-1.7016700000000058</v>
      </c>
      <c r="F336" s="6">
        <f>testdata[[#This Row],[cov]]/testdata[[#This Row],[varM]]</f>
        <v>-0.26311313615915949</v>
      </c>
      <c r="G336" s="2" t="str">
        <f>IF(testdata[[#This Row],[mrkt]]&gt;B335,"UP",IF(testdata[[#This Row],[mrkt]]&lt;B335,"DN",""))</f>
        <v>DN</v>
      </c>
      <c r="H336" s="2" t="str">
        <f>IF(testdata[[#This Row],[mkt-dir]]="UP",testdata[[#This Row],[mrkt]],"")</f>
        <v/>
      </c>
      <c r="I336" s="2" t="str">
        <f>IF(testdata[[#This Row],[mkt-dir]]="UP",testdata[[#This Row],[eval]],"")</f>
        <v/>
      </c>
      <c r="J336" s="5">
        <f t="shared" si="25"/>
        <v>6.0681338842974917</v>
      </c>
      <c r="K336" s="5">
        <f t="shared" si="26"/>
        <v>-8.5829752066116108E-2</v>
      </c>
      <c r="L336" s="6">
        <f>testdata[[#This Row],[cov+]]/testdata[[#This Row],[varM+]]</f>
        <v>-1.4144340534116713E-2</v>
      </c>
      <c r="M336" s="1">
        <f>IF(testdata[[#This Row],[mkt-dir]]="DN",testdata[[#This Row],[mrkt]],"")</f>
        <v>254.51</v>
      </c>
      <c r="N336" s="1">
        <f>IF(testdata[[#This Row],[mkt-dir]]="DN",testdata[[#This Row],[eval]],"")</f>
        <v>301.14999999999998</v>
      </c>
      <c r="O336" s="5">
        <f t="shared" si="27"/>
        <v>5.7957333333333265</v>
      </c>
      <c r="P336" s="5">
        <f t="shared" si="28"/>
        <v>-2.5370740740740967</v>
      </c>
      <c r="Q336" s="6">
        <f>testdata[[#This Row],[cov-]]/testdata[[#This Row],[varM-]]</f>
        <v>-0.43774858644418302</v>
      </c>
      <c r="R336" s="6">
        <f>testdata[[#This Row],[beta+]]/testdata[[#This Row],[beta-]]</f>
        <v>3.2311561869361391E-2</v>
      </c>
      <c r="S336" s="6">
        <f>(testdata[[#This Row],[beta+]]-testdata[[#This Row],[beta-]])^2</f>
        <v>0.17944055715303592</v>
      </c>
      <c r="U336" s="15">
        <v>43222</v>
      </c>
      <c r="V336" s="6">
        <v>-0.2631</v>
      </c>
      <c r="W336" s="6">
        <v>-1.41E-2</v>
      </c>
      <c r="X336" s="6">
        <v>-0.43769999999999998</v>
      </c>
      <c r="Y336" s="6">
        <v>3.2300000000000002E-2</v>
      </c>
      <c r="Z336" s="6">
        <v>0.1794</v>
      </c>
    </row>
    <row r="337" spans="1:26" x14ac:dyDescent="0.25">
      <c r="A337" s="3">
        <v>335</v>
      </c>
      <c r="B337" s="1">
        <v>253.95</v>
      </c>
      <c r="C337" s="1">
        <v>284.45</v>
      </c>
      <c r="D337" s="5">
        <f t="shared" si="24"/>
        <v>6.8117139999999807</v>
      </c>
      <c r="E337" s="5">
        <f t="shared" si="29"/>
        <v>-0.68859400000001025</v>
      </c>
      <c r="F337" s="6">
        <f>testdata[[#This Row],[cov]]/testdata[[#This Row],[varM]]</f>
        <v>-0.10108968168657877</v>
      </c>
      <c r="G337" s="2" t="str">
        <f>IF(testdata[[#This Row],[mrkt]]&gt;B336,"UP",IF(testdata[[#This Row],[mrkt]]&lt;B336,"DN",""))</f>
        <v>DN</v>
      </c>
      <c r="H337" s="2" t="str">
        <f>IF(testdata[[#This Row],[mkt-dir]]="UP",testdata[[#This Row],[mrkt]],"")</f>
        <v/>
      </c>
      <c r="I337" s="2" t="str">
        <f>IF(testdata[[#This Row],[mkt-dir]]="UP",testdata[[#This Row],[eval]],"")</f>
        <v/>
      </c>
      <c r="J337" s="5">
        <f t="shared" si="25"/>
        <v>6.6531199999999702</v>
      </c>
      <c r="K337" s="5">
        <f t="shared" si="26"/>
        <v>0.51291999999998361</v>
      </c>
      <c r="L337" s="6">
        <f>testdata[[#This Row],[cov+]]/testdata[[#This Row],[varM+]]</f>
        <v>7.7094656341684192E-2</v>
      </c>
      <c r="M337" s="1">
        <f>IF(testdata[[#This Row],[mkt-dir]]="DN",testdata[[#This Row],[mrkt]],"")</f>
        <v>253.95</v>
      </c>
      <c r="N337" s="1">
        <f>IF(testdata[[#This Row],[mkt-dir]]="DN",testdata[[#This Row],[eval]],"")</f>
        <v>284.45</v>
      </c>
      <c r="O337" s="5">
        <f t="shared" si="27"/>
        <v>5.5456359999999965</v>
      </c>
      <c r="P337" s="5">
        <f t="shared" si="28"/>
        <v>-0.50932400000001365</v>
      </c>
      <c r="Q337" s="6">
        <f>testdata[[#This Row],[cov-]]/testdata[[#This Row],[varM-]]</f>
        <v>-9.1842306274702121E-2</v>
      </c>
      <c r="R337" s="6">
        <f>testdata[[#This Row],[beta+]]/testdata[[#This Row],[beta-]]</f>
        <v>-0.83942422037064901</v>
      </c>
      <c r="S337" s="6">
        <f>(testdata[[#This Row],[beta+]]-testdata[[#This Row],[beta-]])^2</f>
        <v>2.8539697338050302E-2</v>
      </c>
      <c r="U337" s="15">
        <v>43223</v>
      </c>
      <c r="V337" s="6">
        <v>-0.1011</v>
      </c>
      <c r="W337" s="6">
        <v>7.7100000000000002E-2</v>
      </c>
      <c r="X337" s="6">
        <v>-9.1800000000000007E-2</v>
      </c>
      <c r="Y337" s="6">
        <v>-0.83940000000000003</v>
      </c>
      <c r="Z337" s="6">
        <v>2.8500000000000001E-2</v>
      </c>
    </row>
    <row r="338" spans="1:26" x14ac:dyDescent="0.25">
      <c r="A338" s="3">
        <v>336</v>
      </c>
      <c r="B338" s="1">
        <v>257.24</v>
      </c>
      <c r="C338" s="1">
        <v>294.08999999999997</v>
      </c>
      <c r="D338" s="5">
        <f t="shared" si="24"/>
        <v>5.2998289999999768</v>
      </c>
      <c r="E338" s="5">
        <f t="shared" si="29"/>
        <v>1.1530364999999969</v>
      </c>
      <c r="F338" s="6">
        <f>testdata[[#This Row],[cov]]/testdata[[#This Row],[varM]]</f>
        <v>0.21756107602717031</v>
      </c>
      <c r="G338" s="2" t="str">
        <f>IF(testdata[[#This Row],[mrkt]]&gt;B337,"UP",IF(testdata[[#This Row],[mrkt]]&lt;B337,"DN",""))</f>
        <v>UP</v>
      </c>
      <c r="H338" s="2">
        <f>IF(testdata[[#This Row],[mkt-dir]]="UP",testdata[[#This Row],[mrkt]],"")</f>
        <v>257.24</v>
      </c>
      <c r="I338" s="2">
        <f>IF(testdata[[#This Row],[mkt-dir]]="UP",testdata[[#This Row],[eval]],"")</f>
        <v>294.08999999999997</v>
      </c>
      <c r="J338" s="5">
        <f t="shared" si="25"/>
        <v>6.0494809917355106</v>
      </c>
      <c r="K338" s="5">
        <f t="shared" si="26"/>
        <v>0.44641652892560801</v>
      </c>
      <c r="L338" s="6">
        <f>testdata[[#This Row],[cov+]]/testdata[[#This Row],[varM+]]</f>
        <v>7.3794186565009343E-2</v>
      </c>
      <c r="M338" s="1" t="str">
        <f>IF(testdata[[#This Row],[mkt-dir]]="DN",testdata[[#This Row],[mrkt]],"")</f>
        <v/>
      </c>
      <c r="N338" s="1" t="str">
        <f>IF(testdata[[#This Row],[mkt-dir]]="DN",testdata[[#This Row],[eval]],"")</f>
        <v/>
      </c>
      <c r="O338" s="5">
        <f t="shared" si="27"/>
        <v>3.6261358024691228</v>
      </c>
      <c r="P338" s="5">
        <f t="shared" si="28"/>
        <v>2.555009876543211</v>
      </c>
      <c r="Q338" s="6">
        <f>testdata[[#This Row],[cov-]]/testdata[[#This Row],[varM-]]</f>
        <v>0.70460953911418411</v>
      </c>
      <c r="R338" s="6">
        <f>testdata[[#This Row],[beta+]]/testdata[[#This Row],[beta-]]</f>
        <v>0.10473060960511744</v>
      </c>
      <c r="S338" s="6">
        <f>(testdata[[#This Row],[beta+]]-testdata[[#This Row],[beta-]])^2</f>
        <v>0.39792800901173964</v>
      </c>
      <c r="U338" s="15">
        <v>43224</v>
      </c>
      <c r="V338" s="6">
        <v>0.21759999999999999</v>
      </c>
      <c r="W338" s="6">
        <v>7.3800000000000004E-2</v>
      </c>
      <c r="X338" s="6">
        <v>0.7046</v>
      </c>
      <c r="Y338" s="6">
        <v>0.1047</v>
      </c>
      <c r="Z338" s="6">
        <v>0.39789999999999998</v>
      </c>
    </row>
    <row r="339" spans="1:26" x14ac:dyDescent="0.25">
      <c r="A339" s="3">
        <v>337</v>
      </c>
      <c r="B339" s="1">
        <v>258.11</v>
      </c>
      <c r="C339" s="1">
        <v>302.77</v>
      </c>
      <c r="D339" s="5">
        <f t="shared" si="24"/>
        <v>4.3146987499999803</v>
      </c>
      <c r="E339" s="5">
        <f t="shared" si="29"/>
        <v>0.95540250000001326</v>
      </c>
      <c r="F339" s="6">
        <f>testdata[[#This Row],[cov]]/testdata[[#This Row],[varM]]</f>
        <v>0.22142971163398548</v>
      </c>
      <c r="G339" s="2" t="str">
        <f>IF(testdata[[#This Row],[mrkt]]&gt;B338,"UP",IF(testdata[[#This Row],[mrkt]]&lt;B338,"DN",""))</f>
        <v>UP</v>
      </c>
      <c r="H339" s="2">
        <f>IF(testdata[[#This Row],[mkt-dir]]="UP",testdata[[#This Row],[mrkt]],"")</f>
        <v>258.11</v>
      </c>
      <c r="I339" s="2">
        <f>IF(testdata[[#This Row],[mkt-dir]]="UP",testdata[[#This Row],[eval]],"")</f>
        <v>302.77</v>
      </c>
      <c r="J339" s="5">
        <f t="shared" si="25"/>
        <v>3.5860545454545227</v>
      </c>
      <c r="K339" s="5">
        <f t="shared" si="26"/>
        <v>-0.6261727272727079</v>
      </c>
      <c r="L339" s="6">
        <f>testdata[[#This Row],[cov+]]/testdata[[#This Row],[varM+]]</f>
        <v>-0.17461327465484555</v>
      </c>
      <c r="M339" s="1" t="str">
        <f>IF(testdata[[#This Row],[mkt-dir]]="DN",testdata[[#This Row],[mrkt]],"")</f>
        <v/>
      </c>
      <c r="N339" s="1" t="str">
        <f>IF(testdata[[#This Row],[mkt-dir]]="DN",testdata[[#This Row],[eval]],"")</f>
        <v/>
      </c>
      <c r="O339" s="5">
        <f t="shared" si="27"/>
        <v>3.6261358024691228</v>
      </c>
      <c r="P339" s="5">
        <f t="shared" si="28"/>
        <v>2.555009876543211</v>
      </c>
      <c r="Q339" s="6">
        <f>testdata[[#This Row],[cov-]]/testdata[[#This Row],[varM-]]</f>
        <v>0.70460953911418411</v>
      </c>
      <c r="R339" s="6">
        <f>testdata[[#This Row],[beta+]]/testdata[[#This Row],[beta-]]</f>
        <v>-0.2478156552838677</v>
      </c>
      <c r="S339" s="6">
        <f>(testdata[[#This Row],[beta+]]-testdata[[#This Row],[beta-]])^2</f>
        <v>0.7730327562519298</v>
      </c>
      <c r="U339" s="15">
        <v>43227</v>
      </c>
      <c r="V339" s="6">
        <v>0.22140000000000001</v>
      </c>
      <c r="W339" s="6">
        <v>-0.17460000000000001</v>
      </c>
      <c r="X339" s="6">
        <v>0.7046</v>
      </c>
      <c r="Y339" s="6">
        <v>-0.24779999999999999</v>
      </c>
      <c r="Z339" s="6">
        <v>0.77300000000000002</v>
      </c>
    </row>
    <row r="340" spans="1:26" x14ac:dyDescent="0.25">
      <c r="A340" s="3">
        <v>338</v>
      </c>
      <c r="B340" s="1">
        <v>258.11</v>
      </c>
      <c r="C340" s="1">
        <v>301.97000000000003</v>
      </c>
      <c r="D340" s="5">
        <f t="shared" si="24"/>
        <v>4.3326109999999822</v>
      </c>
      <c r="E340" s="5">
        <f t="shared" si="29"/>
        <v>1.8050175000000332</v>
      </c>
      <c r="F340" s="6">
        <f>testdata[[#This Row],[cov]]/testdata[[#This Row],[varM]]</f>
        <v>0.41661194600670143</v>
      </c>
      <c r="G340" s="2" t="str">
        <f>IF(testdata[[#This Row],[mrkt]]&gt;B339,"UP",IF(testdata[[#This Row],[mrkt]]&lt;B339,"DN",""))</f>
        <v/>
      </c>
      <c r="H340" s="2" t="str">
        <f>IF(testdata[[#This Row],[mkt-dir]]="UP",testdata[[#This Row],[mrkt]],"")</f>
        <v/>
      </c>
      <c r="I340" s="2" t="str">
        <f>IF(testdata[[#This Row],[mkt-dir]]="UP",testdata[[#This Row],[eval]],"")</f>
        <v/>
      </c>
      <c r="J340" s="5">
        <f t="shared" si="25"/>
        <v>3.7069609999999678</v>
      </c>
      <c r="K340" s="5">
        <f t="shared" si="26"/>
        <v>1.1287180000000416</v>
      </c>
      <c r="L340" s="6">
        <f>testdata[[#This Row],[cov+]]/testdata[[#This Row],[varM+]]</f>
        <v>0.30448607363283603</v>
      </c>
      <c r="M340" s="1" t="str">
        <f>IF(testdata[[#This Row],[mkt-dir]]="DN",testdata[[#This Row],[mrkt]],"")</f>
        <v/>
      </c>
      <c r="N340" s="1" t="str">
        <f>IF(testdata[[#This Row],[mkt-dir]]="DN",testdata[[#This Row],[eval]],"")</f>
        <v/>
      </c>
      <c r="O340" s="5">
        <f t="shared" si="27"/>
        <v>3.6261358024691228</v>
      </c>
      <c r="P340" s="5">
        <f t="shared" si="28"/>
        <v>2.555009876543211</v>
      </c>
      <c r="Q340" s="6">
        <f>testdata[[#This Row],[cov-]]/testdata[[#This Row],[varM-]]</f>
        <v>0.70460953911418411</v>
      </c>
      <c r="R340" s="6">
        <f>testdata[[#This Row],[beta+]]/testdata[[#This Row],[beta-]]</f>
        <v>0.43213447552190054</v>
      </c>
      <c r="S340" s="6">
        <f>(testdata[[#This Row],[beta+]]-testdata[[#This Row],[beta-]])^2</f>
        <v>0.16009878762880356</v>
      </c>
      <c r="U340" s="15">
        <v>43228</v>
      </c>
      <c r="V340" s="6">
        <v>0.41660000000000003</v>
      </c>
      <c r="W340" s="6">
        <v>0.30449999999999999</v>
      </c>
      <c r="X340" s="6">
        <v>0.7046</v>
      </c>
      <c r="Y340" s="6">
        <v>0.43209999999999998</v>
      </c>
      <c r="Z340" s="6">
        <v>0.16009999999999999</v>
      </c>
    </row>
    <row r="341" spans="1:26" x14ac:dyDescent="0.25">
      <c r="A341" s="3">
        <v>339</v>
      </c>
      <c r="B341" s="1">
        <v>260.60000000000002</v>
      </c>
      <c r="C341" s="1">
        <v>306.85000000000002</v>
      </c>
      <c r="D341" s="5">
        <f t="shared" si="24"/>
        <v>4.6063647499999929</v>
      </c>
      <c r="E341" s="5">
        <f t="shared" si="29"/>
        <v>4.8868307500000512</v>
      </c>
      <c r="F341" s="6">
        <f>testdata[[#This Row],[cov]]/testdata[[#This Row],[varM]]</f>
        <v>1.060886624316943</v>
      </c>
      <c r="G341" s="2" t="str">
        <f>IF(testdata[[#This Row],[mrkt]]&gt;B340,"UP",IF(testdata[[#This Row],[mrkt]]&lt;B340,"DN",""))</f>
        <v>UP</v>
      </c>
      <c r="H341" s="2">
        <f>IF(testdata[[#This Row],[mkt-dir]]="UP",testdata[[#This Row],[mrkt]],"")</f>
        <v>260.60000000000002</v>
      </c>
      <c r="I341" s="2">
        <f>IF(testdata[[#This Row],[mkt-dir]]="UP",testdata[[#This Row],[eval]],"")</f>
        <v>306.85000000000002</v>
      </c>
      <c r="J341" s="5">
        <f t="shared" si="25"/>
        <v>3.9213603305784956</v>
      </c>
      <c r="K341" s="5">
        <f t="shared" si="26"/>
        <v>4.1244264462810669</v>
      </c>
      <c r="L341" s="6">
        <f>testdata[[#This Row],[cov+]]/testdata[[#This Row],[varM+]]</f>
        <v>1.0517846100800978</v>
      </c>
      <c r="M341" s="1" t="str">
        <f>IF(testdata[[#This Row],[mkt-dir]]="DN",testdata[[#This Row],[mrkt]],"")</f>
        <v/>
      </c>
      <c r="N341" s="1" t="str">
        <f>IF(testdata[[#This Row],[mkt-dir]]="DN",testdata[[#This Row],[eval]],"")</f>
        <v/>
      </c>
      <c r="O341" s="5">
        <f t="shared" si="27"/>
        <v>3.9012484374999898</v>
      </c>
      <c r="P341" s="5">
        <f t="shared" si="28"/>
        <v>4.1133765624999858</v>
      </c>
      <c r="Q341" s="6">
        <f>testdata[[#This Row],[cov-]]/testdata[[#This Row],[varM-]]</f>
        <v>1.0543744210086585</v>
      </c>
      <c r="R341" s="6">
        <f>testdata[[#This Row],[beta+]]/testdata[[#This Row],[beta-]]</f>
        <v>0.99754374643678934</v>
      </c>
      <c r="S341" s="6">
        <f>(testdata[[#This Row],[beta+]]-testdata[[#This Row],[beta-]])^2</f>
        <v>6.7071206456924274E-6</v>
      </c>
      <c r="U341" s="15">
        <v>43229</v>
      </c>
      <c r="V341" s="6">
        <v>1.0609</v>
      </c>
      <c r="W341" s="6">
        <v>1.0518000000000001</v>
      </c>
      <c r="X341" s="6">
        <v>1.0544</v>
      </c>
      <c r="Y341" s="6">
        <v>0.99750000000000005</v>
      </c>
      <c r="Z341" s="6">
        <v>0</v>
      </c>
    </row>
    <row r="342" spans="1:26" x14ac:dyDescent="0.25">
      <c r="A342" s="3">
        <v>340</v>
      </c>
      <c r="B342" s="1">
        <v>263.04000000000002</v>
      </c>
      <c r="C342" s="1">
        <v>305.02</v>
      </c>
      <c r="D342" s="5">
        <f t="shared" ref="D342:D405" si="30">_xlfn.VAR.P(B323:B342)</f>
        <v>6.0654650000000041</v>
      </c>
      <c r="E342" s="5">
        <f t="shared" si="29"/>
        <v>7.9552875000000611</v>
      </c>
      <c r="F342" s="6">
        <f>testdata[[#This Row],[cov]]/testdata[[#This Row],[varM]]</f>
        <v>1.3115709183055306</v>
      </c>
      <c r="G342" s="2" t="str">
        <f>IF(testdata[[#This Row],[mrkt]]&gt;B341,"UP",IF(testdata[[#This Row],[mrkt]]&lt;B341,"DN",""))</f>
        <v>UP</v>
      </c>
      <c r="H342" s="2">
        <f>IF(testdata[[#This Row],[mkt-dir]]="UP",testdata[[#This Row],[mrkt]],"")</f>
        <v>263.04000000000002</v>
      </c>
      <c r="I342" s="2">
        <f>IF(testdata[[#This Row],[mkt-dir]]="UP",testdata[[#This Row],[eval]],"")</f>
        <v>305.02</v>
      </c>
      <c r="J342" s="5">
        <f t="shared" ref="J342:J405" si="31">_xlfn.VAR.P(H323:H342)</f>
        <v>5.6085289256198285</v>
      </c>
      <c r="K342" s="5">
        <f t="shared" ref="K342:K405" si="32">_xlfn.COVARIANCE.P(H323:H342,I323:I342)</f>
        <v>8.5812818181819051</v>
      </c>
      <c r="L342" s="6">
        <f>testdata[[#This Row],[cov+]]/testdata[[#This Row],[varM+]]</f>
        <v>1.5300414657723356</v>
      </c>
      <c r="M342" s="1" t="str">
        <f>IF(testdata[[#This Row],[mkt-dir]]="DN",testdata[[#This Row],[mrkt]],"")</f>
        <v/>
      </c>
      <c r="N342" s="1" t="str">
        <f>IF(testdata[[#This Row],[mkt-dir]]="DN",testdata[[#This Row],[eval]],"")</f>
        <v/>
      </c>
      <c r="O342" s="5">
        <f t="shared" ref="O342:O405" si="33">_xlfn.VAR.P(M323:M342)</f>
        <v>3.9012484374999898</v>
      </c>
      <c r="P342" s="5">
        <f t="shared" ref="P342:P405" si="34">_xlfn.COVARIANCE.P(M323:M342,N323:N342)</f>
        <v>4.1133765624999858</v>
      </c>
      <c r="Q342" s="6">
        <f>testdata[[#This Row],[cov-]]/testdata[[#This Row],[varM-]]</f>
        <v>1.0543744210086585</v>
      </c>
      <c r="R342" s="6">
        <f>testdata[[#This Row],[beta+]]/testdata[[#This Row],[beta-]]</f>
        <v>1.4511367454349227</v>
      </c>
      <c r="S342" s="6">
        <f>(testdata[[#This Row],[beta+]]-testdata[[#This Row],[beta-]])^2</f>
        <v>0.22625913747420995</v>
      </c>
      <c r="U342" s="15">
        <v>43230</v>
      </c>
      <c r="V342" s="6">
        <v>1.3116000000000001</v>
      </c>
      <c r="W342" s="6">
        <v>1.53</v>
      </c>
      <c r="X342" s="6">
        <v>1.0544</v>
      </c>
      <c r="Y342" s="6">
        <v>1.4511000000000001</v>
      </c>
      <c r="Z342" s="6">
        <v>0.2263</v>
      </c>
    </row>
    <row r="343" spans="1:26" x14ac:dyDescent="0.25">
      <c r="A343" s="3">
        <v>341</v>
      </c>
      <c r="B343" s="1">
        <v>263.83999999999997</v>
      </c>
      <c r="C343" s="1">
        <v>301.06</v>
      </c>
      <c r="D343" s="5">
        <f t="shared" si="30"/>
        <v>7.6792009999999848</v>
      </c>
      <c r="E343" s="5">
        <f t="shared" ref="E343:E406" si="35">_xlfn.COVARIANCE.P(B324:B343,C324:C343)</f>
        <v>10.517029500000058</v>
      </c>
      <c r="F343" s="6">
        <f>testdata[[#This Row],[cov]]/testdata[[#This Row],[varM]]</f>
        <v>1.3695473656699544</v>
      </c>
      <c r="G343" s="2" t="str">
        <f>IF(testdata[[#This Row],[mrkt]]&gt;B342,"UP",IF(testdata[[#This Row],[mrkt]]&lt;B342,"DN",""))</f>
        <v>UP</v>
      </c>
      <c r="H343" s="2">
        <f>IF(testdata[[#This Row],[mkt-dir]]="UP",testdata[[#This Row],[mrkt]],"")</f>
        <v>263.83999999999997</v>
      </c>
      <c r="I343" s="2">
        <f>IF(testdata[[#This Row],[mkt-dir]]="UP",testdata[[#This Row],[eval]],"")</f>
        <v>301.06</v>
      </c>
      <c r="J343" s="5">
        <f t="shared" si="31"/>
        <v>7.0913638888888615</v>
      </c>
      <c r="K343" s="5">
        <f t="shared" si="32"/>
        <v>10.340256944444512</v>
      </c>
      <c r="L343" s="6">
        <f>testdata[[#This Row],[cov+]]/testdata[[#This Row],[varM+]]</f>
        <v>1.4581478410163375</v>
      </c>
      <c r="M343" s="1" t="str">
        <f>IF(testdata[[#This Row],[mkt-dir]]="DN",testdata[[#This Row],[mrkt]],"")</f>
        <v/>
      </c>
      <c r="N343" s="1" t="str">
        <f>IF(testdata[[#This Row],[mkt-dir]]="DN",testdata[[#This Row],[eval]],"")</f>
        <v/>
      </c>
      <c r="O343" s="5">
        <f t="shared" si="33"/>
        <v>4.4574244897959074</v>
      </c>
      <c r="P343" s="5">
        <f t="shared" si="34"/>
        <v>4.5886571428571461</v>
      </c>
      <c r="Q343" s="6">
        <f>testdata[[#This Row],[cov-]]/testdata[[#This Row],[varM-]]</f>
        <v>1.0294413631373143</v>
      </c>
      <c r="R343" s="6">
        <f>testdata[[#This Row],[beta+]]/testdata[[#This Row],[beta-]]</f>
        <v>1.4164457474027488</v>
      </c>
      <c r="S343" s="6">
        <f>(testdata[[#This Row],[beta+]]-testdata[[#This Row],[beta-]])^2</f>
        <v>0.18378924417543746</v>
      </c>
      <c r="U343" s="15">
        <v>43231</v>
      </c>
      <c r="V343" s="6">
        <v>1.3694999999999999</v>
      </c>
      <c r="W343" s="6">
        <v>1.4581</v>
      </c>
      <c r="X343" s="6">
        <v>1.0294000000000001</v>
      </c>
      <c r="Y343" s="6">
        <v>1.4164000000000001</v>
      </c>
      <c r="Z343" s="6">
        <v>0.18379999999999999</v>
      </c>
    </row>
    <row r="344" spans="1:26" x14ac:dyDescent="0.25">
      <c r="A344" s="3">
        <v>342</v>
      </c>
      <c r="B344" s="1">
        <v>263.97000000000003</v>
      </c>
      <c r="C344" s="1">
        <v>291.97000000000003</v>
      </c>
      <c r="D344" s="5">
        <f t="shared" si="30"/>
        <v>9.2990047500000017</v>
      </c>
      <c r="E344" s="5">
        <f t="shared" si="35"/>
        <v>9.9538752500000651</v>
      </c>
      <c r="F344" s="6">
        <f>testdata[[#This Row],[cov]]/testdata[[#This Row],[varM]]</f>
        <v>1.0704237192695341</v>
      </c>
      <c r="G344" s="2" t="str">
        <f>IF(testdata[[#This Row],[mrkt]]&gt;B343,"UP",IF(testdata[[#This Row],[mrkt]]&lt;B343,"DN",""))</f>
        <v>UP</v>
      </c>
      <c r="H344" s="2">
        <f>IF(testdata[[#This Row],[mkt-dir]]="UP",testdata[[#This Row],[mrkt]],"")</f>
        <v>263.97000000000003</v>
      </c>
      <c r="I344" s="2">
        <f>IF(testdata[[#This Row],[mkt-dir]]="UP",testdata[[#This Row],[eval]],"")</f>
        <v>291.97000000000003</v>
      </c>
      <c r="J344" s="5">
        <f t="shared" si="31"/>
        <v>8.7312243055555481</v>
      </c>
      <c r="K344" s="5">
        <f t="shared" si="32"/>
        <v>8.8014020833334019</v>
      </c>
      <c r="L344" s="6">
        <f>testdata[[#This Row],[cov+]]/testdata[[#This Row],[varM+]]</f>
        <v>1.0080375644150157</v>
      </c>
      <c r="M344" s="1" t="str">
        <f>IF(testdata[[#This Row],[mkt-dir]]="DN",testdata[[#This Row],[mrkt]],"")</f>
        <v/>
      </c>
      <c r="N344" s="1" t="str">
        <f>IF(testdata[[#This Row],[mkt-dir]]="DN",testdata[[#This Row],[eval]],"")</f>
        <v/>
      </c>
      <c r="O344" s="5">
        <f t="shared" si="33"/>
        <v>4.4574244897959074</v>
      </c>
      <c r="P344" s="5">
        <f t="shared" si="34"/>
        <v>4.5886571428571461</v>
      </c>
      <c r="Q344" s="6">
        <f>testdata[[#This Row],[cov-]]/testdata[[#This Row],[varM-]]</f>
        <v>1.0294413631373143</v>
      </c>
      <c r="R344" s="6">
        <f>testdata[[#This Row],[beta+]]/testdata[[#This Row],[beta-]]</f>
        <v>0.9792083362018128</v>
      </c>
      <c r="S344" s="6">
        <f>(testdata[[#This Row],[beta+]]-testdata[[#This Row],[beta-]])^2</f>
        <v>4.5812259974467047E-4</v>
      </c>
      <c r="U344" s="15">
        <v>43234</v>
      </c>
      <c r="V344" s="6">
        <v>1.0704</v>
      </c>
      <c r="W344" s="6">
        <v>1.008</v>
      </c>
      <c r="X344" s="6">
        <v>1.0294000000000001</v>
      </c>
      <c r="Y344" s="6">
        <v>0.97919999999999996</v>
      </c>
      <c r="Z344" s="6">
        <v>5.0000000000000001E-4</v>
      </c>
    </row>
    <row r="345" spans="1:26" x14ac:dyDescent="0.25">
      <c r="A345" s="3">
        <v>343</v>
      </c>
      <c r="B345" s="1">
        <v>262.14999999999998</v>
      </c>
      <c r="C345" s="1">
        <v>284.18</v>
      </c>
      <c r="D345" s="5">
        <f t="shared" si="30"/>
        <v>9.5874247499999967</v>
      </c>
      <c r="E345" s="5">
        <f t="shared" si="35"/>
        <v>9.0241770000000745</v>
      </c>
      <c r="F345" s="6">
        <f>testdata[[#This Row],[cov]]/testdata[[#This Row],[varM]]</f>
        <v>0.94125140330306922</v>
      </c>
      <c r="G345" s="2" t="str">
        <f>IF(testdata[[#This Row],[mrkt]]&gt;B344,"UP",IF(testdata[[#This Row],[mrkt]]&lt;B344,"DN",""))</f>
        <v>DN</v>
      </c>
      <c r="H345" s="2" t="str">
        <f>IF(testdata[[#This Row],[mkt-dir]]="UP",testdata[[#This Row],[mrkt]],"")</f>
        <v/>
      </c>
      <c r="I345" s="2" t="str">
        <f>IF(testdata[[#This Row],[mkt-dir]]="UP",testdata[[#This Row],[eval]],"")</f>
        <v/>
      </c>
      <c r="J345" s="5">
        <f t="shared" si="31"/>
        <v>9.2692330578512383</v>
      </c>
      <c r="K345" s="5">
        <f t="shared" si="32"/>
        <v>10.805108264462872</v>
      </c>
      <c r="L345" s="6">
        <f>testdata[[#This Row],[cov+]]/testdata[[#This Row],[varM+]]</f>
        <v>1.1656960394701388</v>
      </c>
      <c r="M345" s="1">
        <f>IF(testdata[[#This Row],[mkt-dir]]="DN",testdata[[#This Row],[mrkt]],"")</f>
        <v>262.14999999999998</v>
      </c>
      <c r="N345" s="1">
        <f>IF(testdata[[#This Row],[mkt-dir]]="DN",testdata[[#This Row],[eval]],"")</f>
        <v>284.18</v>
      </c>
      <c r="O345" s="5">
        <f t="shared" si="33"/>
        <v>7.6378499999999683</v>
      </c>
      <c r="P345" s="5">
        <f t="shared" si="34"/>
        <v>-0.31349374999997082</v>
      </c>
      <c r="Q345" s="6">
        <f>testdata[[#This Row],[cov-]]/testdata[[#This Row],[varM-]]</f>
        <v>-4.1044763906069391E-2</v>
      </c>
      <c r="R345" s="6">
        <f>testdata[[#This Row],[beta+]]/testdata[[#This Row],[beta-]]</f>
        <v>-28.400602867099558</v>
      </c>
      <c r="S345" s="6">
        <f>(testdata[[#This Row],[beta+]]-testdata[[#This Row],[beta-]])^2</f>
        <v>1.4562233665330562</v>
      </c>
      <c r="U345" s="15">
        <v>43235</v>
      </c>
      <c r="V345" s="6">
        <v>0.94130000000000003</v>
      </c>
      <c r="W345" s="6">
        <v>1.1657</v>
      </c>
      <c r="X345" s="6">
        <v>-4.1000000000000002E-2</v>
      </c>
      <c r="Y345" s="6">
        <v>-28.400600000000001</v>
      </c>
      <c r="Z345" s="6">
        <v>1.4561999999999999</v>
      </c>
    </row>
    <row r="346" spans="1:26" x14ac:dyDescent="0.25">
      <c r="A346" s="3">
        <v>344</v>
      </c>
      <c r="B346" s="1">
        <v>263.25</v>
      </c>
      <c r="C346" s="1">
        <v>286.48</v>
      </c>
      <c r="D346" s="5">
        <f t="shared" si="30"/>
        <v>10.277604000000006</v>
      </c>
      <c r="E346" s="5">
        <f t="shared" si="35"/>
        <v>7.3580830000000734</v>
      </c>
      <c r="F346" s="6">
        <f>testdata[[#This Row],[cov]]/testdata[[#This Row],[varM]]</f>
        <v>0.71593369427349696</v>
      </c>
      <c r="G346" s="2" t="str">
        <f>IF(testdata[[#This Row],[mrkt]]&gt;B345,"UP",IF(testdata[[#This Row],[mrkt]]&lt;B345,"DN",""))</f>
        <v>UP</v>
      </c>
      <c r="H346" s="2">
        <f>IF(testdata[[#This Row],[mkt-dir]]="UP",testdata[[#This Row],[mrkt]],"")</f>
        <v>263.25</v>
      </c>
      <c r="I346" s="2">
        <f>IF(testdata[[#This Row],[mkt-dir]]="UP",testdata[[#This Row],[eval]],"")</f>
        <v>286.48</v>
      </c>
      <c r="J346" s="5">
        <f t="shared" si="31"/>
        <v>10.166008264462814</v>
      </c>
      <c r="K346" s="5">
        <f t="shared" si="32"/>
        <v>8.1554727272727874</v>
      </c>
      <c r="L346" s="6">
        <f>testdata[[#This Row],[cov+]]/testdata[[#This Row],[varM+]]</f>
        <v>0.80222959839426555</v>
      </c>
      <c r="M346" s="1" t="str">
        <f>IF(testdata[[#This Row],[mkt-dir]]="DN",testdata[[#This Row],[mrkt]],"")</f>
        <v/>
      </c>
      <c r="N346" s="1" t="str">
        <f>IF(testdata[[#This Row],[mkt-dir]]="DN",testdata[[#This Row],[eval]],"")</f>
        <v/>
      </c>
      <c r="O346" s="5">
        <f t="shared" si="33"/>
        <v>7.6378499999999683</v>
      </c>
      <c r="P346" s="5">
        <f t="shared" si="34"/>
        <v>-0.31349374999997082</v>
      </c>
      <c r="Q346" s="6">
        <f>testdata[[#This Row],[cov-]]/testdata[[#This Row],[varM-]]</f>
        <v>-4.1044763906069391E-2</v>
      </c>
      <c r="R346" s="6">
        <f>testdata[[#This Row],[beta+]]/testdata[[#This Row],[beta-]]</f>
        <v>-19.545236031328173</v>
      </c>
      <c r="S346" s="6">
        <f>(testdata[[#This Row],[beta+]]-testdata[[#This Row],[beta-]])^2</f>
        <v>0.71111165011303656</v>
      </c>
      <c r="U346" s="15">
        <v>43236</v>
      </c>
      <c r="V346" s="6">
        <v>0.71589999999999998</v>
      </c>
      <c r="W346" s="6">
        <v>0.80220000000000002</v>
      </c>
      <c r="X346" s="6">
        <v>-4.1000000000000002E-2</v>
      </c>
      <c r="Y346" s="6">
        <v>-19.545200000000001</v>
      </c>
      <c r="Z346" s="6">
        <v>0.71109999999999995</v>
      </c>
    </row>
    <row r="347" spans="1:26" x14ac:dyDescent="0.25">
      <c r="A347" s="3">
        <v>345</v>
      </c>
      <c r="B347" s="1">
        <v>263.02999999999997</v>
      </c>
      <c r="C347" s="1">
        <v>284.54000000000002</v>
      </c>
      <c r="D347" s="5">
        <f t="shared" si="30"/>
        <v>11.153554999999994</v>
      </c>
      <c r="E347" s="5">
        <f t="shared" si="35"/>
        <v>4.9742325000000935</v>
      </c>
      <c r="F347" s="6">
        <f>testdata[[#This Row],[cov]]/testdata[[#This Row],[varM]]</f>
        <v>0.44597731395954887</v>
      </c>
      <c r="G347" s="2" t="str">
        <f>IF(testdata[[#This Row],[mrkt]]&gt;B346,"UP",IF(testdata[[#This Row],[mrkt]]&lt;B346,"DN",""))</f>
        <v>DN</v>
      </c>
      <c r="H347" s="2" t="str">
        <f>IF(testdata[[#This Row],[mkt-dir]]="UP",testdata[[#This Row],[mrkt]],"")</f>
        <v/>
      </c>
      <c r="I347" s="2" t="str">
        <f>IF(testdata[[#This Row],[mkt-dir]]="UP",testdata[[#This Row],[eval]],"")</f>
        <v/>
      </c>
      <c r="J347" s="5">
        <f t="shared" si="31"/>
        <v>10.166008264462814</v>
      </c>
      <c r="K347" s="5">
        <f t="shared" si="32"/>
        <v>8.1554727272727874</v>
      </c>
      <c r="L347" s="6">
        <f>testdata[[#This Row],[cov+]]/testdata[[#This Row],[varM+]]</f>
        <v>0.80222959839426555</v>
      </c>
      <c r="M347" s="1">
        <f>IF(testdata[[#This Row],[mkt-dir]]="DN",testdata[[#This Row],[mrkt]],"")</f>
        <v>263.02999999999997</v>
      </c>
      <c r="N347" s="1">
        <f>IF(testdata[[#This Row],[mkt-dir]]="DN",testdata[[#This Row],[eval]],"")</f>
        <v>284.54000000000002</v>
      </c>
      <c r="O347" s="5">
        <f t="shared" si="33"/>
        <v>10.881518749999939</v>
      </c>
      <c r="P347" s="5">
        <f t="shared" si="34"/>
        <v>-7.4594531249999365</v>
      </c>
      <c r="Q347" s="6">
        <f>testdata[[#This Row],[cov-]]/testdata[[#This Row],[varM-]]</f>
        <v>-0.68551580862735528</v>
      </c>
      <c r="R347" s="6">
        <f>testdata[[#This Row],[beta+]]/testdata[[#This Row],[beta-]]</f>
        <v>-1.1702568902103256</v>
      </c>
      <c r="S347" s="6">
        <f>(testdata[[#This Row],[beta+]]-testdata[[#This Row],[beta-]])^2</f>
        <v>2.2133863961139277</v>
      </c>
      <c r="U347" s="15">
        <v>43237</v>
      </c>
      <c r="V347" s="6">
        <v>0.44600000000000001</v>
      </c>
      <c r="W347" s="6">
        <v>0.80220000000000002</v>
      </c>
      <c r="X347" s="6">
        <v>-0.6855</v>
      </c>
      <c r="Y347" s="6">
        <v>-1.1702999999999999</v>
      </c>
      <c r="Z347" s="6">
        <v>2.2134</v>
      </c>
    </row>
    <row r="348" spans="1:26" x14ac:dyDescent="0.25">
      <c r="A348" s="3">
        <v>346</v>
      </c>
      <c r="B348" s="1">
        <v>262.37</v>
      </c>
      <c r="C348" s="1">
        <v>276.82</v>
      </c>
      <c r="D348" s="5">
        <f t="shared" si="30"/>
        <v>11.737690999999995</v>
      </c>
      <c r="E348" s="5">
        <f t="shared" si="35"/>
        <v>2.0813775000000905</v>
      </c>
      <c r="F348" s="6">
        <f>testdata[[#This Row],[cov]]/testdata[[#This Row],[varM]]</f>
        <v>0.17732427101719508</v>
      </c>
      <c r="G348" s="2" t="str">
        <f>IF(testdata[[#This Row],[mrkt]]&gt;B347,"UP",IF(testdata[[#This Row],[mrkt]]&lt;B347,"DN",""))</f>
        <v>DN</v>
      </c>
      <c r="H348" s="2" t="str">
        <f>IF(testdata[[#This Row],[mkt-dir]]="UP",testdata[[#This Row],[mrkt]],"")</f>
        <v/>
      </c>
      <c r="I348" s="2" t="str">
        <f>IF(testdata[[#This Row],[mkt-dir]]="UP",testdata[[#This Row],[eval]],"")</f>
        <v/>
      </c>
      <c r="J348" s="5">
        <f t="shared" si="31"/>
        <v>10.166008264462814</v>
      </c>
      <c r="K348" s="5">
        <f t="shared" si="32"/>
        <v>8.1554727272727874</v>
      </c>
      <c r="L348" s="6">
        <f>testdata[[#This Row],[cov+]]/testdata[[#This Row],[varM+]]</f>
        <v>0.80222959839426555</v>
      </c>
      <c r="M348" s="1">
        <f>IF(testdata[[#This Row],[mkt-dir]]="DN",testdata[[#This Row],[mrkt]],"")</f>
        <v>262.37</v>
      </c>
      <c r="N348" s="1">
        <f>IF(testdata[[#This Row],[mkt-dir]]="DN",testdata[[#This Row],[eval]],"")</f>
        <v>276.82</v>
      </c>
      <c r="O348" s="5">
        <f t="shared" si="33"/>
        <v>13.608968749999958</v>
      </c>
      <c r="P348" s="5">
        <f t="shared" si="34"/>
        <v>-13.634596874999957</v>
      </c>
      <c r="Q348" s="6">
        <f>testdata[[#This Row],[cov-]]/testdata[[#This Row],[varM-]]</f>
        <v>-1.0018831790616023</v>
      </c>
      <c r="R348" s="6">
        <f>testdata[[#This Row],[beta+]]/testdata[[#This Row],[beta-]]</f>
        <v>-0.80072169606207078</v>
      </c>
      <c r="S348" s="6">
        <f>(testdata[[#This Row],[beta+]]-testdata[[#This Row],[beta-]])^2</f>
        <v>3.2548229137795257</v>
      </c>
      <c r="U348" s="15">
        <v>43238</v>
      </c>
      <c r="V348" s="6">
        <v>0.17730000000000001</v>
      </c>
      <c r="W348" s="6">
        <v>0.80220000000000002</v>
      </c>
      <c r="X348" s="6">
        <v>-1.0019</v>
      </c>
      <c r="Y348" s="6">
        <v>-0.80069999999999997</v>
      </c>
      <c r="Z348" s="6">
        <v>3.2547999999999999</v>
      </c>
    </row>
    <row r="349" spans="1:26" x14ac:dyDescent="0.25">
      <c r="A349" s="3">
        <v>347</v>
      </c>
      <c r="B349" s="1">
        <v>264.33999999999997</v>
      </c>
      <c r="C349" s="1">
        <v>284.49</v>
      </c>
      <c r="D349" s="5">
        <f t="shared" si="30"/>
        <v>13.030502749999979</v>
      </c>
      <c r="E349" s="5">
        <f t="shared" si="35"/>
        <v>-0.50557774999990701</v>
      </c>
      <c r="F349" s="6">
        <f>testdata[[#This Row],[cov]]/testdata[[#This Row],[varM]]</f>
        <v>-3.8799558213508521E-2</v>
      </c>
      <c r="G349" s="2" t="str">
        <f>IF(testdata[[#This Row],[mrkt]]&gt;B348,"UP",IF(testdata[[#This Row],[mrkt]]&lt;B348,"DN",""))</f>
        <v>UP</v>
      </c>
      <c r="H349" s="2">
        <f>IF(testdata[[#This Row],[mkt-dir]]="UP",testdata[[#This Row],[mrkt]],"")</f>
        <v>264.33999999999997</v>
      </c>
      <c r="I349" s="2">
        <f>IF(testdata[[#This Row],[mkt-dir]]="UP",testdata[[#This Row],[eval]],"")</f>
        <v>284.49</v>
      </c>
      <c r="J349" s="5">
        <f t="shared" si="31"/>
        <v>10.977024305555537</v>
      </c>
      <c r="K349" s="5">
        <f t="shared" si="32"/>
        <v>3.6249819444445293</v>
      </c>
      <c r="L349" s="6">
        <f>testdata[[#This Row],[cov+]]/testdata[[#This Row],[varM+]]</f>
        <v>0.33023357182600976</v>
      </c>
      <c r="M349" s="1" t="str">
        <f>IF(testdata[[#This Row],[mkt-dir]]="DN",testdata[[#This Row],[mrkt]],"")</f>
        <v/>
      </c>
      <c r="N349" s="1" t="str">
        <f>IF(testdata[[#This Row],[mkt-dir]]="DN",testdata[[#This Row],[eval]],"")</f>
        <v/>
      </c>
      <c r="O349" s="5">
        <f t="shared" si="33"/>
        <v>15.545734693877501</v>
      </c>
      <c r="P349" s="5">
        <f t="shared" si="34"/>
        <v>-15.690424489795873</v>
      </c>
      <c r="Q349" s="6">
        <f>testdata[[#This Row],[cov-]]/testdata[[#This Row],[varM-]]</f>
        <v>-1.0093073630013354</v>
      </c>
      <c r="R349" s="6">
        <f>testdata[[#This Row],[beta+]]/testdata[[#This Row],[beta-]]</f>
        <v>-0.32718831144162858</v>
      </c>
      <c r="S349" s="6">
        <f>(testdata[[#This Row],[beta+]]-testdata[[#This Row],[beta-]])^2</f>
        <v>1.7943699160781181</v>
      </c>
      <c r="U349" s="15">
        <v>43241</v>
      </c>
      <c r="V349" s="6">
        <v>-3.8800000000000001E-2</v>
      </c>
      <c r="W349" s="6">
        <v>0.33019999999999999</v>
      </c>
      <c r="X349" s="6">
        <v>-1.0093000000000001</v>
      </c>
      <c r="Y349" s="6">
        <v>-0.32719999999999999</v>
      </c>
      <c r="Z349" s="6">
        <v>1.7944</v>
      </c>
    </row>
    <row r="350" spans="1:26" x14ac:dyDescent="0.25">
      <c r="A350" s="3">
        <v>348</v>
      </c>
      <c r="B350" s="1">
        <v>263.61</v>
      </c>
      <c r="C350" s="1">
        <v>275.01</v>
      </c>
      <c r="D350" s="5">
        <f t="shared" si="30"/>
        <v>12.537770999999994</v>
      </c>
      <c r="E350" s="5">
        <f t="shared" si="35"/>
        <v>-6.2041769999999197</v>
      </c>
      <c r="F350" s="6">
        <f>testdata[[#This Row],[cov]]/testdata[[#This Row],[varM]]</f>
        <v>-0.49483891514687278</v>
      </c>
      <c r="G350" s="2" t="str">
        <f>IF(testdata[[#This Row],[mrkt]]&gt;B349,"UP",IF(testdata[[#This Row],[mrkt]]&lt;B349,"DN",""))</f>
        <v>DN</v>
      </c>
      <c r="H350" s="2" t="str">
        <f>IF(testdata[[#This Row],[mkt-dir]]="UP",testdata[[#This Row],[mrkt]],"")</f>
        <v/>
      </c>
      <c r="I350" s="2" t="str">
        <f>IF(testdata[[#This Row],[mkt-dir]]="UP",testdata[[#This Row],[eval]],"")</f>
        <v/>
      </c>
      <c r="J350" s="5">
        <f t="shared" si="31"/>
        <v>10.977024305555537</v>
      </c>
      <c r="K350" s="5">
        <f t="shared" si="32"/>
        <v>3.6249819444445293</v>
      </c>
      <c r="L350" s="6">
        <f>testdata[[#This Row],[cov+]]/testdata[[#This Row],[varM+]]</f>
        <v>0.33023357182600976</v>
      </c>
      <c r="M350" s="1">
        <f>IF(testdata[[#This Row],[mkt-dir]]="DN",testdata[[#This Row],[mrkt]],"")</f>
        <v>263.61</v>
      </c>
      <c r="N350" s="1">
        <f>IF(testdata[[#This Row],[mkt-dir]]="DN",testdata[[#This Row],[eval]],"")</f>
        <v>275.01</v>
      </c>
      <c r="O350" s="5">
        <f t="shared" si="33"/>
        <v>16.282934693877554</v>
      </c>
      <c r="P350" s="5">
        <f t="shared" si="34"/>
        <v>-25.454675510204073</v>
      </c>
      <c r="Q350" s="6">
        <f>testdata[[#This Row],[cov-]]/testdata[[#This Row],[varM-]]</f>
        <v>-1.5632732052763885</v>
      </c>
      <c r="R350" s="6">
        <f>testdata[[#This Row],[beta+]]/testdata[[#This Row],[beta-]]</f>
        <v>-0.21124495111372685</v>
      </c>
      <c r="S350" s="6">
        <f>(testdata[[#This Row],[beta+]]-testdata[[#This Row],[beta-]])^2</f>
        <v>3.5853679149327116</v>
      </c>
      <c r="U350" s="15">
        <v>43242</v>
      </c>
      <c r="V350" s="6">
        <v>-0.49480000000000002</v>
      </c>
      <c r="W350" s="6">
        <v>0.33019999999999999</v>
      </c>
      <c r="X350" s="6">
        <v>-1.5632999999999999</v>
      </c>
      <c r="Y350" s="6">
        <v>-0.2112</v>
      </c>
      <c r="Z350" s="6">
        <v>3.5853999999999999</v>
      </c>
    </row>
    <row r="351" spans="1:26" x14ac:dyDescent="0.25">
      <c r="A351" s="3">
        <v>349</v>
      </c>
      <c r="B351" s="1">
        <v>264.33</v>
      </c>
      <c r="C351" s="1">
        <v>279.07</v>
      </c>
      <c r="D351" s="5">
        <f t="shared" si="30"/>
        <v>12.235090999999986</v>
      </c>
      <c r="E351" s="5">
        <f t="shared" si="35"/>
        <v>-11.736079999999907</v>
      </c>
      <c r="F351" s="6">
        <f>testdata[[#This Row],[cov]]/testdata[[#This Row],[varM]]</f>
        <v>-0.95921477004134426</v>
      </c>
      <c r="G351" s="2" t="str">
        <f>IF(testdata[[#This Row],[mrkt]]&gt;B350,"UP",IF(testdata[[#This Row],[mrkt]]&lt;B350,"DN",""))</f>
        <v>UP</v>
      </c>
      <c r="H351" s="2">
        <f>IF(testdata[[#This Row],[mkt-dir]]="UP",testdata[[#This Row],[mrkt]],"")</f>
        <v>264.33</v>
      </c>
      <c r="I351" s="2">
        <f>IF(testdata[[#This Row],[mkt-dir]]="UP",testdata[[#This Row],[eval]],"")</f>
        <v>279.07</v>
      </c>
      <c r="J351" s="5">
        <f t="shared" si="31"/>
        <v>9.6753854166666411</v>
      </c>
      <c r="K351" s="5">
        <f t="shared" si="32"/>
        <v>-7.5905083333332257</v>
      </c>
      <c r="L351" s="6">
        <f>testdata[[#This Row],[cov+]]/testdata[[#This Row],[varM+]]</f>
        <v>-0.7845174126353619</v>
      </c>
      <c r="M351" s="1" t="str">
        <f>IF(testdata[[#This Row],[mkt-dir]]="DN",testdata[[#This Row],[mrkt]],"")</f>
        <v/>
      </c>
      <c r="N351" s="1" t="str">
        <f>IF(testdata[[#This Row],[mkt-dir]]="DN",testdata[[#This Row],[eval]],"")</f>
        <v/>
      </c>
      <c r="O351" s="5">
        <f t="shared" si="33"/>
        <v>16.282934693877554</v>
      </c>
      <c r="P351" s="5">
        <f t="shared" si="34"/>
        <v>-25.454675510204073</v>
      </c>
      <c r="Q351" s="6">
        <f>testdata[[#This Row],[cov-]]/testdata[[#This Row],[varM-]]</f>
        <v>-1.5632732052763885</v>
      </c>
      <c r="R351" s="6">
        <f>testdata[[#This Row],[beta+]]/testdata[[#This Row],[beta-]]</f>
        <v>0.50184280648286195</v>
      </c>
      <c r="S351" s="6">
        <f>(testdata[[#This Row],[beta+]]-testdata[[#This Row],[beta-]])^2</f>
        <v>0.60646058457195362</v>
      </c>
      <c r="U351" s="15">
        <v>43243</v>
      </c>
      <c r="V351" s="6">
        <v>-0.95920000000000005</v>
      </c>
      <c r="W351" s="6">
        <v>-0.78449999999999998</v>
      </c>
      <c r="X351" s="6">
        <v>-1.5632999999999999</v>
      </c>
      <c r="Y351" s="6">
        <v>0.50180000000000002</v>
      </c>
      <c r="Z351" s="6">
        <v>0.60650000000000004</v>
      </c>
    </row>
    <row r="352" spans="1:26" x14ac:dyDescent="0.25">
      <c r="A352" s="3">
        <v>350</v>
      </c>
      <c r="B352" s="1">
        <v>263.79000000000002</v>
      </c>
      <c r="C352" s="1">
        <v>277.85000000000002</v>
      </c>
      <c r="D352" s="5">
        <f t="shared" si="30"/>
        <v>12.430244749999989</v>
      </c>
      <c r="E352" s="5">
        <f t="shared" si="35"/>
        <v>-14.930021749999923</v>
      </c>
      <c r="F352" s="6">
        <f>testdata[[#This Row],[cov]]/testdata[[#This Row],[varM]]</f>
        <v>-1.2011044070552139</v>
      </c>
      <c r="G352" s="2" t="str">
        <f>IF(testdata[[#This Row],[mrkt]]&gt;B351,"UP",IF(testdata[[#This Row],[mrkt]]&lt;B351,"DN",""))</f>
        <v>DN</v>
      </c>
      <c r="H352" s="2" t="str">
        <f>IF(testdata[[#This Row],[mkt-dir]]="UP",testdata[[#This Row],[mrkt]],"")</f>
        <v/>
      </c>
      <c r="I352" s="2" t="str">
        <f>IF(testdata[[#This Row],[mkt-dir]]="UP",testdata[[#This Row],[eval]],"")</f>
        <v/>
      </c>
      <c r="J352" s="5">
        <f t="shared" si="31"/>
        <v>9.4535884297520241</v>
      </c>
      <c r="K352" s="5">
        <f t="shared" si="32"/>
        <v>-11.186714876032953</v>
      </c>
      <c r="L352" s="6">
        <f>testdata[[#This Row],[cov+]]/testdata[[#This Row],[varM+]]</f>
        <v>-1.1833300084046912</v>
      </c>
      <c r="M352" s="1">
        <f>IF(testdata[[#This Row],[mkt-dir]]="DN",testdata[[#This Row],[mrkt]],"")</f>
        <v>263.79000000000002</v>
      </c>
      <c r="N352" s="1">
        <f>IF(testdata[[#This Row],[mkt-dir]]="DN",testdata[[#This Row],[eval]],"")</f>
        <v>277.85000000000002</v>
      </c>
      <c r="O352" s="5">
        <f t="shared" si="33"/>
        <v>16.410685937500027</v>
      </c>
      <c r="P352" s="5">
        <f t="shared" si="34"/>
        <v>-26.101553125000002</v>
      </c>
      <c r="Q352" s="6">
        <f>testdata[[#This Row],[cov-]]/testdata[[#This Row],[varM-]]</f>
        <v>-1.5905217627348163</v>
      </c>
      <c r="R352" s="6">
        <f>testdata[[#This Row],[beta+]]/testdata[[#This Row],[beta-]]</f>
        <v>0.74398856785839829</v>
      </c>
      <c r="S352" s="6">
        <f>(testdata[[#This Row],[beta+]]-testdata[[#This Row],[beta-]])^2</f>
        <v>0.16580512479444495</v>
      </c>
      <c r="U352" s="15">
        <v>43244</v>
      </c>
      <c r="V352" s="6">
        <v>-1.2011000000000001</v>
      </c>
      <c r="W352" s="6">
        <v>-1.1833</v>
      </c>
      <c r="X352" s="6">
        <v>-1.5905</v>
      </c>
      <c r="Y352" s="6">
        <v>0.74399999999999999</v>
      </c>
      <c r="Z352" s="6">
        <v>0.1658</v>
      </c>
    </row>
    <row r="353" spans="1:26" x14ac:dyDescent="0.25">
      <c r="A353" s="3">
        <v>351</v>
      </c>
      <c r="B353" s="1">
        <v>263.16000000000003</v>
      </c>
      <c r="C353" s="1">
        <v>278.85000000000002</v>
      </c>
      <c r="D353" s="5">
        <f t="shared" si="30"/>
        <v>12.335474749999994</v>
      </c>
      <c r="E353" s="5">
        <f t="shared" si="35"/>
        <v>-15.994570999999933</v>
      </c>
      <c r="F353" s="6">
        <f>testdata[[#This Row],[cov]]/testdata[[#This Row],[varM]]</f>
        <v>-1.2966319760007567</v>
      </c>
      <c r="G353" s="2" t="str">
        <f>IF(testdata[[#This Row],[mrkt]]&gt;B352,"UP",IF(testdata[[#This Row],[mrkt]]&lt;B352,"DN",""))</f>
        <v>DN</v>
      </c>
      <c r="H353" s="2" t="str">
        <f>IF(testdata[[#This Row],[mkt-dir]]="UP",testdata[[#This Row],[mrkt]],"")</f>
        <v/>
      </c>
      <c r="I353" s="2" t="str">
        <f>IF(testdata[[#This Row],[mkt-dir]]="UP",testdata[[#This Row],[eval]],"")</f>
        <v/>
      </c>
      <c r="J353" s="5">
        <f t="shared" si="31"/>
        <v>9.1307449999999442</v>
      </c>
      <c r="K353" s="5">
        <f t="shared" si="32"/>
        <v>-12.676169999999891</v>
      </c>
      <c r="L353" s="6">
        <f>testdata[[#This Row],[cov+]]/testdata[[#This Row],[varM+]]</f>
        <v>-1.3882952595872482</v>
      </c>
      <c r="M353" s="1">
        <f>IF(testdata[[#This Row],[mkt-dir]]="DN",testdata[[#This Row],[mrkt]],"")</f>
        <v>263.16000000000003</v>
      </c>
      <c r="N353" s="1">
        <f>IF(testdata[[#This Row],[mkt-dir]]="DN",testdata[[#This Row],[eval]],"")</f>
        <v>278.85000000000002</v>
      </c>
      <c r="O353" s="5">
        <f t="shared" si="33"/>
        <v>15.637720987654367</v>
      </c>
      <c r="P353" s="5">
        <f t="shared" si="34"/>
        <v>-25.097737037037049</v>
      </c>
      <c r="Q353" s="6">
        <f>testdata[[#This Row],[cov-]]/testdata[[#This Row],[varM-]]</f>
        <v>-1.6049485124367646</v>
      </c>
      <c r="R353" s="6">
        <f>testdata[[#This Row],[beta+]]/testdata[[#This Row],[beta-]]</f>
        <v>0.86500921919259843</v>
      </c>
      <c r="S353" s="6">
        <f>(testdata[[#This Row],[beta+]]-testdata[[#This Row],[beta-]])^2</f>
        <v>4.6938631970276493E-2</v>
      </c>
      <c r="U353" s="15">
        <v>43245</v>
      </c>
      <c r="V353" s="6">
        <v>-1.2966</v>
      </c>
      <c r="W353" s="6">
        <v>-1.3883000000000001</v>
      </c>
      <c r="X353" s="6">
        <v>-1.6049</v>
      </c>
      <c r="Y353" s="6">
        <v>0.86499999999999999</v>
      </c>
      <c r="Z353" s="6">
        <v>4.6899999999999997E-2</v>
      </c>
    </row>
    <row r="354" spans="1:26" x14ac:dyDescent="0.25">
      <c r="A354" s="3">
        <v>352</v>
      </c>
      <c r="B354" s="1">
        <v>260.14</v>
      </c>
      <c r="C354" s="1">
        <v>283.76</v>
      </c>
      <c r="D354" s="5">
        <f t="shared" si="30"/>
        <v>11.062572749999994</v>
      </c>
      <c r="E354" s="5">
        <f t="shared" si="35"/>
        <v>-14.827977499999932</v>
      </c>
      <c r="F354" s="6">
        <f>testdata[[#This Row],[cov]]/testdata[[#This Row],[varM]]</f>
        <v>-1.340373332234126</v>
      </c>
      <c r="G354" s="2" t="str">
        <f>IF(testdata[[#This Row],[mrkt]]&gt;B353,"UP",IF(testdata[[#This Row],[mrkt]]&lt;B353,"DN",""))</f>
        <v>DN</v>
      </c>
      <c r="H354" s="2" t="str">
        <f>IF(testdata[[#This Row],[mkt-dir]]="UP",testdata[[#This Row],[mrkt]],"")</f>
        <v/>
      </c>
      <c r="I354" s="2" t="str">
        <f>IF(testdata[[#This Row],[mkt-dir]]="UP",testdata[[#This Row],[eval]],"")</f>
        <v/>
      </c>
      <c r="J354" s="5">
        <f t="shared" si="31"/>
        <v>9.1307449999999442</v>
      </c>
      <c r="K354" s="5">
        <f t="shared" si="32"/>
        <v>-12.676169999999891</v>
      </c>
      <c r="L354" s="6">
        <f>testdata[[#This Row],[cov+]]/testdata[[#This Row],[varM+]]</f>
        <v>-1.3882952595872482</v>
      </c>
      <c r="M354" s="1">
        <f>IF(testdata[[#This Row],[mkt-dir]]="DN",testdata[[#This Row],[mrkt]],"")</f>
        <v>260.14</v>
      </c>
      <c r="N354" s="1">
        <f>IF(testdata[[#This Row],[mkt-dir]]="DN",testdata[[#This Row],[eval]],"")</f>
        <v>283.76</v>
      </c>
      <c r="O354" s="5">
        <f t="shared" si="33"/>
        <v>13.173513580246961</v>
      </c>
      <c r="P354" s="5">
        <f t="shared" si="34"/>
        <v>-19.659848148148175</v>
      </c>
      <c r="Q354" s="6">
        <f>testdata[[#This Row],[cov-]]/testdata[[#This Row],[varM-]]</f>
        <v>-1.4923769599043915</v>
      </c>
      <c r="R354" s="6">
        <f>testdata[[#This Row],[beta+]]/testdata[[#This Row],[beta-]]</f>
        <v>0.93025776790080494</v>
      </c>
      <c r="S354" s="6">
        <f>(testdata[[#This Row],[beta+]]-testdata[[#This Row],[beta-]])^2</f>
        <v>1.0833000340907619E-2</v>
      </c>
      <c r="U354" s="15">
        <v>43249</v>
      </c>
      <c r="V354" s="6">
        <v>-1.3404</v>
      </c>
      <c r="W354" s="6">
        <v>-1.3883000000000001</v>
      </c>
      <c r="X354" s="6">
        <v>-1.4923999999999999</v>
      </c>
      <c r="Y354" s="6">
        <v>0.93030000000000002</v>
      </c>
      <c r="Z354" s="6">
        <v>1.0800000000000001E-2</v>
      </c>
    </row>
    <row r="355" spans="1:26" x14ac:dyDescent="0.25">
      <c r="A355" s="3">
        <v>353</v>
      </c>
      <c r="B355" s="1">
        <v>263.61</v>
      </c>
      <c r="C355" s="1">
        <v>291.72000000000003</v>
      </c>
      <c r="D355" s="5">
        <f t="shared" si="30"/>
        <v>10.137858750000007</v>
      </c>
      <c r="E355" s="5">
        <f t="shared" si="35"/>
        <v>-12.096557499999935</v>
      </c>
      <c r="F355" s="6">
        <f>testdata[[#This Row],[cov]]/testdata[[#This Row],[varM]]</f>
        <v>-1.193206356322525</v>
      </c>
      <c r="G355" s="2" t="str">
        <f>IF(testdata[[#This Row],[mrkt]]&gt;B354,"UP",IF(testdata[[#This Row],[mrkt]]&lt;B354,"DN",""))</f>
        <v>UP</v>
      </c>
      <c r="H355" s="2">
        <f>IF(testdata[[#This Row],[mkt-dir]]="UP",testdata[[#This Row],[mrkt]],"")</f>
        <v>263.61</v>
      </c>
      <c r="I355" s="2">
        <f>IF(testdata[[#This Row],[mkt-dir]]="UP",testdata[[#This Row],[eval]],"")</f>
        <v>291.72000000000003</v>
      </c>
      <c r="J355" s="5">
        <f t="shared" si="31"/>
        <v>6.2614009999999638</v>
      </c>
      <c r="K355" s="5">
        <f t="shared" si="32"/>
        <v>-10.301285999999891</v>
      </c>
      <c r="L355" s="6">
        <f>testdata[[#This Row],[cov+]]/testdata[[#This Row],[varM+]]</f>
        <v>-1.6452046434975096</v>
      </c>
      <c r="M355" s="1" t="str">
        <f>IF(testdata[[#This Row],[mkt-dir]]="DN",testdata[[#This Row],[mrkt]],"")</f>
        <v/>
      </c>
      <c r="N355" s="1" t="str">
        <f>IF(testdata[[#This Row],[mkt-dir]]="DN",testdata[[#This Row],[eval]],"")</f>
        <v/>
      </c>
      <c r="O355" s="5">
        <f t="shared" si="33"/>
        <v>13.173513580246961</v>
      </c>
      <c r="P355" s="5">
        <f t="shared" si="34"/>
        <v>-19.659848148148175</v>
      </c>
      <c r="Q355" s="6">
        <f>testdata[[#This Row],[cov-]]/testdata[[#This Row],[varM-]]</f>
        <v>-1.4923769599043915</v>
      </c>
      <c r="R355" s="6">
        <f>testdata[[#This Row],[beta+]]/testdata[[#This Row],[beta-]]</f>
        <v>1.1024055501385581</v>
      </c>
      <c r="S355" s="6">
        <f>(testdata[[#This Row],[beta+]]-testdata[[#This Row],[beta-]])^2</f>
        <v>2.3356300872438236E-2</v>
      </c>
      <c r="U355" s="15">
        <v>43250</v>
      </c>
      <c r="V355" s="6">
        <v>-1.1932</v>
      </c>
      <c r="W355" s="6">
        <v>-1.6452</v>
      </c>
      <c r="X355" s="6">
        <v>-1.4923999999999999</v>
      </c>
      <c r="Y355" s="6">
        <v>1.1024</v>
      </c>
      <c r="Z355" s="6">
        <v>2.3400000000000001E-2</v>
      </c>
    </row>
    <row r="356" spans="1:26" x14ac:dyDescent="0.25">
      <c r="A356" s="3">
        <v>354</v>
      </c>
      <c r="B356" s="1">
        <v>261.99</v>
      </c>
      <c r="C356" s="1">
        <v>284.73</v>
      </c>
      <c r="D356" s="5">
        <f t="shared" si="30"/>
        <v>7.6735727499999937</v>
      </c>
      <c r="E356" s="5">
        <f t="shared" si="35"/>
        <v>-7.9909559999999402</v>
      </c>
      <c r="F356" s="6">
        <f>testdata[[#This Row],[cov]]/testdata[[#This Row],[varM]]</f>
        <v>-1.0413605578965739</v>
      </c>
      <c r="G356" s="2" t="str">
        <f>IF(testdata[[#This Row],[mrkt]]&gt;B355,"UP",IF(testdata[[#This Row],[mrkt]]&lt;B355,"DN",""))</f>
        <v>DN</v>
      </c>
      <c r="H356" s="2" t="str">
        <f>IF(testdata[[#This Row],[mkt-dir]]="UP",testdata[[#This Row],[mrkt]],"")</f>
        <v/>
      </c>
      <c r="I356" s="2" t="str">
        <f>IF(testdata[[#This Row],[mkt-dir]]="UP",testdata[[#This Row],[eval]],"")</f>
        <v/>
      </c>
      <c r="J356" s="5">
        <f t="shared" si="31"/>
        <v>6.2614009999999638</v>
      </c>
      <c r="K356" s="5">
        <f t="shared" si="32"/>
        <v>-10.301285999999891</v>
      </c>
      <c r="L356" s="6">
        <f>testdata[[#This Row],[cov+]]/testdata[[#This Row],[varM+]]</f>
        <v>-1.6452046434975096</v>
      </c>
      <c r="M356" s="1">
        <f>IF(testdata[[#This Row],[mkt-dir]]="DN",testdata[[#This Row],[mrkt]],"")</f>
        <v>261.99</v>
      </c>
      <c r="N356" s="1">
        <f>IF(testdata[[#This Row],[mkt-dir]]="DN",testdata[[#This Row],[eval]],"")</f>
        <v>284.73</v>
      </c>
      <c r="O356" s="5">
        <f t="shared" si="33"/>
        <v>8.3346000000000373</v>
      </c>
      <c r="P356" s="5">
        <f t="shared" si="34"/>
        <v>-5.2932703703703954</v>
      </c>
      <c r="Q356" s="6">
        <f>testdata[[#This Row],[cov-]]/testdata[[#This Row],[varM-]]</f>
        <v>-0.63509590986614495</v>
      </c>
      <c r="R356" s="6">
        <f>testdata[[#This Row],[beta+]]/testdata[[#This Row],[beta-]]</f>
        <v>2.5904821900746593</v>
      </c>
      <c r="S356" s="6">
        <f>(testdata[[#This Row],[beta+]]-testdata[[#This Row],[beta-]])^2</f>
        <v>1.0203196537583594</v>
      </c>
      <c r="U356" s="15">
        <v>43251</v>
      </c>
      <c r="V356" s="6">
        <v>-1.0414000000000001</v>
      </c>
      <c r="W356" s="6">
        <v>-1.6452</v>
      </c>
      <c r="X356" s="6">
        <v>-0.6351</v>
      </c>
      <c r="Y356" s="6">
        <v>2.5905</v>
      </c>
      <c r="Z356" s="6">
        <v>1.0203</v>
      </c>
    </row>
    <row r="357" spans="1:26" x14ac:dyDescent="0.25">
      <c r="A357" s="3">
        <v>355</v>
      </c>
      <c r="B357" s="1">
        <v>264.57</v>
      </c>
      <c r="C357" s="1">
        <v>291.82</v>
      </c>
      <c r="D357" s="5">
        <f t="shared" si="30"/>
        <v>4.7668787499999805</v>
      </c>
      <c r="E357" s="5">
        <f t="shared" si="35"/>
        <v>-9.4419962499999528</v>
      </c>
      <c r="F357" s="6">
        <f>testdata[[#This Row],[cov]]/testdata[[#This Row],[varM]]</f>
        <v>-1.9807502445913883</v>
      </c>
      <c r="G357" s="2" t="str">
        <f>IF(testdata[[#This Row],[mrkt]]&gt;B356,"UP",IF(testdata[[#This Row],[mrkt]]&lt;B356,"DN",""))</f>
        <v>UP</v>
      </c>
      <c r="H357" s="2">
        <f>IF(testdata[[#This Row],[mkt-dir]]="UP",testdata[[#This Row],[mrkt]],"")</f>
        <v>264.57</v>
      </c>
      <c r="I357" s="2">
        <f>IF(testdata[[#This Row],[mkt-dir]]="UP",testdata[[#This Row],[eval]],"")</f>
        <v>291.82</v>
      </c>
      <c r="J357" s="5">
        <f t="shared" si="31"/>
        <v>6.1435520661156664</v>
      </c>
      <c r="K357" s="5">
        <f t="shared" si="32"/>
        <v>-9.8538371900825457</v>
      </c>
      <c r="L357" s="6">
        <f>testdata[[#This Row],[cov+]]/testdata[[#This Row],[varM+]]</f>
        <v>-1.6039315829079888</v>
      </c>
      <c r="M357" s="1" t="str">
        <f>IF(testdata[[#This Row],[mkt-dir]]="DN",testdata[[#This Row],[mrkt]],"")</f>
        <v/>
      </c>
      <c r="N357" s="1" t="str">
        <f>IF(testdata[[#This Row],[mkt-dir]]="DN",testdata[[#This Row],[eval]],"")</f>
        <v/>
      </c>
      <c r="O357" s="5">
        <f t="shared" si="33"/>
        <v>1.1968250000000193</v>
      </c>
      <c r="P357" s="5">
        <f t="shared" si="34"/>
        <v>-2.396612500000042</v>
      </c>
      <c r="Q357" s="6">
        <f>testdata[[#This Row],[cov-]]/testdata[[#This Row],[varM-]]</f>
        <v>-2.0024752992292134</v>
      </c>
      <c r="R357" s="6">
        <f>testdata[[#This Row],[beta+]]/testdata[[#This Row],[beta-]]</f>
        <v>0.80097446571519215</v>
      </c>
      <c r="S357" s="6">
        <f>(testdata[[#This Row],[beta+]]-testdata[[#This Row],[beta-]])^2</f>
        <v>0.15883709381913277</v>
      </c>
      <c r="U357" s="15">
        <v>43252</v>
      </c>
      <c r="V357" s="6">
        <v>-1.9807999999999999</v>
      </c>
      <c r="W357" s="6">
        <v>-1.6039000000000001</v>
      </c>
      <c r="X357" s="6">
        <v>-2.0024999999999999</v>
      </c>
      <c r="Y357" s="6">
        <v>0.80100000000000005</v>
      </c>
      <c r="Z357" s="6">
        <v>0.1588</v>
      </c>
    </row>
    <row r="358" spans="1:26" x14ac:dyDescent="0.25">
      <c r="A358" s="3">
        <v>356</v>
      </c>
      <c r="B358" s="1">
        <v>265.82</v>
      </c>
      <c r="C358" s="1">
        <v>296.74</v>
      </c>
      <c r="D358" s="5">
        <f t="shared" si="30"/>
        <v>3.9543527499999827</v>
      </c>
      <c r="E358" s="5">
        <f t="shared" si="35"/>
        <v>-6.9092824999999678</v>
      </c>
      <c r="F358" s="6">
        <f>testdata[[#This Row],[cov]]/testdata[[#This Row],[varM]]</f>
        <v>-1.7472600288378415</v>
      </c>
      <c r="G358" s="2" t="str">
        <f>IF(testdata[[#This Row],[mrkt]]&gt;B357,"UP",IF(testdata[[#This Row],[mrkt]]&lt;B357,"DN",""))</f>
        <v>UP</v>
      </c>
      <c r="H358" s="2">
        <f>IF(testdata[[#This Row],[mkt-dir]]="UP",testdata[[#This Row],[mrkt]],"")</f>
        <v>265.82</v>
      </c>
      <c r="I358" s="2">
        <f>IF(testdata[[#This Row],[mkt-dir]]="UP",testdata[[#This Row],[eval]],"")</f>
        <v>296.74</v>
      </c>
      <c r="J358" s="5">
        <f t="shared" si="31"/>
        <v>4.1070429752065758</v>
      </c>
      <c r="K358" s="5">
        <f t="shared" si="32"/>
        <v>-9.2536057851238827</v>
      </c>
      <c r="L358" s="6">
        <f>testdata[[#This Row],[cov+]]/testdata[[#This Row],[varM+]]</f>
        <v>-2.2531066368153709</v>
      </c>
      <c r="M358" s="1" t="str">
        <f>IF(testdata[[#This Row],[mkt-dir]]="DN",testdata[[#This Row],[mrkt]],"")</f>
        <v/>
      </c>
      <c r="N358" s="1" t="str">
        <f>IF(testdata[[#This Row],[mkt-dir]]="DN",testdata[[#This Row],[eval]],"")</f>
        <v/>
      </c>
      <c r="O358" s="5">
        <f t="shared" si="33"/>
        <v>1.1968250000000193</v>
      </c>
      <c r="P358" s="5">
        <f t="shared" si="34"/>
        <v>-2.396612500000042</v>
      </c>
      <c r="Q358" s="6">
        <f>testdata[[#This Row],[cov-]]/testdata[[#This Row],[varM-]]</f>
        <v>-2.0024752992292134</v>
      </c>
      <c r="R358" s="6">
        <f>testdata[[#This Row],[beta+]]/testdata[[#This Row],[beta-]]</f>
        <v>1.1251607636222178</v>
      </c>
      <c r="S358" s="6">
        <f>(testdata[[#This Row],[beta+]]-testdata[[#This Row],[beta-]])^2</f>
        <v>6.2816067380226451E-2</v>
      </c>
      <c r="U358" s="15">
        <v>43255</v>
      </c>
      <c r="V358" s="6">
        <v>-1.7473000000000001</v>
      </c>
      <c r="W358" s="6">
        <v>-2.2530999999999999</v>
      </c>
      <c r="X358" s="6">
        <v>-2.0024999999999999</v>
      </c>
      <c r="Y358" s="6">
        <v>1.1252</v>
      </c>
      <c r="Z358" s="6">
        <v>6.2799999999999995E-2</v>
      </c>
    </row>
    <row r="359" spans="1:26" x14ac:dyDescent="0.25">
      <c r="A359" s="3">
        <v>357</v>
      </c>
      <c r="B359" s="1">
        <v>266.02</v>
      </c>
      <c r="C359" s="1">
        <v>291.13</v>
      </c>
      <c r="D359" s="5">
        <f t="shared" si="30"/>
        <v>3.3023709999999822</v>
      </c>
      <c r="E359" s="5">
        <f t="shared" si="35"/>
        <v>-3.2829709999999843</v>
      </c>
      <c r="F359" s="6">
        <f>testdata[[#This Row],[cov]]/testdata[[#This Row],[varM]]</f>
        <v>-0.99412543290865929</v>
      </c>
      <c r="G359" s="2" t="str">
        <f>IF(testdata[[#This Row],[mrkt]]&gt;B358,"UP",IF(testdata[[#This Row],[mrkt]]&lt;B358,"DN",""))</f>
        <v>UP</v>
      </c>
      <c r="H359" s="2">
        <f>IF(testdata[[#This Row],[mkt-dir]]="UP",testdata[[#This Row],[mrkt]],"")</f>
        <v>266.02</v>
      </c>
      <c r="I359" s="2">
        <f>IF(testdata[[#This Row],[mkt-dir]]="UP",testdata[[#This Row],[eval]],"")</f>
        <v>291.13</v>
      </c>
      <c r="J359" s="5">
        <f t="shared" si="31"/>
        <v>1.9210066115702171</v>
      </c>
      <c r="K359" s="5">
        <f t="shared" si="32"/>
        <v>-5.4042206611569616</v>
      </c>
      <c r="L359" s="6">
        <f>testdata[[#This Row],[cov+]]/testdata[[#This Row],[varM+]]</f>
        <v>-2.8132233531146413</v>
      </c>
      <c r="M359" s="1" t="str">
        <f>IF(testdata[[#This Row],[mkt-dir]]="DN",testdata[[#This Row],[mrkt]],"")</f>
        <v/>
      </c>
      <c r="N359" s="1" t="str">
        <f>IF(testdata[[#This Row],[mkt-dir]]="DN",testdata[[#This Row],[eval]],"")</f>
        <v/>
      </c>
      <c r="O359" s="5">
        <f t="shared" si="33"/>
        <v>1.1968250000000193</v>
      </c>
      <c r="P359" s="5">
        <f t="shared" si="34"/>
        <v>-2.396612500000042</v>
      </c>
      <c r="Q359" s="6">
        <f>testdata[[#This Row],[cov-]]/testdata[[#This Row],[varM-]]</f>
        <v>-2.0024752992292134</v>
      </c>
      <c r="R359" s="6">
        <f>testdata[[#This Row],[beta+]]/testdata[[#This Row],[beta-]]</f>
        <v>1.4048729361093735</v>
      </c>
      <c r="S359" s="6">
        <f>(testdata[[#This Row],[beta+]]-testdata[[#This Row],[beta-]])^2</f>
        <v>0.65731240687900871</v>
      </c>
      <c r="U359" s="15">
        <v>43256</v>
      </c>
      <c r="V359" s="6">
        <v>-0.99409999999999998</v>
      </c>
      <c r="W359" s="6">
        <v>-2.8132000000000001</v>
      </c>
      <c r="X359" s="6">
        <v>-2.0024999999999999</v>
      </c>
      <c r="Y359" s="6">
        <v>1.4049</v>
      </c>
      <c r="Z359" s="6">
        <v>0.6573</v>
      </c>
    </row>
    <row r="360" spans="1:26" x14ac:dyDescent="0.25">
      <c r="A360" s="3">
        <v>358</v>
      </c>
      <c r="B360" s="1">
        <v>268.24</v>
      </c>
      <c r="C360" s="1">
        <v>319.5</v>
      </c>
      <c r="D360" s="5">
        <f t="shared" si="30"/>
        <v>3.1349727499999935</v>
      </c>
      <c r="E360" s="5">
        <f t="shared" si="35"/>
        <v>7.5094217500000227</v>
      </c>
      <c r="F360" s="6">
        <f>testdata[[#This Row],[cov]]/testdata[[#This Row],[varM]]</f>
        <v>2.3953706615153316</v>
      </c>
      <c r="G360" s="2" t="str">
        <f>IF(testdata[[#This Row],[mrkt]]&gt;B359,"UP",IF(testdata[[#This Row],[mrkt]]&lt;B359,"DN",""))</f>
        <v>UP</v>
      </c>
      <c r="H360" s="2">
        <f>IF(testdata[[#This Row],[mkt-dir]]="UP",testdata[[#This Row],[mrkt]],"")</f>
        <v>268.24</v>
      </c>
      <c r="I360" s="2">
        <f>IF(testdata[[#This Row],[mkt-dir]]="UP",testdata[[#This Row],[eval]],"")</f>
        <v>319.5</v>
      </c>
      <c r="J360" s="5">
        <f t="shared" si="31"/>
        <v>3.1703687499999789</v>
      </c>
      <c r="K360" s="5">
        <f t="shared" si="32"/>
        <v>3.6415145833334104</v>
      </c>
      <c r="L360" s="6">
        <f>testdata[[#This Row],[cov+]]/testdata[[#This Row],[varM+]]</f>
        <v>1.1486091588978204</v>
      </c>
      <c r="M360" s="1" t="str">
        <f>IF(testdata[[#This Row],[mkt-dir]]="DN",testdata[[#This Row],[mrkt]],"")</f>
        <v/>
      </c>
      <c r="N360" s="1" t="str">
        <f>IF(testdata[[#This Row],[mkt-dir]]="DN",testdata[[#This Row],[eval]],"")</f>
        <v/>
      </c>
      <c r="O360" s="5">
        <f t="shared" si="33"/>
        <v>1.1968250000000193</v>
      </c>
      <c r="P360" s="5">
        <f t="shared" si="34"/>
        <v>-2.396612500000042</v>
      </c>
      <c r="Q360" s="6">
        <f>testdata[[#This Row],[cov-]]/testdata[[#This Row],[varM-]]</f>
        <v>-2.0024752992292134</v>
      </c>
      <c r="R360" s="6">
        <f>testdata[[#This Row],[beta+]]/testdata[[#This Row],[beta-]]</f>
        <v>-0.57359467022636412</v>
      </c>
      <c r="S360" s="6">
        <f>(testdata[[#This Row],[beta+]]-testdata[[#This Row],[beta-]])^2</f>
        <v>9.9293332622497434</v>
      </c>
      <c r="U360" s="15">
        <v>43257</v>
      </c>
      <c r="V360" s="6">
        <v>2.3954</v>
      </c>
      <c r="W360" s="6">
        <v>1.1486000000000001</v>
      </c>
      <c r="X360" s="6">
        <v>-2.0024999999999999</v>
      </c>
      <c r="Y360" s="6">
        <v>-0.5736</v>
      </c>
      <c r="Z360" s="6">
        <v>9.9292999999999996</v>
      </c>
    </row>
    <row r="361" spans="1:26" x14ac:dyDescent="0.25">
      <c r="A361" s="3">
        <v>359</v>
      </c>
      <c r="B361" s="1">
        <v>268.20999999999998</v>
      </c>
      <c r="C361" s="1">
        <v>316.08999999999997</v>
      </c>
      <c r="D361" s="5">
        <f t="shared" si="30"/>
        <v>3.6077439999999932</v>
      </c>
      <c r="E361" s="5">
        <f t="shared" si="35"/>
        <v>16.037878999999975</v>
      </c>
      <c r="F361" s="6">
        <f>testdata[[#This Row],[cov]]/testdata[[#This Row],[varM]]</f>
        <v>4.4454038313139748</v>
      </c>
      <c r="G361" s="2" t="str">
        <f>IF(testdata[[#This Row],[mrkt]]&gt;B360,"UP",IF(testdata[[#This Row],[mrkt]]&lt;B360,"DN",""))</f>
        <v>DN</v>
      </c>
      <c r="H361" s="2" t="str">
        <f>IF(testdata[[#This Row],[mkt-dir]]="UP",testdata[[#This Row],[mrkt]],"")</f>
        <v/>
      </c>
      <c r="I361" s="2" t="str">
        <f>IF(testdata[[#This Row],[mkt-dir]]="UP",testdata[[#This Row],[eval]],"")</f>
        <v/>
      </c>
      <c r="J361" s="5">
        <f t="shared" si="31"/>
        <v>2.0990628099173496</v>
      </c>
      <c r="K361" s="5">
        <f t="shared" si="32"/>
        <v>8.1447586776860135</v>
      </c>
      <c r="L361" s="6">
        <f>testdata[[#This Row],[cov+]]/testdata[[#This Row],[varM+]]</f>
        <v>3.8801881674072978</v>
      </c>
      <c r="M361" s="1">
        <f>IF(testdata[[#This Row],[mkt-dir]]="DN",testdata[[#This Row],[mrkt]],"")</f>
        <v>268.20999999999998</v>
      </c>
      <c r="N361" s="1">
        <f>IF(testdata[[#This Row],[mkt-dir]]="DN",testdata[[#This Row],[eval]],"")</f>
        <v>316.08999999999997</v>
      </c>
      <c r="O361" s="5">
        <f t="shared" si="33"/>
        <v>4.2502543209876471</v>
      </c>
      <c r="P361" s="5">
        <f t="shared" si="34"/>
        <v>17.71321358024678</v>
      </c>
      <c r="Q361" s="6">
        <f>testdata[[#This Row],[cov-]]/testdata[[#This Row],[varM-]]</f>
        <v>4.1675655719657492</v>
      </c>
      <c r="R361" s="6">
        <f>testdata[[#This Row],[beta+]]/testdata[[#This Row],[beta-]]</f>
        <v>0.9310442992207314</v>
      </c>
      <c r="S361" s="6">
        <f>(testdata[[#This Row],[beta+]]-testdata[[#This Row],[beta-]])^2</f>
        <v>8.2585772650751843E-2</v>
      </c>
      <c r="U361" s="15">
        <v>43258</v>
      </c>
      <c r="V361" s="6">
        <v>4.4454000000000002</v>
      </c>
      <c r="W361" s="6">
        <v>3.8801999999999999</v>
      </c>
      <c r="X361" s="6">
        <v>4.1676000000000002</v>
      </c>
      <c r="Y361" s="6">
        <v>0.93100000000000005</v>
      </c>
      <c r="Z361" s="6">
        <v>8.2600000000000007E-2</v>
      </c>
    </row>
    <row r="362" spans="1:26" x14ac:dyDescent="0.25">
      <c r="A362" s="3">
        <v>360</v>
      </c>
      <c r="B362" s="1">
        <v>269</v>
      </c>
      <c r="C362" s="1">
        <v>317.66000000000003</v>
      </c>
      <c r="D362" s="5">
        <f t="shared" si="30"/>
        <v>4.7383559999999969</v>
      </c>
      <c r="E362" s="5">
        <f t="shared" si="35"/>
        <v>23.489567999999963</v>
      </c>
      <c r="F362" s="6">
        <f>testdata[[#This Row],[cov]]/testdata[[#This Row],[varM]]</f>
        <v>4.9573244391092564</v>
      </c>
      <c r="G362" s="2" t="str">
        <f>IF(testdata[[#This Row],[mrkt]]&gt;B361,"UP",IF(testdata[[#This Row],[mrkt]]&lt;B361,"DN",""))</f>
        <v>UP</v>
      </c>
      <c r="H362" s="2">
        <f>IF(testdata[[#This Row],[mkt-dir]]="UP",testdata[[#This Row],[mrkt]],"")</f>
        <v>269</v>
      </c>
      <c r="I362" s="2">
        <f>IF(testdata[[#This Row],[mkt-dir]]="UP",testdata[[#This Row],[eval]],"")</f>
        <v>317.66000000000003</v>
      </c>
      <c r="J362" s="5">
        <f t="shared" si="31"/>
        <v>3.3018991735537231</v>
      </c>
      <c r="K362" s="5">
        <f t="shared" si="32"/>
        <v>18.257796694214928</v>
      </c>
      <c r="L362" s="6">
        <f>testdata[[#This Row],[cov+]]/testdata[[#This Row],[varM+]]</f>
        <v>5.5294834077458139</v>
      </c>
      <c r="M362" s="1" t="str">
        <f>IF(testdata[[#This Row],[mkt-dir]]="DN",testdata[[#This Row],[mrkt]],"")</f>
        <v/>
      </c>
      <c r="N362" s="1" t="str">
        <f>IF(testdata[[#This Row],[mkt-dir]]="DN",testdata[[#This Row],[eval]],"")</f>
        <v/>
      </c>
      <c r="O362" s="5">
        <f t="shared" si="33"/>
        <v>4.2502543209876471</v>
      </c>
      <c r="P362" s="5">
        <f t="shared" si="34"/>
        <v>17.71321358024678</v>
      </c>
      <c r="Q362" s="6">
        <f>testdata[[#This Row],[cov-]]/testdata[[#This Row],[varM-]]</f>
        <v>4.1675655719657492</v>
      </c>
      <c r="R362" s="6">
        <f>testdata[[#This Row],[beta+]]/testdata[[#This Row],[beta-]]</f>
        <v>1.3267897798516648</v>
      </c>
      <c r="S362" s="6">
        <f>(testdata[[#This Row],[beta+]]-testdata[[#This Row],[beta-]])^2</f>
        <v>1.8548201914158555</v>
      </c>
      <c r="U362" s="15">
        <v>43259</v>
      </c>
      <c r="V362" s="6">
        <v>4.9573</v>
      </c>
      <c r="W362" s="6">
        <v>5.5294999999999996</v>
      </c>
      <c r="X362" s="6">
        <v>4.1676000000000002</v>
      </c>
      <c r="Y362" s="6">
        <v>1.3268</v>
      </c>
      <c r="Z362" s="6">
        <v>1.8548</v>
      </c>
    </row>
    <row r="363" spans="1:26" x14ac:dyDescent="0.25">
      <c r="A363" s="3">
        <v>361</v>
      </c>
      <c r="B363" s="1">
        <v>269.36</v>
      </c>
      <c r="C363" s="1">
        <v>332.1</v>
      </c>
      <c r="D363" s="5">
        <f t="shared" si="30"/>
        <v>5.947236000000002</v>
      </c>
      <c r="E363" s="5">
        <f t="shared" si="35"/>
        <v>33.824466000000008</v>
      </c>
      <c r="F363" s="6">
        <f>testdata[[#This Row],[cov]]/testdata[[#This Row],[varM]]</f>
        <v>5.6874262262334971</v>
      </c>
      <c r="G363" s="2" t="str">
        <f>IF(testdata[[#This Row],[mrkt]]&gt;B362,"UP",IF(testdata[[#This Row],[mrkt]]&lt;B362,"DN",""))</f>
        <v>UP</v>
      </c>
      <c r="H363" s="2">
        <f>IF(testdata[[#This Row],[mkt-dir]]="UP",testdata[[#This Row],[mrkt]],"")</f>
        <v>269.36</v>
      </c>
      <c r="I363" s="2">
        <f>IF(testdata[[#This Row],[mkt-dir]]="UP",testdata[[#This Row],[eval]],"")</f>
        <v>332.1</v>
      </c>
      <c r="J363" s="5">
        <f t="shared" si="31"/>
        <v>4.4743289256198446</v>
      </c>
      <c r="K363" s="5">
        <f t="shared" si="32"/>
        <v>31.372494214876152</v>
      </c>
      <c r="L363" s="6">
        <f>testdata[[#This Row],[cov+]]/testdata[[#This Row],[varM+]]</f>
        <v>7.0116647069102118</v>
      </c>
      <c r="M363" s="1" t="str">
        <f>IF(testdata[[#This Row],[mkt-dir]]="DN",testdata[[#This Row],[mrkt]],"")</f>
        <v/>
      </c>
      <c r="N363" s="1" t="str">
        <f>IF(testdata[[#This Row],[mkt-dir]]="DN",testdata[[#This Row],[eval]],"")</f>
        <v/>
      </c>
      <c r="O363" s="5">
        <f t="shared" si="33"/>
        <v>4.2502543209876471</v>
      </c>
      <c r="P363" s="5">
        <f t="shared" si="34"/>
        <v>17.71321358024678</v>
      </c>
      <c r="Q363" s="6">
        <f>testdata[[#This Row],[cov-]]/testdata[[#This Row],[varM-]]</f>
        <v>4.1675655719657492</v>
      </c>
      <c r="R363" s="6">
        <f>testdata[[#This Row],[beta+]]/testdata[[#This Row],[beta-]]</f>
        <v>1.6824365653838924</v>
      </c>
      <c r="S363" s="6">
        <f>(testdata[[#This Row],[beta+]]-testdata[[#This Row],[beta-]])^2</f>
        <v>8.0888998893918416</v>
      </c>
      <c r="U363" s="15">
        <v>43262</v>
      </c>
      <c r="V363" s="6">
        <v>5.6874000000000002</v>
      </c>
      <c r="W363" s="6">
        <v>7.0117000000000003</v>
      </c>
      <c r="X363" s="6">
        <v>4.1676000000000002</v>
      </c>
      <c r="Y363" s="6">
        <v>1.6823999999999999</v>
      </c>
      <c r="Z363" s="6">
        <v>8.0889000000000006</v>
      </c>
    </row>
    <row r="364" spans="1:26" x14ac:dyDescent="0.25">
      <c r="A364" s="3">
        <v>362</v>
      </c>
      <c r="B364" s="1">
        <v>269.70999999999998</v>
      </c>
      <c r="C364" s="1">
        <v>342.77</v>
      </c>
      <c r="D364" s="5">
        <f t="shared" si="30"/>
        <v>7.1804749999999959</v>
      </c>
      <c r="E364" s="5">
        <f t="shared" si="35"/>
        <v>46.133637499999963</v>
      </c>
      <c r="F364" s="6">
        <f>testdata[[#This Row],[cov]]/testdata[[#This Row],[varM]]</f>
        <v>6.4248726581458735</v>
      </c>
      <c r="G364" s="2" t="str">
        <f>IF(testdata[[#This Row],[mrkt]]&gt;B363,"UP",IF(testdata[[#This Row],[mrkt]]&lt;B363,"DN",""))</f>
        <v>UP</v>
      </c>
      <c r="H364" s="2">
        <f>IF(testdata[[#This Row],[mkt-dir]]="UP",testdata[[#This Row],[mrkt]],"")</f>
        <v>269.70999999999998</v>
      </c>
      <c r="I364" s="2">
        <f>IF(testdata[[#This Row],[mkt-dir]]="UP",testdata[[#This Row],[eval]],"")</f>
        <v>342.77</v>
      </c>
      <c r="J364" s="5">
        <f t="shared" si="31"/>
        <v>5.4098066115702572</v>
      </c>
      <c r="K364" s="5">
        <f t="shared" si="32"/>
        <v>44.192747107438088</v>
      </c>
      <c r="L364" s="6">
        <f>testdata[[#This Row],[cov+]]/testdata[[#This Row],[varM+]]</f>
        <v>8.1690068204879225</v>
      </c>
      <c r="M364" s="1" t="str">
        <f>IF(testdata[[#This Row],[mkt-dir]]="DN",testdata[[#This Row],[mrkt]],"")</f>
        <v/>
      </c>
      <c r="N364" s="1" t="str">
        <f>IF(testdata[[#This Row],[mkt-dir]]="DN",testdata[[#This Row],[eval]],"")</f>
        <v/>
      </c>
      <c r="O364" s="5">
        <f t="shared" si="33"/>
        <v>4.2502543209876471</v>
      </c>
      <c r="P364" s="5">
        <f t="shared" si="34"/>
        <v>17.71321358024678</v>
      </c>
      <c r="Q364" s="6">
        <f>testdata[[#This Row],[cov-]]/testdata[[#This Row],[varM-]]</f>
        <v>4.1675655719657492</v>
      </c>
      <c r="R364" s="6">
        <f>testdata[[#This Row],[beta+]]/testdata[[#This Row],[beta-]]</f>
        <v>1.9601387619282931</v>
      </c>
      <c r="S364" s="6">
        <f>(testdata[[#This Row],[beta+]]-testdata[[#This Row],[beta-]])^2</f>
        <v>16.011532065374688</v>
      </c>
      <c r="U364" s="15">
        <v>43263</v>
      </c>
      <c r="V364" s="6">
        <v>6.4249000000000001</v>
      </c>
      <c r="W364" s="6">
        <v>8.1690000000000005</v>
      </c>
      <c r="X364" s="6">
        <v>4.1676000000000002</v>
      </c>
      <c r="Y364" s="6">
        <v>1.9601</v>
      </c>
      <c r="Z364" s="6">
        <v>16.011500000000002</v>
      </c>
    </row>
    <row r="365" spans="1:26" x14ac:dyDescent="0.25">
      <c r="A365" s="3">
        <v>363</v>
      </c>
      <c r="B365" s="1">
        <v>268.85000000000002</v>
      </c>
      <c r="C365" s="1">
        <v>344.78</v>
      </c>
      <c r="D365" s="5">
        <f t="shared" si="30"/>
        <v>7.5137999999999989</v>
      </c>
      <c r="E365" s="5">
        <f t="shared" si="35"/>
        <v>53.737895000000002</v>
      </c>
      <c r="F365" s="6">
        <f>testdata[[#This Row],[cov]]/testdata[[#This Row],[varM]]</f>
        <v>7.1518931832095625</v>
      </c>
      <c r="G365" s="2" t="str">
        <f>IF(testdata[[#This Row],[mrkt]]&gt;B364,"UP",IF(testdata[[#This Row],[mrkt]]&lt;B364,"DN",""))</f>
        <v>DN</v>
      </c>
      <c r="H365" s="2" t="str">
        <f>IF(testdata[[#This Row],[mkt-dir]]="UP",testdata[[#This Row],[mrkt]],"")</f>
        <v/>
      </c>
      <c r="I365" s="2" t="str">
        <f>IF(testdata[[#This Row],[mkt-dir]]="UP",testdata[[#This Row],[eval]],"")</f>
        <v/>
      </c>
      <c r="J365" s="5">
        <f t="shared" si="31"/>
        <v>5.4098066115702572</v>
      </c>
      <c r="K365" s="5">
        <f t="shared" si="32"/>
        <v>44.192747107438088</v>
      </c>
      <c r="L365" s="6">
        <f>testdata[[#This Row],[cov+]]/testdata[[#This Row],[varM+]]</f>
        <v>8.1690068204879225</v>
      </c>
      <c r="M365" s="1">
        <f>IF(testdata[[#This Row],[mkt-dir]]="DN",testdata[[#This Row],[mrkt]],"")</f>
        <v>268.85000000000002</v>
      </c>
      <c r="N365" s="1">
        <f>IF(testdata[[#This Row],[mkt-dir]]="DN",testdata[[#This Row],[eval]],"")</f>
        <v>344.78</v>
      </c>
      <c r="O365" s="5">
        <f t="shared" si="33"/>
        <v>7.1784024691358139</v>
      </c>
      <c r="P365" s="5">
        <f t="shared" si="34"/>
        <v>50.657571604938248</v>
      </c>
      <c r="Q365" s="6">
        <f>testdata[[#This Row],[cov-]]/testdata[[#This Row],[varM-]]</f>
        <v>7.0569422406649709</v>
      </c>
      <c r="R365" s="6">
        <f>testdata[[#This Row],[beta+]]/testdata[[#This Row],[beta-]]</f>
        <v>1.1575844809122544</v>
      </c>
      <c r="S365" s="6">
        <f>(testdata[[#This Row],[beta+]]-testdata[[#This Row],[beta-]])^2</f>
        <v>1.2366876296967979</v>
      </c>
      <c r="U365" s="15">
        <v>43264</v>
      </c>
      <c r="V365" s="6">
        <v>7.1519000000000004</v>
      </c>
      <c r="W365" s="6">
        <v>8.1690000000000005</v>
      </c>
      <c r="X365" s="6">
        <v>7.0568999999999997</v>
      </c>
      <c r="Y365" s="6">
        <v>1.1576</v>
      </c>
      <c r="Z365" s="6">
        <v>1.2366999999999999</v>
      </c>
    </row>
    <row r="366" spans="1:26" x14ac:dyDescent="0.25">
      <c r="A366" s="3">
        <v>364</v>
      </c>
      <c r="B366" s="1">
        <v>269.52999999999997</v>
      </c>
      <c r="C366" s="1">
        <v>357.72</v>
      </c>
      <c r="D366" s="5">
        <f t="shared" si="30"/>
        <v>8.1813639999999879</v>
      </c>
      <c r="E366" s="5">
        <f t="shared" si="35"/>
        <v>64.596679999999921</v>
      </c>
      <c r="F366" s="6">
        <f>testdata[[#This Row],[cov]]/testdata[[#This Row],[varM]]</f>
        <v>7.8955880706444566</v>
      </c>
      <c r="G366" s="2" t="str">
        <f>IF(testdata[[#This Row],[mrkt]]&gt;B365,"UP",IF(testdata[[#This Row],[mrkt]]&lt;B365,"DN",""))</f>
        <v>UP</v>
      </c>
      <c r="H366" s="2">
        <f>IF(testdata[[#This Row],[mkt-dir]]="UP",testdata[[#This Row],[mrkt]],"")</f>
        <v>269.52999999999997</v>
      </c>
      <c r="I366" s="2">
        <f>IF(testdata[[#This Row],[mkt-dir]]="UP",testdata[[#This Row],[eval]],"")</f>
        <v>357.72</v>
      </c>
      <c r="J366" s="5">
        <f t="shared" si="31"/>
        <v>5.2956247933884306</v>
      </c>
      <c r="K366" s="5">
        <f t="shared" si="32"/>
        <v>52.57585454545454</v>
      </c>
      <c r="L366" s="6">
        <f>testdata[[#This Row],[cov+]]/testdata[[#This Row],[varM+]]</f>
        <v>9.9281683647782817</v>
      </c>
      <c r="M366" s="1" t="str">
        <f>IF(testdata[[#This Row],[mkt-dir]]="DN",testdata[[#This Row],[mrkt]],"")</f>
        <v/>
      </c>
      <c r="N366" s="1" t="str">
        <f>IF(testdata[[#This Row],[mkt-dir]]="DN",testdata[[#This Row],[eval]],"")</f>
        <v/>
      </c>
      <c r="O366" s="5">
        <f t="shared" si="33"/>
        <v>7.1784024691358139</v>
      </c>
      <c r="P366" s="5">
        <f t="shared" si="34"/>
        <v>50.657571604938248</v>
      </c>
      <c r="Q366" s="6">
        <f>testdata[[#This Row],[cov-]]/testdata[[#This Row],[varM-]]</f>
        <v>7.0569422406649709</v>
      </c>
      <c r="R366" s="6">
        <f>testdata[[#This Row],[beta+]]/testdata[[#This Row],[beta-]]</f>
        <v>1.406865470368758</v>
      </c>
      <c r="S366" s="6">
        <f>(testdata[[#This Row],[beta+]]-testdata[[#This Row],[beta-]])^2</f>
        <v>8.2439394557907448</v>
      </c>
      <c r="U366" s="15">
        <v>43265</v>
      </c>
      <c r="V366" s="6">
        <v>7.8956</v>
      </c>
      <c r="W366" s="6">
        <v>9.9282000000000004</v>
      </c>
      <c r="X366" s="6">
        <v>7.0568999999999997</v>
      </c>
      <c r="Y366" s="6">
        <v>1.4069</v>
      </c>
      <c r="Z366" s="6">
        <v>8.2439</v>
      </c>
    </row>
    <row r="367" spans="1:26" x14ac:dyDescent="0.25">
      <c r="A367" s="3">
        <v>365</v>
      </c>
      <c r="B367" s="1">
        <v>269.18</v>
      </c>
      <c r="C367" s="1">
        <v>358.17</v>
      </c>
      <c r="D367" s="5">
        <f t="shared" si="30"/>
        <v>8.4687227499999853</v>
      </c>
      <c r="E367" s="5">
        <f t="shared" si="35"/>
        <v>71.900061499999936</v>
      </c>
      <c r="F367" s="6">
        <f>testdata[[#This Row],[cov]]/testdata[[#This Row],[varM]]</f>
        <v>8.4900714809680196</v>
      </c>
      <c r="G367" s="2" t="str">
        <f>IF(testdata[[#This Row],[mrkt]]&gt;B366,"UP",IF(testdata[[#This Row],[mrkt]]&lt;B366,"DN",""))</f>
        <v>DN</v>
      </c>
      <c r="H367" s="2" t="str">
        <f>IF(testdata[[#This Row],[mkt-dir]]="UP",testdata[[#This Row],[mrkt]],"")</f>
        <v/>
      </c>
      <c r="I367" s="2" t="str">
        <f>IF(testdata[[#This Row],[mkt-dir]]="UP",testdata[[#This Row],[eval]],"")</f>
        <v/>
      </c>
      <c r="J367" s="5">
        <f t="shared" si="31"/>
        <v>5.2956247933884306</v>
      </c>
      <c r="K367" s="5">
        <f t="shared" si="32"/>
        <v>52.57585454545454</v>
      </c>
      <c r="L367" s="6">
        <f>testdata[[#This Row],[cov+]]/testdata[[#This Row],[varM+]]</f>
        <v>9.9281683647782817</v>
      </c>
      <c r="M367" s="1">
        <f>IF(testdata[[#This Row],[mkt-dir]]="DN",testdata[[#This Row],[mrkt]],"")</f>
        <v>269.18</v>
      </c>
      <c r="N367" s="1">
        <f>IF(testdata[[#This Row],[mkt-dir]]="DN",testdata[[#This Row],[eval]],"")</f>
        <v>358.17</v>
      </c>
      <c r="O367" s="5">
        <f t="shared" si="33"/>
        <v>9.7173654320987684</v>
      </c>
      <c r="P367" s="5">
        <f t="shared" si="34"/>
        <v>83.54320246913575</v>
      </c>
      <c r="Q367" s="6">
        <f>testdata[[#This Row],[cov-]]/testdata[[#This Row],[varM-]]</f>
        <v>8.5973099450569901</v>
      </c>
      <c r="R367" s="6">
        <f>testdata[[#This Row],[beta+]]/testdata[[#This Row],[beta-]]</f>
        <v>1.154799399838605</v>
      </c>
      <c r="S367" s="6">
        <f>(testdata[[#This Row],[beta+]]-testdata[[#This Row],[beta-]])^2</f>
        <v>1.7711841333430536</v>
      </c>
      <c r="U367" s="15">
        <v>43266</v>
      </c>
      <c r="V367" s="6">
        <v>8.4901</v>
      </c>
      <c r="W367" s="6">
        <v>9.9282000000000004</v>
      </c>
      <c r="X367" s="6">
        <v>8.5973000000000006</v>
      </c>
      <c r="Y367" s="6">
        <v>1.1548</v>
      </c>
      <c r="Z367" s="6">
        <v>1.7712000000000001</v>
      </c>
    </row>
    <row r="368" spans="1:26" x14ac:dyDescent="0.25">
      <c r="A368" s="3">
        <v>366</v>
      </c>
      <c r="B368" s="1">
        <v>268.63</v>
      </c>
      <c r="C368" s="1">
        <v>370.83</v>
      </c>
      <c r="D368" s="5">
        <f t="shared" si="30"/>
        <v>8.1882747499999873</v>
      </c>
      <c r="E368" s="5">
        <f t="shared" si="35"/>
        <v>74.938627249999939</v>
      </c>
      <c r="F368" s="6">
        <f>testdata[[#This Row],[cov]]/testdata[[#This Row],[varM]]</f>
        <v>9.1519434237352684</v>
      </c>
      <c r="G368" s="2" t="str">
        <f>IF(testdata[[#This Row],[mrkt]]&gt;B367,"UP",IF(testdata[[#This Row],[mrkt]]&lt;B367,"DN",""))</f>
        <v>DN</v>
      </c>
      <c r="H368" s="2" t="str">
        <f>IF(testdata[[#This Row],[mkt-dir]]="UP",testdata[[#This Row],[mrkt]],"")</f>
        <v/>
      </c>
      <c r="I368" s="2" t="str">
        <f>IF(testdata[[#This Row],[mkt-dir]]="UP",testdata[[#This Row],[eval]],"")</f>
        <v/>
      </c>
      <c r="J368" s="5">
        <f t="shared" si="31"/>
        <v>5.2956247933884306</v>
      </c>
      <c r="K368" s="5">
        <f t="shared" si="32"/>
        <v>52.57585454545454</v>
      </c>
      <c r="L368" s="6">
        <f>testdata[[#This Row],[cov+]]/testdata[[#This Row],[varM+]]</f>
        <v>9.9281683647782817</v>
      </c>
      <c r="M368" s="1">
        <f>IF(testdata[[#This Row],[mkt-dir]]="DN",testdata[[#This Row],[mrkt]],"")</f>
        <v>268.63</v>
      </c>
      <c r="N368" s="1">
        <f>IF(testdata[[#This Row],[mkt-dir]]="DN",testdata[[#This Row],[eval]],"")</f>
        <v>370.83</v>
      </c>
      <c r="O368" s="5">
        <f t="shared" si="33"/>
        <v>10.501024691358017</v>
      </c>
      <c r="P368" s="5">
        <f t="shared" si="34"/>
        <v>102.67090987654306</v>
      </c>
      <c r="Q368" s="6">
        <f>testdata[[#This Row],[cov-]]/testdata[[#This Row],[varM-]]</f>
        <v>9.7772277367405582</v>
      </c>
      <c r="R368" s="6">
        <f>testdata[[#This Row],[beta+]]/testdata[[#This Row],[beta-]]</f>
        <v>1.0154379781367395</v>
      </c>
      <c r="S368" s="6">
        <f>(testdata[[#This Row],[beta+]]-testdata[[#This Row],[beta-]])^2</f>
        <v>2.2783073192422388E-2</v>
      </c>
      <c r="U368" s="15">
        <v>43269</v>
      </c>
      <c r="V368" s="6">
        <v>9.1518999999999995</v>
      </c>
      <c r="W368" s="6">
        <v>9.9282000000000004</v>
      </c>
      <c r="X368" s="6">
        <v>9.7772000000000006</v>
      </c>
      <c r="Y368" s="6">
        <v>1.0154000000000001</v>
      </c>
      <c r="Z368" s="6">
        <v>2.2800000000000001E-2</v>
      </c>
    </row>
    <row r="369" spans="1:26" x14ac:dyDescent="0.25">
      <c r="A369" s="3">
        <v>367</v>
      </c>
      <c r="B369" s="1">
        <v>267.60000000000002</v>
      </c>
      <c r="C369" s="1">
        <v>352.55</v>
      </c>
      <c r="D369" s="5">
        <f t="shared" si="30"/>
        <v>8.1178587499999857</v>
      </c>
      <c r="E369" s="5">
        <f t="shared" si="35"/>
        <v>75.357456249999956</v>
      </c>
      <c r="F369" s="6">
        <f>testdata[[#This Row],[cov]]/testdata[[#This Row],[varM]]</f>
        <v>9.2829228212427424</v>
      </c>
      <c r="G369" s="2" t="str">
        <f>IF(testdata[[#This Row],[mrkt]]&gt;B368,"UP",IF(testdata[[#This Row],[mrkt]]&lt;B368,"DN",""))</f>
        <v>DN</v>
      </c>
      <c r="H369" s="2" t="str">
        <f>IF(testdata[[#This Row],[mkt-dir]]="UP",testdata[[#This Row],[mrkt]],"")</f>
        <v/>
      </c>
      <c r="I369" s="2" t="str">
        <f>IF(testdata[[#This Row],[mkt-dir]]="UP",testdata[[#This Row],[eval]],"")</f>
        <v/>
      </c>
      <c r="J369" s="5">
        <f t="shared" si="31"/>
        <v>5.1727289999999915</v>
      </c>
      <c r="K369" s="5">
        <f t="shared" si="32"/>
        <v>51.127902999999939</v>
      </c>
      <c r="L369" s="6">
        <f>testdata[[#This Row],[cov+]]/testdata[[#This Row],[varM+]]</f>
        <v>9.8841255747208141</v>
      </c>
      <c r="M369" s="1">
        <f>IF(testdata[[#This Row],[mkt-dir]]="DN",testdata[[#This Row],[mrkt]],"")</f>
        <v>267.60000000000002</v>
      </c>
      <c r="N369" s="1">
        <f>IF(testdata[[#This Row],[mkt-dir]]="DN",testdata[[#This Row],[eval]],"")</f>
        <v>352.55</v>
      </c>
      <c r="O369" s="5">
        <f t="shared" si="33"/>
        <v>9.9334840000000018</v>
      </c>
      <c r="P369" s="5">
        <f t="shared" si="34"/>
        <v>101.26961799999992</v>
      </c>
      <c r="Q369" s="6">
        <f>testdata[[#This Row],[cov-]]/testdata[[#This Row],[varM-]]</f>
        <v>10.194773354444413</v>
      </c>
      <c r="R369" s="6">
        <f>testdata[[#This Row],[beta+]]/testdata[[#This Row],[beta-]]</f>
        <v>0.96952872134345469</v>
      </c>
      <c r="S369" s="6">
        <f>(testdata[[#This Row],[beta+]]-testdata[[#This Row],[beta-]])^2</f>
        <v>9.6502043047201627E-2</v>
      </c>
      <c r="U369" s="15">
        <v>43270</v>
      </c>
      <c r="V369" s="6">
        <v>9.2828999999999997</v>
      </c>
      <c r="W369" s="6">
        <v>9.8841000000000001</v>
      </c>
      <c r="X369" s="6">
        <v>10.194800000000001</v>
      </c>
      <c r="Y369" s="6">
        <v>0.96950000000000003</v>
      </c>
      <c r="Z369" s="6">
        <v>9.6500000000000002E-2</v>
      </c>
    </row>
    <row r="370" spans="1:26" x14ac:dyDescent="0.25">
      <c r="A370" s="3">
        <v>368</v>
      </c>
      <c r="B370" s="1">
        <v>268.06</v>
      </c>
      <c r="C370" s="1">
        <v>362.22</v>
      </c>
      <c r="D370" s="5">
        <f t="shared" si="30"/>
        <v>7.8758899999999894</v>
      </c>
      <c r="E370" s="5">
        <f t="shared" si="35"/>
        <v>73.718959999999981</v>
      </c>
      <c r="F370" s="6">
        <f>testdata[[#This Row],[cov]]/testdata[[#This Row],[varM]]</f>
        <v>9.3600799401718504</v>
      </c>
      <c r="G370" s="2" t="str">
        <f>IF(testdata[[#This Row],[mrkt]]&gt;B369,"UP",IF(testdata[[#This Row],[mrkt]]&lt;B369,"DN",""))</f>
        <v>UP</v>
      </c>
      <c r="H370" s="2">
        <f>IF(testdata[[#This Row],[mkt-dir]]="UP",testdata[[#This Row],[mrkt]],"")</f>
        <v>268.06</v>
      </c>
      <c r="I370" s="2">
        <f>IF(testdata[[#This Row],[mkt-dir]]="UP",testdata[[#This Row],[eval]],"")</f>
        <v>362.22</v>
      </c>
      <c r="J370" s="5">
        <f t="shared" si="31"/>
        <v>4.7920413223140432</v>
      </c>
      <c r="K370" s="5">
        <f t="shared" si="32"/>
        <v>50.798513223140475</v>
      </c>
      <c r="L370" s="6">
        <f>testdata[[#This Row],[cov+]]/testdata[[#This Row],[varM+]]</f>
        <v>10.60059999620584</v>
      </c>
      <c r="M370" s="1" t="str">
        <f>IF(testdata[[#This Row],[mkt-dir]]="DN",testdata[[#This Row],[mrkt]],"")</f>
        <v/>
      </c>
      <c r="N370" s="1" t="str">
        <f>IF(testdata[[#This Row],[mkt-dir]]="DN",testdata[[#This Row],[eval]],"")</f>
        <v/>
      </c>
      <c r="O370" s="5">
        <f t="shared" si="33"/>
        <v>10.588706172839508</v>
      </c>
      <c r="P370" s="5">
        <f t="shared" si="34"/>
        <v>103.2854629629629</v>
      </c>
      <c r="Q370" s="6">
        <f>testdata[[#This Row],[cov-]]/testdata[[#This Row],[varM-]]</f>
        <v>9.7543043764775152</v>
      </c>
      <c r="R370" s="6">
        <f>testdata[[#This Row],[beta+]]/testdata[[#This Row],[beta-]]</f>
        <v>1.0867612478619353</v>
      </c>
      <c r="S370" s="6">
        <f>(testdata[[#This Row],[beta+]]-testdata[[#This Row],[beta-]])^2</f>
        <v>0.71621627597134985</v>
      </c>
      <c r="U370" s="15">
        <v>43271</v>
      </c>
      <c r="V370" s="6">
        <v>9.3600999999999992</v>
      </c>
      <c r="W370" s="6">
        <v>10.6006</v>
      </c>
      <c r="X370" s="6">
        <v>9.7543000000000006</v>
      </c>
      <c r="Y370" s="6">
        <v>1.0868</v>
      </c>
      <c r="Z370" s="6">
        <v>0.71619999999999995</v>
      </c>
    </row>
    <row r="371" spans="1:26" x14ac:dyDescent="0.25">
      <c r="A371" s="3">
        <v>369</v>
      </c>
      <c r="B371" s="1">
        <v>266.38</v>
      </c>
      <c r="C371" s="1">
        <v>347.51</v>
      </c>
      <c r="D371" s="5">
        <f t="shared" si="30"/>
        <v>7.6327087499999866</v>
      </c>
      <c r="E371" s="5">
        <f t="shared" si="35"/>
        <v>69.052402499999943</v>
      </c>
      <c r="F371" s="6">
        <f>testdata[[#This Row],[cov]]/testdata[[#This Row],[varM]]</f>
        <v>9.0469065127108461</v>
      </c>
      <c r="G371" s="2" t="str">
        <f>IF(testdata[[#This Row],[mrkt]]&gt;B370,"UP",IF(testdata[[#This Row],[mrkt]]&lt;B370,"DN",""))</f>
        <v>DN</v>
      </c>
      <c r="H371" s="2" t="str">
        <f>IF(testdata[[#This Row],[mkt-dir]]="UP",testdata[[#This Row],[mrkt]],"")</f>
        <v/>
      </c>
      <c r="I371" s="2" t="str">
        <f>IF(testdata[[#This Row],[mkt-dir]]="UP",testdata[[#This Row],[eval]],"")</f>
        <v/>
      </c>
      <c r="J371" s="5">
        <f t="shared" si="31"/>
        <v>4.4188959999999868</v>
      </c>
      <c r="K371" s="5">
        <f t="shared" si="32"/>
        <v>44.390853999999933</v>
      </c>
      <c r="L371" s="6">
        <f>testdata[[#This Row],[cov+]]/testdata[[#This Row],[varM+]]</f>
        <v>10.045688787425652</v>
      </c>
      <c r="M371" s="1">
        <f>IF(testdata[[#This Row],[mkt-dir]]="DN",testdata[[#This Row],[mrkt]],"")</f>
        <v>266.38</v>
      </c>
      <c r="N371" s="1">
        <f>IF(testdata[[#This Row],[mkt-dir]]="DN",testdata[[#This Row],[eval]],"")</f>
        <v>347.51</v>
      </c>
      <c r="O371" s="5">
        <f t="shared" si="33"/>
        <v>9.5681210000000014</v>
      </c>
      <c r="P371" s="5">
        <f t="shared" si="34"/>
        <v>94.652563999999913</v>
      </c>
      <c r="Q371" s="6">
        <f>testdata[[#This Row],[cov-]]/testdata[[#This Row],[varM-]]</f>
        <v>9.8924923712816657</v>
      </c>
      <c r="R371" s="6">
        <f>testdata[[#This Row],[beta+]]/testdata[[#This Row],[beta-]]</f>
        <v>1.0154861293185045</v>
      </c>
      <c r="S371" s="6">
        <f>(testdata[[#This Row],[beta+]]-testdata[[#This Row],[beta-]])^2</f>
        <v>2.3469141919361416E-2</v>
      </c>
      <c r="U371" s="15">
        <v>43272</v>
      </c>
      <c r="V371" s="6">
        <v>9.0469000000000008</v>
      </c>
      <c r="W371" s="6">
        <v>10.0457</v>
      </c>
      <c r="X371" s="6">
        <v>9.8925000000000001</v>
      </c>
      <c r="Y371" s="6">
        <v>1.0155000000000001</v>
      </c>
      <c r="Z371" s="6">
        <v>2.35E-2</v>
      </c>
    </row>
    <row r="372" spans="1:26" x14ac:dyDescent="0.25">
      <c r="A372" s="3">
        <v>370</v>
      </c>
      <c r="B372" s="1">
        <v>266.86</v>
      </c>
      <c r="C372" s="1">
        <v>333.63</v>
      </c>
      <c r="D372" s="5">
        <f t="shared" si="30"/>
        <v>7.2200239999999898</v>
      </c>
      <c r="E372" s="5">
        <f t="shared" si="35"/>
        <v>62.758335999999986</v>
      </c>
      <c r="F372" s="6">
        <f>testdata[[#This Row],[cov]]/testdata[[#This Row],[varM]]</f>
        <v>8.6922614107654042</v>
      </c>
      <c r="G372" s="2" t="str">
        <f>IF(testdata[[#This Row],[mrkt]]&gt;B371,"UP",IF(testdata[[#This Row],[mrkt]]&lt;B371,"DN",""))</f>
        <v>UP</v>
      </c>
      <c r="H372" s="2">
        <f>IF(testdata[[#This Row],[mkt-dir]]="UP",testdata[[#This Row],[mrkt]],"")</f>
        <v>266.86</v>
      </c>
      <c r="I372" s="2">
        <f>IF(testdata[[#This Row],[mkt-dir]]="UP",testdata[[#This Row],[eval]],"")</f>
        <v>333.63</v>
      </c>
      <c r="J372" s="5">
        <f t="shared" si="31"/>
        <v>4.0405685950413091</v>
      </c>
      <c r="K372" s="5">
        <f t="shared" si="32"/>
        <v>39.770913223140461</v>
      </c>
      <c r="L372" s="6">
        <f>testdata[[#This Row],[cov+]]/testdata[[#This Row],[varM+]]</f>
        <v>9.8429001482485319</v>
      </c>
      <c r="M372" s="1" t="str">
        <f>IF(testdata[[#This Row],[mkt-dir]]="DN",testdata[[#This Row],[mrkt]],"")</f>
        <v/>
      </c>
      <c r="N372" s="1" t="str">
        <f>IF(testdata[[#This Row],[mkt-dir]]="DN",testdata[[#This Row],[eval]],"")</f>
        <v/>
      </c>
      <c r="O372" s="5">
        <f t="shared" si="33"/>
        <v>10.135935802469142</v>
      </c>
      <c r="P372" s="5">
        <f t="shared" si="34"/>
        <v>94.372603703703689</v>
      </c>
      <c r="Q372" s="6">
        <f>testdata[[#This Row],[cov-]]/testdata[[#This Row],[varM-]]</f>
        <v>9.3106946948809863</v>
      </c>
      <c r="R372" s="6">
        <f>testdata[[#This Row],[beta+]]/testdata[[#This Row],[beta-]]</f>
        <v>1.0571606599516308</v>
      </c>
      <c r="S372" s="6">
        <f>(testdata[[#This Row],[beta+]]-testdata[[#This Row],[beta-]])^2</f>
        <v>0.28324264459415471</v>
      </c>
      <c r="U372" s="15">
        <v>43273</v>
      </c>
      <c r="V372" s="6">
        <v>8.6922999999999995</v>
      </c>
      <c r="W372" s="6">
        <v>9.8429000000000002</v>
      </c>
      <c r="X372" s="6">
        <v>9.3107000000000006</v>
      </c>
      <c r="Y372" s="6">
        <v>1.0571999999999999</v>
      </c>
      <c r="Z372" s="6">
        <v>0.28320000000000001</v>
      </c>
    </row>
    <row r="373" spans="1:26" x14ac:dyDescent="0.25">
      <c r="A373" s="3">
        <v>371</v>
      </c>
      <c r="B373" s="1">
        <v>263.23</v>
      </c>
      <c r="C373" s="1">
        <v>333.01</v>
      </c>
      <c r="D373" s="5">
        <f t="shared" si="30"/>
        <v>7.195154749999995</v>
      </c>
      <c r="E373" s="5">
        <f t="shared" si="35"/>
        <v>53.070506000000044</v>
      </c>
      <c r="F373" s="6">
        <f>testdata[[#This Row],[cov]]/testdata[[#This Row],[varM]]</f>
        <v>7.375867211195156</v>
      </c>
      <c r="G373" s="2" t="str">
        <f>IF(testdata[[#This Row],[mrkt]]&gt;B372,"UP",IF(testdata[[#This Row],[mrkt]]&lt;B372,"DN",""))</f>
        <v>DN</v>
      </c>
      <c r="H373" s="2" t="str">
        <f>IF(testdata[[#This Row],[mkt-dir]]="UP",testdata[[#This Row],[mrkt]],"")</f>
        <v/>
      </c>
      <c r="I373" s="2" t="str">
        <f>IF(testdata[[#This Row],[mkt-dir]]="UP",testdata[[#This Row],[eval]],"")</f>
        <v/>
      </c>
      <c r="J373" s="5">
        <f t="shared" si="31"/>
        <v>4.0405685950413091</v>
      </c>
      <c r="K373" s="5">
        <f t="shared" si="32"/>
        <v>39.770913223140461</v>
      </c>
      <c r="L373" s="6">
        <f>testdata[[#This Row],[cov+]]/testdata[[#This Row],[varM+]]</f>
        <v>9.8429001482485319</v>
      </c>
      <c r="M373" s="1">
        <f>IF(testdata[[#This Row],[mkt-dir]]="DN",testdata[[#This Row],[mrkt]],"")</f>
        <v>263.23</v>
      </c>
      <c r="N373" s="1">
        <f>IF(testdata[[#This Row],[mkt-dir]]="DN",testdata[[#This Row],[eval]],"")</f>
        <v>333.01</v>
      </c>
      <c r="O373" s="5">
        <f t="shared" si="33"/>
        <v>10.092000000000013</v>
      </c>
      <c r="P373" s="5">
        <f t="shared" si="34"/>
        <v>77.193396296296413</v>
      </c>
      <c r="Q373" s="6">
        <f>testdata[[#This Row],[cov-]]/testdata[[#This Row],[varM-]]</f>
        <v>7.6489691137828295</v>
      </c>
      <c r="R373" s="6">
        <f>testdata[[#This Row],[beta+]]/testdata[[#This Row],[beta-]]</f>
        <v>1.2868270222862339</v>
      </c>
      <c r="S373" s="6">
        <f>(testdata[[#This Row],[beta+]]-testdata[[#This Row],[beta-]])^2</f>
        <v>4.8133333839917469</v>
      </c>
      <c r="U373" s="15">
        <v>43276</v>
      </c>
      <c r="V373" s="6">
        <v>7.3758999999999997</v>
      </c>
      <c r="W373" s="6">
        <v>9.8429000000000002</v>
      </c>
      <c r="X373" s="6">
        <v>7.649</v>
      </c>
      <c r="Y373" s="6">
        <v>1.2867999999999999</v>
      </c>
      <c r="Z373" s="6">
        <v>4.8132999999999999</v>
      </c>
    </row>
    <row r="374" spans="1:26" x14ac:dyDescent="0.25">
      <c r="A374" s="3">
        <v>372</v>
      </c>
      <c r="B374" s="1">
        <v>263.81</v>
      </c>
      <c r="C374" s="1">
        <v>342</v>
      </c>
      <c r="D374" s="5">
        <f t="shared" si="30"/>
        <v>5.4092409999999829</v>
      </c>
      <c r="E374" s="5">
        <f t="shared" si="35"/>
        <v>36.147853000000019</v>
      </c>
      <c r="F374" s="6">
        <f>testdata[[#This Row],[cov]]/testdata[[#This Row],[varM]]</f>
        <v>6.6826109245271441</v>
      </c>
      <c r="G374" s="2" t="str">
        <f>IF(testdata[[#This Row],[mrkt]]&gt;B373,"UP",IF(testdata[[#This Row],[mrkt]]&lt;B373,"DN",""))</f>
        <v>UP</v>
      </c>
      <c r="H374" s="2">
        <f>IF(testdata[[#This Row],[mkt-dir]]="UP",testdata[[#This Row],[mrkt]],"")</f>
        <v>263.81</v>
      </c>
      <c r="I374" s="2">
        <f>IF(testdata[[#This Row],[mkt-dir]]="UP",testdata[[#This Row],[eval]],"")</f>
        <v>342</v>
      </c>
      <c r="J374" s="5">
        <f t="shared" si="31"/>
        <v>4.6576909722222082</v>
      </c>
      <c r="K374" s="5">
        <f t="shared" si="32"/>
        <v>30.93560902777774</v>
      </c>
      <c r="L374" s="6">
        <f>testdata[[#This Row],[cov+]]/testdata[[#This Row],[varM+]]</f>
        <v>6.641833735272094</v>
      </c>
      <c r="M374" s="1" t="str">
        <f>IF(testdata[[#This Row],[mkt-dir]]="DN",testdata[[#This Row],[mrkt]],"")</f>
        <v/>
      </c>
      <c r="N374" s="1" t="str">
        <f>IF(testdata[[#This Row],[mkt-dir]]="DN",testdata[[#This Row],[eval]],"")</f>
        <v/>
      </c>
      <c r="O374" s="5">
        <f t="shared" si="33"/>
        <v>6.4859609374999856</v>
      </c>
      <c r="P374" s="5">
        <f t="shared" si="34"/>
        <v>46.616198437500024</v>
      </c>
      <c r="Q374" s="6">
        <f>testdata[[#This Row],[cov-]]/testdata[[#This Row],[varM-]]</f>
        <v>7.1872462518203575</v>
      </c>
      <c r="R374" s="6">
        <f>testdata[[#This Row],[beta+]]/testdata[[#This Row],[beta-]]</f>
        <v>0.9241138403446072</v>
      </c>
      <c r="S374" s="6">
        <f>(testdata[[#This Row],[beta+]]-testdata[[#This Row],[beta-]])^2</f>
        <v>0.29747481320750979</v>
      </c>
      <c r="U374" s="15">
        <v>43277</v>
      </c>
      <c r="V374" s="6">
        <v>6.6825999999999999</v>
      </c>
      <c r="W374" s="6">
        <v>6.6417999999999999</v>
      </c>
      <c r="X374" s="6">
        <v>7.1871999999999998</v>
      </c>
      <c r="Y374" s="6">
        <v>0.92410000000000003</v>
      </c>
      <c r="Z374" s="6">
        <v>0.29749999999999999</v>
      </c>
    </row>
    <row r="375" spans="1:26" x14ac:dyDescent="0.25">
      <c r="A375" s="3">
        <v>373</v>
      </c>
      <c r="B375" s="1">
        <v>261.63</v>
      </c>
      <c r="C375" s="1">
        <v>344.5</v>
      </c>
      <c r="D375" s="5">
        <f t="shared" si="30"/>
        <v>6.2534139999999896</v>
      </c>
      <c r="E375" s="5">
        <f t="shared" si="35"/>
        <v>26.138283000000058</v>
      </c>
      <c r="F375" s="6">
        <f>testdata[[#This Row],[cov]]/testdata[[#This Row],[varM]]</f>
        <v>4.1798420830605654</v>
      </c>
      <c r="G375" s="2" t="str">
        <f>IF(testdata[[#This Row],[mrkt]]&gt;B374,"UP",IF(testdata[[#This Row],[mrkt]]&lt;B374,"DN",""))</f>
        <v>DN</v>
      </c>
      <c r="H375" s="2" t="str">
        <f>IF(testdata[[#This Row],[mkt-dir]]="UP",testdata[[#This Row],[mrkt]],"")</f>
        <v/>
      </c>
      <c r="I375" s="2" t="str">
        <f>IF(testdata[[#This Row],[mkt-dir]]="UP",testdata[[#This Row],[eval]],"")</f>
        <v/>
      </c>
      <c r="J375" s="5">
        <f t="shared" si="31"/>
        <v>3.9081057851239618</v>
      </c>
      <c r="K375" s="5">
        <f t="shared" si="32"/>
        <v>22.993577685950438</v>
      </c>
      <c r="L375" s="6">
        <f>testdata[[#This Row],[cov+]]/testdata[[#This Row],[varM+]]</f>
        <v>5.8835607197416486</v>
      </c>
      <c r="M375" s="1">
        <f>IF(testdata[[#This Row],[mkt-dir]]="DN",testdata[[#This Row],[mrkt]],"")</f>
        <v>261.63</v>
      </c>
      <c r="N375" s="1">
        <f>IF(testdata[[#This Row],[mkt-dir]]="DN",testdata[[#This Row],[eval]],"")</f>
        <v>344.5</v>
      </c>
      <c r="O375" s="5">
        <f t="shared" si="33"/>
        <v>8.3632320987654296</v>
      </c>
      <c r="P375" s="5">
        <f t="shared" si="34"/>
        <v>38.37646666666668</v>
      </c>
      <c r="Q375" s="6">
        <f>testdata[[#This Row],[cov-]]/testdata[[#This Row],[varM-]]</f>
        <v>4.5887123797905556</v>
      </c>
      <c r="R375" s="6">
        <f>testdata[[#This Row],[beta+]]/testdata[[#This Row],[beta-]]</f>
        <v>1.2821811943703028</v>
      </c>
      <c r="S375" s="6">
        <f>(testdata[[#This Row],[beta+]]-testdata[[#This Row],[beta-]])^2</f>
        <v>1.6766322234741013</v>
      </c>
      <c r="U375" s="15">
        <v>43278</v>
      </c>
      <c r="V375" s="6">
        <v>4.1798000000000002</v>
      </c>
      <c r="W375" s="6">
        <v>5.8836000000000004</v>
      </c>
      <c r="X375" s="6">
        <v>4.5887000000000002</v>
      </c>
      <c r="Y375" s="6">
        <v>1.2822</v>
      </c>
      <c r="Z375" s="6">
        <v>1.6766000000000001</v>
      </c>
    </row>
    <row r="376" spans="1:26" x14ac:dyDescent="0.25">
      <c r="A376" s="3">
        <v>374</v>
      </c>
      <c r="B376" s="1">
        <v>263.12</v>
      </c>
      <c r="C376" s="1">
        <v>349.93</v>
      </c>
      <c r="D376" s="5">
        <f t="shared" si="30"/>
        <v>5.7666947499999939</v>
      </c>
      <c r="E376" s="5">
        <f t="shared" si="35"/>
        <v>11.177223500000077</v>
      </c>
      <c r="F376" s="6">
        <f>testdata[[#This Row],[cov]]/testdata[[#This Row],[varM]]</f>
        <v>1.9382374106068452</v>
      </c>
      <c r="G376" s="2" t="str">
        <f>IF(testdata[[#This Row],[mrkt]]&gt;B375,"UP",IF(testdata[[#This Row],[mrkt]]&lt;B375,"DN",""))</f>
        <v>UP</v>
      </c>
      <c r="H376" s="2">
        <f>IF(testdata[[#This Row],[mkt-dir]]="UP",testdata[[#This Row],[mrkt]],"")</f>
        <v>263.12</v>
      </c>
      <c r="I376" s="2">
        <f>IF(testdata[[#This Row],[mkt-dir]]="UP",testdata[[#This Row],[eval]],"")</f>
        <v>349.93</v>
      </c>
      <c r="J376" s="5">
        <f t="shared" si="31"/>
        <v>4.956897222222211</v>
      </c>
      <c r="K376" s="5">
        <f t="shared" si="32"/>
        <v>13.361461111111142</v>
      </c>
      <c r="L376" s="6">
        <f>testdata[[#This Row],[cov+]]/testdata[[#This Row],[varM+]]</f>
        <v>2.6955291812810893</v>
      </c>
      <c r="M376" s="1" t="str">
        <f>IF(testdata[[#This Row],[mkt-dir]]="DN",testdata[[#This Row],[mrkt]],"")</f>
        <v/>
      </c>
      <c r="N376" s="1" t="str">
        <f>IF(testdata[[#This Row],[mkt-dir]]="DN",testdata[[#This Row],[eval]],"")</f>
        <v/>
      </c>
      <c r="O376" s="5">
        <f t="shared" si="33"/>
        <v>6.9293234375000017</v>
      </c>
      <c r="P376" s="5">
        <f t="shared" si="34"/>
        <v>11.052025000000054</v>
      </c>
      <c r="Q376" s="6">
        <f>testdata[[#This Row],[cov-]]/testdata[[#This Row],[varM-]]</f>
        <v>1.5949645156104104</v>
      </c>
      <c r="R376" s="6">
        <f>testdata[[#This Row],[beta+]]/testdata[[#This Row],[beta-]]</f>
        <v>1.6900245459376133</v>
      </c>
      <c r="S376" s="6">
        <f>(testdata[[#This Row],[beta+]]-testdata[[#This Row],[beta-]])^2</f>
        <v>1.2112425833228133</v>
      </c>
      <c r="U376" s="15">
        <v>43279</v>
      </c>
      <c r="V376" s="6">
        <v>1.9381999999999999</v>
      </c>
      <c r="W376" s="6">
        <v>2.6955</v>
      </c>
      <c r="X376" s="6">
        <v>1.595</v>
      </c>
      <c r="Y376" s="6">
        <v>1.69</v>
      </c>
      <c r="Z376" s="6">
        <v>1.2112000000000001</v>
      </c>
    </row>
    <row r="377" spans="1:26" x14ac:dyDescent="0.25">
      <c r="A377" s="3">
        <v>375</v>
      </c>
      <c r="B377" s="1">
        <v>263.5</v>
      </c>
      <c r="C377" s="1">
        <v>342.95</v>
      </c>
      <c r="D377" s="5">
        <f t="shared" si="30"/>
        <v>6.0693709999999914</v>
      </c>
      <c r="E377" s="5">
        <f t="shared" si="35"/>
        <v>4.9687785000000604</v>
      </c>
      <c r="F377" s="6">
        <f>testdata[[#This Row],[cov]]/testdata[[#This Row],[varM]]</f>
        <v>0.81866448763802169</v>
      </c>
      <c r="G377" s="2" t="str">
        <f>IF(testdata[[#This Row],[mrkt]]&gt;B376,"UP",IF(testdata[[#This Row],[mrkt]]&lt;B376,"DN",""))</f>
        <v>UP</v>
      </c>
      <c r="H377" s="2">
        <f>IF(testdata[[#This Row],[mkt-dir]]="UP",testdata[[#This Row],[mrkt]],"")</f>
        <v>263.5</v>
      </c>
      <c r="I377" s="2">
        <f>IF(testdata[[#This Row],[mkt-dir]]="UP",testdata[[#This Row],[eval]],"")</f>
        <v>342.95</v>
      </c>
      <c r="J377" s="5">
        <f t="shared" si="31"/>
        <v>5.4791909722222085</v>
      </c>
      <c r="K377" s="5">
        <f t="shared" si="32"/>
        <v>2.0280770833333617</v>
      </c>
      <c r="L377" s="6">
        <f>testdata[[#This Row],[cov+]]/testdata[[#This Row],[varM+]]</f>
        <v>0.37014170406088798</v>
      </c>
      <c r="M377" s="1" t="str">
        <f>IF(testdata[[#This Row],[mkt-dir]]="DN",testdata[[#This Row],[mrkt]],"")</f>
        <v/>
      </c>
      <c r="N377" s="1" t="str">
        <f>IF(testdata[[#This Row],[mkt-dir]]="DN",testdata[[#This Row],[eval]],"")</f>
        <v/>
      </c>
      <c r="O377" s="5">
        <f t="shared" si="33"/>
        <v>6.9293234375000017</v>
      </c>
      <c r="P377" s="5">
        <f t="shared" si="34"/>
        <v>11.052025000000054</v>
      </c>
      <c r="Q377" s="6">
        <f>testdata[[#This Row],[cov-]]/testdata[[#This Row],[varM-]]</f>
        <v>1.5949645156104104</v>
      </c>
      <c r="R377" s="6">
        <f>testdata[[#This Row],[beta+]]/testdata[[#This Row],[beta-]]</f>
        <v>0.23206892720069744</v>
      </c>
      <c r="S377" s="6">
        <f>(testdata[[#This Row],[beta+]]-testdata[[#This Row],[beta-]])^2</f>
        <v>1.5001909196920766</v>
      </c>
      <c r="U377" s="15">
        <v>43280</v>
      </c>
      <c r="V377" s="6">
        <v>0.81869999999999998</v>
      </c>
      <c r="W377" s="6">
        <v>0.37009999999999998</v>
      </c>
      <c r="X377" s="6">
        <v>1.595</v>
      </c>
      <c r="Y377" s="6">
        <v>0.2321</v>
      </c>
      <c r="Z377" s="6">
        <v>1.5002</v>
      </c>
    </row>
    <row r="378" spans="1:26" x14ac:dyDescent="0.25">
      <c r="A378" s="3">
        <v>376</v>
      </c>
      <c r="B378" s="1">
        <v>264.06</v>
      </c>
      <c r="C378" s="1">
        <v>335.07</v>
      </c>
      <c r="D378" s="5">
        <f t="shared" si="30"/>
        <v>6.3954989999999903</v>
      </c>
      <c r="E378" s="5">
        <f t="shared" si="35"/>
        <v>3.427666000000047</v>
      </c>
      <c r="F378" s="6">
        <f>testdata[[#This Row],[cov]]/testdata[[#This Row],[varM]]</f>
        <v>0.53594973590020922</v>
      </c>
      <c r="G378" s="2" t="str">
        <f>IF(testdata[[#This Row],[mrkt]]&gt;B377,"UP",IF(testdata[[#This Row],[mrkt]]&lt;B377,"DN",""))</f>
        <v>UP</v>
      </c>
      <c r="H378" s="2">
        <f>IF(testdata[[#This Row],[mkt-dir]]="UP",testdata[[#This Row],[mrkt]],"")</f>
        <v>264.06</v>
      </c>
      <c r="I378" s="2">
        <f>IF(testdata[[#This Row],[mkt-dir]]="UP",testdata[[#This Row],[eval]],"")</f>
        <v>335.07</v>
      </c>
      <c r="J378" s="5">
        <f t="shared" si="31"/>
        <v>6.0382354166666508</v>
      </c>
      <c r="K378" s="5">
        <f t="shared" si="32"/>
        <v>-1.4114666666666522</v>
      </c>
      <c r="L378" s="6">
        <f>testdata[[#This Row],[cov+]]/testdata[[#This Row],[varM+]]</f>
        <v>-0.23375482558542554</v>
      </c>
      <c r="M378" s="1" t="str">
        <f>IF(testdata[[#This Row],[mkt-dir]]="DN",testdata[[#This Row],[mrkt]],"")</f>
        <v/>
      </c>
      <c r="N378" s="1" t="str">
        <f>IF(testdata[[#This Row],[mkt-dir]]="DN",testdata[[#This Row],[eval]],"")</f>
        <v/>
      </c>
      <c r="O378" s="5">
        <f t="shared" si="33"/>
        <v>6.9293234375000017</v>
      </c>
      <c r="P378" s="5">
        <f t="shared" si="34"/>
        <v>11.052025000000054</v>
      </c>
      <c r="Q378" s="6">
        <f>testdata[[#This Row],[cov-]]/testdata[[#This Row],[varM-]]</f>
        <v>1.5949645156104104</v>
      </c>
      <c r="R378" s="6">
        <f>testdata[[#This Row],[beta+]]/testdata[[#This Row],[beta-]]</f>
        <v>-0.14655801009840336</v>
      </c>
      <c r="S378" s="6">
        <f>(testdata[[#This Row],[beta+]]-testdata[[#This Row],[beta-]])^2</f>
        <v>3.3442144288637325</v>
      </c>
      <c r="U378" s="15">
        <v>43283</v>
      </c>
      <c r="V378" s="6">
        <v>0.53590000000000004</v>
      </c>
      <c r="W378" s="6">
        <v>-0.23380000000000001</v>
      </c>
      <c r="X378" s="6">
        <v>1.595</v>
      </c>
      <c r="Y378" s="6">
        <v>-0.14660000000000001</v>
      </c>
      <c r="Z378" s="6">
        <v>3.3441999999999998</v>
      </c>
    </row>
    <row r="379" spans="1:26" x14ac:dyDescent="0.25">
      <c r="A379" s="3">
        <v>377</v>
      </c>
      <c r="B379" s="1">
        <v>263.13</v>
      </c>
      <c r="C379" s="1">
        <v>310.86</v>
      </c>
      <c r="D379" s="5">
        <f t="shared" si="30"/>
        <v>7.0029047499999937</v>
      </c>
      <c r="E379" s="5">
        <f t="shared" si="35"/>
        <v>7.0193037500000033</v>
      </c>
      <c r="F379" s="6">
        <f>testdata[[#This Row],[cov]]/testdata[[#This Row],[varM]]</f>
        <v>1.0023417425461927</v>
      </c>
      <c r="G379" s="2" t="str">
        <f>IF(testdata[[#This Row],[mrkt]]&gt;B378,"UP",IF(testdata[[#This Row],[mrkt]]&lt;B378,"DN",""))</f>
        <v>DN</v>
      </c>
      <c r="H379" s="2" t="str">
        <f>IF(testdata[[#This Row],[mkt-dir]]="UP",testdata[[#This Row],[mrkt]],"")</f>
        <v/>
      </c>
      <c r="I379" s="2" t="str">
        <f>IF(testdata[[#This Row],[mkt-dir]]="UP",testdata[[#This Row],[eval]],"")</f>
        <v/>
      </c>
      <c r="J379" s="5">
        <f t="shared" si="31"/>
        <v>6.5310082644627903</v>
      </c>
      <c r="K379" s="5">
        <f t="shared" si="32"/>
        <v>-4.8552595041322899</v>
      </c>
      <c r="L379" s="6">
        <f>testdata[[#This Row],[cov+]]/testdata[[#This Row],[varM+]]</f>
        <v>-0.74341653042321798</v>
      </c>
      <c r="M379" s="1">
        <f>IF(testdata[[#This Row],[mkt-dir]]="DN",testdata[[#This Row],[mrkt]],"")</f>
        <v>263.13</v>
      </c>
      <c r="N379" s="1">
        <f>IF(testdata[[#This Row],[mkt-dir]]="DN",testdata[[#This Row],[eval]],"")</f>
        <v>310.86</v>
      </c>
      <c r="O379" s="5">
        <f t="shared" si="33"/>
        <v>7.4278691358024771</v>
      </c>
      <c r="P379" s="5">
        <f t="shared" si="34"/>
        <v>22.237070370370443</v>
      </c>
      <c r="Q379" s="6">
        <f>testdata[[#This Row],[cov-]]/testdata[[#This Row],[varM-]]</f>
        <v>2.9937348065527059</v>
      </c>
      <c r="R379" s="6">
        <f>testdata[[#This Row],[beta+]]/testdata[[#This Row],[beta-]]</f>
        <v>-0.24832410966930776</v>
      </c>
      <c r="S379" s="6">
        <f>(testdata[[#This Row],[beta+]]-testdata[[#This Row],[beta-]])^2</f>
        <v>13.966300115460935</v>
      </c>
      <c r="U379" s="15">
        <v>43284</v>
      </c>
      <c r="V379" s="6">
        <v>1.0023</v>
      </c>
      <c r="W379" s="6">
        <v>-0.74339999999999995</v>
      </c>
      <c r="X379" s="6">
        <v>2.9937</v>
      </c>
      <c r="Y379" s="6">
        <v>-0.24829999999999999</v>
      </c>
      <c r="Z379" s="6">
        <v>13.9663</v>
      </c>
    </row>
    <row r="380" spans="1:26" x14ac:dyDescent="0.25">
      <c r="A380" s="3">
        <v>378</v>
      </c>
      <c r="B380" s="1">
        <v>265.27999999999997</v>
      </c>
      <c r="C380" s="1">
        <v>309.16000000000003</v>
      </c>
      <c r="D380" s="5">
        <f t="shared" si="30"/>
        <v>6.9349727499999911</v>
      </c>
      <c r="E380" s="5">
        <f t="shared" si="35"/>
        <v>10.764044250000055</v>
      </c>
      <c r="F380" s="6">
        <f>testdata[[#This Row],[cov]]/testdata[[#This Row],[varM]]</f>
        <v>1.5521393721410179</v>
      </c>
      <c r="G380" s="2" t="str">
        <f>IF(testdata[[#This Row],[mrkt]]&gt;B379,"UP",IF(testdata[[#This Row],[mrkt]]&lt;B379,"DN",""))</f>
        <v>UP</v>
      </c>
      <c r="H380" s="2">
        <f>IF(testdata[[#This Row],[mkt-dir]]="UP",testdata[[#This Row],[mrkt]],"")</f>
        <v>265.27999999999997</v>
      </c>
      <c r="I380" s="2">
        <f>IF(testdata[[#This Row],[mkt-dir]]="UP",testdata[[#This Row],[eval]],"")</f>
        <v>309.16000000000003</v>
      </c>
      <c r="J380" s="5">
        <f t="shared" si="31"/>
        <v>6.5021421487603144</v>
      </c>
      <c r="K380" s="5">
        <f t="shared" si="32"/>
        <v>1.7665537190082943</v>
      </c>
      <c r="L380" s="6">
        <f>testdata[[#This Row],[cov+]]/testdata[[#This Row],[varM+]]</f>
        <v>0.27168795738264534</v>
      </c>
      <c r="M380" s="1" t="str">
        <f>IF(testdata[[#This Row],[mkt-dir]]="DN",testdata[[#This Row],[mrkt]],"")</f>
        <v/>
      </c>
      <c r="N380" s="1" t="str">
        <f>IF(testdata[[#This Row],[mkt-dir]]="DN",testdata[[#This Row],[eval]],"")</f>
        <v/>
      </c>
      <c r="O380" s="5">
        <f t="shared" si="33"/>
        <v>7.4278691358024771</v>
      </c>
      <c r="P380" s="5">
        <f t="shared" si="34"/>
        <v>22.237070370370443</v>
      </c>
      <c r="Q380" s="6">
        <f>testdata[[#This Row],[cov-]]/testdata[[#This Row],[varM-]]</f>
        <v>2.9937348065527059</v>
      </c>
      <c r="R380" s="6">
        <f>testdata[[#This Row],[beta+]]/testdata[[#This Row],[beta-]]</f>
        <v>9.0752179113518336E-2</v>
      </c>
      <c r="S380" s="6">
        <f>(testdata[[#This Row],[beta+]]-testdata[[#This Row],[beta-]])^2</f>
        <v>7.4095390490766553</v>
      </c>
      <c r="U380" s="15">
        <v>43286</v>
      </c>
      <c r="V380" s="6">
        <v>1.5521</v>
      </c>
      <c r="W380" s="6">
        <v>0.2717</v>
      </c>
      <c r="X380" s="6">
        <v>2.9937</v>
      </c>
      <c r="Y380" s="6">
        <v>9.0800000000000006E-2</v>
      </c>
      <c r="Z380" s="6">
        <v>7.4095000000000004</v>
      </c>
    </row>
    <row r="381" spans="1:26" x14ac:dyDescent="0.25">
      <c r="A381" s="3">
        <v>379</v>
      </c>
      <c r="B381" s="1">
        <v>267.52</v>
      </c>
      <c r="C381" s="1">
        <v>308.89999999999998</v>
      </c>
      <c r="D381" s="5">
        <f t="shared" si="30"/>
        <v>6.8365959999999957</v>
      </c>
      <c r="E381" s="5">
        <f t="shared" si="35"/>
        <v>11.200263000000056</v>
      </c>
      <c r="F381" s="6">
        <f>testdata[[#This Row],[cov]]/testdata[[#This Row],[varM]]</f>
        <v>1.6382806589712282</v>
      </c>
      <c r="G381" s="2" t="str">
        <f>IF(testdata[[#This Row],[mrkt]]&gt;B380,"UP",IF(testdata[[#This Row],[mrkt]]&lt;B380,"DN",""))</f>
        <v>UP</v>
      </c>
      <c r="H381" s="2">
        <f>IF(testdata[[#This Row],[mkt-dir]]="UP",testdata[[#This Row],[mrkt]],"")</f>
        <v>267.52</v>
      </c>
      <c r="I381" s="2">
        <f>IF(testdata[[#This Row],[mkt-dir]]="UP",testdata[[#This Row],[eval]],"")</f>
        <v>308.89999999999998</v>
      </c>
      <c r="J381" s="5">
        <f t="shared" si="31"/>
        <v>6.0289743055555371</v>
      </c>
      <c r="K381" s="5">
        <f t="shared" si="32"/>
        <v>-0.53586319444438646</v>
      </c>
      <c r="L381" s="6">
        <f>testdata[[#This Row],[cov+]]/testdata[[#This Row],[varM+]]</f>
        <v>-8.8881319986818155E-2</v>
      </c>
      <c r="M381" s="1" t="str">
        <f>IF(testdata[[#This Row],[mkt-dir]]="DN",testdata[[#This Row],[mrkt]],"")</f>
        <v/>
      </c>
      <c r="N381" s="1" t="str">
        <f>IF(testdata[[#This Row],[mkt-dir]]="DN",testdata[[#This Row],[eval]],"")</f>
        <v/>
      </c>
      <c r="O381" s="5">
        <f t="shared" si="33"/>
        <v>7.8516609375000215</v>
      </c>
      <c r="P381" s="5">
        <f t="shared" si="34"/>
        <v>31.928170312499997</v>
      </c>
      <c r="Q381" s="6">
        <f>testdata[[#This Row],[cov-]]/testdata[[#This Row],[varM-]]</f>
        <v>4.0664224508229934</v>
      </c>
      <c r="R381" s="6">
        <f>testdata[[#This Row],[beta+]]/testdata[[#This Row],[beta-]]</f>
        <v>-2.1857374894443071E-2</v>
      </c>
      <c r="S381" s="6">
        <f>(testdata[[#This Row],[beta+]]-testdata[[#This Row],[beta-]])^2</f>
        <v>17.266549427706238</v>
      </c>
      <c r="U381" s="15">
        <v>43287</v>
      </c>
      <c r="V381" s="6">
        <v>1.6383000000000001</v>
      </c>
      <c r="W381" s="6">
        <v>-8.8900000000000007E-2</v>
      </c>
      <c r="X381" s="6">
        <v>4.0663999999999998</v>
      </c>
      <c r="Y381" s="6">
        <v>-2.1899999999999999E-2</v>
      </c>
      <c r="Z381" s="6">
        <v>17.266500000000001</v>
      </c>
    </row>
    <row r="382" spans="1:26" x14ac:dyDescent="0.25">
      <c r="A382" s="3">
        <v>380</v>
      </c>
      <c r="B382" s="1">
        <v>269.93</v>
      </c>
      <c r="C382" s="1">
        <v>318.51</v>
      </c>
      <c r="D382" s="5">
        <f t="shared" si="30"/>
        <v>7.1174327499999972</v>
      </c>
      <c r="E382" s="5">
        <f t="shared" si="35"/>
        <v>10.317122750000049</v>
      </c>
      <c r="F382" s="6">
        <f>testdata[[#This Row],[cov]]/testdata[[#This Row],[varM]]</f>
        <v>1.4495567590715983</v>
      </c>
      <c r="G382" s="2" t="str">
        <f>IF(testdata[[#This Row],[mrkt]]&gt;B381,"UP",IF(testdata[[#This Row],[mrkt]]&lt;B381,"DN",""))</f>
        <v>UP</v>
      </c>
      <c r="H382" s="2">
        <f>IF(testdata[[#This Row],[mkt-dir]]="UP",testdata[[#This Row],[mrkt]],"")</f>
        <v>269.93</v>
      </c>
      <c r="I382" s="2">
        <f>IF(testdata[[#This Row],[mkt-dir]]="UP",testdata[[#This Row],[eval]],"")</f>
        <v>318.51</v>
      </c>
      <c r="J382" s="5">
        <f t="shared" si="31"/>
        <v>6.4591638888888774</v>
      </c>
      <c r="K382" s="5">
        <f t="shared" si="32"/>
        <v>-1.7440555555555139</v>
      </c>
      <c r="L382" s="6">
        <f>testdata[[#This Row],[cov+]]/testdata[[#This Row],[varM+]]</f>
        <v>-0.27001258762850977</v>
      </c>
      <c r="M382" s="1" t="str">
        <f>IF(testdata[[#This Row],[mkt-dir]]="DN",testdata[[#This Row],[mrkt]],"")</f>
        <v/>
      </c>
      <c r="N382" s="1" t="str">
        <f>IF(testdata[[#This Row],[mkt-dir]]="DN",testdata[[#This Row],[eval]],"")</f>
        <v/>
      </c>
      <c r="O382" s="5">
        <f t="shared" si="33"/>
        <v>7.8516609375000215</v>
      </c>
      <c r="P382" s="5">
        <f t="shared" si="34"/>
        <v>31.928170312499997</v>
      </c>
      <c r="Q382" s="6">
        <f>testdata[[#This Row],[cov-]]/testdata[[#This Row],[varM-]]</f>
        <v>4.0664224508229934</v>
      </c>
      <c r="R382" s="6">
        <f>testdata[[#This Row],[beta+]]/testdata[[#This Row],[beta-]]</f>
        <v>-6.6400525497261748E-2</v>
      </c>
      <c r="S382" s="6">
        <f>(testdata[[#This Row],[beta+]]-testdata[[#This Row],[beta-]])^2</f>
        <v>18.804668842709891</v>
      </c>
      <c r="U382" s="15">
        <v>43290</v>
      </c>
      <c r="V382" s="6">
        <v>1.4496</v>
      </c>
      <c r="W382" s="6">
        <v>-0.27</v>
      </c>
      <c r="X382" s="6">
        <v>4.0663999999999998</v>
      </c>
      <c r="Y382" s="6">
        <v>-6.6400000000000001E-2</v>
      </c>
      <c r="Z382" s="6">
        <v>18.8047</v>
      </c>
    </row>
    <row r="383" spans="1:26" x14ac:dyDescent="0.25">
      <c r="A383" s="3">
        <v>381</v>
      </c>
      <c r="B383" s="1">
        <v>270.89999999999998</v>
      </c>
      <c r="C383" s="1">
        <v>322.47000000000003</v>
      </c>
      <c r="D383" s="5">
        <f t="shared" si="30"/>
        <v>7.6753747499999836</v>
      </c>
      <c r="E383" s="5">
        <f t="shared" si="35"/>
        <v>7.6230265000000728</v>
      </c>
      <c r="F383" s="6">
        <f>testdata[[#This Row],[cov]]/testdata[[#This Row],[varM]]</f>
        <v>0.99317971412406791</v>
      </c>
      <c r="G383" s="2" t="str">
        <f>IF(testdata[[#This Row],[mrkt]]&gt;B382,"UP",IF(testdata[[#This Row],[mrkt]]&lt;B382,"DN",""))</f>
        <v>UP</v>
      </c>
      <c r="H383" s="2">
        <f>IF(testdata[[#This Row],[mkt-dir]]="UP",testdata[[#This Row],[mrkt]],"")</f>
        <v>270.89999999999998</v>
      </c>
      <c r="I383" s="2">
        <f>IF(testdata[[#This Row],[mkt-dir]]="UP",testdata[[#This Row],[eval]],"")</f>
        <v>322.47000000000003</v>
      </c>
      <c r="J383" s="5">
        <f t="shared" si="31"/>
        <v>7.3157888888888545</v>
      </c>
      <c r="K383" s="5">
        <f t="shared" si="32"/>
        <v>-5.5209861111110401</v>
      </c>
      <c r="L383" s="6">
        <f>testdata[[#This Row],[cov+]]/testdata[[#This Row],[varM+]]</f>
        <v>-0.75466722659209828</v>
      </c>
      <c r="M383" s="1" t="str">
        <f>IF(testdata[[#This Row],[mkt-dir]]="DN",testdata[[#This Row],[mrkt]],"")</f>
        <v/>
      </c>
      <c r="N383" s="1" t="str">
        <f>IF(testdata[[#This Row],[mkt-dir]]="DN",testdata[[#This Row],[eval]],"")</f>
        <v/>
      </c>
      <c r="O383" s="5">
        <f t="shared" si="33"/>
        <v>7.8516609375000215</v>
      </c>
      <c r="P383" s="5">
        <f t="shared" si="34"/>
        <v>31.928170312499997</v>
      </c>
      <c r="Q383" s="6">
        <f>testdata[[#This Row],[cov-]]/testdata[[#This Row],[varM-]]</f>
        <v>4.0664224508229934</v>
      </c>
      <c r="R383" s="6">
        <f>testdata[[#This Row],[beta+]]/testdata[[#This Row],[beta-]]</f>
        <v>-0.18558505313174312</v>
      </c>
      <c r="S383" s="6">
        <f>(testdata[[#This Row],[beta+]]-testdata[[#This Row],[beta-]])^2</f>
        <v>23.242905677678355</v>
      </c>
      <c r="U383" s="15">
        <v>43291</v>
      </c>
      <c r="V383" s="6">
        <v>0.99319999999999997</v>
      </c>
      <c r="W383" s="6">
        <v>-0.75470000000000004</v>
      </c>
      <c r="X383" s="6">
        <v>4.0663999999999998</v>
      </c>
      <c r="Y383" s="6">
        <v>-0.18559999999999999</v>
      </c>
      <c r="Z383" s="6">
        <v>23.242899999999999</v>
      </c>
    </row>
    <row r="384" spans="1:26" x14ac:dyDescent="0.25">
      <c r="A384" s="3">
        <v>382</v>
      </c>
      <c r="B384" s="1">
        <v>268.92</v>
      </c>
      <c r="C384" s="1">
        <v>318.95999999999998</v>
      </c>
      <c r="D384" s="5">
        <f t="shared" si="30"/>
        <v>7.4550239999999928</v>
      </c>
      <c r="E384" s="5">
        <f t="shared" si="35"/>
        <v>4.6151360000000627</v>
      </c>
      <c r="F384" s="6">
        <f>testdata[[#This Row],[cov]]/testdata[[#This Row],[varM]]</f>
        <v>0.61906386887554854</v>
      </c>
      <c r="G384" s="2" t="str">
        <f>IF(testdata[[#This Row],[mrkt]]&gt;B383,"UP",IF(testdata[[#This Row],[mrkt]]&lt;B383,"DN",""))</f>
        <v>DN</v>
      </c>
      <c r="H384" s="2" t="str">
        <f>IF(testdata[[#This Row],[mkt-dir]]="UP",testdata[[#This Row],[mrkt]],"")</f>
        <v/>
      </c>
      <c r="I384" s="2" t="str">
        <f>IF(testdata[[#This Row],[mkt-dir]]="UP",testdata[[#This Row],[eval]],"")</f>
        <v/>
      </c>
      <c r="J384" s="5">
        <f t="shared" si="31"/>
        <v>7.1734380165288973</v>
      </c>
      <c r="K384" s="5">
        <f t="shared" si="32"/>
        <v>-8.0959231404957741</v>
      </c>
      <c r="L384" s="6">
        <f>testdata[[#This Row],[cov+]]/testdata[[#This Row],[varM+]]</f>
        <v>-1.1285973506485041</v>
      </c>
      <c r="M384" s="1">
        <f>IF(testdata[[#This Row],[mkt-dir]]="DN",testdata[[#This Row],[mrkt]],"")</f>
        <v>268.92</v>
      </c>
      <c r="N384" s="1">
        <f>IF(testdata[[#This Row],[mkt-dir]]="DN",testdata[[#This Row],[eval]],"")</f>
        <v>318.95999999999998</v>
      </c>
      <c r="O384" s="5">
        <f t="shared" si="33"/>
        <v>7.7765580246913828</v>
      </c>
      <c r="P384" s="5">
        <f t="shared" si="34"/>
        <v>20.995801234567871</v>
      </c>
      <c r="Q384" s="6">
        <f>testdata[[#This Row],[cov-]]/testdata[[#This Row],[varM-]]</f>
        <v>2.6998835690422438</v>
      </c>
      <c r="R384" s="6">
        <f>testdata[[#This Row],[beta+]]/testdata[[#This Row],[beta-]]</f>
        <v>-0.41801704473088169</v>
      </c>
      <c r="S384" s="6">
        <f>(testdata[[#This Row],[beta+]]-testdata[[#This Row],[beta-]])^2</f>
        <v>14.657266152436115</v>
      </c>
      <c r="U384" s="15">
        <v>43292</v>
      </c>
      <c r="V384" s="6">
        <v>0.61909999999999998</v>
      </c>
      <c r="W384" s="6">
        <v>-1.1286</v>
      </c>
      <c r="X384" s="6">
        <v>2.6999</v>
      </c>
      <c r="Y384" s="6">
        <v>-0.41799999999999998</v>
      </c>
      <c r="Z384" s="6">
        <v>14.657299999999999</v>
      </c>
    </row>
    <row r="385" spans="1:26" x14ac:dyDescent="0.25">
      <c r="A385" s="3">
        <v>383</v>
      </c>
      <c r="B385" s="1">
        <v>271.36</v>
      </c>
      <c r="C385" s="1">
        <v>316.70999999999998</v>
      </c>
      <c r="D385" s="5">
        <f t="shared" si="30"/>
        <v>8.342622749999995</v>
      </c>
      <c r="E385" s="5">
        <f t="shared" si="35"/>
        <v>-1.1938294999999612</v>
      </c>
      <c r="F385" s="6">
        <f>testdata[[#This Row],[cov]]/testdata[[#This Row],[varM]]</f>
        <v>-0.14310002211234613</v>
      </c>
      <c r="G385" s="2" t="str">
        <f>IF(testdata[[#This Row],[mrkt]]&gt;B384,"UP",IF(testdata[[#This Row],[mrkt]]&lt;B384,"DN",""))</f>
        <v>UP</v>
      </c>
      <c r="H385" s="2">
        <f>IF(testdata[[#This Row],[mkt-dir]]="UP",testdata[[#This Row],[mrkt]],"")</f>
        <v>271.36</v>
      </c>
      <c r="I385" s="2">
        <f>IF(testdata[[#This Row],[mkt-dir]]="UP",testdata[[#This Row],[eval]],"")</f>
        <v>316.70999999999998</v>
      </c>
      <c r="J385" s="5">
        <f t="shared" si="31"/>
        <v>8.3084243055555422</v>
      </c>
      <c r="K385" s="5">
        <f t="shared" si="32"/>
        <v>-13.994818749999951</v>
      </c>
      <c r="L385" s="6">
        <f>testdata[[#This Row],[cov+]]/testdata[[#This Row],[varM+]]</f>
        <v>-1.6844131011270238</v>
      </c>
      <c r="M385" s="1" t="str">
        <f>IF(testdata[[#This Row],[mkt-dir]]="DN",testdata[[#This Row],[mrkt]],"")</f>
        <v/>
      </c>
      <c r="N385" s="1" t="str">
        <f>IF(testdata[[#This Row],[mkt-dir]]="DN",testdata[[#This Row],[eval]],"")</f>
        <v/>
      </c>
      <c r="O385" s="5">
        <f t="shared" si="33"/>
        <v>7.9006937500000172</v>
      </c>
      <c r="P385" s="5">
        <f t="shared" si="34"/>
        <v>22.78193437499997</v>
      </c>
      <c r="Q385" s="6">
        <f>testdata[[#This Row],[cov-]]/testdata[[#This Row],[varM-]]</f>
        <v>2.8835359394863169</v>
      </c>
      <c r="R385" s="6">
        <f>testdata[[#This Row],[beta+]]/testdata[[#This Row],[beta-]]</f>
        <v>-0.58414846787971397</v>
      </c>
      <c r="S385" s="6">
        <f>(testdata[[#This Row],[beta+]]-testdata[[#This Row],[beta-]])^2</f>
        <v>20.86615843764034</v>
      </c>
      <c r="U385" s="15">
        <v>43293</v>
      </c>
      <c r="V385" s="6">
        <v>-0.1431</v>
      </c>
      <c r="W385" s="6">
        <v>-1.6843999999999999</v>
      </c>
      <c r="X385" s="6">
        <v>2.8835000000000002</v>
      </c>
      <c r="Y385" s="6">
        <v>-0.58409999999999995</v>
      </c>
      <c r="Z385" s="6">
        <v>20.866199999999999</v>
      </c>
    </row>
    <row r="386" spans="1:26" x14ac:dyDescent="0.25">
      <c r="A386" s="3">
        <v>384</v>
      </c>
      <c r="B386" s="1">
        <v>271.57</v>
      </c>
      <c r="C386" s="1">
        <v>318.87</v>
      </c>
      <c r="D386" s="5">
        <f t="shared" si="30"/>
        <v>9.1315927499999994</v>
      </c>
      <c r="E386" s="5">
        <f t="shared" si="35"/>
        <v>-8.4531567499999287</v>
      </c>
      <c r="F386" s="6">
        <f>testdata[[#This Row],[cov]]/testdata[[#This Row],[varM]]</f>
        <v>-0.92570452728522412</v>
      </c>
      <c r="G386" s="2" t="str">
        <f>IF(testdata[[#This Row],[mrkt]]&gt;B385,"UP",IF(testdata[[#This Row],[mrkt]]&lt;B385,"DN",""))</f>
        <v>UP</v>
      </c>
      <c r="H386" s="2">
        <f>IF(testdata[[#This Row],[mkt-dir]]="UP",testdata[[#This Row],[mrkt]],"")</f>
        <v>271.57</v>
      </c>
      <c r="I386" s="2">
        <f>IF(testdata[[#This Row],[mkt-dir]]="UP",testdata[[#This Row],[eval]],"")</f>
        <v>318.87</v>
      </c>
      <c r="J386" s="5">
        <f t="shared" si="31"/>
        <v>9.4885076388888852</v>
      </c>
      <c r="K386" s="5">
        <f t="shared" si="32"/>
        <v>-24.102629166666564</v>
      </c>
      <c r="L386" s="6">
        <f>testdata[[#This Row],[cov+]]/testdata[[#This Row],[varM+]]</f>
        <v>-2.5401917861014662</v>
      </c>
      <c r="M386" s="1" t="str">
        <f>IF(testdata[[#This Row],[mkt-dir]]="DN",testdata[[#This Row],[mrkt]],"")</f>
        <v/>
      </c>
      <c r="N386" s="1" t="str">
        <f>IF(testdata[[#This Row],[mkt-dir]]="DN",testdata[[#This Row],[eval]],"")</f>
        <v/>
      </c>
      <c r="O386" s="5">
        <f t="shared" si="33"/>
        <v>7.9006937500000172</v>
      </c>
      <c r="P386" s="5">
        <f t="shared" si="34"/>
        <v>22.78193437499997</v>
      </c>
      <c r="Q386" s="6">
        <f>testdata[[#This Row],[cov-]]/testdata[[#This Row],[varM-]]</f>
        <v>2.8835359394863169</v>
      </c>
      <c r="R386" s="6">
        <f>testdata[[#This Row],[beta+]]/testdata[[#This Row],[beta-]]</f>
        <v>-0.88092946972389208</v>
      </c>
      <c r="S386" s="6">
        <f>(testdata[[#This Row],[beta+]]-testdata[[#This Row],[beta-]])^2</f>
        <v>29.416822441309627</v>
      </c>
      <c r="U386" s="15">
        <v>43294</v>
      </c>
      <c r="V386" s="6">
        <v>-0.92569999999999997</v>
      </c>
      <c r="W386" s="6">
        <v>-2.5402</v>
      </c>
      <c r="X386" s="6">
        <v>2.8835000000000002</v>
      </c>
      <c r="Y386" s="6">
        <v>-0.88090000000000002</v>
      </c>
      <c r="Z386" s="6">
        <v>29.416799999999999</v>
      </c>
    </row>
    <row r="387" spans="1:26" x14ac:dyDescent="0.25">
      <c r="A387" s="3">
        <v>385</v>
      </c>
      <c r="B387" s="1">
        <v>271.33</v>
      </c>
      <c r="C387" s="1">
        <v>310.10000000000002</v>
      </c>
      <c r="D387" s="5">
        <f t="shared" si="30"/>
        <v>9.87715899999999</v>
      </c>
      <c r="E387" s="5">
        <f t="shared" si="35"/>
        <v>-16.734546999999914</v>
      </c>
      <c r="F387" s="6">
        <f>testdata[[#This Row],[cov]]/testdata[[#This Row],[varM]]</f>
        <v>-1.6942672483048953</v>
      </c>
      <c r="G387" s="2" t="str">
        <f>IF(testdata[[#This Row],[mrkt]]&gt;B386,"UP",IF(testdata[[#This Row],[mrkt]]&lt;B386,"DN",""))</f>
        <v>DN</v>
      </c>
      <c r="H387" s="2" t="str">
        <f>IF(testdata[[#This Row],[mkt-dir]]="UP",testdata[[#This Row],[mrkt]],"")</f>
        <v/>
      </c>
      <c r="I387" s="2" t="str">
        <f>IF(testdata[[#This Row],[mkt-dir]]="UP",testdata[[#This Row],[eval]],"")</f>
        <v/>
      </c>
      <c r="J387" s="5">
        <f t="shared" si="31"/>
        <v>9.4885076388888852</v>
      </c>
      <c r="K387" s="5">
        <f t="shared" si="32"/>
        <v>-24.102629166666564</v>
      </c>
      <c r="L387" s="6">
        <f>testdata[[#This Row],[cov+]]/testdata[[#This Row],[varM+]]</f>
        <v>-2.5401917861014662</v>
      </c>
      <c r="M387" s="1">
        <f>IF(testdata[[#This Row],[mkt-dir]]="DN",testdata[[#This Row],[mrkt]],"")</f>
        <v>271.33</v>
      </c>
      <c r="N387" s="1">
        <f>IF(testdata[[#This Row],[mkt-dir]]="DN",testdata[[#This Row],[eval]],"")</f>
        <v>310.10000000000002</v>
      </c>
      <c r="O387" s="5">
        <f t="shared" si="33"/>
        <v>10.06849843749999</v>
      </c>
      <c r="P387" s="5">
        <f t="shared" si="34"/>
        <v>-2.7714999999999534</v>
      </c>
      <c r="Q387" s="6">
        <f>testdata[[#This Row],[cov-]]/testdata[[#This Row],[varM-]]</f>
        <v>-0.27526448131307624</v>
      </c>
      <c r="R387" s="6">
        <f>testdata[[#This Row],[beta+]]/testdata[[#This Row],[beta-]]</f>
        <v>9.2281858305298048</v>
      </c>
      <c r="S387" s="6">
        <f>(testdata[[#This Row],[beta+]]-testdata[[#This Row],[beta-]])^2</f>
        <v>5.1298956959760016</v>
      </c>
      <c r="U387" s="15">
        <v>43297</v>
      </c>
      <c r="V387" s="6">
        <v>-1.6942999999999999</v>
      </c>
      <c r="W387" s="6">
        <v>-2.5402</v>
      </c>
      <c r="X387" s="6">
        <v>-0.27529999999999999</v>
      </c>
      <c r="Y387" s="6">
        <v>9.2281999999999993</v>
      </c>
      <c r="Z387" s="6">
        <v>5.1299000000000001</v>
      </c>
    </row>
    <row r="388" spans="1:26" x14ac:dyDescent="0.25">
      <c r="A388" s="3">
        <v>386</v>
      </c>
      <c r="B388" s="1">
        <v>272.43</v>
      </c>
      <c r="C388" s="1">
        <v>322.69</v>
      </c>
      <c r="D388" s="5">
        <f t="shared" si="30"/>
        <v>11.242878999999995</v>
      </c>
      <c r="E388" s="5">
        <f t="shared" si="35"/>
        <v>-22.43526999999991</v>
      </c>
      <c r="F388" s="6">
        <f>testdata[[#This Row],[cov]]/testdata[[#This Row],[varM]]</f>
        <v>-1.9955093352867999</v>
      </c>
      <c r="G388" s="2" t="str">
        <f>IF(testdata[[#This Row],[mrkt]]&gt;B387,"UP",IF(testdata[[#This Row],[mrkt]]&lt;B387,"DN",""))</f>
        <v>UP</v>
      </c>
      <c r="H388" s="2">
        <f>IF(testdata[[#This Row],[mkt-dir]]="UP",testdata[[#This Row],[mrkt]],"")</f>
        <v>272.43</v>
      </c>
      <c r="I388" s="2">
        <f>IF(testdata[[#This Row],[mkt-dir]]="UP",testdata[[#This Row],[eval]],"")</f>
        <v>322.69</v>
      </c>
      <c r="J388" s="5">
        <f t="shared" si="31"/>
        <v>10.727545562130178</v>
      </c>
      <c r="K388" s="5">
        <f t="shared" si="32"/>
        <v>-24.994915384615293</v>
      </c>
      <c r="L388" s="6">
        <f>testdata[[#This Row],[cov+]]/testdata[[#This Row],[varM+]]</f>
        <v>-2.3299752249807302</v>
      </c>
      <c r="M388" s="1" t="str">
        <f>IF(testdata[[#This Row],[mkt-dir]]="DN",testdata[[#This Row],[mrkt]],"")</f>
        <v/>
      </c>
      <c r="N388" s="1" t="str">
        <f>IF(testdata[[#This Row],[mkt-dir]]="DN",testdata[[#This Row],[eval]],"")</f>
        <v/>
      </c>
      <c r="O388" s="5">
        <f t="shared" si="33"/>
        <v>10.662783673469381</v>
      </c>
      <c r="P388" s="5">
        <f t="shared" si="34"/>
        <v>-16.082328571428469</v>
      </c>
      <c r="Q388" s="6">
        <f>testdata[[#This Row],[cov-]]/testdata[[#This Row],[varM-]]</f>
        <v>-1.5082673590615681</v>
      </c>
      <c r="R388" s="6">
        <f>testdata[[#This Row],[beta+]]/testdata[[#This Row],[beta-]]</f>
        <v>1.5448025252170292</v>
      </c>
      <c r="S388" s="6">
        <f>(testdata[[#This Row],[beta+]]-testdata[[#This Row],[beta-]])^2</f>
        <v>0.67520381691342368</v>
      </c>
      <c r="U388" s="15">
        <v>43298</v>
      </c>
      <c r="V388" s="6">
        <v>-1.9955000000000001</v>
      </c>
      <c r="W388" s="6">
        <v>-2.33</v>
      </c>
      <c r="X388" s="6">
        <v>-1.5083</v>
      </c>
      <c r="Y388" s="6">
        <v>1.5448</v>
      </c>
      <c r="Z388" s="6">
        <v>0.67520000000000002</v>
      </c>
    </row>
    <row r="389" spans="1:26" x14ac:dyDescent="0.25">
      <c r="A389" s="3">
        <v>387</v>
      </c>
      <c r="B389" s="1">
        <v>273</v>
      </c>
      <c r="C389" s="1">
        <v>323.85000000000002</v>
      </c>
      <c r="D389" s="5">
        <f t="shared" si="30"/>
        <v>12.935238999999996</v>
      </c>
      <c r="E389" s="5">
        <f t="shared" si="35"/>
        <v>-24.532934999999931</v>
      </c>
      <c r="F389" s="6">
        <f>testdata[[#This Row],[cov]]/testdata[[#This Row],[varM]]</f>
        <v>-1.8965969627619512</v>
      </c>
      <c r="G389" s="2" t="str">
        <f>IF(testdata[[#This Row],[mrkt]]&gt;B388,"UP",IF(testdata[[#This Row],[mrkt]]&lt;B388,"DN",""))</f>
        <v>UP</v>
      </c>
      <c r="H389" s="2">
        <f>IF(testdata[[#This Row],[mkt-dir]]="UP",testdata[[#This Row],[mrkt]],"")</f>
        <v>273</v>
      </c>
      <c r="I389" s="2">
        <f>IF(testdata[[#This Row],[mkt-dir]]="UP",testdata[[#This Row],[eval]],"")</f>
        <v>323.85000000000002</v>
      </c>
      <c r="J389" s="5">
        <f t="shared" si="31"/>
        <v>11.917477551020411</v>
      </c>
      <c r="K389" s="5">
        <f t="shared" si="32"/>
        <v>-25.233911224489702</v>
      </c>
      <c r="L389" s="6">
        <f>testdata[[#This Row],[cov+]]/testdata[[#This Row],[varM+]]</f>
        <v>-2.1173869316270788</v>
      </c>
      <c r="M389" s="1" t="str">
        <f>IF(testdata[[#This Row],[mkt-dir]]="DN",testdata[[#This Row],[mrkt]],"")</f>
        <v/>
      </c>
      <c r="N389" s="1" t="str">
        <f>IF(testdata[[#This Row],[mkt-dir]]="DN",testdata[[#This Row],[eval]],"")</f>
        <v/>
      </c>
      <c r="O389" s="5">
        <f t="shared" si="33"/>
        <v>11.961499999999981</v>
      </c>
      <c r="P389" s="5">
        <f t="shared" si="34"/>
        <v>-25.314116666666632</v>
      </c>
      <c r="Q389" s="6">
        <f>testdata[[#This Row],[cov-]]/testdata[[#This Row],[varM-]]</f>
        <v>-2.1162995165043408</v>
      </c>
      <c r="R389" s="6">
        <f>testdata[[#This Row],[beta+]]/testdata[[#This Row],[beta-]]</f>
        <v>1.0005138285551065</v>
      </c>
      <c r="S389" s="6">
        <f>(testdata[[#This Row],[beta+]]-testdata[[#This Row],[beta-]])^2</f>
        <v>1.1824716491593484E-6</v>
      </c>
      <c r="U389" s="15">
        <v>43299</v>
      </c>
      <c r="V389" s="6">
        <v>-1.8966000000000001</v>
      </c>
      <c r="W389" s="6">
        <v>-2.1173999999999999</v>
      </c>
      <c r="X389" s="6">
        <v>-2.1162999999999998</v>
      </c>
      <c r="Y389" s="6">
        <v>1.0004999999999999</v>
      </c>
      <c r="Z389" s="6">
        <v>0</v>
      </c>
    </row>
    <row r="390" spans="1:26" x14ac:dyDescent="0.25">
      <c r="A390" s="3">
        <v>388</v>
      </c>
      <c r="B390" s="1">
        <v>271.97000000000003</v>
      </c>
      <c r="C390" s="1">
        <v>320.23</v>
      </c>
      <c r="D390" s="5">
        <f t="shared" si="30"/>
        <v>13.958192750000009</v>
      </c>
      <c r="E390" s="5">
        <f t="shared" si="35"/>
        <v>-27.351360749999941</v>
      </c>
      <c r="F390" s="6">
        <f>testdata[[#This Row],[cov]]/testdata[[#This Row],[varM]]</f>
        <v>-1.959520207227395</v>
      </c>
      <c r="G390" s="2" t="str">
        <f>IF(testdata[[#This Row],[mrkt]]&gt;B389,"UP",IF(testdata[[#This Row],[mrkt]]&lt;B389,"DN",""))</f>
        <v>DN</v>
      </c>
      <c r="H390" s="2" t="str">
        <f>IF(testdata[[#This Row],[mkt-dir]]="UP",testdata[[#This Row],[mrkt]],"")</f>
        <v/>
      </c>
      <c r="I390" s="2" t="str">
        <f>IF(testdata[[#This Row],[mkt-dir]]="UP",testdata[[#This Row],[eval]],"")</f>
        <v/>
      </c>
      <c r="J390" s="5">
        <f t="shared" si="31"/>
        <v>12.833330177514796</v>
      </c>
      <c r="K390" s="5">
        <f t="shared" si="32"/>
        <v>-27.457455029585713</v>
      </c>
      <c r="L390" s="6">
        <f>testdata[[#This Row],[cov+]]/testdata[[#This Row],[varM+]]</f>
        <v>-2.139542476487807</v>
      </c>
      <c r="M390" s="1">
        <f>IF(testdata[[#This Row],[mkt-dir]]="DN",testdata[[#This Row],[mrkt]],"")</f>
        <v>271.97000000000003</v>
      </c>
      <c r="N390" s="1">
        <f>IF(testdata[[#This Row],[mkt-dir]]="DN",testdata[[#This Row],[eval]],"")</f>
        <v>320.23</v>
      </c>
      <c r="O390" s="5">
        <f t="shared" si="33"/>
        <v>14.959653061224515</v>
      </c>
      <c r="P390" s="5">
        <f t="shared" si="34"/>
        <v>-27.209487755102025</v>
      </c>
      <c r="Q390" s="6">
        <f>testdata[[#This Row],[cov-]]/testdata[[#This Row],[varM-]]</f>
        <v>-1.8188582077233553</v>
      </c>
      <c r="R390" s="6">
        <f>testdata[[#This Row],[beta+]]/testdata[[#This Row],[beta-]]</f>
        <v>1.1763107577065333</v>
      </c>
      <c r="S390" s="6">
        <f>(testdata[[#This Row],[beta+]]-testdata[[#This Row],[beta-]])^2</f>
        <v>0.10283840023299114</v>
      </c>
      <c r="U390" s="15">
        <v>43300</v>
      </c>
      <c r="V390" s="6">
        <v>-1.9595</v>
      </c>
      <c r="W390" s="6">
        <v>-2.1395</v>
      </c>
      <c r="X390" s="6">
        <v>-1.8189</v>
      </c>
      <c r="Y390" s="6">
        <v>1.1762999999999999</v>
      </c>
      <c r="Z390" s="6">
        <v>0.1028</v>
      </c>
    </row>
    <row r="391" spans="1:26" x14ac:dyDescent="0.25">
      <c r="A391" s="3">
        <v>389</v>
      </c>
      <c r="B391" s="1">
        <v>271.66000000000003</v>
      </c>
      <c r="C391" s="1">
        <v>313.58</v>
      </c>
      <c r="D391" s="5">
        <f t="shared" si="30"/>
        <v>14.692904750000016</v>
      </c>
      <c r="E391" s="5">
        <f t="shared" si="35"/>
        <v>-28.419034499999945</v>
      </c>
      <c r="F391" s="6">
        <f>testdata[[#This Row],[cov]]/testdata[[#This Row],[varM]]</f>
        <v>-1.9342012341024613</v>
      </c>
      <c r="G391" s="2" t="str">
        <f>IF(testdata[[#This Row],[mrkt]]&gt;B390,"UP",IF(testdata[[#This Row],[mrkt]]&lt;B390,"DN",""))</f>
        <v>DN</v>
      </c>
      <c r="H391" s="2" t="str">
        <f>IF(testdata[[#This Row],[mkt-dir]]="UP",testdata[[#This Row],[mrkt]],"")</f>
        <v/>
      </c>
      <c r="I391" s="2" t="str">
        <f>IF(testdata[[#This Row],[mkt-dir]]="UP",testdata[[#This Row],[eval]],"")</f>
        <v/>
      </c>
      <c r="J391" s="5">
        <f t="shared" si="31"/>
        <v>12.833330177514796</v>
      </c>
      <c r="K391" s="5">
        <f t="shared" si="32"/>
        <v>-27.457455029585713</v>
      </c>
      <c r="L391" s="6">
        <f>testdata[[#This Row],[cov+]]/testdata[[#This Row],[varM+]]</f>
        <v>-2.139542476487807</v>
      </c>
      <c r="M391" s="1">
        <f>IF(testdata[[#This Row],[mkt-dir]]="DN",testdata[[#This Row],[mrkt]],"")</f>
        <v>271.66000000000003</v>
      </c>
      <c r="N391" s="1">
        <f>IF(testdata[[#This Row],[mkt-dir]]="DN",testdata[[#This Row],[eval]],"")</f>
        <v>313.58</v>
      </c>
      <c r="O391" s="5">
        <f t="shared" si="33"/>
        <v>17.957400000000046</v>
      </c>
      <c r="P391" s="5">
        <f t="shared" si="34"/>
        <v>-31.926742857142845</v>
      </c>
      <c r="Q391" s="6">
        <f>testdata[[#This Row],[cov-]]/testdata[[#This Row],[varM-]]</f>
        <v>-1.777915670260882</v>
      </c>
      <c r="R391" s="6">
        <f>testdata[[#This Row],[beta+]]/testdata[[#This Row],[beta-]]</f>
        <v>1.2033993019330673</v>
      </c>
      <c r="S391" s="6">
        <f>(testdata[[#This Row],[beta+]]-testdata[[#This Row],[beta-]])^2</f>
        <v>0.13077394698188596</v>
      </c>
      <c r="U391" s="15">
        <v>43301</v>
      </c>
      <c r="V391" s="6">
        <v>-1.9341999999999999</v>
      </c>
      <c r="W391" s="6">
        <v>-2.1395</v>
      </c>
      <c r="X391" s="6">
        <v>-1.7779</v>
      </c>
      <c r="Y391" s="6">
        <v>1.2034</v>
      </c>
      <c r="Z391" s="6">
        <v>0.1308</v>
      </c>
    </row>
    <row r="392" spans="1:26" x14ac:dyDescent="0.25">
      <c r="A392" s="3">
        <v>390</v>
      </c>
      <c r="B392" s="1">
        <v>272.16000000000003</v>
      </c>
      <c r="C392" s="1">
        <v>303.2</v>
      </c>
      <c r="D392" s="5">
        <f t="shared" si="30"/>
        <v>15.549914750000028</v>
      </c>
      <c r="E392" s="5">
        <f t="shared" si="35"/>
        <v>-32.369461249999986</v>
      </c>
      <c r="F392" s="6">
        <f>testdata[[#This Row],[cov]]/testdata[[#This Row],[varM]]</f>
        <v>-2.081648791675847</v>
      </c>
      <c r="G392" s="2" t="str">
        <f>IF(testdata[[#This Row],[mrkt]]&gt;B391,"UP",IF(testdata[[#This Row],[mrkt]]&lt;B391,"DN",""))</f>
        <v>UP</v>
      </c>
      <c r="H392" s="2">
        <f>IF(testdata[[#This Row],[mkt-dir]]="UP",testdata[[#This Row],[mrkt]],"")</f>
        <v>272.16000000000003</v>
      </c>
      <c r="I392" s="2">
        <f>IF(testdata[[#This Row],[mkt-dir]]="UP",testdata[[#This Row],[eval]],"")</f>
        <v>303.2</v>
      </c>
      <c r="J392" s="5">
        <f t="shared" si="31"/>
        <v>13.939744378698245</v>
      </c>
      <c r="K392" s="5">
        <f t="shared" si="32"/>
        <v>-33.460260946745535</v>
      </c>
      <c r="L392" s="6">
        <f>testdata[[#This Row],[cov+]]/testdata[[#This Row],[varM+]]</f>
        <v>-2.4003496791431265</v>
      </c>
      <c r="M392" s="1" t="str">
        <f>IF(testdata[[#This Row],[mkt-dir]]="DN",testdata[[#This Row],[mrkt]],"")</f>
        <v/>
      </c>
      <c r="N392" s="1" t="str">
        <f>IF(testdata[[#This Row],[mkt-dir]]="DN",testdata[[#This Row],[eval]],"")</f>
        <v/>
      </c>
      <c r="O392" s="5">
        <f t="shared" si="33"/>
        <v>17.957400000000046</v>
      </c>
      <c r="P392" s="5">
        <f t="shared" si="34"/>
        <v>-31.926742857142845</v>
      </c>
      <c r="Q392" s="6">
        <f>testdata[[#This Row],[cov-]]/testdata[[#This Row],[varM-]]</f>
        <v>-1.777915670260882</v>
      </c>
      <c r="R392" s="6">
        <f>testdata[[#This Row],[beta+]]/testdata[[#This Row],[beta-]]</f>
        <v>1.3500919752796328</v>
      </c>
      <c r="S392" s="6">
        <f>(testdata[[#This Row],[beta+]]-testdata[[#This Row],[beta-]])^2</f>
        <v>0.38742409541322193</v>
      </c>
      <c r="U392" s="15">
        <v>43304</v>
      </c>
      <c r="V392" s="6">
        <v>-2.0815999999999999</v>
      </c>
      <c r="W392" s="6">
        <v>-2.4003000000000001</v>
      </c>
      <c r="X392" s="6">
        <v>-1.7779</v>
      </c>
      <c r="Y392" s="6">
        <v>1.3501000000000001</v>
      </c>
      <c r="Z392" s="6">
        <v>0.38740000000000002</v>
      </c>
    </row>
    <row r="393" spans="1:26" x14ac:dyDescent="0.25">
      <c r="A393" s="3">
        <v>391</v>
      </c>
      <c r="B393" s="1">
        <v>273.52999999999997</v>
      </c>
      <c r="C393" s="1">
        <v>297.43</v>
      </c>
      <c r="D393" s="5">
        <f t="shared" si="30"/>
        <v>15.649824750000016</v>
      </c>
      <c r="E393" s="5">
        <f t="shared" si="35"/>
        <v>-36.233544249999952</v>
      </c>
      <c r="F393" s="6">
        <f>testdata[[#This Row],[cov]]/testdata[[#This Row],[varM]]</f>
        <v>-2.3152683706569888</v>
      </c>
      <c r="G393" s="2" t="str">
        <f>IF(testdata[[#This Row],[mrkt]]&gt;B392,"UP",IF(testdata[[#This Row],[mrkt]]&lt;B392,"DN",""))</f>
        <v>UP</v>
      </c>
      <c r="H393" s="2">
        <f>IF(testdata[[#This Row],[mkt-dir]]="UP",testdata[[#This Row],[mrkt]],"")</f>
        <v>273.52999999999997</v>
      </c>
      <c r="I393" s="2">
        <f>IF(testdata[[#This Row],[mkt-dir]]="UP",testdata[[#This Row],[eval]],"")</f>
        <v>297.43</v>
      </c>
      <c r="J393" s="5">
        <f t="shared" si="31"/>
        <v>14.718994387755107</v>
      </c>
      <c r="K393" s="5">
        <f t="shared" si="32"/>
        <v>-40.247703061224414</v>
      </c>
      <c r="L393" s="6">
        <f>testdata[[#This Row],[cov+]]/testdata[[#This Row],[varM+]]</f>
        <v>-2.7344057617622926</v>
      </c>
      <c r="M393" s="1" t="str">
        <f>IF(testdata[[#This Row],[mkt-dir]]="DN",testdata[[#This Row],[mrkt]],"")</f>
        <v/>
      </c>
      <c r="N393" s="1" t="str">
        <f>IF(testdata[[#This Row],[mkt-dir]]="DN",testdata[[#This Row],[eval]],"")</f>
        <v/>
      </c>
      <c r="O393" s="5">
        <f t="shared" si="33"/>
        <v>17.552888888888962</v>
      </c>
      <c r="P393" s="5">
        <f t="shared" si="34"/>
        <v>-27.978716666666681</v>
      </c>
      <c r="Q393" s="6">
        <f>testdata[[#This Row],[cov-]]/testdata[[#This Row],[varM-]]</f>
        <v>-1.593966488580538</v>
      </c>
      <c r="R393" s="6">
        <f>testdata[[#This Row],[beta+]]/testdata[[#This Row],[beta-]]</f>
        <v>1.7154725531258443</v>
      </c>
      <c r="S393" s="6">
        <f>(testdata[[#This Row],[beta+]]-testdata[[#This Row],[beta-]])^2</f>
        <v>1.3006017358153286</v>
      </c>
      <c r="U393" s="15">
        <v>43305</v>
      </c>
      <c r="V393" s="6">
        <v>-2.3153000000000001</v>
      </c>
      <c r="W393" s="6">
        <v>-2.7343999999999999</v>
      </c>
      <c r="X393" s="6">
        <v>-1.5940000000000001</v>
      </c>
      <c r="Y393" s="6">
        <v>1.7155</v>
      </c>
      <c r="Z393" s="6">
        <v>1.3006</v>
      </c>
    </row>
    <row r="394" spans="1:26" x14ac:dyDescent="0.25">
      <c r="A394" s="3">
        <v>392</v>
      </c>
      <c r="B394" s="1">
        <v>275.87</v>
      </c>
      <c r="C394" s="1">
        <v>308.74</v>
      </c>
      <c r="D394" s="5">
        <f t="shared" si="30"/>
        <v>16.853412750000025</v>
      </c>
      <c r="E394" s="5">
        <f t="shared" si="35"/>
        <v>-35.05730924999996</v>
      </c>
      <c r="F394" s="6">
        <f>testdata[[#This Row],[cov]]/testdata[[#This Row],[varM]]</f>
        <v>-2.0801311740258606</v>
      </c>
      <c r="G394" s="2" t="str">
        <f>IF(testdata[[#This Row],[mrkt]]&gt;B393,"UP",IF(testdata[[#This Row],[mrkt]]&lt;B393,"DN",""))</f>
        <v>UP</v>
      </c>
      <c r="H394" s="2">
        <f>IF(testdata[[#This Row],[mkt-dir]]="UP",testdata[[#This Row],[mrkt]],"")</f>
        <v>275.87</v>
      </c>
      <c r="I394" s="2">
        <f>IF(testdata[[#This Row],[mkt-dir]]="UP",testdata[[#This Row],[eval]],"")</f>
        <v>308.74</v>
      </c>
      <c r="J394" s="5">
        <f t="shared" si="31"/>
        <v>15.895459693877566</v>
      </c>
      <c r="K394" s="5">
        <f t="shared" si="32"/>
        <v>-38.173832653061162</v>
      </c>
      <c r="L394" s="6">
        <f>testdata[[#This Row],[cov+]]/testdata[[#This Row],[varM+]]</f>
        <v>-2.4015557516568413</v>
      </c>
      <c r="M394" s="1" t="str">
        <f>IF(testdata[[#This Row],[mkt-dir]]="DN",testdata[[#This Row],[mrkt]],"")</f>
        <v/>
      </c>
      <c r="N394" s="1" t="str">
        <f>IF(testdata[[#This Row],[mkt-dir]]="DN",testdata[[#This Row],[eval]],"")</f>
        <v/>
      </c>
      <c r="O394" s="5">
        <f t="shared" si="33"/>
        <v>17.552888888888962</v>
      </c>
      <c r="P394" s="5">
        <f t="shared" si="34"/>
        <v>-27.978716666666681</v>
      </c>
      <c r="Q394" s="6">
        <f>testdata[[#This Row],[cov-]]/testdata[[#This Row],[varM-]]</f>
        <v>-1.593966488580538</v>
      </c>
      <c r="R394" s="6">
        <f>testdata[[#This Row],[beta+]]/testdata[[#This Row],[beta-]]</f>
        <v>1.5066538530527571</v>
      </c>
      <c r="S394" s="6">
        <f>(testdata[[#This Row],[beta+]]-testdata[[#This Row],[beta-]])^2</f>
        <v>0.65220041783612659</v>
      </c>
      <c r="U394" s="15">
        <v>43306</v>
      </c>
      <c r="V394" s="6">
        <v>-2.0800999999999998</v>
      </c>
      <c r="W394" s="6">
        <v>-2.4016000000000002</v>
      </c>
      <c r="X394" s="6">
        <v>-1.5940000000000001</v>
      </c>
      <c r="Y394" s="6">
        <v>1.5066999999999999</v>
      </c>
      <c r="Z394" s="6">
        <v>0.6522</v>
      </c>
    </row>
    <row r="395" spans="1:26" x14ac:dyDescent="0.25">
      <c r="A395" s="3">
        <v>393</v>
      </c>
      <c r="B395" s="1">
        <v>275.20999999999998</v>
      </c>
      <c r="C395" s="1">
        <v>306.64999999999998</v>
      </c>
      <c r="D395" s="5">
        <f t="shared" si="30"/>
        <v>15.409858750000012</v>
      </c>
      <c r="E395" s="5">
        <f t="shared" si="35"/>
        <v>-28.505957499999948</v>
      </c>
      <c r="F395" s="6">
        <f>testdata[[#This Row],[cov]]/testdata[[#This Row],[varM]]</f>
        <v>-1.8498519657099339</v>
      </c>
      <c r="G395" s="2" t="str">
        <f>IF(testdata[[#This Row],[mrkt]]&gt;B394,"UP",IF(testdata[[#This Row],[mrkt]]&lt;B394,"DN",""))</f>
        <v>DN</v>
      </c>
      <c r="H395" s="2" t="str">
        <f>IF(testdata[[#This Row],[mkt-dir]]="UP",testdata[[#This Row],[mrkt]],"")</f>
        <v/>
      </c>
      <c r="I395" s="2" t="str">
        <f>IF(testdata[[#This Row],[mkt-dir]]="UP",testdata[[#This Row],[eval]],"")</f>
        <v/>
      </c>
      <c r="J395" s="5">
        <f t="shared" si="31"/>
        <v>15.895459693877566</v>
      </c>
      <c r="K395" s="5">
        <f t="shared" si="32"/>
        <v>-38.173832653061162</v>
      </c>
      <c r="L395" s="6">
        <f>testdata[[#This Row],[cov+]]/testdata[[#This Row],[varM+]]</f>
        <v>-2.4015557516568413</v>
      </c>
      <c r="M395" s="1">
        <f>IF(testdata[[#This Row],[mkt-dir]]="DN",testdata[[#This Row],[mrkt]],"")</f>
        <v>275.20999999999998</v>
      </c>
      <c r="N395" s="1">
        <f>IF(testdata[[#This Row],[mkt-dir]]="DN",testdata[[#This Row],[eval]],"")</f>
        <v>306.64999999999998</v>
      </c>
      <c r="O395" s="5">
        <f t="shared" si="33"/>
        <v>13.848566666666658</v>
      </c>
      <c r="P395" s="5">
        <f t="shared" si="34"/>
        <v>-2.3916999999999446</v>
      </c>
      <c r="Q395" s="6">
        <f>testdata[[#This Row],[cov-]]/testdata[[#This Row],[varM-]]</f>
        <v>-0.17270379365373165</v>
      </c>
      <c r="R395" s="6">
        <f>testdata[[#This Row],[beta+]]/testdata[[#This Row],[beta-]]</f>
        <v>13.905634038774634</v>
      </c>
      <c r="S395" s="6">
        <f>(testdata[[#This Row],[beta+]]-testdata[[#This Row],[beta-]])^2</f>
        <v>4.9677810506942963</v>
      </c>
      <c r="U395" s="15">
        <v>43307</v>
      </c>
      <c r="V395" s="6">
        <v>-1.8499000000000001</v>
      </c>
      <c r="W395" s="6">
        <v>-2.4016000000000002</v>
      </c>
      <c r="X395" s="6">
        <v>-0.17269999999999999</v>
      </c>
      <c r="Y395" s="6">
        <v>13.9056</v>
      </c>
      <c r="Z395" s="6">
        <v>4.9678000000000004</v>
      </c>
    </row>
    <row r="396" spans="1:26" x14ac:dyDescent="0.25">
      <c r="A396" s="3">
        <v>394</v>
      </c>
      <c r="B396" s="1">
        <v>273.35000000000002</v>
      </c>
      <c r="C396" s="1">
        <v>297.18</v>
      </c>
      <c r="D396" s="5">
        <f t="shared" si="30"/>
        <v>13.524214000000018</v>
      </c>
      <c r="E396" s="5">
        <f t="shared" si="35"/>
        <v>-20.099306999999975</v>
      </c>
      <c r="F396" s="6">
        <f>testdata[[#This Row],[cov]]/testdata[[#This Row],[varM]]</f>
        <v>-1.4861719135766371</v>
      </c>
      <c r="G396" s="2" t="str">
        <f>IF(testdata[[#This Row],[mrkt]]&gt;B395,"UP",IF(testdata[[#This Row],[mrkt]]&lt;B395,"DN",""))</f>
        <v>DN</v>
      </c>
      <c r="H396" s="2" t="str">
        <f>IF(testdata[[#This Row],[mkt-dir]]="UP",testdata[[#This Row],[mrkt]],"")</f>
        <v/>
      </c>
      <c r="I396" s="2" t="str">
        <f>IF(testdata[[#This Row],[mkt-dir]]="UP",testdata[[#This Row],[eval]],"")</f>
        <v/>
      </c>
      <c r="J396" s="5">
        <f t="shared" si="31"/>
        <v>13.652717159763338</v>
      </c>
      <c r="K396" s="5">
        <f t="shared" si="32"/>
        <v>-25.015650295857942</v>
      </c>
      <c r="L396" s="6">
        <f>testdata[[#This Row],[cov+]]/testdata[[#This Row],[varM+]]</f>
        <v>-1.8322836401813787</v>
      </c>
      <c r="M396" s="1">
        <f>IF(testdata[[#This Row],[mkt-dir]]="DN",testdata[[#This Row],[mrkt]],"")</f>
        <v>273.35000000000002</v>
      </c>
      <c r="N396" s="1">
        <f>IF(testdata[[#This Row],[mkt-dir]]="DN",testdata[[#This Row],[eval]],"")</f>
        <v>297.18</v>
      </c>
      <c r="O396" s="5">
        <f t="shared" si="33"/>
        <v>12.95759591836735</v>
      </c>
      <c r="P396" s="5">
        <f t="shared" si="34"/>
        <v>-7.9674571428571284</v>
      </c>
      <c r="Q396" s="6">
        <f>testdata[[#This Row],[cov-]]/testdata[[#This Row],[varM-]]</f>
        <v>-0.61488698930357011</v>
      </c>
      <c r="R396" s="6">
        <f>testdata[[#This Row],[beta+]]/testdata[[#This Row],[beta-]]</f>
        <v>2.9798705649255153</v>
      </c>
      <c r="S396" s="6">
        <f>(testdata[[#This Row],[beta+]]-testdata[[#This Row],[beta-]])^2</f>
        <v>1.4820546055685047</v>
      </c>
      <c r="U396" s="15">
        <v>43308</v>
      </c>
      <c r="V396" s="6">
        <v>-1.4862</v>
      </c>
      <c r="W396" s="6">
        <v>-1.8323</v>
      </c>
      <c r="X396" s="6">
        <v>-0.6149</v>
      </c>
      <c r="Y396" s="6">
        <v>2.9799000000000002</v>
      </c>
      <c r="Z396" s="6">
        <v>1.4821</v>
      </c>
    </row>
    <row r="397" spans="1:26" x14ac:dyDescent="0.25">
      <c r="A397" s="3">
        <v>395</v>
      </c>
      <c r="B397" s="1">
        <v>271.92</v>
      </c>
      <c r="C397" s="1">
        <v>290.17</v>
      </c>
      <c r="D397" s="5">
        <f t="shared" si="30"/>
        <v>11.137565000000027</v>
      </c>
      <c r="E397" s="5">
        <f t="shared" si="35"/>
        <v>-11.535407499999996</v>
      </c>
      <c r="F397" s="6">
        <f>testdata[[#This Row],[cov]]/testdata[[#This Row],[varM]]</f>
        <v>-1.0357207791828795</v>
      </c>
      <c r="G397" s="2" t="str">
        <f>IF(testdata[[#This Row],[mrkt]]&gt;B396,"UP",IF(testdata[[#This Row],[mrkt]]&lt;B396,"DN",""))</f>
        <v>DN</v>
      </c>
      <c r="H397" s="2" t="str">
        <f>IF(testdata[[#This Row],[mkt-dir]]="UP",testdata[[#This Row],[mrkt]],"")</f>
        <v/>
      </c>
      <c r="I397" s="2" t="str">
        <f>IF(testdata[[#This Row],[mkt-dir]]="UP",testdata[[#This Row],[eval]],"")</f>
        <v/>
      </c>
      <c r="J397" s="5">
        <f t="shared" si="31"/>
        <v>10.875340972222252</v>
      </c>
      <c r="K397" s="5">
        <f t="shared" si="32"/>
        <v>-12.017927777777738</v>
      </c>
      <c r="L397" s="6">
        <f>testdata[[#This Row],[cov+]]/testdata[[#This Row],[varM+]]</f>
        <v>-1.1050621592898904</v>
      </c>
      <c r="M397" s="1">
        <f>IF(testdata[[#This Row],[mkt-dir]]="DN",testdata[[#This Row],[mrkt]],"")</f>
        <v>271.92</v>
      </c>
      <c r="N397" s="1">
        <f>IF(testdata[[#This Row],[mkt-dir]]="DN",testdata[[#This Row],[eval]],"")</f>
        <v>290.17</v>
      </c>
      <c r="O397" s="5">
        <f t="shared" si="33"/>
        <v>11.476148437500006</v>
      </c>
      <c r="P397" s="5">
        <f t="shared" si="34"/>
        <v>-9.5428015625000064</v>
      </c>
      <c r="Q397" s="6">
        <f>testdata[[#This Row],[cov-]]/testdata[[#This Row],[varM-]]</f>
        <v>-0.83153347261677935</v>
      </c>
      <c r="R397" s="6">
        <f>testdata[[#This Row],[beta+]]/testdata[[#This Row],[beta-]]</f>
        <v>1.3289448899902188</v>
      </c>
      <c r="S397" s="6">
        <f>(testdata[[#This Row],[beta+]]-testdata[[#This Row],[beta-]])^2</f>
        <v>7.4817942433116943E-2</v>
      </c>
      <c r="U397" s="15">
        <v>43311</v>
      </c>
      <c r="V397" s="6">
        <v>-1.0357000000000001</v>
      </c>
      <c r="W397" s="6">
        <v>-1.1051</v>
      </c>
      <c r="X397" s="6">
        <v>-0.83150000000000002</v>
      </c>
      <c r="Y397" s="6">
        <v>1.3289</v>
      </c>
      <c r="Z397" s="6">
        <v>7.4800000000000005E-2</v>
      </c>
    </row>
    <row r="398" spans="1:26" x14ac:dyDescent="0.25">
      <c r="A398" s="3">
        <v>396</v>
      </c>
      <c r="B398" s="1">
        <v>273.26</v>
      </c>
      <c r="C398" s="1">
        <v>298.14</v>
      </c>
      <c r="D398" s="5">
        <f t="shared" si="30"/>
        <v>8.9985650000000206</v>
      </c>
      <c r="E398" s="5">
        <f t="shared" si="35"/>
        <v>-5.0058899999999982</v>
      </c>
      <c r="F398" s="6">
        <f>testdata[[#This Row],[cov]]/testdata[[#This Row],[varM]]</f>
        <v>-0.5562986987369638</v>
      </c>
      <c r="G398" s="2" t="str">
        <f>IF(testdata[[#This Row],[mrkt]]&gt;B397,"UP",IF(testdata[[#This Row],[mrkt]]&lt;B397,"DN",""))</f>
        <v>UP</v>
      </c>
      <c r="H398" s="2">
        <f>IF(testdata[[#This Row],[mkt-dir]]="UP",testdata[[#This Row],[mrkt]],"")</f>
        <v>273.26</v>
      </c>
      <c r="I398" s="2">
        <f>IF(testdata[[#This Row],[mkt-dir]]="UP",testdata[[#This Row],[eval]],"")</f>
        <v>298.14</v>
      </c>
      <c r="J398" s="5">
        <f t="shared" si="31"/>
        <v>7.2605076388889245</v>
      </c>
      <c r="K398" s="5">
        <f t="shared" si="32"/>
        <v>-2.7102909722221948</v>
      </c>
      <c r="L398" s="6">
        <f>testdata[[#This Row],[cov+]]/testdata[[#This Row],[varM+]]</f>
        <v>-0.37329221412911434</v>
      </c>
      <c r="M398" s="1" t="str">
        <f>IF(testdata[[#This Row],[mkt-dir]]="DN",testdata[[#This Row],[mrkt]],"")</f>
        <v/>
      </c>
      <c r="N398" s="1" t="str">
        <f>IF(testdata[[#This Row],[mkt-dir]]="DN",testdata[[#This Row],[eval]],"")</f>
        <v/>
      </c>
      <c r="O398" s="5">
        <f t="shared" si="33"/>
        <v>11.476148437500006</v>
      </c>
      <c r="P398" s="5">
        <f t="shared" si="34"/>
        <v>-9.5428015625000064</v>
      </c>
      <c r="Q398" s="6">
        <f>testdata[[#This Row],[cov-]]/testdata[[#This Row],[varM-]]</f>
        <v>-0.83153347261677935</v>
      </c>
      <c r="R398" s="6">
        <f>testdata[[#This Row],[beta+]]/testdata[[#This Row],[beta-]]</f>
        <v>0.44892024966161509</v>
      </c>
      <c r="S398" s="6">
        <f>(testdata[[#This Row],[beta+]]-testdata[[#This Row],[beta-]])^2</f>
        <v>0.20998505098035902</v>
      </c>
      <c r="U398" s="15">
        <v>43312</v>
      </c>
      <c r="V398" s="6">
        <v>-0.55630000000000002</v>
      </c>
      <c r="W398" s="6">
        <v>-0.37330000000000002</v>
      </c>
      <c r="X398" s="6">
        <v>-0.83150000000000002</v>
      </c>
      <c r="Y398" s="6">
        <v>0.44890000000000002</v>
      </c>
      <c r="Z398" s="6">
        <v>0.21</v>
      </c>
    </row>
    <row r="399" spans="1:26" x14ac:dyDescent="0.25">
      <c r="A399" s="3">
        <v>397</v>
      </c>
      <c r="B399" s="1">
        <v>272.81</v>
      </c>
      <c r="C399" s="1">
        <v>300.83999999999997</v>
      </c>
      <c r="D399" s="5">
        <f t="shared" si="30"/>
        <v>5.6231490000000148</v>
      </c>
      <c r="E399" s="5">
        <f t="shared" si="35"/>
        <v>-5.5431409999999941</v>
      </c>
      <c r="F399" s="6">
        <f>testdata[[#This Row],[cov]]/testdata[[#This Row],[varM]]</f>
        <v>-0.98577167348757422</v>
      </c>
      <c r="G399" s="2" t="str">
        <f>IF(testdata[[#This Row],[mrkt]]&gt;B398,"UP",IF(testdata[[#This Row],[mrkt]]&lt;B398,"DN",""))</f>
        <v>DN</v>
      </c>
      <c r="H399" s="2" t="str">
        <f>IF(testdata[[#This Row],[mkt-dir]]="UP",testdata[[#This Row],[mrkt]],"")</f>
        <v/>
      </c>
      <c r="I399" s="2" t="str">
        <f>IF(testdata[[#This Row],[mkt-dir]]="UP",testdata[[#This Row],[eval]],"")</f>
        <v/>
      </c>
      <c r="J399" s="5">
        <f t="shared" si="31"/>
        <v>7.2605076388889245</v>
      </c>
      <c r="K399" s="5">
        <f t="shared" si="32"/>
        <v>-2.7102909722221948</v>
      </c>
      <c r="L399" s="6">
        <f>testdata[[#This Row],[cov+]]/testdata[[#This Row],[varM+]]</f>
        <v>-0.37329221412911434</v>
      </c>
      <c r="M399" s="1">
        <f>IF(testdata[[#This Row],[mkt-dir]]="DN",testdata[[#This Row],[mrkt]],"")</f>
        <v>272.81</v>
      </c>
      <c r="N399" s="1">
        <f>IF(testdata[[#This Row],[mkt-dir]]="DN",testdata[[#This Row],[eval]],"")</f>
        <v>300.83999999999997</v>
      </c>
      <c r="O399" s="5">
        <f t="shared" si="33"/>
        <v>2.8337234374999767</v>
      </c>
      <c r="P399" s="5">
        <f t="shared" si="34"/>
        <v>-7.4777109374999853</v>
      </c>
      <c r="Q399" s="6">
        <f>testdata[[#This Row],[cov-]]/testdata[[#This Row],[varM-]]</f>
        <v>-2.6388287715533449</v>
      </c>
      <c r="R399" s="6">
        <f>testdata[[#This Row],[beta+]]/testdata[[#This Row],[beta-]]</f>
        <v>0.14146132487003926</v>
      </c>
      <c r="S399" s="6">
        <f>(testdata[[#This Row],[beta+]]-testdata[[#This Row],[beta-]])^2</f>
        <v>5.1326558930256345</v>
      </c>
      <c r="U399" s="15">
        <v>43313</v>
      </c>
      <c r="V399" s="6">
        <v>-0.98580000000000001</v>
      </c>
      <c r="W399" s="6">
        <v>-0.37330000000000002</v>
      </c>
      <c r="X399" s="6">
        <v>-2.6387999999999998</v>
      </c>
      <c r="Y399" s="6">
        <v>0.14149999999999999</v>
      </c>
      <c r="Z399" s="6">
        <v>5.1326999999999998</v>
      </c>
    </row>
    <row r="400" spans="1:26" x14ac:dyDescent="0.25">
      <c r="A400" s="3">
        <v>398</v>
      </c>
      <c r="B400" s="1">
        <v>274.29000000000002</v>
      </c>
      <c r="C400" s="1">
        <v>349.54</v>
      </c>
      <c r="D400" s="5">
        <f t="shared" si="30"/>
        <v>3.6956847500000025</v>
      </c>
      <c r="E400" s="5">
        <f t="shared" si="35"/>
        <v>-1.7436009999999513</v>
      </c>
      <c r="F400" s="6">
        <f>testdata[[#This Row],[cov]]/testdata[[#This Row],[varM]]</f>
        <v>-0.4717937589238233</v>
      </c>
      <c r="G400" s="2" t="str">
        <f>IF(testdata[[#This Row],[mrkt]]&gt;B399,"UP",IF(testdata[[#This Row],[mrkt]]&lt;B399,"DN",""))</f>
        <v>UP</v>
      </c>
      <c r="H400" s="2">
        <f>IF(testdata[[#This Row],[mkt-dir]]="UP",testdata[[#This Row],[mrkt]],"")</f>
        <v>274.29000000000002</v>
      </c>
      <c r="I400" s="2">
        <f>IF(testdata[[#This Row],[mkt-dir]]="UP",testdata[[#This Row],[eval]],"")</f>
        <v>349.54</v>
      </c>
      <c r="J400" s="5">
        <f t="shared" si="31"/>
        <v>4.2703138888889063</v>
      </c>
      <c r="K400" s="5">
        <f t="shared" si="32"/>
        <v>2.0606347222223249</v>
      </c>
      <c r="L400" s="6">
        <f>testdata[[#This Row],[cov+]]/testdata[[#This Row],[varM+]]</f>
        <v>0.48254877178559863</v>
      </c>
      <c r="M400" s="1" t="str">
        <f>IF(testdata[[#This Row],[mkt-dir]]="DN",testdata[[#This Row],[mrkt]],"")</f>
        <v/>
      </c>
      <c r="N400" s="1" t="str">
        <f>IF(testdata[[#This Row],[mkt-dir]]="DN",testdata[[#This Row],[eval]],"")</f>
        <v/>
      </c>
      <c r="O400" s="5">
        <f t="shared" si="33"/>
        <v>2.8337234374999767</v>
      </c>
      <c r="P400" s="5">
        <f t="shared" si="34"/>
        <v>-7.4777109374999853</v>
      </c>
      <c r="Q400" s="6">
        <f>testdata[[#This Row],[cov-]]/testdata[[#This Row],[varM-]]</f>
        <v>-2.6388287715533449</v>
      </c>
      <c r="R400" s="6">
        <f>testdata[[#This Row],[beta+]]/testdata[[#This Row],[beta-]]</f>
        <v>-0.18286475310087913</v>
      </c>
      <c r="S400" s="6">
        <f>(testdata[[#This Row],[beta+]]-testdata[[#This Row],[beta-]])^2</f>
        <v>9.7429977680606576</v>
      </c>
      <c r="U400" s="15">
        <v>43314</v>
      </c>
      <c r="V400" s="6">
        <v>-0.4718</v>
      </c>
      <c r="W400" s="6">
        <v>0.48249999999999998</v>
      </c>
      <c r="X400" s="6">
        <v>-2.6387999999999998</v>
      </c>
      <c r="Y400" s="6">
        <v>-0.18290000000000001</v>
      </c>
      <c r="Z400" s="6">
        <v>9.7430000000000003</v>
      </c>
    </row>
    <row r="401" spans="1:26" x14ac:dyDescent="0.25">
      <c r="A401" s="3">
        <v>399</v>
      </c>
      <c r="B401" s="1">
        <v>275.47000000000003</v>
      </c>
      <c r="C401" s="1">
        <v>348.17</v>
      </c>
      <c r="D401" s="5">
        <f t="shared" si="30"/>
        <v>3.017350999999997</v>
      </c>
      <c r="E401" s="5">
        <f t="shared" si="35"/>
        <v>2.6291045000000786</v>
      </c>
      <c r="F401" s="6">
        <f>testdata[[#This Row],[cov]]/testdata[[#This Row],[varM]]</f>
        <v>0.87132869195532148</v>
      </c>
      <c r="G401" s="2" t="str">
        <f>IF(testdata[[#This Row],[mrkt]]&gt;B400,"UP",IF(testdata[[#This Row],[mrkt]]&lt;B400,"DN",""))</f>
        <v>UP</v>
      </c>
      <c r="H401" s="2">
        <f>IF(testdata[[#This Row],[mkt-dir]]="UP",testdata[[#This Row],[mrkt]],"")</f>
        <v>275.47000000000003</v>
      </c>
      <c r="I401" s="2">
        <f>IF(testdata[[#This Row],[mkt-dir]]="UP",testdata[[#This Row],[eval]],"")</f>
        <v>348.17</v>
      </c>
      <c r="J401" s="5">
        <f t="shared" si="31"/>
        <v>2.96132430555557</v>
      </c>
      <c r="K401" s="5">
        <f t="shared" si="32"/>
        <v>6.2109638888890366</v>
      </c>
      <c r="L401" s="6">
        <f>testdata[[#This Row],[cov+]]/testdata[[#This Row],[varM+]]</f>
        <v>2.0973602510326224</v>
      </c>
      <c r="M401" s="1" t="str">
        <f>IF(testdata[[#This Row],[mkt-dir]]="DN",testdata[[#This Row],[mrkt]],"")</f>
        <v/>
      </c>
      <c r="N401" s="1" t="str">
        <f>IF(testdata[[#This Row],[mkt-dir]]="DN",testdata[[#This Row],[eval]],"")</f>
        <v/>
      </c>
      <c r="O401" s="5">
        <f t="shared" si="33"/>
        <v>2.8337234374999767</v>
      </c>
      <c r="P401" s="5">
        <f t="shared" si="34"/>
        <v>-7.4777109374999853</v>
      </c>
      <c r="Q401" s="6">
        <f>testdata[[#This Row],[cov-]]/testdata[[#This Row],[varM-]]</f>
        <v>-2.6388287715533449</v>
      </c>
      <c r="R401" s="6">
        <f>testdata[[#This Row],[beta+]]/testdata[[#This Row],[beta-]]</f>
        <v>-0.79480725450708667</v>
      </c>
      <c r="S401" s="6">
        <f>(testdata[[#This Row],[beta+]]-testdata[[#This Row],[beta-]])^2</f>
        <v>22.431486457663819</v>
      </c>
      <c r="U401" s="15">
        <v>43315</v>
      </c>
      <c r="V401" s="6">
        <v>0.87129999999999996</v>
      </c>
      <c r="W401" s="6">
        <v>2.0973999999999999</v>
      </c>
      <c r="X401" s="6">
        <v>-2.6387999999999998</v>
      </c>
      <c r="Y401" s="6">
        <v>-0.79479999999999995</v>
      </c>
      <c r="Z401" s="6">
        <v>22.4315</v>
      </c>
    </row>
    <row r="402" spans="1:26" x14ac:dyDescent="0.25">
      <c r="A402" s="3">
        <v>400</v>
      </c>
      <c r="B402" s="1">
        <v>276.48</v>
      </c>
      <c r="C402" s="1">
        <v>341.99</v>
      </c>
      <c r="D402" s="5">
        <f t="shared" si="30"/>
        <v>3.3410847500000016</v>
      </c>
      <c r="E402" s="5">
        <f t="shared" si="35"/>
        <v>8.2402452500000969</v>
      </c>
      <c r="F402" s="6">
        <f>testdata[[#This Row],[cov]]/testdata[[#This Row],[varM]]</f>
        <v>2.4663382902813504</v>
      </c>
      <c r="G402" s="2" t="str">
        <f>IF(testdata[[#This Row],[mrkt]]&gt;B401,"UP",IF(testdata[[#This Row],[mrkt]]&lt;B401,"DN",""))</f>
        <v>UP</v>
      </c>
      <c r="H402" s="2">
        <f>IF(testdata[[#This Row],[mkt-dir]]="UP",testdata[[#This Row],[mrkt]],"")</f>
        <v>276.48</v>
      </c>
      <c r="I402" s="2">
        <f>IF(testdata[[#This Row],[mkt-dir]]="UP",testdata[[#This Row],[eval]],"")</f>
        <v>341.99</v>
      </c>
      <c r="J402" s="5">
        <f t="shared" si="31"/>
        <v>3.0900500000000246</v>
      </c>
      <c r="K402" s="5">
        <f t="shared" si="32"/>
        <v>12.033750000000174</v>
      </c>
      <c r="L402" s="6">
        <f>testdata[[#This Row],[cov+]]/testdata[[#This Row],[varM+]]</f>
        <v>3.8943544602838394</v>
      </c>
      <c r="M402" s="1" t="str">
        <f>IF(testdata[[#This Row],[mkt-dir]]="DN",testdata[[#This Row],[mrkt]],"")</f>
        <v/>
      </c>
      <c r="N402" s="1" t="str">
        <f>IF(testdata[[#This Row],[mkt-dir]]="DN",testdata[[#This Row],[eval]],"")</f>
        <v/>
      </c>
      <c r="O402" s="5">
        <f t="shared" si="33"/>
        <v>2.8337234374999767</v>
      </c>
      <c r="P402" s="5">
        <f t="shared" si="34"/>
        <v>-7.4777109374999853</v>
      </c>
      <c r="Q402" s="6">
        <f>testdata[[#This Row],[cov-]]/testdata[[#This Row],[varM-]]</f>
        <v>-2.6388287715533449</v>
      </c>
      <c r="R402" s="6">
        <f>testdata[[#This Row],[beta+]]/testdata[[#This Row],[beta-]]</f>
        <v>-1.4757889948241811</v>
      </c>
      <c r="S402" s="6">
        <f>(testdata[[#This Row],[beta+]]-testdata[[#This Row],[beta-]])^2</f>
        <v>42.682483140758556</v>
      </c>
      <c r="U402" s="15">
        <v>43318</v>
      </c>
      <c r="V402" s="6">
        <v>2.4662999999999999</v>
      </c>
      <c r="W402" s="6">
        <v>3.8944000000000001</v>
      </c>
      <c r="X402" s="6">
        <v>-2.6387999999999998</v>
      </c>
      <c r="Y402" s="6">
        <v>-1.4758</v>
      </c>
      <c r="Z402" s="6">
        <v>42.682499999999997</v>
      </c>
    </row>
    <row r="403" spans="1:26" x14ac:dyDescent="0.25">
      <c r="A403" s="3">
        <v>401</v>
      </c>
      <c r="B403" s="1">
        <v>277.39</v>
      </c>
      <c r="C403" s="1">
        <v>379.57</v>
      </c>
      <c r="D403" s="5">
        <f t="shared" si="30"/>
        <v>4.0603389999999884</v>
      </c>
      <c r="E403" s="5">
        <f t="shared" si="35"/>
        <v>22.475265500000042</v>
      </c>
      <c r="F403" s="6">
        <f>testdata[[#This Row],[cov]]/testdata[[#This Row],[varM]]</f>
        <v>5.5353174944259838</v>
      </c>
      <c r="G403" s="2" t="str">
        <f>IF(testdata[[#This Row],[mrkt]]&gt;B402,"UP",IF(testdata[[#This Row],[mrkt]]&lt;B402,"DN",""))</f>
        <v>UP</v>
      </c>
      <c r="H403" s="2">
        <f>IF(testdata[[#This Row],[mkt-dir]]="UP",testdata[[#This Row],[mrkt]],"")</f>
        <v>277.39</v>
      </c>
      <c r="I403" s="2">
        <f>IF(testdata[[#This Row],[mkt-dir]]="UP",testdata[[#This Row],[eval]],"")</f>
        <v>379.57</v>
      </c>
      <c r="J403" s="5">
        <f t="shared" si="31"/>
        <v>3.6466576388888896</v>
      </c>
      <c r="K403" s="5">
        <f t="shared" si="32"/>
        <v>29.440406944444533</v>
      </c>
      <c r="L403" s="6">
        <f>testdata[[#This Row],[cov+]]/testdata[[#This Row],[varM+]]</f>
        <v>8.0732577224920998</v>
      </c>
      <c r="M403" s="1" t="str">
        <f>IF(testdata[[#This Row],[mkt-dir]]="DN",testdata[[#This Row],[mrkt]],"")</f>
        <v/>
      </c>
      <c r="N403" s="1" t="str">
        <f>IF(testdata[[#This Row],[mkt-dir]]="DN",testdata[[#This Row],[eval]],"")</f>
        <v/>
      </c>
      <c r="O403" s="5">
        <f t="shared" si="33"/>
        <v>2.8337234374999767</v>
      </c>
      <c r="P403" s="5">
        <f t="shared" si="34"/>
        <v>-7.4777109374999853</v>
      </c>
      <c r="Q403" s="6">
        <f>testdata[[#This Row],[cov-]]/testdata[[#This Row],[varM-]]</f>
        <v>-2.6388287715533449</v>
      </c>
      <c r="R403" s="6">
        <f>testdata[[#This Row],[beta+]]/testdata[[#This Row],[beta-]]</f>
        <v>-3.0594094658668518</v>
      </c>
      <c r="S403" s="6">
        <f>(testdata[[#This Row],[beta+]]-testdata[[#This Row],[beta-]])^2</f>
        <v>114.74879705591081</v>
      </c>
      <c r="U403" s="15">
        <v>43319</v>
      </c>
      <c r="V403" s="6">
        <v>5.5353000000000003</v>
      </c>
      <c r="W403" s="6">
        <v>8.0732999999999997</v>
      </c>
      <c r="X403" s="6">
        <v>-2.6387999999999998</v>
      </c>
      <c r="Y403" s="6">
        <v>-3.0594000000000001</v>
      </c>
      <c r="Z403" s="6">
        <v>114.7488</v>
      </c>
    </row>
    <row r="404" spans="1:26" x14ac:dyDescent="0.25">
      <c r="A404" s="3">
        <v>402</v>
      </c>
      <c r="B404" s="1">
        <v>277.27</v>
      </c>
      <c r="C404" s="1">
        <v>370.34</v>
      </c>
      <c r="D404" s="5">
        <f t="shared" si="30"/>
        <v>3.7991927499999827</v>
      </c>
      <c r="E404" s="5">
        <f t="shared" si="35"/>
        <v>32.123923249999976</v>
      </c>
      <c r="F404" s="6">
        <f>testdata[[#This Row],[cov]]/testdata[[#This Row],[varM]]</f>
        <v>8.455460242179111</v>
      </c>
      <c r="G404" s="2" t="str">
        <f>IF(testdata[[#This Row],[mrkt]]&gt;B403,"UP",IF(testdata[[#This Row],[mrkt]]&lt;B403,"DN",""))</f>
        <v>DN</v>
      </c>
      <c r="H404" s="2" t="str">
        <f>IF(testdata[[#This Row],[mkt-dir]]="UP",testdata[[#This Row],[mrkt]],"")</f>
        <v/>
      </c>
      <c r="I404" s="2" t="str">
        <f>IF(testdata[[#This Row],[mkt-dir]]="UP",testdata[[#This Row],[eval]],"")</f>
        <v/>
      </c>
      <c r="J404" s="5">
        <f t="shared" si="31"/>
        <v>3.6466576388888896</v>
      </c>
      <c r="K404" s="5">
        <f t="shared" si="32"/>
        <v>29.440406944444533</v>
      </c>
      <c r="L404" s="6">
        <f>testdata[[#This Row],[cov+]]/testdata[[#This Row],[varM+]]</f>
        <v>8.0732577224920998</v>
      </c>
      <c r="M404" s="1">
        <f>IF(testdata[[#This Row],[mkt-dir]]="DN",testdata[[#This Row],[mrkt]],"")</f>
        <v>277.27</v>
      </c>
      <c r="N404" s="1">
        <f>IF(testdata[[#This Row],[mkt-dir]]="DN",testdata[[#This Row],[eval]],"")</f>
        <v>370.34</v>
      </c>
      <c r="O404" s="5">
        <f t="shared" si="33"/>
        <v>3.7248249999999561</v>
      </c>
      <c r="P404" s="5">
        <f t="shared" si="34"/>
        <v>30.986237499999795</v>
      </c>
      <c r="Q404" s="6">
        <f>testdata[[#This Row],[cov-]]/testdata[[#This Row],[varM-]]</f>
        <v>8.3188438383011718</v>
      </c>
      <c r="R404" s="6">
        <f>testdata[[#This Row],[beta+]]/testdata[[#This Row],[beta-]]</f>
        <v>0.97047833562178942</v>
      </c>
      <c r="S404" s="6">
        <f>(testdata[[#This Row],[beta+]]-testdata[[#This Row],[beta-]])^2</f>
        <v>6.0312540278186909E-2</v>
      </c>
      <c r="U404" s="15">
        <v>43320</v>
      </c>
      <c r="V404" s="6">
        <v>8.4555000000000007</v>
      </c>
      <c r="W404" s="6">
        <v>8.0732999999999997</v>
      </c>
      <c r="X404" s="6">
        <v>8.3187999999999995</v>
      </c>
      <c r="Y404" s="6">
        <v>0.97050000000000003</v>
      </c>
      <c r="Z404" s="6">
        <v>6.0299999999999999E-2</v>
      </c>
    </row>
    <row r="405" spans="1:26" x14ac:dyDescent="0.25">
      <c r="A405" s="3">
        <v>403</v>
      </c>
      <c r="B405" s="1">
        <v>276.89999999999998</v>
      </c>
      <c r="C405" s="1">
        <v>352.45</v>
      </c>
      <c r="D405" s="5">
        <f t="shared" si="30"/>
        <v>4.0069427499999763</v>
      </c>
      <c r="E405" s="5">
        <f t="shared" si="35"/>
        <v>36.336047249999929</v>
      </c>
      <c r="F405" s="6">
        <f>testdata[[#This Row],[cov]]/testdata[[#This Row],[varM]]</f>
        <v>9.0682721259244712</v>
      </c>
      <c r="G405" s="2" t="str">
        <f>IF(testdata[[#This Row],[mrkt]]&gt;B404,"UP",IF(testdata[[#This Row],[mrkt]]&lt;B404,"DN",""))</f>
        <v>DN</v>
      </c>
      <c r="H405" s="2" t="str">
        <f>IF(testdata[[#This Row],[mkt-dir]]="UP",testdata[[#This Row],[mrkt]],"")</f>
        <v/>
      </c>
      <c r="I405" s="2" t="str">
        <f>IF(testdata[[#This Row],[mkt-dir]]="UP",testdata[[#This Row],[eval]],"")</f>
        <v/>
      </c>
      <c r="J405" s="5">
        <f t="shared" si="31"/>
        <v>3.3379239669421539</v>
      </c>
      <c r="K405" s="5">
        <f t="shared" si="32"/>
        <v>29.840976859504227</v>
      </c>
      <c r="L405" s="6">
        <f>testdata[[#This Row],[cov+]]/testdata[[#This Row],[varM+]]</f>
        <v>8.9399810046725872</v>
      </c>
      <c r="M405" s="1">
        <f>IF(testdata[[#This Row],[mkt-dir]]="DN",testdata[[#This Row],[mrkt]],"")</f>
        <v>276.89999999999998</v>
      </c>
      <c r="N405" s="1">
        <f>IF(testdata[[#This Row],[mkt-dir]]="DN",testdata[[#This Row],[eval]],"")</f>
        <v>352.45</v>
      </c>
      <c r="O405" s="5">
        <f t="shared" si="33"/>
        <v>4.6703728395061139</v>
      </c>
      <c r="P405" s="5">
        <f t="shared" si="34"/>
        <v>41.765446913579957</v>
      </c>
      <c r="Q405" s="6">
        <f>testdata[[#This Row],[cov-]]/testdata[[#This Row],[varM-]]</f>
        <v>8.9426365621800343</v>
      </c>
      <c r="R405" s="6">
        <f>testdata[[#This Row],[beta+]]/testdata[[#This Row],[beta-]]</f>
        <v>0.99970304535033017</v>
      </c>
      <c r="S405" s="6">
        <f>(testdata[[#This Row],[beta+]]-testdata[[#This Row],[beta-]])^2</f>
        <v>7.0519856753590287E-6</v>
      </c>
      <c r="U405" s="15">
        <v>43321</v>
      </c>
      <c r="V405" s="6">
        <v>9.0683000000000007</v>
      </c>
      <c r="W405" s="6">
        <v>8.94</v>
      </c>
      <c r="X405" s="6">
        <v>8.9426000000000005</v>
      </c>
      <c r="Y405" s="6">
        <v>0.99970000000000003</v>
      </c>
      <c r="Z405" s="6">
        <v>0</v>
      </c>
    </row>
    <row r="406" spans="1:26" x14ac:dyDescent="0.25">
      <c r="A406" s="3">
        <v>404</v>
      </c>
      <c r="B406" s="1">
        <v>275.04000000000002</v>
      </c>
      <c r="C406" s="1">
        <v>355.49</v>
      </c>
      <c r="D406" s="5">
        <f t="shared" ref="D406:D469" si="36">_xlfn.VAR.P(B387:B406)</f>
        <v>3.7726309999999756</v>
      </c>
      <c r="E406" s="5">
        <f t="shared" si="35"/>
        <v>37.455447499999948</v>
      </c>
      <c r="F406" s="6">
        <f>testdata[[#This Row],[cov]]/testdata[[#This Row],[varM]]</f>
        <v>9.9282032883682998</v>
      </c>
      <c r="G406" s="2" t="str">
        <f>IF(testdata[[#This Row],[mrkt]]&gt;B405,"UP",IF(testdata[[#This Row],[mrkt]]&lt;B405,"DN",""))</f>
        <v>DN</v>
      </c>
      <c r="H406" s="2" t="str">
        <f>IF(testdata[[#This Row],[mkt-dir]]="UP",testdata[[#This Row],[mrkt]],"")</f>
        <v/>
      </c>
      <c r="I406" s="2" t="str">
        <f>IF(testdata[[#This Row],[mkt-dir]]="UP",testdata[[#This Row],[eval]],"")</f>
        <v/>
      </c>
      <c r="J406" s="5">
        <f t="shared" ref="J406:J469" si="37">_xlfn.VAR.P(H387:H406)</f>
        <v>2.9497959999999992</v>
      </c>
      <c r="K406" s="5">
        <f t="shared" ref="K406:K469" si="38">_xlfn.COVARIANCE.P(H387:H406,I387:I406)</f>
        <v>30.657264000000101</v>
      </c>
      <c r="L406" s="6">
        <f>testdata[[#This Row],[cov+]]/testdata[[#This Row],[varM+]]</f>
        <v>10.393011584529951</v>
      </c>
      <c r="M406" s="1">
        <f>IF(testdata[[#This Row],[mkt-dir]]="DN",testdata[[#This Row],[mrkt]],"")</f>
        <v>275.04000000000002</v>
      </c>
      <c r="N406" s="1">
        <f>IF(testdata[[#This Row],[mkt-dir]]="DN",testdata[[#This Row],[eval]],"")</f>
        <v>355.49</v>
      </c>
      <c r="O406" s="5">
        <f t="shared" ref="O406:O469" si="39">_xlfn.VAR.P(M387:M406)</f>
        <v>4.3893839999999518</v>
      </c>
      <c r="P406" s="5">
        <f t="shared" ref="P406:P469" si="40">_xlfn.COVARIANCE.P(M387:M406,N387:N406)</f>
        <v>42.446721999999802</v>
      </c>
      <c r="Q406" s="6">
        <f>testdata[[#This Row],[cov-]]/testdata[[#This Row],[varM-]]</f>
        <v>9.6703141033002051</v>
      </c>
      <c r="R406" s="6">
        <f>testdata[[#This Row],[beta+]]/testdata[[#This Row],[beta-]]</f>
        <v>1.0747336098403577</v>
      </c>
      <c r="S406" s="6">
        <f>(testdata[[#This Row],[beta+]]-testdata[[#This Row],[beta-]])^2</f>
        <v>0.52229164937581907</v>
      </c>
      <c r="U406" s="15">
        <v>43322</v>
      </c>
      <c r="V406" s="6">
        <v>9.9282000000000004</v>
      </c>
      <c r="W406" s="6">
        <v>10.393000000000001</v>
      </c>
      <c r="X406" s="6">
        <v>9.6702999999999992</v>
      </c>
      <c r="Y406" s="6">
        <v>1.0747</v>
      </c>
      <c r="Z406" s="6">
        <v>0.52229999999999999</v>
      </c>
    </row>
    <row r="407" spans="1:26" x14ac:dyDescent="0.25">
      <c r="A407" s="3">
        <v>405</v>
      </c>
      <c r="B407" s="1">
        <v>274.01</v>
      </c>
      <c r="C407" s="1">
        <v>356.41</v>
      </c>
      <c r="D407" s="5">
        <f t="shared" si="36"/>
        <v>3.3802789999999709</v>
      </c>
      <c r="E407" s="5">
        <f t="shared" ref="E407:E470" si="41">_xlfn.COVARIANCE.P(B388:B407,C388:C407)</f>
        <v>35.081241999999925</v>
      </c>
      <c r="F407" s="6">
        <f>testdata[[#This Row],[cov]]/testdata[[#This Row],[varM]]</f>
        <v>10.378209017658078</v>
      </c>
      <c r="G407" s="2" t="str">
        <f>IF(testdata[[#This Row],[mrkt]]&gt;B406,"UP",IF(testdata[[#This Row],[mrkt]]&lt;B406,"DN",""))</f>
        <v>DN</v>
      </c>
      <c r="H407" s="2" t="str">
        <f>IF(testdata[[#This Row],[mkt-dir]]="UP",testdata[[#This Row],[mrkt]],"")</f>
        <v/>
      </c>
      <c r="I407" s="2" t="str">
        <f>IF(testdata[[#This Row],[mkt-dir]]="UP",testdata[[#This Row],[eval]],"")</f>
        <v/>
      </c>
      <c r="J407" s="5">
        <f t="shared" si="37"/>
        <v>2.9497959999999992</v>
      </c>
      <c r="K407" s="5">
        <f t="shared" si="38"/>
        <v>30.657264000000101</v>
      </c>
      <c r="L407" s="6">
        <f>testdata[[#This Row],[cov+]]/testdata[[#This Row],[varM+]]</f>
        <v>10.393011584529951</v>
      </c>
      <c r="M407" s="1">
        <f>IF(testdata[[#This Row],[mkt-dir]]="DN",testdata[[#This Row],[mrkt]],"")</f>
        <v>274.01</v>
      </c>
      <c r="N407" s="1">
        <f>IF(testdata[[#This Row],[mkt-dir]]="DN",testdata[[#This Row],[eval]],"")</f>
        <v>356.41</v>
      </c>
      <c r="O407" s="5">
        <f t="shared" si="39"/>
        <v>3.7408239999999409</v>
      </c>
      <c r="P407" s="5">
        <f t="shared" si="40"/>
        <v>39.318593999999742</v>
      </c>
      <c r="Q407" s="6">
        <f>testdata[[#This Row],[cov-]]/testdata[[#This Row],[varM-]]</f>
        <v>10.510677326706727</v>
      </c>
      <c r="R407" s="6">
        <f>testdata[[#This Row],[beta+]]/testdata[[#This Row],[beta-]]</f>
        <v>0.98880512277949995</v>
      </c>
      <c r="S407" s="6">
        <f>(testdata[[#This Row],[beta+]]-testdata[[#This Row],[beta-]])^2</f>
        <v>1.3845226882011457E-2</v>
      </c>
      <c r="U407" s="15">
        <v>43325</v>
      </c>
      <c r="V407" s="6">
        <v>10.3782</v>
      </c>
      <c r="W407" s="6">
        <v>10.393000000000001</v>
      </c>
      <c r="X407" s="6">
        <v>10.5107</v>
      </c>
      <c r="Y407" s="6">
        <v>0.98880000000000001</v>
      </c>
      <c r="Z407" s="6">
        <v>1.38E-2</v>
      </c>
    </row>
    <row r="408" spans="1:26" x14ac:dyDescent="0.25">
      <c r="A408" s="3">
        <v>406</v>
      </c>
      <c r="B408" s="1">
        <v>275.76</v>
      </c>
      <c r="C408" s="1">
        <v>347.64</v>
      </c>
      <c r="D408" s="5">
        <f t="shared" si="36"/>
        <v>3.3172587499999695</v>
      </c>
      <c r="E408" s="5">
        <f t="shared" si="41"/>
        <v>36.128576249999909</v>
      </c>
      <c r="F408" s="6">
        <f>testdata[[#This Row],[cov]]/testdata[[#This Row],[varM]]</f>
        <v>10.891093813529089</v>
      </c>
      <c r="G408" s="2" t="str">
        <f>IF(testdata[[#This Row],[mrkt]]&gt;B407,"UP",IF(testdata[[#This Row],[mrkt]]&lt;B407,"DN",""))</f>
        <v>UP</v>
      </c>
      <c r="H408" s="2">
        <f>IF(testdata[[#This Row],[mkt-dir]]="UP",testdata[[#This Row],[mrkt]],"")</f>
        <v>275.76</v>
      </c>
      <c r="I408" s="2">
        <f>IF(testdata[[#This Row],[mkt-dir]]="UP",testdata[[#This Row],[eval]],"")</f>
        <v>347.64</v>
      </c>
      <c r="J408" s="5">
        <f t="shared" si="37"/>
        <v>2.6437689999999971</v>
      </c>
      <c r="K408" s="5">
        <f t="shared" si="38"/>
        <v>31.703783000000072</v>
      </c>
      <c r="L408" s="6">
        <f>testdata[[#This Row],[cov+]]/testdata[[#This Row],[varM+]]</f>
        <v>11.991888474371288</v>
      </c>
      <c r="M408" s="1" t="str">
        <f>IF(testdata[[#This Row],[mkt-dir]]="DN",testdata[[#This Row],[mrkt]],"")</f>
        <v/>
      </c>
      <c r="N408" s="1" t="str">
        <f>IF(testdata[[#This Row],[mkt-dir]]="DN",testdata[[#This Row],[eval]],"")</f>
        <v/>
      </c>
      <c r="O408" s="5">
        <f t="shared" si="39"/>
        <v>3.7408239999999409</v>
      </c>
      <c r="P408" s="5">
        <f t="shared" si="40"/>
        <v>39.318593999999742</v>
      </c>
      <c r="Q408" s="6">
        <f>testdata[[#This Row],[cov-]]/testdata[[#This Row],[varM-]]</f>
        <v>10.510677326706727</v>
      </c>
      <c r="R408" s="6">
        <f>testdata[[#This Row],[beta+]]/testdata[[#This Row],[beta-]]</f>
        <v>1.1409244239570491</v>
      </c>
      <c r="S408" s="6">
        <f>(testdata[[#This Row],[beta+]]-testdata[[#This Row],[beta-]])^2</f>
        <v>2.1939864639657674</v>
      </c>
      <c r="U408" s="15">
        <v>43326</v>
      </c>
      <c r="V408" s="6">
        <v>10.8911</v>
      </c>
      <c r="W408" s="6">
        <v>11.991899999999999</v>
      </c>
      <c r="X408" s="6">
        <v>10.5107</v>
      </c>
      <c r="Y408" s="6">
        <v>1.1409</v>
      </c>
      <c r="Z408" s="6">
        <v>2.194</v>
      </c>
    </row>
    <row r="409" spans="1:26" x14ac:dyDescent="0.25">
      <c r="A409" s="3">
        <v>407</v>
      </c>
      <c r="B409" s="1">
        <v>273.7</v>
      </c>
      <c r="C409" s="1">
        <v>338.69</v>
      </c>
      <c r="D409" s="5">
        <f t="shared" si="36"/>
        <v>3.2448087499999696</v>
      </c>
      <c r="E409" s="5">
        <f t="shared" si="41"/>
        <v>35.459253749999895</v>
      </c>
      <c r="F409" s="6">
        <f>testdata[[#This Row],[cov]]/testdata[[#This Row],[varM]]</f>
        <v>10.927994985837064</v>
      </c>
      <c r="G409" s="2" t="str">
        <f>IF(testdata[[#This Row],[mrkt]]&gt;B408,"UP",IF(testdata[[#This Row],[mrkt]]&lt;B408,"DN",""))</f>
        <v>DN</v>
      </c>
      <c r="H409" s="2" t="str">
        <f>IF(testdata[[#This Row],[mkt-dir]]="UP",testdata[[#This Row],[mrkt]],"")</f>
        <v/>
      </c>
      <c r="I409" s="2" t="str">
        <f>IF(testdata[[#This Row],[mkt-dir]]="UP",testdata[[#This Row],[eval]],"")</f>
        <v/>
      </c>
      <c r="J409" s="5">
        <f t="shared" si="37"/>
        <v>2.5718617283950569</v>
      </c>
      <c r="K409" s="5">
        <f t="shared" si="38"/>
        <v>33.956497530864276</v>
      </c>
      <c r="L409" s="6">
        <f>testdata[[#This Row],[cov+]]/testdata[[#This Row],[varM+]]</f>
        <v>13.203080537325182</v>
      </c>
      <c r="M409" s="1">
        <f>IF(testdata[[#This Row],[mkt-dir]]="DN",testdata[[#This Row],[mrkt]],"")</f>
        <v>273.7</v>
      </c>
      <c r="N409" s="1">
        <f>IF(testdata[[#This Row],[mkt-dir]]="DN",testdata[[#This Row],[eval]],"")</f>
        <v>338.69</v>
      </c>
      <c r="O409" s="5">
        <f t="shared" si="39"/>
        <v>3.408897520661105</v>
      </c>
      <c r="P409" s="5">
        <f t="shared" si="40"/>
        <v>35.423533057850989</v>
      </c>
      <c r="Q409" s="6">
        <f>testdata[[#This Row],[cov-]]/testdata[[#This Row],[varM-]]</f>
        <v>10.391492511332849</v>
      </c>
      <c r="R409" s="6">
        <f>testdata[[#This Row],[beta+]]/testdata[[#This Row],[beta-]]</f>
        <v>1.2705663332698403</v>
      </c>
      <c r="S409" s="6">
        <f>(testdata[[#This Row],[beta+]]-testdata[[#This Row],[beta-]])^2</f>
        <v>7.9050272279034592</v>
      </c>
      <c r="U409" s="15">
        <v>43327</v>
      </c>
      <c r="V409" s="6">
        <v>10.928000000000001</v>
      </c>
      <c r="W409" s="6">
        <v>13.203099999999999</v>
      </c>
      <c r="X409" s="6">
        <v>10.391500000000001</v>
      </c>
      <c r="Y409" s="6">
        <v>1.2706</v>
      </c>
      <c r="Z409" s="6">
        <v>7.9050000000000002</v>
      </c>
    </row>
    <row r="410" spans="1:26" x14ac:dyDescent="0.25">
      <c r="A410" s="3">
        <v>408</v>
      </c>
      <c r="B410" s="1">
        <v>275.91000000000003</v>
      </c>
      <c r="C410" s="1">
        <v>335.45</v>
      </c>
      <c r="D410" s="5">
        <f t="shared" si="36"/>
        <v>3.0237747499999785</v>
      </c>
      <c r="E410" s="5">
        <f t="shared" si="41"/>
        <v>34.76382174999992</v>
      </c>
      <c r="F410" s="6">
        <f>testdata[[#This Row],[cov]]/testdata[[#This Row],[varM]]</f>
        <v>11.496829170228427</v>
      </c>
      <c r="G410" s="2" t="str">
        <f>IF(testdata[[#This Row],[mrkt]]&gt;B409,"UP",IF(testdata[[#This Row],[mrkt]]&lt;B409,"DN",""))</f>
        <v>UP</v>
      </c>
      <c r="H410" s="2">
        <f>IF(testdata[[#This Row],[mkt-dir]]="UP",testdata[[#This Row],[mrkt]],"")</f>
        <v>275.91000000000003</v>
      </c>
      <c r="I410" s="2">
        <f>IF(testdata[[#This Row],[mkt-dir]]="UP",testdata[[#This Row],[eval]],"")</f>
        <v>335.45</v>
      </c>
      <c r="J410" s="5">
        <f t="shared" si="37"/>
        <v>2.4042759999999994</v>
      </c>
      <c r="K410" s="5">
        <f t="shared" si="38"/>
        <v>31.006156000000079</v>
      </c>
      <c r="L410" s="6">
        <f>testdata[[#This Row],[cov+]]/testdata[[#This Row],[varM+]]</f>
        <v>12.896254839294693</v>
      </c>
      <c r="M410" s="1" t="str">
        <f>IF(testdata[[#This Row],[mkt-dir]]="DN",testdata[[#This Row],[mrkt]],"")</f>
        <v/>
      </c>
      <c r="N410" s="1" t="str">
        <f>IF(testdata[[#This Row],[mkt-dir]]="DN",testdata[[#This Row],[eval]],"")</f>
        <v/>
      </c>
      <c r="O410" s="5">
        <f t="shared" si="39"/>
        <v>3.3029609999999527</v>
      </c>
      <c r="P410" s="5">
        <f t="shared" si="40"/>
        <v>37.363599999999757</v>
      </c>
      <c r="Q410" s="6">
        <f>testdata[[#This Row],[cov-]]/testdata[[#This Row],[varM-]]</f>
        <v>11.312152943979747</v>
      </c>
      <c r="R410" s="6">
        <f>testdata[[#This Row],[beta+]]/testdata[[#This Row],[beta-]]</f>
        <v>1.1400354029122277</v>
      </c>
      <c r="S410" s="6">
        <f>(testdata[[#This Row],[beta+]]-testdata[[#This Row],[beta-]])^2</f>
        <v>2.5093788147404048</v>
      </c>
      <c r="U410" s="15">
        <v>43328</v>
      </c>
      <c r="V410" s="6">
        <v>11.4968</v>
      </c>
      <c r="W410" s="6">
        <v>12.8963</v>
      </c>
      <c r="X410" s="6">
        <v>11.312200000000001</v>
      </c>
      <c r="Y410" s="6">
        <v>1.1399999999999999</v>
      </c>
      <c r="Z410" s="6">
        <v>2.5093999999999999</v>
      </c>
    </row>
    <row r="411" spans="1:26" x14ac:dyDescent="0.25">
      <c r="A411" s="3">
        <v>409</v>
      </c>
      <c r="B411" s="1">
        <v>276.89</v>
      </c>
      <c r="C411" s="1">
        <v>305.5</v>
      </c>
      <c r="D411" s="5">
        <f t="shared" si="36"/>
        <v>2.7856789999999827</v>
      </c>
      <c r="E411" s="5">
        <f t="shared" si="41"/>
        <v>29.759190499999953</v>
      </c>
      <c r="F411" s="6">
        <f>testdata[[#This Row],[cov]]/testdata[[#This Row],[varM]]</f>
        <v>10.682921650340953</v>
      </c>
      <c r="G411" s="2" t="str">
        <f>IF(testdata[[#This Row],[mrkt]]&gt;B410,"UP",IF(testdata[[#This Row],[mrkt]]&lt;B410,"DN",""))</f>
        <v>UP</v>
      </c>
      <c r="H411" s="2">
        <f>IF(testdata[[#This Row],[mkt-dir]]="UP",testdata[[#This Row],[mrkt]],"")</f>
        <v>276.89</v>
      </c>
      <c r="I411" s="2">
        <f>IF(testdata[[#This Row],[mkt-dir]]="UP",testdata[[#This Row],[eval]],"")</f>
        <v>305.5</v>
      </c>
      <c r="J411" s="5">
        <f t="shared" si="37"/>
        <v>2.477183471074373</v>
      </c>
      <c r="K411" s="5">
        <f t="shared" si="38"/>
        <v>24.231663636363752</v>
      </c>
      <c r="L411" s="6">
        <f>testdata[[#This Row],[cov+]]/testdata[[#This Row],[varM+]]</f>
        <v>9.7819414344203981</v>
      </c>
      <c r="M411" s="1" t="str">
        <f>IF(testdata[[#This Row],[mkt-dir]]="DN",testdata[[#This Row],[mrkt]],"")</f>
        <v/>
      </c>
      <c r="N411" s="1" t="str">
        <f>IF(testdata[[#This Row],[mkt-dir]]="DN",testdata[[#This Row],[eval]],"")</f>
        <v/>
      </c>
      <c r="O411" s="5">
        <f t="shared" si="39"/>
        <v>2.8815950617283579</v>
      </c>
      <c r="P411" s="5">
        <f t="shared" si="40"/>
        <v>36.960271604938022</v>
      </c>
      <c r="Q411" s="6">
        <f>testdata[[#This Row],[cov-]]/testdata[[#This Row],[varM-]]</f>
        <v>12.826323898115492</v>
      </c>
      <c r="R411" s="6">
        <f>testdata[[#This Row],[beta+]]/testdata[[#This Row],[beta-]]</f>
        <v>0.76264575198023887</v>
      </c>
      <c r="S411" s="6">
        <f>(testdata[[#This Row],[beta+]]-testdata[[#This Row],[beta-]])^2</f>
        <v>9.268264585254208</v>
      </c>
      <c r="U411" s="15">
        <v>43329</v>
      </c>
      <c r="V411" s="6">
        <v>10.6829</v>
      </c>
      <c r="W411" s="6">
        <v>9.7819000000000003</v>
      </c>
      <c r="X411" s="6">
        <v>12.8263</v>
      </c>
      <c r="Y411" s="6">
        <v>0.76259999999999994</v>
      </c>
      <c r="Z411" s="6">
        <v>9.2683</v>
      </c>
    </row>
    <row r="412" spans="1:26" x14ac:dyDescent="0.25">
      <c r="A412" s="3">
        <v>410</v>
      </c>
      <c r="B412" s="1">
        <v>277.48</v>
      </c>
      <c r="C412" s="1">
        <v>308.44</v>
      </c>
      <c r="D412" s="5">
        <f t="shared" si="36"/>
        <v>2.6931109999999938</v>
      </c>
      <c r="E412" s="5">
        <f t="shared" si="41"/>
        <v>23.465129499999968</v>
      </c>
      <c r="F412" s="6">
        <f>testdata[[#This Row],[cov]]/testdata[[#This Row],[varM]]</f>
        <v>8.7130198124028393</v>
      </c>
      <c r="G412" s="2" t="str">
        <f>IF(testdata[[#This Row],[mrkt]]&gt;B411,"UP",IF(testdata[[#This Row],[mrkt]]&lt;B411,"DN",""))</f>
        <v>UP</v>
      </c>
      <c r="H412" s="2">
        <f>IF(testdata[[#This Row],[mkt-dir]]="UP",testdata[[#This Row],[mrkt]],"")</f>
        <v>277.48</v>
      </c>
      <c r="I412" s="2">
        <f>IF(testdata[[#This Row],[mkt-dir]]="UP",testdata[[#This Row],[eval]],"")</f>
        <v>308.44</v>
      </c>
      <c r="J412" s="5">
        <f t="shared" si="37"/>
        <v>1.8924231404958787</v>
      </c>
      <c r="K412" s="5">
        <f t="shared" si="38"/>
        <v>12.777395867768725</v>
      </c>
      <c r="L412" s="6">
        <f>testdata[[#This Row],[cov+]]/testdata[[#This Row],[varM+]]</f>
        <v>6.7518704428971503</v>
      </c>
      <c r="M412" s="1" t="str">
        <f>IF(testdata[[#This Row],[mkt-dir]]="DN",testdata[[#This Row],[mrkt]],"")</f>
        <v/>
      </c>
      <c r="N412" s="1" t="str">
        <f>IF(testdata[[#This Row],[mkt-dir]]="DN",testdata[[#This Row],[eval]],"")</f>
        <v/>
      </c>
      <c r="O412" s="5">
        <f t="shared" si="39"/>
        <v>2.8815950617283579</v>
      </c>
      <c r="P412" s="5">
        <f t="shared" si="40"/>
        <v>36.960271604938022</v>
      </c>
      <c r="Q412" s="6">
        <f>testdata[[#This Row],[cov-]]/testdata[[#This Row],[varM-]]</f>
        <v>12.826323898115492</v>
      </c>
      <c r="R412" s="6">
        <f>testdata[[#This Row],[beta+]]/testdata[[#This Row],[beta-]]</f>
        <v>0.52640729304279998</v>
      </c>
      <c r="S412" s="6">
        <f>(testdata[[#This Row],[beta+]]-testdata[[#This Row],[beta-]])^2</f>
        <v>36.898984779614047</v>
      </c>
      <c r="U412" s="15">
        <v>43332</v>
      </c>
      <c r="V412" s="6">
        <v>8.7129999999999992</v>
      </c>
      <c r="W412" s="6">
        <v>6.7519</v>
      </c>
      <c r="X412" s="6">
        <v>12.8263</v>
      </c>
      <c r="Y412" s="6">
        <v>0.52639999999999998</v>
      </c>
      <c r="Z412" s="6">
        <v>36.899000000000001</v>
      </c>
    </row>
    <row r="413" spans="1:26" x14ac:dyDescent="0.25">
      <c r="A413" s="3">
        <v>411</v>
      </c>
      <c r="B413" s="1">
        <v>278.13</v>
      </c>
      <c r="C413" s="1">
        <v>321.89999999999998</v>
      </c>
      <c r="D413" s="5">
        <f t="shared" si="36"/>
        <v>2.9635909999999859</v>
      </c>
      <c r="E413" s="5">
        <f t="shared" si="41"/>
        <v>19.49524999999992</v>
      </c>
      <c r="F413" s="6">
        <f>testdata[[#This Row],[cov]]/testdata[[#This Row],[varM]]</f>
        <v>6.5782525321476593</v>
      </c>
      <c r="G413" s="2" t="str">
        <f>IF(testdata[[#This Row],[mrkt]]&gt;B412,"UP",IF(testdata[[#This Row],[mrkt]]&lt;B412,"DN",""))</f>
        <v>UP</v>
      </c>
      <c r="H413" s="2">
        <f>IF(testdata[[#This Row],[mkt-dir]]="UP",testdata[[#This Row],[mrkt]],"")</f>
        <v>278.13</v>
      </c>
      <c r="I413" s="2">
        <f>IF(testdata[[#This Row],[mkt-dir]]="UP",testdata[[#This Row],[eval]],"")</f>
        <v>321.89999999999998</v>
      </c>
      <c r="J413" s="5">
        <f t="shared" si="37"/>
        <v>1.8544066115702413</v>
      </c>
      <c r="K413" s="5">
        <f t="shared" si="38"/>
        <v>4.0643958677686349</v>
      </c>
      <c r="L413" s="6">
        <f>testdata[[#This Row],[cov+]]/testdata[[#This Row],[varM+]]</f>
        <v>2.1917500953725884</v>
      </c>
      <c r="M413" s="1" t="str">
        <f>IF(testdata[[#This Row],[mkt-dir]]="DN",testdata[[#This Row],[mrkt]],"")</f>
        <v/>
      </c>
      <c r="N413" s="1" t="str">
        <f>IF(testdata[[#This Row],[mkt-dir]]="DN",testdata[[#This Row],[eval]],"")</f>
        <v/>
      </c>
      <c r="O413" s="5">
        <f t="shared" si="39"/>
        <v>2.8815950617283579</v>
      </c>
      <c r="P413" s="5">
        <f t="shared" si="40"/>
        <v>36.960271604938022</v>
      </c>
      <c r="Q413" s="6">
        <f>testdata[[#This Row],[cov-]]/testdata[[#This Row],[varM-]]</f>
        <v>12.826323898115492</v>
      </c>
      <c r="R413" s="6">
        <f>testdata[[#This Row],[beta+]]/testdata[[#This Row],[beta-]]</f>
        <v>0.17087905410642337</v>
      </c>
      <c r="S413" s="6">
        <f>(testdata[[#This Row],[beta+]]-testdata[[#This Row],[beta-]])^2</f>
        <v>113.09415996598564</v>
      </c>
      <c r="U413" s="15">
        <v>43333</v>
      </c>
      <c r="V413" s="6">
        <v>6.5782999999999996</v>
      </c>
      <c r="W413" s="6">
        <v>2.1918000000000002</v>
      </c>
      <c r="X413" s="6">
        <v>12.8263</v>
      </c>
      <c r="Y413" s="6">
        <v>0.1709</v>
      </c>
      <c r="Z413" s="6">
        <v>113.0942</v>
      </c>
    </row>
    <row r="414" spans="1:26" x14ac:dyDescent="0.25">
      <c r="A414" s="3">
        <v>412</v>
      </c>
      <c r="B414" s="1">
        <v>277.95999999999998</v>
      </c>
      <c r="C414" s="1">
        <v>321.64</v>
      </c>
      <c r="D414" s="5">
        <f t="shared" si="36"/>
        <v>3.2782927499999799</v>
      </c>
      <c r="E414" s="5">
        <f t="shared" si="41"/>
        <v>18.815619999999935</v>
      </c>
      <c r="F414" s="6">
        <f>testdata[[#This Row],[cov]]/testdata[[#This Row],[varM]]</f>
        <v>5.7394569170187903</v>
      </c>
      <c r="G414" s="2" t="str">
        <f>IF(testdata[[#This Row],[mrkt]]&gt;B413,"UP",IF(testdata[[#This Row],[mrkt]]&lt;B413,"DN",""))</f>
        <v>DN</v>
      </c>
      <c r="H414" s="2" t="str">
        <f>IF(testdata[[#This Row],[mkt-dir]]="UP",testdata[[#This Row],[mrkt]],"")</f>
        <v/>
      </c>
      <c r="I414" s="2" t="str">
        <f>IF(testdata[[#This Row],[mkt-dir]]="UP",testdata[[#This Row],[eval]],"")</f>
        <v/>
      </c>
      <c r="J414" s="5">
        <f t="shared" si="37"/>
        <v>2.0347839999999926</v>
      </c>
      <c r="K414" s="5">
        <f t="shared" si="38"/>
        <v>3.9367460000000407</v>
      </c>
      <c r="L414" s="6">
        <f>testdata[[#This Row],[cov+]]/testdata[[#This Row],[varM+]]</f>
        <v>1.9347242754022318</v>
      </c>
      <c r="M414" s="1">
        <f>IF(testdata[[#This Row],[mkt-dir]]="DN",testdata[[#This Row],[mrkt]],"")</f>
        <v>277.95999999999998</v>
      </c>
      <c r="N414" s="1">
        <f>IF(testdata[[#This Row],[mkt-dir]]="DN",testdata[[#This Row],[eval]],"")</f>
        <v>321.64</v>
      </c>
      <c r="O414" s="5">
        <f t="shared" si="39"/>
        <v>3.6910409999999549</v>
      </c>
      <c r="P414" s="5">
        <f t="shared" si="40"/>
        <v>30.698857999999792</v>
      </c>
      <c r="Q414" s="6">
        <f>testdata[[#This Row],[cov-]]/testdata[[#This Row],[varM-]]</f>
        <v>8.317127336163475</v>
      </c>
      <c r="R414" s="6">
        <f>testdata[[#This Row],[beta+]]/testdata[[#This Row],[beta-]]</f>
        <v>0.23261929235950371</v>
      </c>
      <c r="S414" s="6">
        <f>(testdata[[#This Row],[beta+]]-testdata[[#This Row],[beta-]])^2</f>
        <v>40.735068830014484</v>
      </c>
      <c r="U414" s="15">
        <v>43334</v>
      </c>
      <c r="V414" s="6">
        <v>5.7394999999999996</v>
      </c>
      <c r="W414" s="6">
        <v>1.9347000000000001</v>
      </c>
      <c r="X414" s="6">
        <v>8.3170999999999999</v>
      </c>
      <c r="Y414" s="6">
        <v>0.2326</v>
      </c>
      <c r="Z414" s="6">
        <v>40.735100000000003</v>
      </c>
    </row>
    <row r="415" spans="1:26" x14ac:dyDescent="0.25">
      <c r="A415" s="3">
        <v>413</v>
      </c>
      <c r="B415" s="1">
        <v>277.58999999999997</v>
      </c>
      <c r="C415" s="1">
        <v>320.10000000000002</v>
      </c>
      <c r="D415" s="5">
        <f t="shared" si="36"/>
        <v>3.487494749999974</v>
      </c>
      <c r="E415" s="5">
        <f t="shared" si="41"/>
        <v>17.232468749999917</v>
      </c>
      <c r="F415" s="6">
        <f>testdata[[#This Row],[cov]]/testdata[[#This Row],[varM]]</f>
        <v>4.9412171158107254</v>
      </c>
      <c r="G415" s="2" t="str">
        <f>IF(testdata[[#This Row],[mrkt]]&gt;B414,"UP",IF(testdata[[#This Row],[mrkt]]&lt;B414,"DN",""))</f>
        <v>DN</v>
      </c>
      <c r="H415" s="2" t="str">
        <f>IF(testdata[[#This Row],[mkt-dir]]="UP",testdata[[#This Row],[mrkt]],"")</f>
        <v/>
      </c>
      <c r="I415" s="2" t="str">
        <f>IF(testdata[[#This Row],[mkt-dir]]="UP",testdata[[#This Row],[eval]],"")</f>
        <v/>
      </c>
      <c r="J415" s="5">
        <f t="shared" si="37"/>
        <v>2.0347839999999926</v>
      </c>
      <c r="K415" s="5">
        <f t="shared" si="38"/>
        <v>3.9367460000000407</v>
      </c>
      <c r="L415" s="6">
        <f>testdata[[#This Row],[cov+]]/testdata[[#This Row],[varM+]]</f>
        <v>1.9347242754022318</v>
      </c>
      <c r="M415" s="1">
        <f>IF(testdata[[#This Row],[mkt-dir]]="DN",testdata[[#This Row],[mrkt]],"")</f>
        <v>277.58999999999997</v>
      </c>
      <c r="N415" s="1">
        <f>IF(testdata[[#This Row],[mkt-dir]]="DN",testdata[[#This Row],[eval]],"")</f>
        <v>320.10000000000002</v>
      </c>
      <c r="O415" s="5">
        <f t="shared" si="39"/>
        <v>4.3879049999999449</v>
      </c>
      <c r="P415" s="5">
        <f t="shared" si="40"/>
        <v>28.792464999999783</v>
      </c>
      <c r="Q415" s="6">
        <f>testdata[[#This Row],[cov-]]/testdata[[#This Row],[varM-]]</f>
        <v>6.5617794824637601</v>
      </c>
      <c r="R415" s="6">
        <f>testdata[[#This Row],[beta+]]/testdata[[#This Row],[beta-]]</f>
        <v>0.29484749991564763</v>
      </c>
      <c r="S415" s="6">
        <f>(testdata[[#This Row],[beta+]]-testdata[[#This Row],[beta-]])^2</f>
        <v>21.409639889195201</v>
      </c>
      <c r="U415" s="15">
        <v>43335</v>
      </c>
      <c r="V415" s="6">
        <v>4.9412000000000003</v>
      </c>
      <c r="W415" s="6">
        <v>1.9347000000000001</v>
      </c>
      <c r="X415" s="6">
        <v>6.5617999999999999</v>
      </c>
      <c r="Y415" s="6">
        <v>0.29480000000000001</v>
      </c>
      <c r="Z415" s="6">
        <v>21.409600000000001</v>
      </c>
    </row>
    <row r="416" spans="1:26" x14ac:dyDescent="0.25">
      <c r="A416" s="3">
        <v>414</v>
      </c>
      <c r="B416" s="1">
        <v>279.27</v>
      </c>
      <c r="C416" s="1">
        <v>322.82</v>
      </c>
      <c r="D416" s="5">
        <f t="shared" si="36"/>
        <v>3.8317427499999743</v>
      </c>
      <c r="E416" s="5">
        <f t="shared" si="41"/>
        <v>11.281395749999962</v>
      </c>
      <c r="F416" s="6">
        <f>testdata[[#This Row],[cov]]/testdata[[#This Row],[varM]]</f>
        <v>2.944194453033163</v>
      </c>
      <c r="G416" s="2" t="str">
        <f>IF(testdata[[#This Row],[mrkt]]&gt;B415,"UP",IF(testdata[[#This Row],[mrkt]]&lt;B415,"DN",""))</f>
        <v>UP</v>
      </c>
      <c r="H416" s="2">
        <f>IF(testdata[[#This Row],[mkt-dir]]="UP",testdata[[#This Row],[mrkt]],"")</f>
        <v>279.27</v>
      </c>
      <c r="I416" s="2">
        <f>IF(testdata[[#This Row],[mkt-dir]]="UP",testdata[[#This Row],[eval]],"")</f>
        <v>322.82</v>
      </c>
      <c r="J416" s="5">
        <f t="shared" si="37"/>
        <v>2.6771504132231212</v>
      </c>
      <c r="K416" s="5">
        <f t="shared" si="38"/>
        <v>0.75113305785129725</v>
      </c>
      <c r="L416" s="6">
        <f>testdata[[#This Row],[cov+]]/testdata[[#This Row],[varM+]]</f>
        <v>0.28057185511178662</v>
      </c>
      <c r="M416" s="1" t="str">
        <f>IF(testdata[[#This Row],[mkt-dir]]="DN",testdata[[#This Row],[mrkt]],"")</f>
        <v/>
      </c>
      <c r="N416" s="1" t="str">
        <f>IF(testdata[[#This Row],[mkt-dir]]="DN",testdata[[#This Row],[eval]],"")</f>
        <v/>
      </c>
      <c r="O416" s="5">
        <f t="shared" si="39"/>
        <v>4.5165580246913093</v>
      </c>
      <c r="P416" s="5">
        <f t="shared" si="40"/>
        <v>25.013546913580115</v>
      </c>
      <c r="Q416" s="6">
        <f>testdata[[#This Row],[cov-]]/testdata[[#This Row],[varM-]]</f>
        <v>5.538187880424652</v>
      </c>
      <c r="R416" s="6">
        <f>testdata[[#This Row],[beta+]]/testdata[[#This Row],[beta-]]</f>
        <v>5.0661310372567783E-2</v>
      </c>
      <c r="S416" s="6">
        <f>(testdata[[#This Row],[beta+]]-testdata[[#This Row],[beta-]])^2</f>
        <v>27.64252626962665</v>
      </c>
      <c r="U416" s="15">
        <v>43336</v>
      </c>
      <c r="V416" s="6">
        <v>2.9441999999999999</v>
      </c>
      <c r="W416" s="6">
        <v>0.28060000000000002</v>
      </c>
      <c r="X416" s="6">
        <v>5.5381999999999998</v>
      </c>
      <c r="Y416" s="6">
        <v>5.0700000000000002E-2</v>
      </c>
      <c r="Z416" s="6">
        <v>27.642499999999998</v>
      </c>
    </row>
    <row r="417" spans="1:26" x14ac:dyDescent="0.25">
      <c r="A417" s="3">
        <v>415</v>
      </c>
      <c r="B417" s="1">
        <v>281.47000000000003</v>
      </c>
      <c r="C417" s="1">
        <v>319.27</v>
      </c>
      <c r="D417" s="5">
        <f t="shared" si="36"/>
        <v>4.3854039999999959</v>
      </c>
      <c r="E417" s="5">
        <f t="shared" si="41"/>
        <v>-1.8524480000000108</v>
      </c>
      <c r="F417" s="6">
        <f>testdata[[#This Row],[cov]]/testdata[[#This Row],[varM]]</f>
        <v>-0.42241216544701754</v>
      </c>
      <c r="G417" s="2" t="str">
        <f>IF(testdata[[#This Row],[mrkt]]&gt;B416,"UP",IF(testdata[[#This Row],[mrkt]]&lt;B416,"DN",""))</f>
        <v>UP</v>
      </c>
      <c r="H417" s="2">
        <f>IF(testdata[[#This Row],[mkt-dir]]="UP",testdata[[#This Row],[mrkt]],"")</f>
        <v>281.47000000000003</v>
      </c>
      <c r="I417" s="2">
        <f>IF(testdata[[#This Row],[mkt-dir]]="UP",testdata[[#This Row],[eval]],"")</f>
        <v>319.27</v>
      </c>
      <c r="J417" s="5">
        <f t="shared" si="37"/>
        <v>4.4225555555555554</v>
      </c>
      <c r="K417" s="5">
        <f t="shared" si="38"/>
        <v>-4.5002805555555323</v>
      </c>
      <c r="L417" s="6">
        <f>testdata[[#This Row],[cov+]]/testdata[[#This Row],[varM+]]</f>
        <v>-1.0175746803004746</v>
      </c>
      <c r="M417" s="1" t="str">
        <f>IF(testdata[[#This Row],[mkt-dir]]="DN",testdata[[#This Row],[mrkt]],"")</f>
        <v/>
      </c>
      <c r="N417" s="1" t="str">
        <f>IF(testdata[[#This Row],[mkt-dir]]="DN",testdata[[#This Row],[eval]],"")</f>
        <v/>
      </c>
      <c r="O417" s="5">
        <f t="shared" si="39"/>
        <v>3.5269499999999661</v>
      </c>
      <c r="P417" s="5">
        <f t="shared" si="40"/>
        <v>7.6429625000000092</v>
      </c>
      <c r="Q417" s="6">
        <f>testdata[[#This Row],[cov-]]/testdata[[#This Row],[varM-]]</f>
        <v>2.1670175363983279</v>
      </c>
      <c r="R417" s="6">
        <f>testdata[[#This Row],[beta+]]/testdata[[#This Row],[beta-]]</f>
        <v>-0.46957380972178264</v>
      </c>
      <c r="S417" s="6">
        <f>(testdata[[#This Row],[beta+]]-testdata[[#This Row],[beta-]])^2</f>
        <v>10.141627586658592</v>
      </c>
      <c r="U417" s="15">
        <v>43339</v>
      </c>
      <c r="V417" s="6">
        <v>-0.4224</v>
      </c>
      <c r="W417" s="6">
        <v>-1.0176000000000001</v>
      </c>
      <c r="X417" s="6">
        <v>2.1669999999999998</v>
      </c>
      <c r="Y417" s="6">
        <v>-0.46960000000000002</v>
      </c>
      <c r="Z417" s="6">
        <v>10.1416</v>
      </c>
    </row>
    <row r="418" spans="1:26" x14ac:dyDescent="0.25">
      <c r="A418" s="3">
        <v>416</v>
      </c>
      <c r="B418" s="1">
        <v>281.61</v>
      </c>
      <c r="C418" s="1">
        <v>311.86</v>
      </c>
      <c r="D418" s="5">
        <f t="shared" si="36"/>
        <v>5.1137327500000014</v>
      </c>
      <c r="E418" s="5">
        <f t="shared" si="41"/>
        <v>-13.805178250000045</v>
      </c>
      <c r="F418" s="6">
        <f>testdata[[#This Row],[cov]]/testdata[[#This Row],[varM]]</f>
        <v>-2.6996284172261529</v>
      </c>
      <c r="G418" s="2" t="str">
        <f>IF(testdata[[#This Row],[mrkt]]&gt;B417,"UP",IF(testdata[[#This Row],[mrkt]]&lt;B417,"DN",""))</f>
        <v>UP</v>
      </c>
      <c r="H418" s="2">
        <f>IF(testdata[[#This Row],[mkt-dir]]="UP",testdata[[#This Row],[mrkt]],"")</f>
        <v>281.61</v>
      </c>
      <c r="I418" s="2">
        <f>IF(testdata[[#This Row],[mkt-dir]]="UP",testdata[[#This Row],[eval]],"")</f>
        <v>311.86</v>
      </c>
      <c r="J418" s="5">
        <f t="shared" si="37"/>
        <v>4.7988854166666615</v>
      </c>
      <c r="K418" s="5">
        <f t="shared" si="38"/>
        <v>-23.053406250000034</v>
      </c>
      <c r="L418" s="6">
        <f>testdata[[#This Row],[cov+]]/testdata[[#This Row],[varM+]]</f>
        <v>-4.8039084596466752</v>
      </c>
      <c r="M418" s="1" t="str">
        <f>IF(testdata[[#This Row],[mkt-dir]]="DN",testdata[[#This Row],[mrkt]],"")</f>
        <v/>
      </c>
      <c r="N418" s="1" t="str">
        <f>IF(testdata[[#This Row],[mkt-dir]]="DN",testdata[[#This Row],[eval]],"")</f>
        <v/>
      </c>
      <c r="O418" s="5">
        <f t="shared" si="39"/>
        <v>3.5269499999999661</v>
      </c>
      <c r="P418" s="5">
        <f t="shared" si="40"/>
        <v>7.6429625000000092</v>
      </c>
      <c r="Q418" s="6">
        <f>testdata[[#This Row],[cov-]]/testdata[[#This Row],[varM-]]</f>
        <v>2.1670175363983279</v>
      </c>
      <c r="R418" s="6">
        <f>testdata[[#This Row],[beta+]]/testdata[[#This Row],[beta-]]</f>
        <v>-2.2168295267379183</v>
      </c>
      <c r="S418" s="6">
        <f>(testdata[[#This Row],[beta+]]-testdata[[#This Row],[beta-]])^2</f>
        <v>48.593809242336022</v>
      </c>
      <c r="U418" s="15">
        <v>43340</v>
      </c>
      <c r="V418" s="6">
        <v>-2.6996000000000002</v>
      </c>
      <c r="W418" s="6">
        <v>-4.8038999999999996</v>
      </c>
      <c r="X418" s="6">
        <v>2.1669999999999998</v>
      </c>
      <c r="Y418" s="6">
        <v>-2.2168000000000001</v>
      </c>
      <c r="Z418" s="6">
        <v>48.593800000000002</v>
      </c>
    </row>
    <row r="419" spans="1:26" x14ac:dyDescent="0.25">
      <c r="A419" s="3">
        <v>417</v>
      </c>
      <c r="B419" s="1">
        <v>283.12</v>
      </c>
      <c r="C419" s="1">
        <v>305.01</v>
      </c>
      <c r="D419" s="5">
        <f t="shared" si="36"/>
        <v>6.0784910000000023</v>
      </c>
      <c r="E419" s="5">
        <f t="shared" si="41"/>
        <v>-30.407513000000051</v>
      </c>
      <c r="F419" s="6">
        <f>testdata[[#This Row],[cov]]/testdata[[#This Row],[varM]]</f>
        <v>-5.002477259569857</v>
      </c>
      <c r="G419" s="2" t="str">
        <f>IF(testdata[[#This Row],[mrkt]]&gt;B418,"UP",IF(testdata[[#This Row],[mrkt]]&lt;B418,"DN",""))</f>
        <v>UP</v>
      </c>
      <c r="H419" s="2">
        <f>IF(testdata[[#This Row],[mkt-dir]]="UP",testdata[[#This Row],[mrkt]],"")</f>
        <v>283.12</v>
      </c>
      <c r="I419" s="2">
        <f>IF(testdata[[#This Row],[mkt-dir]]="UP",testdata[[#This Row],[eval]],"")</f>
        <v>305.01</v>
      </c>
      <c r="J419" s="5">
        <f t="shared" si="37"/>
        <v>6.6624544378698163</v>
      </c>
      <c r="K419" s="5">
        <f t="shared" si="38"/>
        <v>-32.296979881656839</v>
      </c>
      <c r="L419" s="6">
        <f>testdata[[#This Row],[cov+]]/testdata[[#This Row],[varM+]]</f>
        <v>-4.8476098685311442</v>
      </c>
      <c r="M419" s="1" t="str">
        <f>IF(testdata[[#This Row],[mkt-dir]]="DN",testdata[[#This Row],[mrkt]],"")</f>
        <v/>
      </c>
      <c r="N419" s="1" t="str">
        <f>IF(testdata[[#This Row],[mkt-dir]]="DN",testdata[[#This Row],[eval]],"")</f>
        <v/>
      </c>
      <c r="O419" s="5">
        <f t="shared" si="39"/>
        <v>2.704677551020382</v>
      </c>
      <c r="P419" s="5">
        <f t="shared" si="40"/>
        <v>-9.2515938775509401</v>
      </c>
      <c r="Q419" s="6">
        <f>testdata[[#This Row],[cov-]]/testdata[[#This Row],[varM-]]</f>
        <v>-3.4205903302819336</v>
      </c>
      <c r="R419" s="6">
        <f>testdata[[#This Row],[beta+]]/testdata[[#This Row],[beta-]]</f>
        <v>1.4171851640975643</v>
      </c>
      <c r="S419" s="6">
        <f>(testdata[[#This Row],[beta+]]-testdata[[#This Row],[beta-]])^2</f>
        <v>2.0363847625449902</v>
      </c>
      <c r="U419" s="15">
        <v>43341</v>
      </c>
      <c r="V419" s="6">
        <v>-5.0025000000000004</v>
      </c>
      <c r="W419" s="6">
        <v>-4.8475999999999999</v>
      </c>
      <c r="X419" s="6">
        <v>-3.4205999999999999</v>
      </c>
      <c r="Y419" s="6">
        <v>1.4172</v>
      </c>
      <c r="Z419" s="6">
        <v>2.0364</v>
      </c>
    </row>
    <row r="420" spans="1:26" x14ac:dyDescent="0.25">
      <c r="A420" s="3">
        <v>418</v>
      </c>
      <c r="B420" s="1">
        <v>281.98</v>
      </c>
      <c r="C420" s="1">
        <v>303.14999999999998</v>
      </c>
      <c r="D420" s="5">
        <f t="shared" si="36"/>
        <v>6.5827627500000174</v>
      </c>
      <c r="E420" s="5">
        <f t="shared" si="41"/>
        <v>-35.046531750000099</v>
      </c>
      <c r="F420" s="6">
        <f>testdata[[#This Row],[cov]]/testdata[[#This Row],[varM]]</f>
        <v>-5.3239852446451916</v>
      </c>
      <c r="G420" s="2" t="str">
        <f>IF(testdata[[#This Row],[mrkt]]&gt;B419,"UP",IF(testdata[[#This Row],[mrkt]]&lt;B419,"DN",""))</f>
        <v>DN</v>
      </c>
      <c r="H420" s="2" t="str">
        <f>IF(testdata[[#This Row],[mkt-dir]]="UP",testdata[[#This Row],[mrkt]],"")</f>
        <v/>
      </c>
      <c r="I420" s="2" t="str">
        <f>IF(testdata[[#This Row],[mkt-dir]]="UP",testdata[[#This Row],[eval]],"")</f>
        <v/>
      </c>
      <c r="J420" s="5">
        <f t="shared" si="37"/>
        <v>6.0123972222222237</v>
      </c>
      <c r="K420" s="5">
        <f t="shared" si="38"/>
        <v>-28.724586111111154</v>
      </c>
      <c r="L420" s="6">
        <f>testdata[[#This Row],[cov+]]/testdata[[#This Row],[varM+]]</f>
        <v>-4.7775596071635382</v>
      </c>
      <c r="M420" s="1">
        <f>IF(testdata[[#This Row],[mkt-dir]]="DN",testdata[[#This Row],[mrkt]],"")</f>
        <v>281.98</v>
      </c>
      <c r="N420" s="1">
        <f>IF(testdata[[#This Row],[mkt-dir]]="DN",testdata[[#This Row],[eval]],"")</f>
        <v>303.14999999999998</v>
      </c>
      <c r="O420" s="5">
        <f t="shared" si="39"/>
        <v>6.1905484375000164</v>
      </c>
      <c r="P420" s="5">
        <f t="shared" si="40"/>
        <v>-35.171410937500085</v>
      </c>
      <c r="Q420" s="6">
        <f>testdata[[#This Row],[cov-]]/testdata[[#This Row],[varM-]]</f>
        <v>-5.6814693064098964</v>
      </c>
      <c r="R420" s="6">
        <f>testdata[[#This Row],[beta+]]/testdata[[#This Row],[beta-]]</f>
        <v>0.8409021239934259</v>
      </c>
      <c r="S420" s="6">
        <f>(testdata[[#This Row],[beta+]]-testdata[[#This Row],[beta-]])^2</f>
        <v>0.81705274439164177</v>
      </c>
      <c r="U420" s="15">
        <v>43342</v>
      </c>
      <c r="V420" s="6">
        <v>-5.3239999999999998</v>
      </c>
      <c r="W420" s="6">
        <v>-4.7775999999999996</v>
      </c>
      <c r="X420" s="6">
        <v>-5.6814999999999998</v>
      </c>
      <c r="Y420" s="6">
        <v>0.84089999999999998</v>
      </c>
      <c r="Z420" s="6">
        <v>0.81710000000000005</v>
      </c>
    </row>
    <row r="421" spans="1:26" x14ac:dyDescent="0.25">
      <c r="A421" s="3">
        <v>419</v>
      </c>
      <c r="B421" s="1">
        <v>281.98</v>
      </c>
      <c r="C421" s="1">
        <v>301.66000000000003</v>
      </c>
      <c r="D421" s="5">
        <f t="shared" si="36"/>
        <v>7.1626410000000318</v>
      </c>
      <c r="E421" s="5">
        <f t="shared" si="41"/>
        <v>-39.467023000000133</v>
      </c>
      <c r="F421" s="6">
        <f>testdata[[#This Row],[cov]]/testdata[[#This Row],[varM]]</f>
        <v>-5.5101216157559705</v>
      </c>
      <c r="G421" s="2" t="str">
        <f>IF(testdata[[#This Row],[mrkt]]&gt;B420,"UP",IF(testdata[[#This Row],[mrkt]]&lt;B420,"DN",""))</f>
        <v/>
      </c>
      <c r="H421" s="2" t="str">
        <f>IF(testdata[[#This Row],[mkt-dir]]="UP",testdata[[#This Row],[mrkt]],"")</f>
        <v/>
      </c>
      <c r="I421" s="2" t="str">
        <f>IF(testdata[[#This Row],[mkt-dir]]="UP",testdata[[#This Row],[eval]],"")</f>
        <v/>
      </c>
      <c r="J421" s="5">
        <f t="shared" si="37"/>
        <v>5.7934446280991869</v>
      </c>
      <c r="K421" s="5">
        <f t="shared" si="38"/>
        <v>-26.045138842975287</v>
      </c>
      <c r="L421" s="6">
        <f>testdata[[#This Row],[cov+]]/testdata[[#This Row],[varM+]]</f>
        <v>-4.4956222963885697</v>
      </c>
      <c r="M421" s="1" t="str">
        <f>IF(testdata[[#This Row],[mkt-dir]]="DN",testdata[[#This Row],[mrkt]],"")</f>
        <v/>
      </c>
      <c r="N421" s="1" t="str">
        <f>IF(testdata[[#This Row],[mkt-dir]]="DN",testdata[[#This Row],[eval]],"")</f>
        <v/>
      </c>
      <c r="O421" s="5">
        <f t="shared" si="39"/>
        <v>6.1905484375000164</v>
      </c>
      <c r="P421" s="5">
        <f t="shared" si="40"/>
        <v>-35.171410937500085</v>
      </c>
      <c r="Q421" s="6">
        <f>testdata[[#This Row],[cov-]]/testdata[[#This Row],[varM-]]</f>
        <v>-5.6814693064098964</v>
      </c>
      <c r="R421" s="6">
        <f>testdata[[#This Row],[beta+]]/testdata[[#This Row],[beta-]]</f>
        <v>0.79127811027977546</v>
      </c>
      <c r="S421" s="6">
        <f>(testdata[[#This Row],[beta+]]-testdata[[#This Row],[beta-]])^2</f>
        <v>1.4062331311765206</v>
      </c>
      <c r="U421" s="15">
        <v>43343</v>
      </c>
      <c r="V421" s="6">
        <v>-5.5101000000000004</v>
      </c>
      <c r="W421" s="6">
        <v>-4.4955999999999996</v>
      </c>
      <c r="X421" s="6">
        <v>-5.6814999999999998</v>
      </c>
      <c r="Y421" s="6">
        <v>0.7913</v>
      </c>
      <c r="Z421" s="6">
        <v>1.4061999999999999</v>
      </c>
    </row>
    <row r="422" spans="1:26" x14ac:dyDescent="0.25">
      <c r="A422" s="3">
        <v>420</v>
      </c>
      <c r="B422" s="1">
        <v>281.5</v>
      </c>
      <c r="C422" s="1">
        <v>288.95</v>
      </c>
      <c r="D422" s="5">
        <f t="shared" si="36"/>
        <v>7.5981260000000335</v>
      </c>
      <c r="E422" s="5">
        <f t="shared" si="41"/>
        <v>-45.325056000000153</v>
      </c>
      <c r="F422" s="6">
        <f>testdata[[#This Row],[cov]]/testdata[[#This Row],[varM]]</f>
        <v>-5.9652940738281979</v>
      </c>
      <c r="G422" s="2" t="str">
        <f>IF(testdata[[#This Row],[mrkt]]&gt;B421,"UP",IF(testdata[[#This Row],[mrkt]]&lt;B421,"DN",""))</f>
        <v>DN</v>
      </c>
      <c r="H422" s="2" t="str">
        <f>IF(testdata[[#This Row],[mkt-dir]]="UP",testdata[[#This Row],[mrkt]],"")</f>
        <v/>
      </c>
      <c r="I422" s="2" t="str">
        <f>IF(testdata[[#This Row],[mkt-dir]]="UP",testdata[[#This Row],[eval]],"")</f>
        <v/>
      </c>
      <c r="J422" s="5">
        <f t="shared" si="37"/>
        <v>5.9235410000000215</v>
      </c>
      <c r="K422" s="5">
        <f t="shared" si="38"/>
        <v>-25.36688800000011</v>
      </c>
      <c r="L422" s="6">
        <f>testdata[[#This Row],[cov+]]/testdata[[#This Row],[varM+]]</f>
        <v>-4.2823858229393563</v>
      </c>
      <c r="M422" s="1">
        <f>IF(testdata[[#This Row],[mkt-dir]]="DN",testdata[[#This Row],[mrkt]],"")</f>
        <v>281.5</v>
      </c>
      <c r="N422" s="1">
        <f>IF(testdata[[#This Row],[mkt-dir]]="DN",testdata[[#This Row],[eval]],"")</f>
        <v>288.95</v>
      </c>
      <c r="O422" s="5">
        <f t="shared" si="39"/>
        <v>7.6786395061728614</v>
      </c>
      <c r="P422" s="5">
        <f t="shared" si="40"/>
        <v>-54.828998765432225</v>
      </c>
      <c r="Q422" s="6">
        <f>testdata[[#This Row],[cov-]]/testdata[[#This Row],[varM-]]</f>
        <v>-7.1404574627256778</v>
      </c>
      <c r="R422" s="6">
        <f>testdata[[#This Row],[beta+]]/testdata[[#This Row],[beta-]]</f>
        <v>0.59973549948222371</v>
      </c>
      <c r="S422" s="6">
        <f>(testdata[[#This Row],[beta+]]-testdata[[#This Row],[beta-]])^2</f>
        <v>8.168573498150872</v>
      </c>
      <c r="U422" s="15">
        <v>43347</v>
      </c>
      <c r="V422" s="6">
        <v>-5.9653</v>
      </c>
      <c r="W422" s="6">
        <v>-4.2824</v>
      </c>
      <c r="X422" s="6">
        <v>-7.1405000000000003</v>
      </c>
      <c r="Y422" s="6">
        <v>0.59970000000000001</v>
      </c>
      <c r="Z422" s="6">
        <v>8.1685999999999996</v>
      </c>
    </row>
    <row r="423" spans="1:26" x14ac:dyDescent="0.25">
      <c r="A423" s="3">
        <v>421</v>
      </c>
      <c r="B423" s="1">
        <v>280.74</v>
      </c>
      <c r="C423" s="1">
        <v>280.74</v>
      </c>
      <c r="D423" s="5">
        <f t="shared" si="36"/>
        <v>7.8437647500000365</v>
      </c>
      <c r="E423" s="5">
        <f t="shared" si="41"/>
        <v>-48.226695250000141</v>
      </c>
      <c r="F423" s="6">
        <f>testdata[[#This Row],[cov]]/testdata[[#This Row],[varM]]</f>
        <v>-6.1484117368512257</v>
      </c>
      <c r="G423" s="2" t="str">
        <f>IF(testdata[[#This Row],[mrkt]]&gt;B422,"UP",IF(testdata[[#This Row],[mrkt]]&lt;B422,"DN",""))</f>
        <v>DN</v>
      </c>
      <c r="H423" s="2" t="str">
        <f>IF(testdata[[#This Row],[mkt-dir]]="UP",testdata[[#This Row],[mrkt]],"")</f>
        <v/>
      </c>
      <c r="I423" s="2" t="str">
        <f>IF(testdata[[#This Row],[mkt-dir]]="UP",testdata[[#This Row],[eval]],"")</f>
        <v/>
      </c>
      <c r="J423" s="5">
        <f t="shared" si="37"/>
        <v>6.3688765432098942</v>
      </c>
      <c r="K423" s="5">
        <f t="shared" si="38"/>
        <v>-19.460627160493832</v>
      </c>
      <c r="L423" s="6">
        <f>testdata[[#This Row],[cov+]]/testdata[[#This Row],[varM+]]</f>
        <v>-3.0555824137055319</v>
      </c>
      <c r="M423" s="1">
        <f>IF(testdata[[#This Row],[mkt-dir]]="DN",testdata[[#This Row],[mrkt]],"")</f>
        <v>280.74</v>
      </c>
      <c r="N423" s="1">
        <f>IF(testdata[[#This Row],[mkt-dir]]="DN",testdata[[#This Row],[eval]],"")</f>
        <v>280.74</v>
      </c>
      <c r="O423" s="5">
        <f t="shared" si="39"/>
        <v>7.9586690000000306</v>
      </c>
      <c r="P423" s="5">
        <f t="shared" si="40"/>
        <v>-65.74387400000019</v>
      </c>
      <c r="Q423" s="6">
        <f>testdata[[#This Row],[cov-]]/testdata[[#This Row],[varM-]]</f>
        <v>-8.2606619272644632</v>
      </c>
      <c r="R423" s="6">
        <f>testdata[[#This Row],[beta+]]/testdata[[#This Row],[beta-]]</f>
        <v>0.36989558955566587</v>
      </c>
      <c r="S423" s="6">
        <f>(testdata[[#This Row],[beta+]]-testdata[[#This Row],[beta-]])^2</f>
        <v>27.092852742470885</v>
      </c>
      <c r="U423" s="15">
        <v>43348</v>
      </c>
      <c r="V423" s="6">
        <v>-6.1483999999999996</v>
      </c>
      <c r="W423" s="6">
        <v>-3.0556000000000001</v>
      </c>
      <c r="X423" s="6">
        <v>-8.2606999999999999</v>
      </c>
      <c r="Y423" s="6">
        <v>0.36990000000000001</v>
      </c>
      <c r="Z423" s="6">
        <v>27.0929</v>
      </c>
    </row>
    <row r="424" spans="1:26" x14ac:dyDescent="0.25">
      <c r="A424" s="3">
        <v>422</v>
      </c>
      <c r="B424" s="1">
        <v>279.89999999999998</v>
      </c>
      <c r="C424" s="1">
        <v>280.95</v>
      </c>
      <c r="D424" s="5">
        <f t="shared" si="36"/>
        <v>7.8710510000000316</v>
      </c>
      <c r="E424" s="5">
        <f t="shared" si="41"/>
        <v>-48.098097000000038</v>
      </c>
      <c r="F424" s="6">
        <f>testdata[[#This Row],[cov]]/testdata[[#This Row],[varM]]</f>
        <v>-6.1107591603713205</v>
      </c>
      <c r="G424" s="2" t="str">
        <f>IF(testdata[[#This Row],[mrkt]]&gt;B423,"UP",IF(testdata[[#This Row],[mrkt]]&lt;B423,"DN",""))</f>
        <v>DN</v>
      </c>
      <c r="H424" s="2" t="str">
        <f>IF(testdata[[#This Row],[mkt-dir]]="UP",testdata[[#This Row],[mrkt]],"")</f>
        <v/>
      </c>
      <c r="I424" s="2" t="str">
        <f>IF(testdata[[#This Row],[mkt-dir]]="UP",testdata[[#This Row],[eval]],"")</f>
        <v/>
      </c>
      <c r="J424" s="5">
        <f t="shared" si="37"/>
        <v>6.3688765432098942</v>
      </c>
      <c r="K424" s="5">
        <f t="shared" si="38"/>
        <v>-19.460627160493832</v>
      </c>
      <c r="L424" s="6">
        <f>testdata[[#This Row],[cov+]]/testdata[[#This Row],[varM+]]</f>
        <v>-3.0555824137055319</v>
      </c>
      <c r="M424" s="1">
        <f>IF(testdata[[#This Row],[mkt-dir]]="DN",testdata[[#This Row],[mrkt]],"")</f>
        <v>279.89999999999998</v>
      </c>
      <c r="N424" s="1">
        <f>IF(testdata[[#This Row],[mkt-dir]]="DN",testdata[[#This Row],[eval]],"")</f>
        <v>280.95</v>
      </c>
      <c r="O424" s="5">
        <f t="shared" si="39"/>
        <v>8.3713160000000215</v>
      </c>
      <c r="P424" s="5">
        <f t="shared" si="40"/>
        <v>-72.409754000000063</v>
      </c>
      <c r="Q424" s="6">
        <f>testdata[[#This Row],[cov-]]/testdata[[#This Row],[varM-]]</f>
        <v>-8.6497456313917525</v>
      </c>
      <c r="R424" s="6">
        <f>testdata[[#This Row],[beta+]]/testdata[[#This Row],[beta-]]</f>
        <v>0.35325690996232056</v>
      </c>
      <c r="S424" s="6">
        <f>(testdata[[#This Row],[beta+]]-testdata[[#This Row],[beta-]])^2</f>
        <v>31.294662106113453</v>
      </c>
      <c r="U424" s="15">
        <v>43349</v>
      </c>
      <c r="V424" s="6">
        <v>-6.1108000000000002</v>
      </c>
      <c r="W424" s="6">
        <v>-3.0556000000000001</v>
      </c>
      <c r="X424" s="6">
        <v>-8.6496999999999993</v>
      </c>
      <c r="Y424" s="6">
        <v>0.3533</v>
      </c>
      <c r="Z424" s="6">
        <v>31.294699999999999</v>
      </c>
    </row>
    <row r="425" spans="1:26" x14ac:dyDescent="0.25">
      <c r="A425" s="3">
        <v>423</v>
      </c>
      <c r="B425" s="1">
        <v>279.35000000000002</v>
      </c>
      <c r="C425" s="1">
        <v>263.24</v>
      </c>
      <c r="D425" s="5">
        <f t="shared" si="36"/>
        <v>7.7526547500000289</v>
      </c>
      <c r="E425" s="5">
        <f t="shared" si="41"/>
        <v>-47.024327250000063</v>
      </c>
      <c r="F425" s="6">
        <f>testdata[[#This Row],[cov]]/testdata[[#This Row],[varM]]</f>
        <v>-6.0655773752855291</v>
      </c>
      <c r="G425" s="2" t="str">
        <f>IF(testdata[[#This Row],[mrkt]]&gt;B424,"UP",IF(testdata[[#This Row],[mrkt]]&lt;B424,"DN",""))</f>
        <v>DN</v>
      </c>
      <c r="H425" s="2" t="str">
        <f>IF(testdata[[#This Row],[mkt-dir]]="UP",testdata[[#This Row],[mrkt]],"")</f>
        <v/>
      </c>
      <c r="I425" s="2" t="str">
        <f>IF(testdata[[#This Row],[mkt-dir]]="UP",testdata[[#This Row],[eval]],"")</f>
        <v/>
      </c>
      <c r="J425" s="5">
        <f t="shared" si="37"/>
        <v>6.3688765432098942</v>
      </c>
      <c r="K425" s="5">
        <f t="shared" si="38"/>
        <v>-19.460627160493832</v>
      </c>
      <c r="L425" s="6">
        <f>testdata[[#This Row],[cov+]]/testdata[[#This Row],[varM+]]</f>
        <v>-3.0555824137055319</v>
      </c>
      <c r="M425" s="1">
        <f>IF(testdata[[#This Row],[mkt-dir]]="DN",testdata[[#This Row],[mrkt]],"")</f>
        <v>279.35000000000002</v>
      </c>
      <c r="N425" s="1">
        <f>IF(testdata[[#This Row],[mkt-dir]]="DN",testdata[[#This Row],[eval]],"")</f>
        <v>263.24</v>
      </c>
      <c r="O425" s="5">
        <f t="shared" si="39"/>
        <v>8.4058610000000247</v>
      </c>
      <c r="P425" s="5">
        <f t="shared" si="40"/>
        <v>-74.888802000000126</v>
      </c>
      <c r="Q425" s="6">
        <f>testdata[[#This Row],[cov-]]/testdata[[#This Row],[varM-]]</f>
        <v>-8.909117340864892</v>
      </c>
      <c r="R425" s="6">
        <f>testdata[[#This Row],[beta+]]/testdata[[#This Row],[beta-]]</f>
        <v>0.34297251869048767</v>
      </c>
      <c r="S425" s="6">
        <f>(testdata[[#This Row],[beta+]]-testdata[[#This Row],[beta-]])^2</f>
        <v>34.263871143474539</v>
      </c>
      <c r="U425" s="15">
        <v>43350</v>
      </c>
      <c r="V425" s="6">
        <v>-6.0655999999999999</v>
      </c>
      <c r="W425" s="6">
        <v>-3.0556000000000001</v>
      </c>
      <c r="X425" s="6">
        <v>-8.9091000000000005</v>
      </c>
      <c r="Y425" s="6">
        <v>0.34300000000000003</v>
      </c>
      <c r="Z425" s="6">
        <v>34.2639</v>
      </c>
    </row>
    <row r="426" spans="1:26" x14ac:dyDescent="0.25">
      <c r="A426" s="3">
        <v>424</v>
      </c>
      <c r="B426" s="1">
        <v>279.83999999999997</v>
      </c>
      <c r="C426" s="1">
        <v>285.5</v>
      </c>
      <c r="D426" s="5">
        <f t="shared" si="36"/>
        <v>7.1048947500000326</v>
      </c>
      <c r="E426" s="5">
        <f t="shared" si="41"/>
        <v>-40.429932000000072</v>
      </c>
      <c r="F426" s="6">
        <f>testdata[[#This Row],[cov]]/testdata[[#This Row],[varM]]</f>
        <v>-5.6904336267613091</v>
      </c>
      <c r="G426" s="2" t="str">
        <f>IF(testdata[[#This Row],[mrkt]]&gt;B425,"UP",IF(testdata[[#This Row],[mrkt]]&lt;B425,"DN",""))</f>
        <v>UP</v>
      </c>
      <c r="H426" s="2">
        <f>IF(testdata[[#This Row],[mkt-dir]]="UP",testdata[[#This Row],[mrkt]],"")</f>
        <v>279.83999999999997</v>
      </c>
      <c r="I426" s="2">
        <f>IF(testdata[[#This Row],[mkt-dir]]="UP",testdata[[#This Row],[eval]],"")</f>
        <v>285.5</v>
      </c>
      <c r="J426" s="5">
        <f t="shared" si="37"/>
        <v>5.8203960000000112</v>
      </c>
      <c r="K426" s="5">
        <f t="shared" si="38"/>
        <v>-20.571051999999916</v>
      </c>
      <c r="L426" s="6">
        <f>testdata[[#This Row],[cov+]]/testdata[[#This Row],[varM+]]</f>
        <v>-3.5343045387289589</v>
      </c>
      <c r="M426" s="1" t="str">
        <f>IF(testdata[[#This Row],[mkt-dir]]="DN",testdata[[#This Row],[mrkt]],"")</f>
        <v/>
      </c>
      <c r="N426" s="1" t="str">
        <f>IF(testdata[[#This Row],[mkt-dir]]="DN",testdata[[#This Row],[eval]],"")</f>
        <v/>
      </c>
      <c r="O426" s="5">
        <f t="shared" si="39"/>
        <v>8.1249358024691798</v>
      </c>
      <c r="P426" s="5">
        <f t="shared" si="40"/>
        <v>-65.954730864197785</v>
      </c>
      <c r="Q426" s="6">
        <f>testdata[[#This Row],[cov-]]/testdata[[#This Row],[varM-]]</f>
        <v>-8.1175694759525427</v>
      </c>
      <c r="R426" s="6">
        <f>testdata[[#This Row],[beta+]]/testdata[[#This Row],[beta-]]</f>
        <v>0.43538950288001466</v>
      </c>
      <c r="S426" s="6">
        <f>(testdata[[#This Row],[beta+]]-testdata[[#This Row],[beta-]])^2</f>
        <v>21.006317484783104</v>
      </c>
      <c r="U426" s="15">
        <v>43353</v>
      </c>
      <c r="V426" s="6">
        <v>-5.6904000000000003</v>
      </c>
      <c r="W426" s="6">
        <v>-3.5343</v>
      </c>
      <c r="X426" s="6">
        <v>-8.1175999999999995</v>
      </c>
      <c r="Y426" s="6">
        <v>0.43540000000000001</v>
      </c>
      <c r="Z426" s="6">
        <v>21.0063</v>
      </c>
    </row>
    <row r="427" spans="1:26" x14ac:dyDescent="0.25">
      <c r="A427" s="3">
        <v>425</v>
      </c>
      <c r="B427" s="1">
        <v>280.76</v>
      </c>
      <c r="C427" s="1">
        <v>279.44</v>
      </c>
      <c r="D427" s="5">
        <f t="shared" si="36"/>
        <v>5.9619510000000266</v>
      </c>
      <c r="E427" s="5">
        <f t="shared" si="41"/>
        <v>-30.908612500000025</v>
      </c>
      <c r="F427" s="6">
        <f>testdata[[#This Row],[cov]]/testdata[[#This Row],[varM]]</f>
        <v>-5.1843117294992673</v>
      </c>
      <c r="G427" s="2" t="str">
        <f>IF(testdata[[#This Row],[mrkt]]&gt;B426,"UP",IF(testdata[[#This Row],[mrkt]]&lt;B426,"DN",""))</f>
        <v>UP</v>
      </c>
      <c r="H427" s="2">
        <f>IF(testdata[[#This Row],[mkt-dir]]="UP",testdata[[#This Row],[mrkt]],"")</f>
        <v>280.76</v>
      </c>
      <c r="I427" s="2">
        <f>IF(testdata[[#This Row],[mkt-dir]]="UP",testdata[[#This Row],[eval]],"")</f>
        <v>279.44</v>
      </c>
      <c r="J427" s="5">
        <f t="shared" si="37"/>
        <v>5.5626198347107501</v>
      </c>
      <c r="K427" s="5">
        <f t="shared" si="38"/>
        <v>-24.226657851239555</v>
      </c>
      <c r="L427" s="6">
        <f>testdata[[#This Row],[cov+]]/testdata[[#This Row],[varM+]]</f>
        <v>-4.3552603936845014</v>
      </c>
      <c r="M427" s="1" t="str">
        <f>IF(testdata[[#This Row],[mkt-dir]]="DN",testdata[[#This Row],[mrkt]],"")</f>
        <v/>
      </c>
      <c r="N427" s="1" t="str">
        <f>IF(testdata[[#This Row],[mkt-dir]]="DN",testdata[[#This Row],[eval]],"")</f>
        <v/>
      </c>
      <c r="O427" s="5">
        <f t="shared" si="39"/>
        <v>6.2731750000000437</v>
      </c>
      <c r="P427" s="5">
        <f t="shared" si="40"/>
        <v>-42.179550000000248</v>
      </c>
      <c r="Q427" s="6">
        <f>testdata[[#This Row],[cov-]]/testdata[[#This Row],[varM-]]</f>
        <v>-6.7237961638245309</v>
      </c>
      <c r="R427" s="6">
        <f>testdata[[#This Row],[beta+]]/testdata[[#This Row],[beta-]]</f>
        <v>0.64773831442373864</v>
      </c>
      <c r="S427" s="6">
        <f>(testdata[[#This Row],[beta+]]-testdata[[#This Row],[beta-]])^2</f>
        <v>5.6099616944328234</v>
      </c>
      <c r="U427" s="15">
        <v>43354</v>
      </c>
      <c r="V427" s="6">
        <v>-5.1843000000000004</v>
      </c>
      <c r="W427" s="6">
        <v>-4.3552999999999997</v>
      </c>
      <c r="X427" s="6">
        <v>-6.7237999999999998</v>
      </c>
      <c r="Y427" s="6">
        <v>0.64770000000000005</v>
      </c>
      <c r="Z427" s="6">
        <v>5.61</v>
      </c>
    </row>
    <row r="428" spans="1:26" x14ac:dyDescent="0.25">
      <c r="A428" s="3">
        <v>426</v>
      </c>
      <c r="B428" s="1">
        <v>280.83</v>
      </c>
      <c r="C428" s="1">
        <v>290.54000000000002</v>
      </c>
      <c r="D428" s="5">
        <f t="shared" si="36"/>
        <v>5.415024750000021</v>
      </c>
      <c r="E428" s="5">
        <f t="shared" si="41"/>
        <v>-24.426811249999997</v>
      </c>
      <c r="F428" s="6">
        <f>testdata[[#This Row],[cov]]/testdata[[#This Row],[varM]]</f>
        <v>-4.5109325215918732</v>
      </c>
      <c r="G428" s="2" t="str">
        <f>IF(testdata[[#This Row],[mrkt]]&gt;B427,"UP",IF(testdata[[#This Row],[mrkt]]&lt;B427,"DN",""))</f>
        <v>UP</v>
      </c>
      <c r="H428" s="2">
        <f>IF(testdata[[#This Row],[mkt-dir]]="UP",testdata[[#This Row],[mrkt]],"")</f>
        <v>280.83</v>
      </c>
      <c r="I428" s="2">
        <f>IF(testdata[[#This Row],[mkt-dir]]="UP",testdata[[#This Row],[eval]],"")</f>
        <v>290.54000000000002</v>
      </c>
      <c r="J428" s="5">
        <f t="shared" si="37"/>
        <v>4.5963867768595001</v>
      </c>
      <c r="K428" s="5">
        <f t="shared" si="38"/>
        <v>-14.775313223140319</v>
      </c>
      <c r="L428" s="6">
        <f>testdata[[#This Row],[cov+]]/testdata[[#This Row],[varM+]]</f>
        <v>-3.2145495887175124</v>
      </c>
      <c r="M428" s="1" t="str">
        <f>IF(testdata[[#This Row],[mkt-dir]]="DN",testdata[[#This Row],[mrkt]],"")</f>
        <v/>
      </c>
      <c r="N428" s="1" t="str">
        <f>IF(testdata[[#This Row],[mkt-dir]]="DN",testdata[[#This Row],[eval]],"")</f>
        <v/>
      </c>
      <c r="O428" s="5">
        <f t="shared" si="39"/>
        <v>6.2731750000000437</v>
      </c>
      <c r="P428" s="5">
        <f t="shared" si="40"/>
        <v>-42.179550000000248</v>
      </c>
      <c r="Q428" s="6">
        <f>testdata[[#This Row],[cov-]]/testdata[[#This Row],[varM-]]</f>
        <v>-6.7237961638245309</v>
      </c>
      <c r="R428" s="6">
        <f>testdata[[#This Row],[beta+]]/testdata[[#This Row],[beta-]]</f>
        <v>0.4780855204999343</v>
      </c>
      <c r="S428" s="6">
        <f>(testdata[[#This Row],[beta+]]-testdata[[#This Row],[beta-]])^2</f>
        <v>12.314811524900339</v>
      </c>
      <c r="U428" s="15">
        <v>43355</v>
      </c>
      <c r="V428" s="6">
        <v>-4.5109000000000004</v>
      </c>
      <c r="W428" s="6">
        <v>-3.2145000000000001</v>
      </c>
      <c r="X428" s="6">
        <v>-6.7237999999999998</v>
      </c>
      <c r="Y428" s="6">
        <v>0.47810000000000002</v>
      </c>
      <c r="Z428" s="6">
        <v>12.3148</v>
      </c>
    </row>
    <row r="429" spans="1:26" x14ac:dyDescent="0.25">
      <c r="A429" s="3">
        <v>427</v>
      </c>
      <c r="B429" s="1">
        <v>282.49</v>
      </c>
      <c r="C429" s="1">
        <v>289.45999999999998</v>
      </c>
      <c r="D429" s="5">
        <f t="shared" si="36"/>
        <v>3.9864300000000163</v>
      </c>
      <c r="E429" s="5">
        <f t="shared" si="41"/>
        <v>-15.563959999999984</v>
      </c>
      <c r="F429" s="6">
        <f>testdata[[#This Row],[cov]]/testdata[[#This Row],[varM]]</f>
        <v>-3.9042351176365622</v>
      </c>
      <c r="G429" s="2" t="str">
        <f>IF(testdata[[#This Row],[mrkt]]&gt;B428,"UP",IF(testdata[[#This Row],[mrkt]]&lt;B428,"DN",""))</f>
        <v>UP</v>
      </c>
      <c r="H429" s="2">
        <f>IF(testdata[[#This Row],[mkt-dir]]="UP",testdata[[#This Row],[mrkt]],"")</f>
        <v>282.49</v>
      </c>
      <c r="I429" s="2">
        <f>IF(testdata[[#This Row],[mkt-dir]]="UP",testdata[[#This Row],[eval]],"")</f>
        <v>289.45999999999998</v>
      </c>
      <c r="J429" s="5">
        <f t="shared" si="37"/>
        <v>4.8630555555555555</v>
      </c>
      <c r="K429" s="5">
        <f t="shared" si="38"/>
        <v>-17.628363888888746</v>
      </c>
      <c r="L429" s="6">
        <f>testdata[[#This Row],[cov+]]/testdata[[#This Row],[varM+]]</f>
        <v>-3.6249563031929792</v>
      </c>
      <c r="M429" s="1" t="str">
        <f>IF(testdata[[#This Row],[mkt-dir]]="DN",testdata[[#This Row],[mrkt]],"")</f>
        <v/>
      </c>
      <c r="N429" s="1" t="str">
        <f>IF(testdata[[#This Row],[mkt-dir]]="DN",testdata[[#This Row],[eval]],"")</f>
        <v/>
      </c>
      <c r="O429" s="5">
        <f t="shared" si="39"/>
        <v>2.4261428571428945</v>
      </c>
      <c r="P429" s="5">
        <f t="shared" si="40"/>
        <v>-13.878600000000242</v>
      </c>
      <c r="Q429" s="6">
        <f>testdata[[#This Row],[cov-]]/testdata[[#This Row],[varM-]]</f>
        <v>-5.7204380851439796</v>
      </c>
      <c r="R429" s="6">
        <f>testdata[[#This Row],[beta+]]/testdata[[#This Row],[beta-]]</f>
        <v>0.63368508656828537</v>
      </c>
      <c r="S429" s="6">
        <f>(testdata[[#This Row],[beta+]]-testdata[[#This Row],[beta-]])^2</f>
        <v>4.3910438984885394</v>
      </c>
      <c r="U429" s="15">
        <v>43356</v>
      </c>
      <c r="V429" s="6">
        <v>-3.9041999999999999</v>
      </c>
      <c r="W429" s="6">
        <v>-3.625</v>
      </c>
      <c r="X429" s="6">
        <v>-5.7203999999999997</v>
      </c>
      <c r="Y429" s="6">
        <v>0.63370000000000004</v>
      </c>
      <c r="Z429" s="6">
        <v>4.391</v>
      </c>
    </row>
    <row r="430" spans="1:26" x14ac:dyDescent="0.25">
      <c r="A430" s="3">
        <v>428</v>
      </c>
      <c r="B430" s="1">
        <v>282.54000000000002</v>
      </c>
      <c r="C430" s="1">
        <v>295.2</v>
      </c>
      <c r="D430" s="5">
        <f t="shared" si="36"/>
        <v>3.4024927500000324</v>
      </c>
      <c r="E430" s="5">
        <f t="shared" si="41"/>
        <v>-8.9680427500000341</v>
      </c>
      <c r="F430" s="6">
        <f>testdata[[#This Row],[cov]]/testdata[[#This Row],[varM]]</f>
        <v>-2.6357272179345421</v>
      </c>
      <c r="G430" s="2" t="str">
        <f>IF(testdata[[#This Row],[mrkt]]&gt;B429,"UP",IF(testdata[[#This Row],[mrkt]]&lt;B429,"DN",""))</f>
        <v>UP</v>
      </c>
      <c r="H430" s="2">
        <f>IF(testdata[[#This Row],[mkt-dir]]="UP",testdata[[#This Row],[mrkt]],"")</f>
        <v>282.54000000000002</v>
      </c>
      <c r="I430" s="2">
        <f>IF(testdata[[#This Row],[mkt-dir]]="UP",testdata[[#This Row],[eval]],"")</f>
        <v>295.2</v>
      </c>
      <c r="J430" s="5">
        <f t="shared" si="37"/>
        <v>3.9040076388889138</v>
      </c>
      <c r="K430" s="5">
        <f t="shared" si="38"/>
        <v>-8.7854486111110504</v>
      </c>
      <c r="L430" s="6">
        <f>testdata[[#This Row],[cov+]]/testdata[[#This Row],[varM+]]</f>
        <v>-2.2503666549206347</v>
      </c>
      <c r="M430" s="1" t="str">
        <f>IF(testdata[[#This Row],[mkt-dir]]="DN",testdata[[#This Row],[mrkt]],"")</f>
        <v/>
      </c>
      <c r="N430" s="1" t="str">
        <f>IF(testdata[[#This Row],[mkt-dir]]="DN",testdata[[#This Row],[eval]],"")</f>
        <v/>
      </c>
      <c r="O430" s="5">
        <f t="shared" si="39"/>
        <v>2.4261428571428945</v>
      </c>
      <c r="P430" s="5">
        <f t="shared" si="40"/>
        <v>-13.878600000000242</v>
      </c>
      <c r="Q430" s="6">
        <f>testdata[[#This Row],[cov-]]/testdata[[#This Row],[varM-]]</f>
        <v>-5.7204380851439796</v>
      </c>
      <c r="R430" s="6">
        <f>testdata[[#This Row],[beta+]]/testdata[[#This Row],[beta-]]</f>
        <v>0.39339061474414938</v>
      </c>
      <c r="S430" s="6">
        <f>(testdata[[#This Row],[beta+]]-testdata[[#This Row],[beta-]])^2</f>
        <v>12.04139573085229</v>
      </c>
      <c r="U430" s="15">
        <v>43357</v>
      </c>
      <c r="V430" s="6">
        <v>-2.6356999999999999</v>
      </c>
      <c r="W430" s="6">
        <v>-2.2504</v>
      </c>
      <c r="X430" s="6">
        <v>-5.7203999999999997</v>
      </c>
      <c r="Y430" s="6">
        <v>0.39340000000000003</v>
      </c>
      <c r="Z430" s="6">
        <v>12.041399999999999</v>
      </c>
    </row>
    <row r="431" spans="1:26" x14ac:dyDescent="0.25">
      <c r="A431" s="3">
        <v>429</v>
      </c>
      <c r="B431" s="1">
        <v>281.04000000000002</v>
      </c>
      <c r="C431" s="1">
        <v>294.83999999999997</v>
      </c>
      <c r="D431" s="5">
        <f t="shared" si="36"/>
        <v>2.8172390000000287</v>
      </c>
      <c r="E431" s="5">
        <f t="shared" si="41"/>
        <v>-8.0777695000000378</v>
      </c>
      <c r="F431" s="6">
        <f>testdata[[#This Row],[cov]]/testdata[[#This Row],[varM]]</f>
        <v>-2.8672645451805669</v>
      </c>
      <c r="G431" s="2" t="str">
        <f>IF(testdata[[#This Row],[mrkt]]&gt;B430,"UP",IF(testdata[[#This Row],[mrkt]]&lt;B430,"DN",""))</f>
        <v>DN</v>
      </c>
      <c r="H431" s="2" t="str">
        <f>IF(testdata[[#This Row],[mkt-dir]]="UP",testdata[[#This Row],[mrkt]],"")</f>
        <v/>
      </c>
      <c r="I431" s="2" t="str">
        <f>IF(testdata[[#This Row],[mkt-dir]]="UP",testdata[[#This Row],[eval]],"")</f>
        <v/>
      </c>
      <c r="J431" s="5">
        <f t="shared" si="37"/>
        <v>3.0584611570248112</v>
      </c>
      <c r="K431" s="5">
        <f t="shared" si="38"/>
        <v>-8.6910438016528175</v>
      </c>
      <c r="L431" s="6">
        <f>testdata[[#This Row],[cov+]]/testdata[[#This Row],[varM+]]</f>
        <v>-2.8416394243526151</v>
      </c>
      <c r="M431" s="1">
        <f>IF(testdata[[#This Row],[mkt-dir]]="DN",testdata[[#This Row],[mrkt]],"")</f>
        <v>281.04000000000002</v>
      </c>
      <c r="N431" s="1">
        <f>IF(testdata[[#This Row],[mkt-dir]]="DN",testdata[[#This Row],[eval]],"")</f>
        <v>294.83999999999997</v>
      </c>
      <c r="O431" s="5">
        <f t="shared" si="39"/>
        <v>2.2751687500000379</v>
      </c>
      <c r="P431" s="5">
        <f t="shared" si="40"/>
        <v>-12.049559375000209</v>
      </c>
      <c r="Q431" s="6">
        <f>testdata[[#This Row],[cov-]]/testdata[[#This Row],[varM-]]</f>
        <v>-5.2961167715581574</v>
      </c>
      <c r="R431" s="6">
        <f>testdata[[#This Row],[beta+]]/testdata[[#This Row],[beta-]]</f>
        <v>0.53655150498439319</v>
      </c>
      <c r="S431" s="6">
        <f>(testdata[[#This Row],[beta+]]-testdata[[#This Row],[beta-]])^2</f>
        <v>6.0244590479451565</v>
      </c>
      <c r="U431" s="15">
        <v>43360</v>
      </c>
      <c r="V431" s="6">
        <v>-2.8673000000000002</v>
      </c>
      <c r="W431" s="6">
        <v>-2.8416000000000001</v>
      </c>
      <c r="X431" s="6">
        <v>-5.2961</v>
      </c>
      <c r="Y431" s="6">
        <v>0.53659999999999997</v>
      </c>
      <c r="Z431" s="6">
        <v>6.0244999999999997</v>
      </c>
    </row>
    <row r="432" spans="1:26" x14ac:dyDescent="0.25">
      <c r="A432" s="3">
        <v>430</v>
      </c>
      <c r="B432" s="1">
        <v>282.57</v>
      </c>
      <c r="C432" s="1">
        <v>284.95999999999998</v>
      </c>
      <c r="D432" s="5">
        <f t="shared" si="36"/>
        <v>2.5213827500000314</v>
      </c>
      <c r="E432" s="5">
        <f t="shared" si="41"/>
        <v>-7.8912752500000378</v>
      </c>
      <c r="F432" s="6">
        <f>testdata[[#This Row],[cov]]/testdata[[#This Row],[varM]]</f>
        <v>-3.1297411113009082</v>
      </c>
      <c r="G432" s="2" t="str">
        <f>IF(testdata[[#This Row],[mrkt]]&gt;B431,"UP",IF(testdata[[#This Row],[mrkt]]&lt;B431,"DN",""))</f>
        <v>UP</v>
      </c>
      <c r="H432" s="2">
        <f>IF(testdata[[#This Row],[mkt-dir]]="UP",testdata[[#This Row],[mrkt]],"")</f>
        <v>282.57</v>
      </c>
      <c r="I432" s="2">
        <f>IF(testdata[[#This Row],[mkt-dir]]="UP",testdata[[#This Row],[eval]],"")</f>
        <v>284.95999999999998</v>
      </c>
      <c r="J432" s="5">
        <f t="shared" si="37"/>
        <v>2.2331239669421752</v>
      </c>
      <c r="K432" s="5">
        <f t="shared" si="38"/>
        <v>-9.0589876033057113</v>
      </c>
      <c r="L432" s="6">
        <f>testdata[[#This Row],[cov+]]/testdata[[#This Row],[varM+]]</f>
        <v>-4.0566434006394259</v>
      </c>
      <c r="M432" s="1" t="str">
        <f>IF(testdata[[#This Row],[mkt-dir]]="DN",testdata[[#This Row],[mrkt]],"")</f>
        <v/>
      </c>
      <c r="N432" s="1" t="str">
        <f>IF(testdata[[#This Row],[mkt-dir]]="DN",testdata[[#This Row],[eval]],"")</f>
        <v/>
      </c>
      <c r="O432" s="5">
        <f t="shared" si="39"/>
        <v>2.2751687500000379</v>
      </c>
      <c r="P432" s="5">
        <f t="shared" si="40"/>
        <v>-12.049559375000209</v>
      </c>
      <c r="Q432" s="6">
        <f>testdata[[#This Row],[cov-]]/testdata[[#This Row],[varM-]]</f>
        <v>-5.2961167715581574</v>
      </c>
      <c r="R432" s="6">
        <f>testdata[[#This Row],[beta+]]/testdata[[#This Row],[beta-]]</f>
        <v>0.7659656264425474</v>
      </c>
      <c r="S432" s="6">
        <f>(testdata[[#This Row],[beta+]]-testdata[[#This Row],[beta-]])^2</f>
        <v>1.5362942372166435</v>
      </c>
      <c r="U432" s="15">
        <v>43361</v>
      </c>
      <c r="V432" s="6">
        <v>-3.1297000000000001</v>
      </c>
      <c r="W432" s="6">
        <v>-4.0566000000000004</v>
      </c>
      <c r="X432" s="6">
        <v>-5.2961</v>
      </c>
      <c r="Y432" s="6">
        <v>0.76600000000000001</v>
      </c>
      <c r="Z432" s="6">
        <v>1.5363</v>
      </c>
    </row>
    <row r="433" spans="1:26" x14ac:dyDescent="0.25">
      <c r="A433" s="3">
        <v>431</v>
      </c>
      <c r="B433" s="1">
        <v>282.87</v>
      </c>
      <c r="C433" s="1">
        <v>299.02</v>
      </c>
      <c r="D433" s="5">
        <f t="shared" si="36"/>
        <v>2.3545347500000302</v>
      </c>
      <c r="E433" s="5">
        <f t="shared" si="41"/>
        <v>-4.4145787500000377</v>
      </c>
      <c r="F433" s="6">
        <f>testdata[[#This Row],[cov]]/testdata[[#This Row],[varM]]</f>
        <v>-1.8749261398669019</v>
      </c>
      <c r="G433" s="2" t="str">
        <f>IF(testdata[[#This Row],[mrkt]]&gt;B432,"UP",IF(testdata[[#This Row],[mrkt]]&lt;B432,"DN",""))</f>
        <v>UP</v>
      </c>
      <c r="H433" s="2">
        <f>IF(testdata[[#This Row],[mkt-dir]]="UP",testdata[[#This Row],[mrkt]],"")</f>
        <v>282.87</v>
      </c>
      <c r="I433" s="2">
        <f>IF(testdata[[#This Row],[mkt-dir]]="UP",testdata[[#This Row],[eval]],"")</f>
        <v>299.02</v>
      </c>
      <c r="J433" s="5">
        <f t="shared" si="37"/>
        <v>1.4888264462810163</v>
      </c>
      <c r="K433" s="5">
        <f t="shared" si="38"/>
        <v>-2.5406438016528181</v>
      </c>
      <c r="L433" s="6">
        <f>testdata[[#This Row],[cov+]]/testdata[[#This Row],[varM+]]</f>
        <v>-1.7064741212779821</v>
      </c>
      <c r="M433" s="1" t="str">
        <f>IF(testdata[[#This Row],[mkt-dir]]="DN",testdata[[#This Row],[mrkt]],"")</f>
        <v/>
      </c>
      <c r="N433" s="1" t="str">
        <f>IF(testdata[[#This Row],[mkt-dir]]="DN",testdata[[#This Row],[eval]],"")</f>
        <v/>
      </c>
      <c r="O433" s="5">
        <f t="shared" si="39"/>
        <v>2.2751687500000379</v>
      </c>
      <c r="P433" s="5">
        <f t="shared" si="40"/>
        <v>-12.049559375000209</v>
      </c>
      <c r="Q433" s="6">
        <f>testdata[[#This Row],[cov-]]/testdata[[#This Row],[varM-]]</f>
        <v>-5.2961167715581574</v>
      </c>
      <c r="R433" s="6">
        <f>testdata[[#This Row],[beta+]]/testdata[[#This Row],[beta-]]</f>
        <v>0.32221232931311006</v>
      </c>
      <c r="S433" s="6">
        <f>(testdata[[#This Row],[beta+]]-testdata[[#This Row],[beta-]])^2</f>
        <v>12.88553435671048</v>
      </c>
      <c r="U433" s="15">
        <v>43362</v>
      </c>
      <c r="V433" s="6">
        <v>-1.8749</v>
      </c>
      <c r="W433" s="6">
        <v>-1.7064999999999999</v>
      </c>
      <c r="X433" s="6">
        <v>-5.2961</v>
      </c>
      <c r="Y433" s="6">
        <v>0.32219999999999999</v>
      </c>
      <c r="Z433" s="6">
        <v>12.8855</v>
      </c>
    </row>
    <row r="434" spans="1:26" x14ac:dyDescent="0.25">
      <c r="A434" s="3">
        <v>432</v>
      </c>
      <c r="B434" s="1">
        <v>285.16000000000003</v>
      </c>
      <c r="C434" s="1">
        <v>298.33</v>
      </c>
      <c r="D434" s="5">
        <f t="shared" si="36"/>
        <v>2.6493747500000326</v>
      </c>
      <c r="E434" s="5">
        <f t="shared" si="41"/>
        <v>2.2238999999988442E-2</v>
      </c>
      <c r="F434" s="6">
        <f>testdata[[#This Row],[cov]]/testdata[[#This Row],[varM]]</f>
        <v>8.394055993772933E-3</v>
      </c>
      <c r="G434" s="2" t="str">
        <f>IF(testdata[[#This Row],[mrkt]]&gt;B433,"UP",IF(testdata[[#This Row],[mrkt]]&lt;B433,"DN",""))</f>
        <v>UP</v>
      </c>
      <c r="H434" s="2">
        <f>IF(testdata[[#This Row],[mkt-dir]]="UP",testdata[[#This Row],[mrkt]],"")</f>
        <v>285.16000000000003</v>
      </c>
      <c r="I434" s="2">
        <f>IF(testdata[[#This Row],[mkt-dir]]="UP",testdata[[#This Row],[eval]],"")</f>
        <v>298.33</v>
      </c>
      <c r="J434" s="5">
        <f t="shared" si="37"/>
        <v>2.3442854166667031</v>
      </c>
      <c r="K434" s="5">
        <f t="shared" si="38"/>
        <v>-2.3649812499999343</v>
      </c>
      <c r="L434" s="6">
        <f>testdata[[#This Row],[cov+]]/testdata[[#This Row],[varM+]]</f>
        <v>-1.0088282054676849</v>
      </c>
      <c r="M434" s="1" t="str">
        <f>IF(testdata[[#This Row],[mkt-dir]]="DN",testdata[[#This Row],[mrkt]],"")</f>
        <v/>
      </c>
      <c r="N434" s="1" t="str">
        <f>IF(testdata[[#This Row],[mkt-dir]]="DN",testdata[[#This Row],[eval]],"")</f>
        <v/>
      </c>
      <c r="O434" s="5">
        <f t="shared" si="39"/>
        <v>1.9157428571428869</v>
      </c>
      <c r="P434" s="5">
        <f t="shared" si="40"/>
        <v>-4.5985428571430047</v>
      </c>
      <c r="Q434" s="6">
        <f>testdata[[#This Row],[cov-]]/testdata[[#This Row],[varM-]]</f>
        <v>-2.4003967129498838</v>
      </c>
      <c r="R434" s="6">
        <f>testdata[[#This Row],[beta+]]/testdata[[#This Row],[beta-]]</f>
        <v>0.42027561528690843</v>
      </c>
      <c r="S434" s="6">
        <f>(testdata[[#This Row],[beta+]]-testdata[[#This Row],[beta-]])^2</f>
        <v>1.9364629110162346</v>
      </c>
      <c r="U434" s="15">
        <v>43363</v>
      </c>
      <c r="V434" s="6">
        <v>8.3999999999999995E-3</v>
      </c>
      <c r="W434" s="6">
        <v>-1.0087999999999999</v>
      </c>
      <c r="X434" s="6">
        <v>-2.4003999999999999</v>
      </c>
      <c r="Y434" s="6">
        <v>0.42030000000000001</v>
      </c>
      <c r="Z434" s="6">
        <v>1.9365000000000001</v>
      </c>
    </row>
    <row r="435" spans="1:26" x14ac:dyDescent="0.25">
      <c r="A435" s="3">
        <v>433</v>
      </c>
      <c r="B435" s="1">
        <v>284.89999999999998</v>
      </c>
      <c r="C435" s="1">
        <v>299.10000000000002</v>
      </c>
      <c r="D435" s="5">
        <f t="shared" si="36"/>
        <v>2.4532840000000129</v>
      </c>
      <c r="E435" s="5">
        <f t="shared" si="41"/>
        <v>5.557233000000033</v>
      </c>
      <c r="F435" s="6">
        <f>testdata[[#This Row],[cov]]/testdata[[#This Row],[varM]]</f>
        <v>2.2652220452259111</v>
      </c>
      <c r="G435" s="2" t="str">
        <f>IF(testdata[[#This Row],[mrkt]]&gt;B434,"UP",IF(testdata[[#This Row],[mrkt]]&lt;B434,"DN",""))</f>
        <v>DN</v>
      </c>
      <c r="H435" s="2" t="str">
        <f>IF(testdata[[#This Row],[mkt-dir]]="UP",testdata[[#This Row],[mrkt]],"")</f>
        <v/>
      </c>
      <c r="I435" s="2" t="str">
        <f>IF(testdata[[#This Row],[mkt-dir]]="UP",testdata[[#This Row],[eval]],"")</f>
        <v/>
      </c>
      <c r="J435" s="5">
        <f t="shared" si="37"/>
        <v>2.3442854166667031</v>
      </c>
      <c r="K435" s="5">
        <f t="shared" si="38"/>
        <v>-2.3649812499999343</v>
      </c>
      <c r="L435" s="6">
        <f>testdata[[#This Row],[cov+]]/testdata[[#This Row],[varM+]]</f>
        <v>-1.0088282054676849</v>
      </c>
      <c r="M435" s="1">
        <f>IF(testdata[[#This Row],[mkt-dir]]="DN",testdata[[#This Row],[mrkt]],"")</f>
        <v>284.89999999999998</v>
      </c>
      <c r="N435" s="1">
        <f>IF(testdata[[#This Row],[mkt-dir]]="DN",testdata[[#This Row],[eval]],"")</f>
        <v>299.10000000000002</v>
      </c>
      <c r="O435" s="5">
        <f t="shared" si="39"/>
        <v>2.7989102040816056</v>
      </c>
      <c r="P435" s="5">
        <f t="shared" si="40"/>
        <v>15.873422448979557</v>
      </c>
      <c r="Q435" s="6">
        <f>testdata[[#This Row],[cov-]]/testdata[[#This Row],[varM-]]</f>
        <v>5.6712867836315723</v>
      </c>
      <c r="R435" s="6">
        <f>testdata[[#This Row],[beta+]]/testdata[[#This Row],[beta-]]</f>
        <v>-0.17788347582410358</v>
      </c>
      <c r="S435" s="6">
        <f>(testdata[[#This Row],[beta+]]-testdata[[#This Row],[beta-]])^2</f>
        <v>44.623936267588569</v>
      </c>
      <c r="U435" s="15">
        <v>43364</v>
      </c>
      <c r="V435" s="6">
        <v>2.2652000000000001</v>
      </c>
      <c r="W435" s="6">
        <v>-1.0087999999999999</v>
      </c>
      <c r="X435" s="6">
        <v>5.6712999999999996</v>
      </c>
      <c r="Y435" s="6">
        <v>-0.1779</v>
      </c>
      <c r="Z435" s="6">
        <v>44.623899999999999</v>
      </c>
    </row>
    <row r="436" spans="1:26" x14ac:dyDescent="0.25">
      <c r="A436" s="3">
        <v>434</v>
      </c>
      <c r="B436" s="1">
        <v>283.95</v>
      </c>
      <c r="C436" s="1">
        <v>299.68</v>
      </c>
      <c r="D436" s="5">
        <f t="shared" si="36"/>
        <v>2.3582800000000033</v>
      </c>
      <c r="E436" s="5">
        <f t="shared" si="41"/>
        <v>9.7997050000000581</v>
      </c>
      <c r="F436" s="6">
        <f>testdata[[#This Row],[cov]]/testdata[[#This Row],[varM]]</f>
        <v>4.1554459182115968</v>
      </c>
      <c r="G436" s="2" t="str">
        <f>IF(testdata[[#This Row],[mrkt]]&gt;B435,"UP",IF(testdata[[#This Row],[mrkt]]&lt;B435,"DN",""))</f>
        <v>DN</v>
      </c>
      <c r="H436" s="2" t="str">
        <f>IF(testdata[[#This Row],[mkt-dir]]="UP",testdata[[#This Row],[mrkt]],"")</f>
        <v/>
      </c>
      <c r="I436" s="2" t="str">
        <f>IF(testdata[[#This Row],[mkt-dir]]="UP",testdata[[#This Row],[eval]],"")</f>
        <v/>
      </c>
      <c r="J436" s="5">
        <f t="shared" si="37"/>
        <v>1.8831157024793674</v>
      </c>
      <c r="K436" s="5">
        <f t="shared" si="38"/>
        <v>3.7217661157026005</v>
      </c>
      <c r="L436" s="6">
        <f>testdata[[#This Row],[cov+]]/testdata[[#This Row],[varM+]]</f>
        <v>1.9763873833150083</v>
      </c>
      <c r="M436" s="1">
        <f>IF(testdata[[#This Row],[mkt-dir]]="DN",testdata[[#This Row],[mrkt]],"")</f>
        <v>283.95</v>
      </c>
      <c r="N436" s="1">
        <f>IF(testdata[[#This Row],[mkt-dir]]="DN",testdata[[#This Row],[eval]],"")</f>
        <v>299.68</v>
      </c>
      <c r="O436" s="5">
        <f t="shared" si="39"/>
        <v>3.1916749999999681</v>
      </c>
      <c r="P436" s="5">
        <f t="shared" si="40"/>
        <v>17.422837499999954</v>
      </c>
      <c r="Q436" s="6">
        <f>testdata[[#This Row],[cov-]]/testdata[[#This Row],[varM-]]</f>
        <v>5.4588382275764697</v>
      </c>
      <c r="R436" s="6">
        <f>testdata[[#This Row],[beta+]]/testdata[[#This Row],[beta-]]</f>
        <v>0.36205274839083373</v>
      </c>
      <c r="S436" s="6">
        <f>(testdata[[#This Row],[beta+]]-testdata[[#This Row],[beta-]])^2</f>
        <v>12.127463882697366</v>
      </c>
      <c r="U436" s="15">
        <v>43367</v>
      </c>
      <c r="V436" s="6">
        <v>4.1554000000000002</v>
      </c>
      <c r="W436" s="6">
        <v>1.9763999999999999</v>
      </c>
      <c r="X436" s="6">
        <v>5.4588000000000001</v>
      </c>
      <c r="Y436" s="6">
        <v>0.36209999999999998</v>
      </c>
      <c r="Z436" s="6">
        <v>12.1275</v>
      </c>
    </row>
    <row r="437" spans="1:26" x14ac:dyDescent="0.25">
      <c r="A437" s="3">
        <v>435</v>
      </c>
      <c r="B437" s="1">
        <v>283.69</v>
      </c>
      <c r="C437" s="1">
        <v>300.99</v>
      </c>
      <c r="D437" s="5">
        <f t="shared" si="36"/>
        <v>2.4902590000000044</v>
      </c>
      <c r="E437" s="5">
        <f t="shared" si="41"/>
        <v>11.147994000000024</v>
      </c>
      <c r="F437" s="6">
        <f>testdata[[#This Row],[cov]]/testdata[[#This Row],[varM]]</f>
        <v>4.4766403815828006</v>
      </c>
      <c r="G437" s="2" t="str">
        <f>IF(testdata[[#This Row],[mrkt]]&gt;B436,"UP",IF(testdata[[#This Row],[mrkt]]&lt;B436,"DN",""))</f>
        <v>DN</v>
      </c>
      <c r="H437" s="2" t="str">
        <f>IF(testdata[[#This Row],[mkt-dir]]="UP",testdata[[#This Row],[mrkt]],"")</f>
        <v/>
      </c>
      <c r="I437" s="2" t="str">
        <f>IF(testdata[[#This Row],[mkt-dir]]="UP",testdata[[#This Row],[eval]],"")</f>
        <v/>
      </c>
      <c r="J437" s="5">
        <f t="shared" si="37"/>
        <v>2.0257290000000348</v>
      </c>
      <c r="K437" s="5">
        <f t="shared" si="38"/>
        <v>5.7270920000000745</v>
      </c>
      <c r="L437" s="6">
        <f>testdata[[#This Row],[cov+]]/testdata[[#This Row],[varM+]]</f>
        <v>2.8271757969599962</v>
      </c>
      <c r="M437" s="1">
        <f>IF(testdata[[#This Row],[mkt-dir]]="DN",testdata[[#This Row],[mrkt]],"")</f>
        <v>283.69</v>
      </c>
      <c r="N437" s="1">
        <f>IF(testdata[[#This Row],[mkt-dir]]="DN",testdata[[#This Row],[eval]],"")</f>
        <v>300.99</v>
      </c>
      <c r="O437" s="5">
        <f t="shared" si="39"/>
        <v>3.2400469135802172</v>
      </c>
      <c r="P437" s="5">
        <f t="shared" si="40"/>
        <v>17.912712345678969</v>
      </c>
      <c r="Q437" s="6">
        <f>testdata[[#This Row],[cov-]]/testdata[[#This Row],[varM-]]</f>
        <v>5.5285348710848181</v>
      </c>
      <c r="R437" s="6">
        <f>testdata[[#This Row],[beta+]]/testdata[[#This Row],[beta-]]</f>
        <v>0.5113788486252675</v>
      </c>
      <c r="S437" s="6">
        <f>(testdata[[#This Row],[beta+]]-testdata[[#This Row],[beta-]])^2</f>
        <v>7.2973408473565149</v>
      </c>
      <c r="U437" s="15">
        <v>43368</v>
      </c>
      <c r="V437" s="6">
        <v>4.4766000000000004</v>
      </c>
      <c r="W437" s="6">
        <v>2.8271999999999999</v>
      </c>
      <c r="X437" s="6">
        <v>5.5285000000000002</v>
      </c>
      <c r="Y437" s="6">
        <v>0.51139999999999997</v>
      </c>
      <c r="Z437" s="6">
        <v>7.2972999999999999</v>
      </c>
    </row>
    <row r="438" spans="1:26" x14ac:dyDescent="0.25">
      <c r="A438" s="3">
        <v>436</v>
      </c>
      <c r="B438" s="1">
        <v>282.83999999999997</v>
      </c>
      <c r="C438" s="1">
        <v>309.58</v>
      </c>
      <c r="D438" s="5">
        <f t="shared" si="36"/>
        <v>2.509108750000002</v>
      </c>
      <c r="E438" s="5">
        <f t="shared" si="41"/>
        <v>12.246502499999991</v>
      </c>
      <c r="F438" s="6">
        <f>testdata[[#This Row],[cov]]/testdata[[#This Row],[varM]]</f>
        <v>4.8808177405622537</v>
      </c>
      <c r="G438" s="2" t="str">
        <f>IF(testdata[[#This Row],[mrkt]]&gt;B437,"UP",IF(testdata[[#This Row],[mrkt]]&lt;B437,"DN",""))</f>
        <v>DN</v>
      </c>
      <c r="H438" s="2" t="str">
        <f>IF(testdata[[#This Row],[mkt-dir]]="UP",testdata[[#This Row],[mrkt]],"")</f>
        <v/>
      </c>
      <c r="I438" s="2" t="str">
        <f>IF(testdata[[#This Row],[mkt-dir]]="UP",testdata[[#This Row],[eval]],"")</f>
        <v/>
      </c>
      <c r="J438" s="5">
        <f t="shared" si="37"/>
        <v>2.2108395061728801</v>
      </c>
      <c r="K438" s="5">
        <f t="shared" si="38"/>
        <v>7.6228222222222826</v>
      </c>
      <c r="L438" s="6">
        <f>testdata[[#This Row],[cov+]]/testdata[[#This Row],[varM+]]</f>
        <v>3.4479310691430189</v>
      </c>
      <c r="M438" s="1">
        <f>IF(testdata[[#This Row],[mkt-dir]]="DN",testdata[[#This Row],[mrkt]],"")</f>
        <v>282.83999999999997</v>
      </c>
      <c r="N438" s="1">
        <f>IF(testdata[[#This Row],[mkt-dir]]="DN",testdata[[#This Row],[eval]],"")</f>
        <v>309.58</v>
      </c>
      <c r="O438" s="5">
        <f t="shared" si="39"/>
        <v>2.9965089999999686</v>
      </c>
      <c r="P438" s="5">
        <f t="shared" si="40"/>
        <v>17.772191999999915</v>
      </c>
      <c r="Q438" s="6">
        <f>testdata[[#This Row],[cov-]]/testdata[[#This Row],[varM-]]</f>
        <v>5.9309656670479223</v>
      </c>
      <c r="R438" s="6">
        <f>testdata[[#This Row],[beta+]]/testdata[[#This Row],[beta-]]</f>
        <v>0.58134396027606605</v>
      </c>
      <c r="S438" s="6">
        <f>(testdata[[#This Row],[beta+]]-testdata[[#This Row],[beta-]])^2</f>
        <v>6.1654608143927652</v>
      </c>
      <c r="U438" s="15">
        <v>43369</v>
      </c>
      <c r="V438" s="6">
        <v>4.8807999999999998</v>
      </c>
      <c r="W438" s="6">
        <v>3.4479000000000002</v>
      </c>
      <c r="X438" s="6">
        <v>5.931</v>
      </c>
      <c r="Y438" s="6">
        <v>0.58130000000000004</v>
      </c>
      <c r="Z438" s="6">
        <v>6.1654999999999998</v>
      </c>
    </row>
    <row r="439" spans="1:26" x14ac:dyDescent="0.25">
      <c r="A439" s="3">
        <v>437</v>
      </c>
      <c r="B439" s="1">
        <v>283.63</v>
      </c>
      <c r="C439" s="1">
        <v>307.52</v>
      </c>
      <c r="D439" s="5">
        <f t="shared" si="36"/>
        <v>2.5733560000000013</v>
      </c>
      <c r="E439" s="5">
        <f t="shared" si="41"/>
        <v>12.753574999999985</v>
      </c>
      <c r="F439" s="6">
        <f>testdata[[#This Row],[cov]]/testdata[[#This Row],[varM]]</f>
        <v>4.9560088071763015</v>
      </c>
      <c r="G439" s="2" t="str">
        <f>IF(testdata[[#This Row],[mrkt]]&gt;B438,"UP",IF(testdata[[#This Row],[mrkt]]&lt;B438,"DN",""))</f>
        <v>UP</v>
      </c>
      <c r="H439" s="2">
        <f>IF(testdata[[#This Row],[mkt-dir]]="UP",testdata[[#This Row],[mrkt]],"")</f>
        <v>283.63</v>
      </c>
      <c r="I439" s="2">
        <f>IF(testdata[[#This Row],[mkt-dir]]="UP",testdata[[#This Row],[eval]],"")</f>
        <v>307.52</v>
      </c>
      <c r="J439" s="5">
        <f t="shared" si="37"/>
        <v>2.336009876543248</v>
      </c>
      <c r="K439" s="5">
        <f t="shared" si="38"/>
        <v>8.7346876543210303</v>
      </c>
      <c r="L439" s="6">
        <f>testdata[[#This Row],[cov+]]/testdata[[#This Row],[varM+]]</f>
        <v>3.7391484265667314</v>
      </c>
      <c r="M439" s="1" t="str">
        <f>IF(testdata[[#This Row],[mkt-dir]]="DN",testdata[[#This Row],[mrkt]],"")</f>
        <v/>
      </c>
      <c r="N439" s="1" t="str">
        <f>IF(testdata[[#This Row],[mkt-dir]]="DN",testdata[[#This Row],[eval]],"")</f>
        <v/>
      </c>
      <c r="O439" s="5">
        <f t="shared" si="39"/>
        <v>2.9965089999999686</v>
      </c>
      <c r="P439" s="5">
        <f t="shared" si="40"/>
        <v>17.772191999999915</v>
      </c>
      <c r="Q439" s="6">
        <f>testdata[[#This Row],[cov-]]/testdata[[#This Row],[varM-]]</f>
        <v>5.9309656670479223</v>
      </c>
      <c r="R439" s="6">
        <f>testdata[[#This Row],[beta+]]/testdata[[#This Row],[beta-]]</f>
        <v>0.63044513094068444</v>
      </c>
      <c r="S439" s="6">
        <f>(testdata[[#This Row],[beta+]]-testdata[[#This Row],[beta-]])^2</f>
        <v>4.8040628156705827</v>
      </c>
      <c r="U439" s="15">
        <v>43370</v>
      </c>
      <c r="V439" s="6">
        <v>4.9560000000000004</v>
      </c>
      <c r="W439" s="6">
        <v>3.7391000000000001</v>
      </c>
      <c r="X439" s="6">
        <v>5.931</v>
      </c>
      <c r="Y439" s="6">
        <v>0.63039999999999996</v>
      </c>
      <c r="Z439" s="6">
        <v>4.8041</v>
      </c>
    </row>
    <row r="440" spans="1:26" x14ac:dyDescent="0.25">
      <c r="A440" s="3">
        <v>438</v>
      </c>
      <c r="B440" s="1">
        <v>283.66000000000003</v>
      </c>
      <c r="C440" s="1">
        <v>264.77</v>
      </c>
      <c r="D440" s="5">
        <f t="shared" si="36"/>
        <v>2.6825560000000053</v>
      </c>
      <c r="E440" s="5">
        <f t="shared" si="41"/>
        <v>10.857492999999939</v>
      </c>
      <c r="F440" s="6">
        <f>testdata[[#This Row],[cov]]/testdata[[#This Row],[varM]]</f>
        <v>4.0474431847834369</v>
      </c>
      <c r="G440" s="2" t="str">
        <f>IF(testdata[[#This Row],[mrkt]]&gt;B439,"UP",IF(testdata[[#This Row],[mrkt]]&lt;B439,"DN",""))</f>
        <v>UP</v>
      </c>
      <c r="H440" s="2">
        <f>IF(testdata[[#This Row],[mkt-dir]]="UP",testdata[[#This Row],[mrkt]],"")</f>
        <v>283.66000000000003</v>
      </c>
      <c r="I440" s="2">
        <f>IF(testdata[[#This Row],[mkt-dir]]="UP",testdata[[#This Row],[eval]],"")</f>
        <v>264.77</v>
      </c>
      <c r="J440" s="5">
        <f t="shared" si="37"/>
        <v>2.2691450000000404</v>
      </c>
      <c r="K440" s="5">
        <f t="shared" si="38"/>
        <v>4.4987299999999761</v>
      </c>
      <c r="L440" s="6">
        <f>testdata[[#This Row],[cov+]]/testdata[[#This Row],[varM+]]</f>
        <v>1.9825661207194323</v>
      </c>
      <c r="M440" s="1" t="str">
        <f>IF(testdata[[#This Row],[mkt-dir]]="DN",testdata[[#This Row],[mrkt]],"")</f>
        <v/>
      </c>
      <c r="N440" s="1" t="str">
        <f>IF(testdata[[#This Row],[mkt-dir]]="DN",testdata[[#This Row],[eval]],"")</f>
        <v/>
      </c>
      <c r="O440" s="5">
        <f t="shared" si="39"/>
        <v>3.3294444444444102</v>
      </c>
      <c r="P440" s="5">
        <f t="shared" si="40"/>
        <v>19.75913333333321</v>
      </c>
      <c r="Q440" s="6">
        <f>testdata[[#This Row],[cov-]]/testdata[[#This Row],[varM-]]</f>
        <v>5.9346637744034947</v>
      </c>
      <c r="R440" s="6">
        <f>testdata[[#This Row],[beta+]]/testdata[[#This Row],[beta-]]</f>
        <v>0.33406544938069455</v>
      </c>
      <c r="S440" s="6">
        <f>(testdata[[#This Row],[beta+]]-testdata[[#This Row],[beta-]])^2</f>
        <v>15.619075864255073</v>
      </c>
      <c r="U440" s="15">
        <v>43371</v>
      </c>
      <c r="V440" s="6">
        <v>4.0473999999999997</v>
      </c>
      <c r="W440" s="6">
        <v>1.9825999999999999</v>
      </c>
      <c r="X440" s="6">
        <v>5.9347000000000003</v>
      </c>
      <c r="Y440" s="6">
        <v>0.33410000000000001</v>
      </c>
      <c r="Z440" s="6">
        <v>15.6191</v>
      </c>
    </row>
    <row r="441" spans="1:26" x14ac:dyDescent="0.25">
      <c r="A441" s="3">
        <v>439</v>
      </c>
      <c r="B441" s="1">
        <v>284.64999999999998</v>
      </c>
      <c r="C441" s="1">
        <v>310.7</v>
      </c>
      <c r="D441" s="5">
        <f t="shared" si="36"/>
        <v>2.9592347500000011</v>
      </c>
      <c r="E441" s="5">
        <f t="shared" si="41"/>
        <v>13.35914974999991</v>
      </c>
      <c r="F441" s="6">
        <f>testdata[[#This Row],[cov]]/testdata[[#This Row],[varM]]</f>
        <v>4.5143933748412168</v>
      </c>
      <c r="G441" s="2" t="str">
        <f>IF(testdata[[#This Row],[mrkt]]&gt;B440,"UP",IF(testdata[[#This Row],[mrkt]]&lt;B440,"DN",""))</f>
        <v>UP</v>
      </c>
      <c r="H441" s="2">
        <f>IF(testdata[[#This Row],[mkt-dir]]="UP",testdata[[#This Row],[mrkt]],"")</f>
        <v>284.64999999999998</v>
      </c>
      <c r="I441" s="2">
        <f>IF(testdata[[#This Row],[mkt-dir]]="UP",testdata[[#This Row],[eval]],"")</f>
        <v>310.7</v>
      </c>
      <c r="J441" s="5">
        <f t="shared" si="37"/>
        <v>2.4683322314049865</v>
      </c>
      <c r="K441" s="5">
        <f t="shared" si="38"/>
        <v>7.9753404958677034</v>
      </c>
      <c r="L441" s="6">
        <f>testdata[[#This Row],[cov+]]/testdata[[#This Row],[varM+]]</f>
        <v>3.2310644387316132</v>
      </c>
      <c r="M441" s="1" t="str">
        <f>IF(testdata[[#This Row],[mkt-dir]]="DN",testdata[[#This Row],[mrkt]],"")</f>
        <v/>
      </c>
      <c r="N441" s="1" t="str">
        <f>IF(testdata[[#This Row],[mkt-dir]]="DN",testdata[[#This Row],[eval]],"")</f>
        <v/>
      </c>
      <c r="O441" s="5">
        <f t="shared" si="39"/>
        <v>3.3294444444444102</v>
      </c>
      <c r="P441" s="5">
        <f t="shared" si="40"/>
        <v>19.75913333333321</v>
      </c>
      <c r="Q441" s="6">
        <f>testdata[[#This Row],[cov-]]/testdata[[#This Row],[varM-]]</f>
        <v>5.9346637744034947</v>
      </c>
      <c r="R441" s="6">
        <f>testdata[[#This Row],[beta+]]/testdata[[#This Row],[beta-]]</f>
        <v>0.54443934173109476</v>
      </c>
      <c r="S441" s="6">
        <f>(testdata[[#This Row],[beta+]]-testdata[[#This Row],[beta-]])^2</f>
        <v>7.3094493678454393</v>
      </c>
      <c r="U441" s="15">
        <v>43374</v>
      </c>
      <c r="V441" s="6">
        <v>4.5144000000000002</v>
      </c>
      <c r="W441" s="6">
        <v>3.2311000000000001</v>
      </c>
      <c r="X441" s="6">
        <v>5.9347000000000003</v>
      </c>
      <c r="Y441" s="6">
        <v>0.5444</v>
      </c>
      <c r="Z441" s="6">
        <v>7.3094000000000001</v>
      </c>
    </row>
    <row r="442" spans="1:26" x14ac:dyDescent="0.25">
      <c r="A442" s="3">
        <v>440</v>
      </c>
      <c r="B442" s="1">
        <v>284.48</v>
      </c>
      <c r="C442" s="1">
        <v>301.02</v>
      </c>
      <c r="D442" s="5">
        <f t="shared" si="36"/>
        <v>3.1290947500000046</v>
      </c>
      <c r="E442" s="5">
        <f t="shared" si="41"/>
        <v>14.225799499999917</v>
      </c>
      <c r="F442" s="6">
        <f>testdata[[#This Row],[cov]]/testdata[[#This Row],[varM]]</f>
        <v>4.5462987338430381</v>
      </c>
      <c r="G442" s="2" t="str">
        <f>IF(testdata[[#This Row],[mrkt]]&gt;B441,"UP",IF(testdata[[#This Row],[mrkt]]&lt;B441,"DN",""))</f>
        <v>DN</v>
      </c>
      <c r="H442" s="2" t="str">
        <f>IF(testdata[[#This Row],[mkt-dir]]="UP",testdata[[#This Row],[mrkt]],"")</f>
        <v/>
      </c>
      <c r="I442" s="2" t="str">
        <f>IF(testdata[[#This Row],[mkt-dir]]="UP",testdata[[#This Row],[eval]],"")</f>
        <v/>
      </c>
      <c r="J442" s="5">
        <f t="shared" si="37"/>
        <v>2.4683322314049865</v>
      </c>
      <c r="K442" s="5">
        <f t="shared" si="38"/>
        <v>7.9753404958677034</v>
      </c>
      <c r="L442" s="6">
        <f>testdata[[#This Row],[cov+]]/testdata[[#This Row],[varM+]]</f>
        <v>3.2310644387316132</v>
      </c>
      <c r="M442" s="1">
        <f>IF(testdata[[#This Row],[mkt-dir]]="DN",testdata[[#This Row],[mrkt]],"")</f>
        <v>284.48</v>
      </c>
      <c r="N442" s="1">
        <f>IF(testdata[[#This Row],[mkt-dir]]="DN",testdata[[#This Row],[eval]],"")</f>
        <v>301.02</v>
      </c>
      <c r="O442" s="5">
        <f t="shared" si="39"/>
        <v>3.882032098765408</v>
      </c>
      <c r="P442" s="5">
        <f t="shared" si="40"/>
        <v>22.009880246913479</v>
      </c>
      <c r="Q442" s="6">
        <f>testdata[[#This Row],[cov-]]/testdata[[#This Row],[varM-]]</f>
        <v>5.6696801280734439</v>
      </c>
      <c r="R442" s="6">
        <f>testdata[[#This Row],[beta+]]/testdata[[#This Row],[beta-]]</f>
        <v>0.56988478463414272</v>
      </c>
      <c r="S442" s="6">
        <f>(testdata[[#This Row],[beta+]]-testdata[[#This Row],[beta-]])^2</f>
        <v>5.9468464803041323</v>
      </c>
      <c r="U442" s="15">
        <v>43375</v>
      </c>
      <c r="V442" s="6">
        <v>4.5462999999999996</v>
      </c>
      <c r="W442" s="6">
        <v>3.2311000000000001</v>
      </c>
      <c r="X442" s="6">
        <v>5.6696999999999997</v>
      </c>
      <c r="Y442" s="6">
        <v>0.56989999999999996</v>
      </c>
      <c r="Z442" s="6">
        <v>5.9467999999999996</v>
      </c>
    </row>
    <row r="443" spans="1:26" x14ac:dyDescent="0.25">
      <c r="A443" s="3">
        <v>441</v>
      </c>
      <c r="B443" s="1">
        <v>284.64</v>
      </c>
      <c r="C443" s="1">
        <v>294.8</v>
      </c>
      <c r="D443" s="5">
        <f t="shared" si="36"/>
        <v>3.1673147500000041</v>
      </c>
      <c r="E443" s="5">
        <f t="shared" si="41"/>
        <v>13.444395999999923</v>
      </c>
      <c r="F443" s="6">
        <f>testdata[[#This Row],[cov]]/testdata[[#This Row],[varM]]</f>
        <v>4.244730019332593</v>
      </c>
      <c r="G443" s="2" t="str">
        <f>IF(testdata[[#This Row],[mrkt]]&gt;B442,"UP",IF(testdata[[#This Row],[mrkt]]&lt;B442,"DN",""))</f>
        <v>UP</v>
      </c>
      <c r="H443" s="2">
        <f>IF(testdata[[#This Row],[mkt-dir]]="UP",testdata[[#This Row],[mrkt]],"")</f>
        <v>284.64</v>
      </c>
      <c r="I443" s="2">
        <f>IF(testdata[[#This Row],[mkt-dir]]="UP",testdata[[#This Row],[eval]],"")</f>
        <v>294.8</v>
      </c>
      <c r="J443" s="5">
        <f t="shared" si="37"/>
        <v>2.5693055555555762</v>
      </c>
      <c r="K443" s="5">
        <f t="shared" si="38"/>
        <v>7.8305611111110496</v>
      </c>
      <c r="L443" s="6">
        <f>testdata[[#This Row],[cov+]]/testdata[[#This Row],[varM+]]</f>
        <v>3.0477344721335804</v>
      </c>
      <c r="M443" s="1" t="str">
        <f>IF(testdata[[#This Row],[mkt-dir]]="DN",testdata[[#This Row],[mrkt]],"")</f>
        <v/>
      </c>
      <c r="N443" s="1" t="str">
        <f>IF(testdata[[#This Row],[mkt-dir]]="DN",testdata[[#This Row],[eval]],"")</f>
        <v/>
      </c>
      <c r="O443" s="5">
        <f t="shared" si="39"/>
        <v>4.0157359374999784</v>
      </c>
      <c r="P443" s="5">
        <f t="shared" si="40"/>
        <v>22.204656249999903</v>
      </c>
      <c r="Q443" s="6">
        <f>testdata[[#This Row],[cov-]]/testdata[[#This Row],[varM-]]</f>
        <v>5.5294114442752802</v>
      </c>
      <c r="R443" s="6">
        <f>testdata[[#This Row],[beta+]]/testdata[[#This Row],[beta-]]</f>
        <v>0.55118605349742356</v>
      </c>
      <c r="S443" s="6">
        <f>(testdata[[#This Row],[beta+]]-testdata[[#This Row],[beta-]])^2</f>
        <v>6.1587205940583951</v>
      </c>
      <c r="U443" s="15">
        <v>43376</v>
      </c>
      <c r="V443" s="6">
        <v>4.2446999999999999</v>
      </c>
      <c r="W443" s="6">
        <v>3.0476999999999999</v>
      </c>
      <c r="X443" s="6">
        <v>5.5293999999999999</v>
      </c>
      <c r="Y443" s="6">
        <v>0.55120000000000002</v>
      </c>
      <c r="Z443" s="6">
        <v>6.1586999999999996</v>
      </c>
    </row>
    <row r="444" spans="1:26" x14ac:dyDescent="0.25">
      <c r="A444" s="3">
        <v>442</v>
      </c>
      <c r="B444" s="1">
        <v>282.41000000000003</v>
      </c>
      <c r="C444" s="1">
        <v>281.83</v>
      </c>
      <c r="D444" s="5">
        <f t="shared" si="36"/>
        <v>2.766404999999998</v>
      </c>
      <c r="E444" s="5">
        <f t="shared" si="41"/>
        <v>11.979309999999895</v>
      </c>
      <c r="F444" s="6">
        <f>testdata[[#This Row],[cov]]/testdata[[#This Row],[varM]]</f>
        <v>4.3302806349756828</v>
      </c>
      <c r="G444" s="2" t="str">
        <f>IF(testdata[[#This Row],[mrkt]]&gt;B443,"UP",IF(testdata[[#This Row],[mrkt]]&lt;B443,"DN",""))</f>
        <v>DN</v>
      </c>
      <c r="H444" s="2" t="str">
        <f>IF(testdata[[#This Row],[mkt-dir]]="UP",testdata[[#This Row],[mrkt]],"")</f>
        <v/>
      </c>
      <c r="I444" s="2" t="str">
        <f>IF(testdata[[#This Row],[mkt-dir]]="UP",testdata[[#This Row],[eval]],"")</f>
        <v/>
      </c>
      <c r="J444" s="5">
        <f t="shared" si="37"/>
        <v>2.5693055555555762</v>
      </c>
      <c r="K444" s="5">
        <f t="shared" si="38"/>
        <v>7.8305611111110496</v>
      </c>
      <c r="L444" s="6">
        <f>testdata[[#This Row],[cov+]]/testdata[[#This Row],[varM+]]</f>
        <v>3.0477344721335804</v>
      </c>
      <c r="M444" s="1">
        <f>IF(testdata[[#This Row],[mkt-dir]]="DN",testdata[[#This Row],[mrkt]],"")</f>
        <v>282.41000000000003</v>
      </c>
      <c r="N444" s="1">
        <f>IF(testdata[[#This Row],[mkt-dir]]="DN",testdata[[#This Row],[eval]],"")</f>
        <v>281.83</v>
      </c>
      <c r="O444" s="5">
        <f t="shared" si="39"/>
        <v>3.0615437499999603</v>
      </c>
      <c r="P444" s="5">
        <f t="shared" si="40"/>
        <v>18.165712499999824</v>
      </c>
      <c r="Q444" s="6">
        <f>testdata[[#This Row],[cov-]]/testdata[[#This Row],[varM-]]</f>
        <v>5.9335139339426588</v>
      </c>
      <c r="R444" s="6">
        <f>testdata[[#This Row],[beta+]]/testdata[[#This Row],[beta-]]</f>
        <v>0.51364747872235017</v>
      </c>
      <c r="S444" s="6">
        <f>(testdata[[#This Row],[beta+]]-testdata[[#This Row],[beta-]])^2</f>
        <v>8.3277231021990943</v>
      </c>
      <c r="U444" s="15">
        <v>43377</v>
      </c>
      <c r="V444" s="6">
        <v>4.3303000000000003</v>
      </c>
      <c r="W444" s="6">
        <v>3.0476999999999999</v>
      </c>
      <c r="X444" s="6">
        <v>5.9335000000000004</v>
      </c>
      <c r="Y444" s="6">
        <v>0.51359999999999995</v>
      </c>
      <c r="Z444" s="6">
        <v>8.3277000000000001</v>
      </c>
    </row>
    <row r="445" spans="1:26" x14ac:dyDescent="0.25">
      <c r="A445" s="3">
        <v>443</v>
      </c>
      <c r="B445" s="1">
        <v>280.83</v>
      </c>
      <c r="C445" s="1">
        <v>261.95</v>
      </c>
      <c r="D445" s="5">
        <f t="shared" si="36"/>
        <v>2.3576290000000086</v>
      </c>
      <c r="E445" s="5">
        <f t="shared" si="41"/>
        <v>9.9449514999999558</v>
      </c>
      <c r="F445" s="6">
        <f>testdata[[#This Row],[cov]]/testdata[[#This Row],[varM]]</f>
        <v>4.2182003614648105</v>
      </c>
      <c r="G445" s="2" t="str">
        <f>IF(testdata[[#This Row],[mrkt]]&gt;B444,"UP",IF(testdata[[#This Row],[mrkt]]&lt;B444,"DN",""))</f>
        <v>DN</v>
      </c>
      <c r="H445" s="2" t="str">
        <f>IF(testdata[[#This Row],[mkt-dir]]="UP",testdata[[#This Row],[mrkt]],"")</f>
        <v/>
      </c>
      <c r="I445" s="2" t="str">
        <f>IF(testdata[[#This Row],[mkt-dir]]="UP",testdata[[#This Row],[eval]],"")</f>
        <v/>
      </c>
      <c r="J445" s="5">
        <f t="shared" si="37"/>
        <v>2.5693055555555762</v>
      </c>
      <c r="K445" s="5">
        <f t="shared" si="38"/>
        <v>7.8305611111110496</v>
      </c>
      <c r="L445" s="6">
        <f>testdata[[#This Row],[cov+]]/testdata[[#This Row],[varM+]]</f>
        <v>3.0477344721335804</v>
      </c>
      <c r="M445" s="1">
        <f>IF(testdata[[#This Row],[mkt-dir]]="DN",testdata[[#This Row],[mrkt]],"")</f>
        <v>280.83</v>
      </c>
      <c r="N445" s="1">
        <f>IF(testdata[[#This Row],[mkt-dir]]="DN",testdata[[#This Row],[eval]],"")</f>
        <v>261.95</v>
      </c>
      <c r="O445" s="5">
        <f t="shared" si="39"/>
        <v>2.0125937499999891</v>
      </c>
      <c r="P445" s="5">
        <f t="shared" si="40"/>
        <v>12.867621874999983</v>
      </c>
      <c r="Q445" s="6">
        <f>testdata[[#This Row],[cov-]]/testdata[[#This Row],[varM-]]</f>
        <v>6.3935515426300285</v>
      </c>
      <c r="R445" s="6">
        <f>testdata[[#This Row],[beta+]]/testdata[[#This Row],[beta-]]</f>
        <v>0.4766888093123709</v>
      </c>
      <c r="S445" s="6">
        <f>(testdata[[#This Row],[beta+]]-testdata[[#This Row],[beta-]])^2</f>
        <v>11.194491869225434</v>
      </c>
      <c r="U445" s="15">
        <v>43378</v>
      </c>
      <c r="V445" s="6">
        <v>4.2182000000000004</v>
      </c>
      <c r="W445" s="6">
        <v>3.0476999999999999</v>
      </c>
      <c r="X445" s="6">
        <v>6.3936000000000002</v>
      </c>
      <c r="Y445" s="6">
        <v>0.47670000000000001</v>
      </c>
      <c r="Z445" s="6">
        <v>11.1945</v>
      </c>
    </row>
    <row r="446" spans="1:26" x14ac:dyDescent="0.25">
      <c r="A446" s="3">
        <v>444</v>
      </c>
      <c r="B446" s="1">
        <v>280.83</v>
      </c>
      <c r="C446" s="1">
        <v>250.56</v>
      </c>
      <c r="D446" s="5">
        <f t="shared" si="36"/>
        <v>2.102332750000004</v>
      </c>
      <c r="E446" s="5">
        <f t="shared" si="41"/>
        <v>13.28390674999998</v>
      </c>
      <c r="F446" s="6">
        <f>testdata[[#This Row],[cov]]/testdata[[#This Row],[varM]]</f>
        <v>6.3186509128966168</v>
      </c>
      <c r="G446" s="2" t="str">
        <f>IF(testdata[[#This Row],[mrkt]]&gt;B445,"UP",IF(testdata[[#This Row],[mrkt]]&lt;B445,"DN",""))</f>
        <v/>
      </c>
      <c r="H446" s="2" t="str">
        <f>IF(testdata[[#This Row],[mkt-dir]]="UP",testdata[[#This Row],[mrkt]],"")</f>
        <v/>
      </c>
      <c r="I446" s="2" t="str">
        <f>IF(testdata[[#This Row],[mkt-dir]]="UP",testdata[[#This Row],[eval]],"")</f>
        <v/>
      </c>
      <c r="J446" s="5">
        <f t="shared" si="37"/>
        <v>1.9320016528925712</v>
      </c>
      <c r="K446" s="5">
        <f t="shared" si="38"/>
        <v>6.7242661157024006</v>
      </c>
      <c r="L446" s="6">
        <f>testdata[[#This Row],[cov+]]/testdata[[#This Row],[varM+]]</f>
        <v>3.4804660263281373</v>
      </c>
      <c r="M446" s="1" t="str">
        <f>IF(testdata[[#This Row],[mkt-dir]]="DN",testdata[[#This Row],[mrkt]],"")</f>
        <v/>
      </c>
      <c r="N446" s="1" t="str">
        <f>IF(testdata[[#This Row],[mkt-dir]]="DN",testdata[[#This Row],[eval]],"")</f>
        <v/>
      </c>
      <c r="O446" s="5">
        <f t="shared" si="39"/>
        <v>2.0125937499999891</v>
      </c>
      <c r="P446" s="5">
        <f t="shared" si="40"/>
        <v>12.867621874999983</v>
      </c>
      <c r="Q446" s="6">
        <f>testdata[[#This Row],[cov-]]/testdata[[#This Row],[varM-]]</f>
        <v>6.3935515426300285</v>
      </c>
      <c r="R446" s="6">
        <f>testdata[[#This Row],[beta+]]/testdata[[#This Row],[beta-]]</f>
        <v>0.54437130961118763</v>
      </c>
      <c r="S446" s="6">
        <f>(testdata[[#This Row],[beta+]]-testdata[[#This Row],[beta-]])^2</f>
        <v>8.4860672252878562</v>
      </c>
      <c r="U446" s="15">
        <v>43381</v>
      </c>
      <c r="V446" s="6">
        <v>6.3186999999999998</v>
      </c>
      <c r="W446" s="6">
        <v>3.4805000000000001</v>
      </c>
      <c r="X446" s="6">
        <v>6.3936000000000002</v>
      </c>
      <c r="Y446" s="6">
        <v>0.5444</v>
      </c>
      <c r="Z446" s="6">
        <v>8.4861000000000004</v>
      </c>
    </row>
    <row r="447" spans="1:26" x14ac:dyDescent="0.25">
      <c r="A447" s="3">
        <v>445</v>
      </c>
      <c r="B447" s="1">
        <v>280.42</v>
      </c>
      <c r="C447" s="1">
        <v>262.8</v>
      </c>
      <c r="D447" s="5">
        <f t="shared" si="36"/>
        <v>2.1818927499999985</v>
      </c>
      <c r="E447" s="5">
        <f t="shared" si="41"/>
        <v>15.556821249999953</v>
      </c>
      <c r="F447" s="6">
        <f>testdata[[#This Row],[cov]]/testdata[[#This Row],[varM]]</f>
        <v>7.1299660581391837</v>
      </c>
      <c r="G447" s="2" t="str">
        <f>IF(testdata[[#This Row],[mrkt]]&gt;B446,"UP",IF(testdata[[#This Row],[mrkt]]&lt;B446,"DN",""))</f>
        <v>DN</v>
      </c>
      <c r="H447" s="2" t="str">
        <f>IF(testdata[[#This Row],[mkt-dir]]="UP",testdata[[#This Row],[mrkt]],"")</f>
        <v/>
      </c>
      <c r="I447" s="2" t="str">
        <f>IF(testdata[[#This Row],[mkt-dir]]="UP",testdata[[#This Row],[eval]],"")</f>
        <v/>
      </c>
      <c r="J447" s="5">
        <f t="shared" si="37"/>
        <v>1.5368440000000048</v>
      </c>
      <c r="K447" s="5">
        <f t="shared" si="38"/>
        <v>4.1380599999999017</v>
      </c>
      <c r="L447" s="6">
        <f>testdata[[#This Row],[cov+]]/testdata[[#This Row],[varM+]]</f>
        <v>2.6925699680643507</v>
      </c>
      <c r="M447" s="1">
        <f>IF(testdata[[#This Row],[mkt-dir]]="DN",testdata[[#This Row],[mrkt]],"")</f>
        <v>280.42</v>
      </c>
      <c r="N447" s="1">
        <f>IF(testdata[[#This Row],[mkt-dir]]="DN",testdata[[#This Row],[eval]],"")</f>
        <v>262.8</v>
      </c>
      <c r="O447" s="5">
        <f t="shared" si="39"/>
        <v>2.4553432098765242</v>
      </c>
      <c r="P447" s="5">
        <f t="shared" si="40"/>
        <v>19.345509876543137</v>
      </c>
      <c r="Q447" s="6">
        <f>testdata[[#This Row],[cov-]]/testdata[[#This Row],[varM-]]</f>
        <v>7.8789432771461696</v>
      </c>
      <c r="R447" s="6">
        <f>testdata[[#This Row],[beta+]]/testdata[[#This Row],[beta-]]</f>
        <v>0.3417425247716247</v>
      </c>
      <c r="S447" s="6">
        <f>(testdata[[#This Row],[beta+]]-testdata[[#This Row],[beta-]])^2</f>
        <v>26.8984681011563</v>
      </c>
      <c r="U447" s="15">
        <v>43382</v>
      </c>
      <c r="V447" s="6">
        <v>7.13</v>
      </c>
      <c r="W447" s="6">
        <v>2.6926000000000001</v>
      </c>
      <c r="X447" s="6">
        <v>7.8788999999999998</v>
      </c>
      <c r="Y447" s="6">
        <v>0.3417</v>
      </c>
      <c r="Z447" s="6">
        <v>26.898499999999999</v>
      </c>
    </row>
    <row r="448" spans="1:26" x14ac:dyDescent="0.25">
      <c r="A448" s="3">
        <v>446</v>
      </c>
      <c r="B448" s="1">
        <v>271.54000000000002</v>
      </c>
      <c r="C448" s="1">
        <v>256.88</v>
      </c>
      <c r="D448" s="5">
        <f t="shared" si="36"/>
        <v>8.2243409999999724</v>
      </c>
      <c r="E448" s="5">
        <f t="shared" si="41"/>
        <v>33.624723499999916</v>
      </c>
      <c r="F448" s="6">
        <f>testdata[[#This Row],[cov]]/testdata[[#This Row],[varM]]</f>
        <v>4.0884398518981682</v>
      </c>
      <c r="G448" s="2" t="str">
        <f>IF(testdata[[#This Row],[mrkt]]&gt;B447,"UP",IF(testdata[[#This Row],[mrkt]]&lt;B447,"DN",""))</f>
        <v>DN</v>
      </c>
      <c r="H448" s="2" t="str">
        <f>IF(testdata[[#This Row],[mkt-dir]]="UP",testdata[[#This Row],[mrkt]],"")</f>
        <v/>
      </c>
      <c r="I448" s="2" t="str">
        <f>IF(testdata[[#This Row],[mkt-dir]]="UP",testdata[[#This Row],[eval]],"")</f>
        <v/>
      </c>
      <c r="J448" s="5">
        <f t="shared" si="37"/>
        <v>0.95196543209875983</v>
      </c>
      <c r="K448" s="5">
        <f t="shared" si="38"/>
        <v>3.6846024691356951</v>
      </c>
      <c r="L448" s="6">
        <f>testdata[[#This Row],[cov+]]/testdata[[#This Row],[varM+]]</f>
        <v>3.8705212866946233</v>
      </c>
      <c r="M448" s="1">
        <f>IF(testdata[[#This Row],[mkt-dir]]="DN",testdata[[#This Row],[mrkt]],"")</f>
        <v>271.54000000000002</v>
      </c>
      <c r="N448" s="1">
        <f>IF(testdata[[#This Row],[mkt-dir]]="DN",testdata[[#This Row],[eval]],"")</f>
        <v>256.88</v>
      </c>
      <c r="O448" s="5">
        <f t="shared" si="39"/>
        <v>13.477019999999943</v>
      </c>
      <c r="P448" s="5">
        <f t="shared" si="40"/>
        <v>50.963079999999877</v>
      </c>
      <c r="Q448" s="6">
        <f>testdata[[#This Row],[cov-]]/testdata[[#This Row],[varM-]]</f>
        <v>3.7814798820510833</v>
      </c>
      <c r="R448" s="6">
        <f>testdata[[#This Row],[beta+]]/testdata[[#This Row],[beta-]]</f>
        <v>1.0235467085429115</v>
      </c>
      <c r="S448" s="6">
        <f>(testdata[[#This Row],[beta+]]-testdata[[#This Row],[beta-]])^2</f>
        <v>7.9283717408946148E-3</v>
      </c>
      <c r="U448" s="15">
        <v>43383</v>
      </c>
      <c r="V448" s="6">
        <v>4.0884</v>
      </c>
      <c r="W448" s="6">
        <v>3.8704999999999998</v>
      </c>
      <c r="X448" s="6">
        <v>3.7814999999999999</v>
      </c>
      <c r="Y448" s="6">
        <v>1.0235000000000001</v>
      </c>
      <c r="Z448" s="6">
        <v>7.9000000000000008E-3</v>
      </c>
    </row>
    <row r="449" spans="1:26" x14ac:dyDescent="0.25">
      <c r="A449" s="3">
        <v>447</v>
      </c>
      <c r="B449" s="1">
        <v>265.56</v>
      </c>
      <c r="C449" s="1">
        <v>252.23</v>
      </c>
      <c r="D449" s="5">
        <f t="shared" si="36"/>
        <v>21.783154749999973</v>
      </c>
      <c r="E449" s="5">
        <f t="shared" si="41"/>
        <v>62.435715999999921</v>
      </c>
      <c r="F449" s="6">
        <f>testdata[[#This Row],[cov]]/testdata[[#This Row],[varM]]</f>
        <v>2.8662384634622309</v>
      </c>
      <c r="G449" s="2" t="str">
        <f>IF(testdata[[#This Row],[mrkt]]&gt;B448,"UP",IF(testdata[[#This Row],[mrkt]]&lt;B448,"DN",""))</f>
        <v>DN</v>
      </c>
      <c r="H449" s="2" t="str">
        <f>IF(testdata[[#This Row],[mkt-dir]]="UP",testdata[[#This Row],[mrkt]],"")</f>
        <v/>
      </c>
      <c r="I449" s="2" t="str">
        <f>IF(testdata[[#This Row],[mkt-dir]]="UP",testdata[[#This Row],[eval]],"")</f>
        <v/>
      </c>
      <c r="J449" s="5">
        <f t="shared" si="37"/>
        <v>0.90422499999999539</v>
      </c>
      <c r="K449" s="5">
        <f t="shared" si="38"/>
        <v>3.4710874999998822</v>
      </c>
      <c r="L449" s="6">
        <f>testdata[[#This Row],[cov+]]/testdata[[#This Row],[varM+]]</f>
        <v>3.8387431225634105</v>
      </c>
      <c r="M449" s="1">
        <f>IF(testdata[[#This Row],[mkt-dir]]="DN",testdata[[#This Row],[mrkt]],"")</f>
        <v>265.56</v>
      </c>
      <c r="N449" s="1">
        <f>IF(testdata[[#This Row],[mkt-dir]]="DN",testdata[[#This Row],[eval]],"")</f>
        <v>252.23</v>
      </c>
      <c r="O449" s="5">
        <f t="shared" si="39"/>
        <v>33.541299173553668</v>
      </c>
      <c r="P449" s="5">
        <f t="shared" si="40"/>
        <v>92.274192561983369</v>
      </c>
      <c r="Q449" s="6">
        <f>testdata[[#This Row],[cov-]]/testdata[[#This Row],[varM-]]</f>
        <v>2.7510619694403151</v>
      </c>
      <c r="R449" s="6">
        <f>testdata[[#This Row],[beta+]]/testdata[[#This Row],[beta-]]</f>
        <v>1.3953677398784212</v>
      </c>
      <c r="S449" s="6">
        <f>(testdata[[#This Row],[beta+]]-testdata[[#This Row],[beta-]])^2</f>
        <v>1.1830502908591867</v>
      </c>
      <c r="U449" s="15">
        <v>43384</v>
      </c>
      <c r="V449" s="6">
        <v>2.8662000000000001</v>
      </c>
      <c r="W449" s="6">
        <v>3.8386999999999998</v>
      </c>
      <c r="X449" s="6">
        <v>2.7511000000000001</v>
      </c>
      <c r="Y449" s="6">
        <v>1.3954</v>
      </c>
      <c r="Z449" s="6">
        <v>1.1831</v>
      </c>
    </row>
    <row r="450" spans="1:26" x14ac:dyDescent="0.25">
      <c r="A450" s="3">
        <v>448</v>
      </c>
      <c r="B450" s="1">
        <v>269.25</v>
      </c>
      <c r="C450" s="1">
        <v>258.77999999999997</v>
      </c>
      <c r="D450" s="5">
        <f t="shared" si="36"/>
        <v>28.937493999999969</v>
      </c>
      <c r="E450" s="5">
        <f t="shared" si="41"/>
        <v>77.845332999999926</v>
      </c>
      <c r="F450" s="6">
        <f>testdata[[#This Row],[cov]]/testdata[[#This Row],[varM]]</f>
        <v>2.6901200566987593</v>
      </c>
      <c r="G450" s="2" t="str">
        <f>IF(testdata[[#This Row],[mrkt]]&gt;B449,"UP",IF(testdata[[#This Row],[mrkt]]&lt;B449,"DN",""))</f>
        <v>UP</v>
      </c>
      <c r="H450" s="2">
        <f>IF(testdata[[#This Row],[mkt-dir]]="UP",testdata[[#This Row],[mrkt]],"")</f>
        <v>269.25</v>
      </c>
      <c r="I450" s="2">
        <f>IF(testdata[[#This Row],[mkt-dir]]="UP",testdata[[#This Row],[eval]],"")</f>
        <v>258.77999999999997</v>
      </c>
      <c r="J450" s="5">
        <f t="shared" si="37"/>
        <v>24.126423437500005</v>
      </c>
      <c r="K450" s="5">
        <f t="shared" si="38"/>
        <v>60.451924999999903</v>
      </c>
      <c r="L450" s="6">
        <f>testdata[[#This Row],[cov+]]/testdata[[#This Row],[varM+]]</f>
        <v>2.5056314358654053</v>
      </c>
      <c r="M450" s="1" t="str">
        <f>IF(testdata[[#This Row],[mkt-dir]]="DN",testdata[[#This Row],[mrkt]],"")</f>
        <v/>
      </c>
      <c r="N450" s="1" t="str">
        <f>IF(testdata[[#This Row],[mkt-dir]]="DN",testdata[[#This Row],[eval]],"")</f>
        <v/>
      </c>
      <c r="O450" s="5">
        <f t="shared" si="39"/>
        <v>33.541299173553668</v>
      </c>
      <c r="P450" s="5">
        <f t="shared" si="40"/>
        <v>92.274192561983369</v>
      </c>
      <c r="Q450" s="6">
        <f>testdata[[#This Row],[cov-]]/testdata[[#This Row],[varM-]]</f>
        <v>2.7510619694403151</v>
      </c>
      <c r="R450" s="6">
        <f>testdata[[#This Row],[beta+]]/testdata[[#This Row],[beta-]]</f>
        <v>0.91078698469855224</v>
      </c>
      <c r="S450" s="6">
        <f>(testdata[[#This Row],[beta+]]-testdata[[#This Row],[beta-]])^2</f>
        <v>6.0236146810864949E-2</v>
      </c>
      <c r="U450" s="15">
        <v>43385</v>
      </c>
      <c r="V450" s="6">
        <v>2.6901000000000002</v>
      </c>
      <c r="W450" s="6">
        <v>2.5055999999999998</v>
      </c>
      <c r="X450" s="6">
        <v>2.7511000000000001</v>
      </c>
      <c r="Y450" s="6">
        <v>0.91080000000000005</v>
      </c>
      <c r="Z450" s="6">
        <v>6.0199999999999997E-2</v>
      </c>
    </row>
    <row r="451" spans="1:26" x14ac:dyDescent="0.25">
      <c r="A451" s="3">
        <v>449</v>
      </c>
      <c r="B451" s="1">
        <v>267.74</v>
      </c>
      <c r="C451" s="1">
        <v>259.58999999999997</v>
      </c>
      <c r="D451" s="5">
        <f t="shared" si="36"/>
        <v>37.214748999999955</v>
      </c>
      <c r="E451" s="5">
        <f t="shared" si="41"/>
        <v>93.084050499999904</v>
      </c>
      <c r="F451" s="6">
        <f>testdata[[#This Row],[cov]]/testdata[[#This Row],[varM]]</f>
        <v>2.5012677231814733</v>
      </c>
      <c r="G451" s="2" t="str">
        <f>IF(testdata[[#This Row],[mrkt]]&gt;B450,"UP",IF(testdata[[#This Row],[mrkt]]&lt;B450,"DN",""))</f>
        <v>DN</v>
      </c>
      <c r="H451" s="2" t="str">
        <f>IF(testdata[[#This Row],[mkt-dir]]="UP",testdata[[#This Row],[mrkt]],"")</f>
        <v/>
      </c>
      <c r="I451" s="2" t="str">
        <f>IF(testdata[[#This Row],[mkt-dir]]="UP",testdata[[#This Row],[eval]],"")</f>
        <v/>
      </c>
      <c r="J451" s="5">
        <f t="shared" si="37"/>
        <v>24.126423437500005</v>
      </c>
      <c r="K451" s="5">
        <f t="shared" si="38"/>
        <v>60.451924999999903</v>
      </c>
      <c r="L451" s="6">
        <f>testdata[[#This Row],[cov+]]/testdata[[#This Row],[varM+]]</f>
        <v>2.5056314358654053</v>
      </c>
      <c r="M451" s="1">
        <f>IF(testdata[[#This Row],[mkt-dir]]="DN",testdata[[#This Row],[mrkt]],"")</f>
        <v>267.74</v>
      </c>
      <c r="N451" s="1">
        <f>IF(testdata[[#This Row],[mkt-dir]]="DN",testdata[[#This Row],[eval]],"")</f>
        <v>259.58999999999997</v>
      </c>
      <c r="O451" s="5">
        <f t="shared" si="39"/>
        <v>46.010323966942074</v>
      </c>
      <c r="P451" s="5">
        <f t="shared" si="40"/>
        <v>114.72363884297511</v>
      </c>
      <c r="Q451" s="6">
        <f>testdata[[#This Row],[cov-]]/testdata[[#This Row],[varM-]]</f>
        <v>2.4934325375627178</v>
      </c>
      <c r="R451" s="6">
        <f>testdata[[#This Row],[beta+]]/testdata[[#This Row],[beta-]]</f>
        <v>1.004892411612873</v>
      </c>
      <c r="S451" s="6">
        <f>(testdata[[#This Row],[beta+]]-testdata[[#This Row],[beta-]])^2</f>
        <v>1.4881311979931196E-4</v>
      </c>
      <c r="U451" s="15">
        <v>43388</v>
      </c>
      <c r="V451" s="6">
        <v>2.5013000000000001</v>
      </c>
      <c r="W451" s="6">
        <v>2.5055999999999998</v>
      </c>
      <c r="X451" s="6">
        <v>2.4933999999999998</v>
      </c>
      <c r="Y451" s="6">
        <v>1.0048999999999999</v>
      </c>
      <c r="Z451" s="6">
        <v>1E-4</v>
      </c>
    </row>
    <row r="452" spans="1:26" x14ac:dyDescent="0.25">
      <c r="A452" s="3">
        <v>450</v>
      </c>
      <c r="B452" s="1">
        <v>273.58999999999997</v>
      </c>
      <c r="C452" s="1">
        <v>276.58999999999997</v>
      </c>
      <c r="D452" s="5">
        <f t="shared" si="36"/>
        <v>38.989645999999979</v>
      </c>
      <c r="E452" s="5">
        <f t="shared" si="41"/>
        <v>94.706057999999928</v>
      </c>
      <c r="F452" s="6">
        <f>testdata[[#This Row],[cov]]/testdata[[#This Row],[varM]]</f>
        <v>2.4290053313128306</v>
      </c>
      <c r="G452" s="2" t="str">
        <f>IF(testdata[[#This Row],[mrkt]]&gt;B451,"UP",IF(testdata[[#This Row],[mrkt]]&lt;B451,"DN",""))</f>
        <v>UP</v>
      </c>
      <c r="H452" s="2">
        <f>IF(testdata[[#This Row],[mkt-dir]]="UP",testdata[[#This Row],[mrkt]],"")</f>
        <v>273.58999999999997</v>
      </c>
      <c r="I452" s="2">
        <f>IF(testdata[[#This Row],[mkt-dir]]="UP",testdata[[#This Row],[eval]],"")</f>
        <v>276.58999999999997</v>
      </c>
      <c r="J452" s="5">
        <f t="shared" si="37"/>
        <v>31.787485937500055</v>
      </c>
      <c r="K452" s="5">
        <f t="shared" si="38"/>
        <v>73.632957812499953</v>
      </c>
      <c r="L452" s="6">
        <f>testdata[[#This Row],[cov+]]/testdata[[#This Row],[varM+]]</f>
        <v>2.3164133822119704</v>
      </c>
      <c r="M452" s="1" t="str">
        <f>IF(testdata[[#This Row],[mkt-dir]]="DN",testdata[[#This Row],[mrkt]],"")</f>
        <v/>
      </c>
      <c r="N452" s="1" t="str">
        <f>IF(testdata[[#This Row],[mkt-dir]]="DN",testdata[[#This Row],[eval]],"")</f>
        <v/>
      </c>
      <c r="O452" s="5">
        <f t="shared" si="39"/>
        <v>46.010323966942074</v>
      </c>
      <c r="P452" s="5">
        <f t="shared" si="40"/>
        <v>114.72363884297511</v>
      </c>
      <c r="Q452" s="6">
        <f>testdata[[#This Row],[cov-]]/testdata[[#This Row],[varM-]]</f>
        <v>2.4934325375627178</v>
      </c>
      <c r="R452" s="6">
        <f>testdata[[#This Row],[beta+]]/testdata[[#This Row],[beta-]]</f>
        <v>0.92900583726087882</v>
      </c>
      <c r="S452" s="6">
        <f>(testdata[[#This Row],[beta+]]-testdata[[#This Row],[beta-]])^2</f>
        <v>3.1335781361092045E-2</v>
      </c>
      <c r="U452" s="15">
        <v>43389</v>
      </c>
      <c r="V452" s="6">
        <v>2.4289999999999998</v>
      </c>
      <c r="W452" s="6">
        <v>2.3163999999999998</v>
      </c>
      <c r="X452" s="6">
        <v>2.4933999999999998</v>
      </c>
      <c r="Y452" s="6">
        <v>0.92900000000000005</v>
      </c>
      <c r="Z452" s="6">
        <v>3.1300000000000001E-2</v>
      </c>
    </row>
    <row r="453" spans="1:26" x14ac:dyDescent="0.25">
      <c r="A453" s="3">
        <v>451</v>
      </c>
      <c r="B453" s="1">
        <v>273.64</v>
      </c>
      <c r="C453" s="1">
        <v>271.77999999999997</v>
      </c>
      <c r="D453" s="5">
        <f t="shared" si="36"/>
        <v>40.232234749999989</v>
      </c>
      <c r="E453" s="5">
        <f t="shared" si="41"/>
        <v>94.811332999999934</v>
      </c>
      <c r="F453" s="6">
        <f>testdata[[#This Row],[cov]]/testdata[[#This Row],[varM]]</f>
        <v>2.3566012076920475</v>
      </c>
      <c r="G453" s="2" t="str">
        <f>IF(testdata[[#This Row],[mrkt]]&gt;B452,"UP",IF(testdata[[#This Row],[mrkt]]&lt;B452,"DN",""))</f>
        <v>UP</v>
      </c>
      <c r="H453" s="2">
        <f>IF(testdata[[#This Row],[mkt-dir]]="UP",testdata[[#This Row],[mrkt]],"")</f>
        <v>273.64</v>
      </c>
      <c r="I453" s="2">
        <f>IF(testdata[[#This Row],[mkt-dir]]="UP",testdata[[#This Row],[eval]],"")</f>
        <v>271.77999999999997</v>
      </c>
      <c r="J453" s="5">
        <f t="shared" si="37"/>
        <v>36.631793750000071</v>
      </c>
      <c r="K453" s="5">
        <f t="shared" si="38"/>
        <v>82.755684374999973</v>
      </c>
      <c r="L453" s="6">
        <f>testdata[[#This Row],[cov+]]/testdata[[#This Row],[varM+]]</f>
        <v>2.2591218147759911</v>
      </c>
      <c r="M453" s="1" t="str">
        <f>IF(testdata[[#This Row],[mkt-dir]]="DN",testdata[[#This Row],[mrkt]],"")</f>
        <v/>
      </c>
      <c r="N453" s="1" t="str">
        <f>IF(testdata[[#This Row],[mkt-dir]]="DN",testdata[[#This Row],[eval]],"")</f>
        <v/>
      </c>
      <c r="O453" s="5">
        <f t="shared" si="39"/>
        <v>46.010323966942074</v>
      </c>
      <c r="P453" s="5">
        <f t="shared" si="40"/>
        <v>114.72363884297511</v>
      </c>
      <c r="Q453" s="6">
        <f>testdata[[#This Row],[cov-]]/testdata[[#This Row],[varM-]]</f>
        <v>2.4934325375627178</v>
      </c>
      <c r="R453" s="6">
        <f>testdata[[#This Row],[beta+]]/testdata[[#This Row],[beta-]]</f>
        <v>0.90602885008641099</v>
      </c>
      <c r="S453" s="6">
        <f>(testdata[[#This Row],[beta+]]-testdata[[#This Row],[beta-]])^2</f>
        <v>5.4901514812838295E-2</v>
      </c>
      <c r="U453" s="15">
        <v>43390</v>
      </c>
      <c r="V453" s="6">
        <v>2.3565999999999998</v>
      </c>
      <c r="W453" s="6">
        <v>2.2591000000000001</v>
      </c>
      <c r="X453" s="6">
        <v>2.4933999999999998</v>
      </c>
      <c r="Y453" s="6">
        <v>0.90600000000000003</v>
      </c>
      <c r="Z453" s="6">
        <v>5.4899999999999997E-2</v>
      </c>
    </row>
    <row r="454" spans="1:26" x14ac:dyDescent="0.25">
      <c r="A454" s="3">
        <v>452</v>
      </c>
      <c r="B454" s="1">
        <v>269.69</v>
      </c>
      <c r="C454" s="1">
        <v>263.91000000000003</v>
      </c>
      <c r="D454" s="5">
        <f t="shared" si="36"/>
        <v>42.64362099999996</v>
      </c>
      <c r="E454" s="5">
        <f t="shared" si="41"/>
        <v>96.715413999999896</v>
      </c>
      <c r="F454" s="6">
        <f>testdata[[#This Row],[cov]]/testdata[[#This Row],[varM]]</f>
        <v>2.2679925328104757</v>
      </c>
      <c r="G454" s="2" t="str">
        <f>IF(testdata[[#This Row],[mrkt]]&gt;B453,"UP",IF(testdata[[#This Row],[mrkt]]&lt;B453,"DN",""))</f>
        <v>DN</v>
      </c>
      <c r="H454" s="2" t="str">
        <f>IF(testdata[[#This Row],[mkt-dir]]="UP",testdata[[#This Row],[mrkt]],"")</f>
        <v/>
      </c>
      <c r="I454" s="2" t="str">
        <f>IF(testdata[[#This Row],[mkt-dir]]="UP",testdata[[#This Row],[eval]],"")</f>
        <v/>
      </c>
      <c r="J454" s="5">
        <f t="shared" si="37"/>
        <v>37.134897959183704</v>
      </c>
      <c r="K454" s="5">
        <f t="shared" si="38"/>
        <v>83.223046938775425</v>
      </c>
      <c r="L454" s="6">
        <f>testdata[[#This Row],[cov+]]/testdata[[#This Row],[varM+]]</f>
        <v>2.2411007303762855</v>
      </c>
      <c r="M454" s="1">
        <f>IF(testdata[[#This Row],[mkt-dir]]="DN",testdata[[#This Row],[mrkt]],"")</f>
        <v>269.69</v>
      </c>
      <c r="N454" s="1">
        <f>IF(testdata[[#This Row],[mkt-dir]]="DN",testdata[[#This Row],[eval]],"")</f>
        <v>263.91000000000003</v>
      </c>
      <c r="O454" s="5">
        <f t="shared" si="39"/>
        <v>48.714724305555499</v>
      </c>
      <c r="P454" s="5">
        <f t="shared" si="40"/>
        <v>116.89772499999988</v>
      </c>
      <c r="Q454" s="6">
        <f>testdata[[#This Row],[cov-]]/testdata[[#This Row],[varM-]]</f>
        <v>2.3996384392278842</v>
      </c>
      <c r="R454" s="6">
        <f>testdata[[#This Row],[beta+]]/testdata[[#This Row],[beta-]]</f>
        <v>0.93393266824705046</v>
      </c>
      <c r="S454" s="6">
        <f>(testdata[[#This Row],[beta+]]-testdata[[#This Row],[beta-]])^2</f>
        <v>2.5134205127914269E-2</v>
      </c>
      <c r="U454" s="15">
        <v>43391</v>
      </c>
      <c r="V454" s="6">
        <v>2.2679999999999998</v>
      </c>
      <c r="W454" s="6">
        <v>2.2410999999999999</v>
      </c>
      <c r="X454" s="6">
        <v>2.3996</v>
      </c>
      <c r="Y454" s="6">
        <v>0.93389999999999995</v>
      </c>
      <c r="Z454" s="6">
        <v>2.5100000000000001E-2</v>
      </c>
    </row>
    <row r="455" spans="1:26" x14ac:dyDescent="0.25">
      <c r="A455" s="3">
        <v>453</v>
      </c>
      <c r="B455" s="1">
        <v>269.54000000000002</v>
      </c>
      <c r="C455" s="1">
        <v>260</v>
      </c>
      <c r="D455" s="5">
        <f t="shared" si="36"/>
        <v>44.168868999999958</v>
      </c>
      <c r="E455" s="5">
        <f t="shared" si="41"/>
        <v>97.67791299999989</v>
      </c>
      <c r="F455" s="6">
        <f>testdata[[#This Row],[cov]]/testdata[[#This Row],[varM]]</f>
        <v>2.211465115848902</v>
      </c>
      <c r="G455" s="2" t="str">
        <f>IF(testdata[[#This Row],[mrkt]]&gt;B454,"UP",IF(testdata[[#This Row],[mrkt]]&lt;B454,"DN",""))</f>
        <v>DN</v>
      </c>
      <c r="H455" s="2" t="str">
        <f>IF(testdata[[#This Row],[mkt-dir]]="UP",testdata[[#This Row],[mrkt]],"")</f>
        <v/>
      </c>
      <c r="I455" s="2" t="str">
        <f>IF(testdata[[#This Row],[mkt-dir]]="UP",testdata[[#This Row],[eval]],"")</f>
        <v/>
      </c>
      <c r="J455" s="5">
        <f t="shared" si="37"/>
        <v>37.134897959183704</v>
      </c>
      <c r="K455" s="5">
        <f t="shared" si="38"/>
        <v>83.223046938775425</v>
      </c>
      <c r="L455" s="6">
        <f>testdata[[#This Row],[cov+]]/testdata[[#This Row],[varM+]]</f>
        <v>2.2411007303762855</v>
      </c>
      <c r="M455" s="1">
        <f>IF(testdata[[#This Row],[mkt-dir]]="DN",testdata[[#This Row],[mrkt]],"")</f>
        <v>269.54000000000002</v>
      </c>
      <c r="N455" s="1">
        <f>IF(testdata[[#This Row],[mkt-dir]]="DN",testdata[[#This Row],[eval]],"")</f>
        <v>260</v>
      </c>
      <c r="O455" s="5">
        <f t="shared" si="39"/>
        <v>49.51045763888883</v>
      </c>
      <c r="P455" s="5">
        <f t="shared" si="40"/>
        <v>115.28759027777762</v>
      </c>
      <c r="Q455" s="6">
        <f>testdata[[#This Row],[cov-]]/testdata[[#This Row],[varM-]]</f>
        <v>2.3285502856516325</v>
      </c>
      <c r="R455" s="6">
        <f>testdata[[#This Row],[beta+]]/testdata[[#This Row],[beta-]]</f>
        <v>0.9624446352676147</v>
      </c>
      <c r="S455" s="6">
        <f>(testdata[[#This Row],[beta+]]-testdata[[#This Row],[beta-]])^2</f>
        <v>7.6474247178559569E-3</v>
      </c>
      <c r="U455" s="15">
        <v>43392</v>
      </c>
      <c r="V455" s="6">
        <v>2.2115</v>
      </c>
      <c r="W455" s="6">
        <v>2.2410999999999999</v>
      </c>
      <c r="X455" s="6">
        <v>2.3285999999999998</v>
      </c>
      <c r="Y455" s="6">
        <v>0.96240000000000003</v>
      </c>
      <c r="Z455" s="6">
        <v>7.6E-3</v>
      </c>
    </row>
    <row r="456" spans="1:26" x14ac:dyDescent="0.25">
      <c r="A456" s="3">
        <v>454</v>
      </c>
      <c r="B456" s="1">
        <v>268.33</v>
      </c>
      <c r="C456" s="1">
        <v>260.95</v>
      </c>
      <c r="D456" s="5">
        <f t="shared" si="36"/>
        <v>46.197125999999976</v>
      </c>
      <c r="E456" s="5">
        <f t="shared" si="41"/>
        <v>97.079977999999898</v>
      </c>
      <c r="F456" s="6">
        <f>testdata[[#This Row],[cov]]/testdata[[#This Row],[varM]]</f>
        <v>2.1014289503637076</v>
      </c>
      <c r="G456" s="2" t="str">
        <f>IF(testdata[[#This Row],[mrkt]]&gt;B455,"UP",IF(testdata[[#This Row],[mrkt]]&lt;B455,"DN",""))</f>
        <v>DN</v>
      </c>
      <c r="H456" s="2" t="str">
        <f>IF(testdata[[#This Row],[mkt-dir]]="UP",testdata[[#This Row],[mrkt]],"")</f>
        <v/>
      </c>
      <c r="I456" s="2" t="str">
        <f>IF(testdata[[#This Row],[mkt-dir]]="UP",testdata[[#This Row],[eval]],"")</f>
        <v/>
      </c>
      <c r="J456" s="5">
        <f t="shared" si="37"/>
        <v>37.134897959183704</v>
      </c>
      <c r="K456" s="5">
        <f t="shared" si="38"/>
        <v>83.223046938775425</v>
      </c>
      <c r="L456" s="6">
        <f>testdata[[#This Row],[cov+]]/testdata[[#This Row],[varM+]]</f>
        <v>2.2411007303762855</v>
      </c>
      <c r="M456" s="1">
        <f>IF(testdata[[#This Row],[mkt-dir]]="DN",testdata[[#This Row],[mrkt]],"")</f>
        <v>268.33</v>
      </c>
      <c r="N456" s="1">
        <f>IF(testdata[[#This Row],[mkt-dir]]="DN",testdata[[#This Row],[eval]],"")</f>
        <v>260.95</v>
      </c>
      <c r="O456" s="5">
        <f t="shared" si="39"/>
        <v>49.770790972222215</v>
      </c>
      <c r="P456" s="5">
        <f t="shared" si="40"/>
        <v>107.72603680555551</v>
      </c>
      <c r="Q456" s="6">
        <f>testdata[[#This Row],[cov-]]/testdata[[#This Row],[varM-]]</f>
        <v>2.164442933319644</v>
      </c>
      <c r="R456" s="6">
        <f>testdata[[#This Row],[beta+]]/testdata[[#This Row],[beta-]]</f>
        <v>1.0354168714159953</v>
      </c>
      <c r="S456" s="6">
        <f>(testdata[[#This Row],[beta+]]-testdata[[#This Row],[beta-]])^2</f>
        <v>5.876417849577242E-3</v>
      </c>
      <c r="U456" s="15">
        <v>43395</v>
      </c>
      <c r="V456" s="6">
        <v>2.1013999999999999</v>
      </c>
      <c r="W456" s="6">
        <v>2.2410999999999999</v>
      </c>
      <c r="X456" s="6">
        <v>2.1644000000000001</v>
      </c>
      <c r="Y456" s="6">
        <v>1.0354000000000001</v>
      </c>
      <c r="Z456" s="6">
        <v>5.8999999999999999E-3</v>
      </c>
    </row>
    <row r="457" spans="1:26" x14ac:dyDescent="0.25">
      <c r="A457" s="3">
        <v>455</v>
      </c>
      <c r="B457" s="1">
        <v>266.97000000000003</v>
      </c>
      <c r="C457" s="1">
        <v>294.14</v>
      </c>
      <c r="D457" s="5">
        <f t="shared" si="36"/>
        <v>48.370725999999955</v>
      </c>
      <c r="E457" s="5">
        <f t="shared" si="41"/>
        <v>78.819936999999939</v>
      </c>
      <c r="F457" s="6">
        <f>testdata[[#This Row],[cov]]/testdata[[#This Row],[varM]]</f>
        <v>1.6294966711890992</v>
      </c>
      <c r="G457" s="2" t="str">
        <f>IF(testdata[[#This Row],[mrkt]]&gt;B456,"UP",IF(testdata[[#This Row],[mrkt]]&lt;B456,"DN",""))</f>
        <v>DN</v>
      </c>
      <c r="H457" s="2" t="str">
        <f>IF(testdata[[#This Row],[mkt-dir]]="UP",testdata[[#This Row],[mrkt]],"")</f>
        <v/>
      </c>
      <c r="I457" s="2" t="str">
        <f>IF(testdata[[#This Row],[mkt-dir]]="UP",testdata[[#This Row],[eval]],"")</f>
        <v/>
      </c>
      <c r="J457" s="5">
        <f t="shared" si="37"/>
        <v>37.134897959183704</v>
      </c>
      <c r="K457" s="5">
        <f t="shared" si="38"/>
        <v>83.223046938775425</v>
      </c>
      <c r="L457" s="6">
        <f>testdata[[#This Row],[cov+]]/testdata[[#This Row],[varM+]]</f>
        <v>2.2411007303762855</v>
      </c>
      <c r="M457" s="1">
        <f>IF(testdata[[#This Row],[mkt-dir]]="DN",testdata[[#This Row],[mrkt]],"")</f>
        <v>266.97000000000003</v>
      </c>
      <c r="N457" s="1">
        <f>IF(testdata[[#This Row],[mkt-dir]]="DN",testdata[[#This Row],[eval]],"")</f>
        <v>294.14</v>
      </c>
      <c r="O457" s="5">
        <f t="shared" si="39"/>
        <v>48.551624305555528</v>
      </c>
      <c r="P457" s="5">
        <f t="shared" si="40"/>
        <v>72.355588888888875</v>
      </c>
      <c r="Q457" s="6">
        <f>testdata[[#This Row],[cov-]]/testdata[[#This Row],[varM-]]</f>
        <v>1.4902815286575195</v>
      </c>
      <c r="R457" s="6">
        <f>testdata[[#This Row],[beta+]]/testdata[[#This Row],[beta-]]</f>
        <v>1.5038103118644446</v>
      </c>
      <c r="S457" s="6">
        <f>(testdata[[#This Row],[beta+]]-testdata[[#This Row],[beta-]])^2</f>
        <v>0.56372947366960513</v>
      </c>
      <c r="U457" s="15">
        <v>43396</v>
      </c>
      <c r="V457" s="6">
        <v>1.6294999999999999</v>
      </c>
      <c r="W457" s="6">
        <v>2.2410999999999999</v>
      </c>
      <c r="X457" s="6">
        <v>1.4903</v>
      </c>
      <c r="Y457" s="6">
        <v>1.5038</v>
      </c>
      <c r="Z457" s="6">
        <v>0.56369999999999998</v>
      </c>
    </row>
    <row r="458" spans="1:26" x14ac:dyDescent="0.25">
      <c r="A458" s="3">
        <v>456</v>
      </c>
      <c r="B458" s="1">
        <v>258.88</v>
      </c>
      <c r="C458" s="1">
        <v>288.5</v>
      </c>
      <c r="D458" s="5">
        <f t="shared" si="36"/>
        <v>59.758913999999983</v>
      </c>
      <c r="E458" s="5">
        <f t="shared" si="41"/>
        <v>54.42109499999998</v>
      </c>
      <c r="F458" s="6">
        <f>testdata[[#This Row],[cov]]/testdata[[#This Row],[varM]]</f>
        <v>0.91067744303385423</v>
      </c>
      <c r="G458" s="2" t="str">
        <f>IF(testdata[[#This Row],[mrkt]]&gt;B457,"UP",IF(testdata[[#This Row],[mrkt]]&lt;B457,"DN",""))</f>
        <v>DN</v>
      </c>
      <c r="H458" s="2" t="str">
        <f>IF(testdata[[#This Row],[mkt-dir]]="UP",testdata[[#This Row],[mrkt]],"")</f>
        <v/>
      </c>
      <c r="I458" s="2" t="str">
        <f>IF(testdata[[#This Row],[mkt-dir]]="UP",testdata[[#This Row],[eval]],"")</f>
        <v/>
      </c>
      <c r="J458" s="5">
        <f t="shared" si="37"/>
        <v>37.134897959183704</v>
      </c>
      <c r="K458" s="5">
        <f t="shared" si="38"/>
        <v>83.223046938775425</v>
      </c>
      <c r="L458" s="6">
        <f>testdata[[#This Row],[cov+]]/testdata[[#This Row],[varM+]]</f>
        <v>2.2411007303762855</v>
      </c>
      <c r="M458" s="1">
        <f>IF(testdata[[#This Row],[mkt-dir]]="DN",testdata[[#This Row],[mrkt]],"")</f>
        <v>258.88</v>
      </c>
      <c r="N458" s="1">
        <f>IF(testdata[[#This Row],[mkt-dir]]="DN",testdata[[#This Row],[eval]],"")</f>
        <v>288.5</v>
      </c>
      <c r="O458" s="5">
        <f t="shared" si="39"/>
        <v>57.886040972222283</v>
      </c>
      <c r="P458" s="5">
        <f t="shared" si="40"/>
        <v>20.864613888888943</v>
      </c>
      <c r="Q458" s="6">
        <f>testdata[[#This Row],[cov-]]/testdata[[#This Row],[varM-]]</f>
        <v>0.36044292438139319</v>
      </c>
      <c r="R458" s="6">
        <f>testdata[[#This Row],[beta+]]/testdata[[#This Row],[beta-]]</f>
        <v>6.2176299735181475</v>
      </c>
      <c r="S458" s="6">
        <f>(testdata[[#This Row],[beta+]]-testdata[[#This Row],[beta-]])^2</f>
        <v>3.5368737832495225</v>
      </c>
      <c r="U458" s="15">
        <v>43397</v>
      </c>
      <c r="V458" s="6">
        <v>0.91069999999999995</v>
      </c>
      <c r="W458" s="6">
        <v>2.2410999999999999</v>
      </c>
      <c r="X458" s="6">
        <v>0.3604</v>
      </c>
      <c r="Y458" s="6">
        <v>6.2176</v>
      </c>
      <c r="Z458" s="6">
        <v>3.5369000000000002</v>
      </c>
    </row>
    <row r="459" spans="1:26" x14ac:dyDescent="0.25">
      <c r="A459" s="3">
        <v>457</v>
      </c>
      <c r="B459" s="1">
        <v>263.52</v>
      </c>
      <c r="C459" s="1">
        <v>314.86</v>
      </c>
      <c r="D459" s="5">
        <f t="shared" si="36"/>
        <v>61.641712750000011</v>
      </c>
      <c r="E459" s="5">
        <f t="shared" si="41"/>
        <v>16.832262999999941</v>
      </c>
      <c r="F459" s="6">
        <f>testdata[[#This Row],[cov]]/testdata[[#This Row],[varM]]</f>
        <v>0.27306611463355124</v>
      </c>
      <c r="G459" s="2" t="str">
        <f>IF(testdata[[#This Row],[mrkt]]&gt;B458,"UP",IF(testdata[[#This Row],[mrkt]]&lt;B458,"DN",""))</f>
        <v>UP</v>
      </c>
      <c r="H459" s="2">
        <f>IF(testdata[[#This Row],[mkt-dir]]="UP",testdata[[#This Row],[mrkt]],"")</f>
        <v>263.52</v>
      </c>
      <c r="I459" s="2">
        <f>IF(testdata[[#This Row],[mkt-dir]]="UP",testdata[[#This Row],[eval]],"")</f>
        <v>314.86</v>
      </c>
      <c r="J459" s="5">
        <f t="shared" si="37"/>
        <v>60.101338775510257</v>
      </c>
      <c r="K459" s="5">
        <f t="shared" si="38"/>
        <v>1.1691204081630775</v>
      </c>
      <c r="L459" s="6">
        <f>testdata[[#This Row],[cov+]]/testdata[[#This Row],[varM+]]</f>
        <v>1.9452485285393738E-2</v>
      </c>
      <c r="M459" s="1" t="str">
        <f>IF(testdata[[#This Row],[mkt-dir]]="DN",testdata[[#This Row],[mrkt]],"")</f>
        <v/>
      </c>
      <c r="N459" s="1" t="str">
        <f>IF(testdata[[#This Row],[mkt-dir]]="DN",testdata[[#This Row],[eval]],"")</f>
        <v/>
      </c>
      <c r="O459" s="5">
        <f t="shared" si="39"/>
        <v>57.886040972222283</v>
      </c>
      <c r="P459" s="5">
        <f t="shared" si="40"/>
        <v>20.864613888888943</v>
      </c>
      <c r="Q459" s="6">
        <f>testdata[[#This Row],[cov-]]/testdata[[#This Row],[varM-]]</f>
        <v>0.36044292438139319</v>
      </c>
      <c r="R459" s="6">
        <f>testdata[[#This Row],[beta+]]/testdata[[#This Row],[beta-]]</f>
        <v>5.3968281715555615E-2</v>
      </c>
      <c r="S459" s="6">
        <f>(testdata[[#This Row],[beta+]]-testdata[[#This Row],[beta-]])^2</f>
        <v>0.11627447955488251</v>
      </c>
      <c r="U459" s="15">
        <v>43398</v>
      </c>
      <c r="V459" s="6">
        <v>0.27310000000000001</v>
      </c>
      <c r="W459" s="6">
        <v>1.95E-2</v>
      </c>
      <c r="X459" s="6">
        <v>0.3604</v>
      </c>
      <c r="Y459" s="6">
        <v>5.3999999999999999E-2</v>
      </c>
      <c r="Z459" s="6">
        <v>0.1163</v>
      </c>
    </row>
    <row r="460" spans="1:26" x14ac:dyDescent="0.25">
      <c r="A460" s="3">
        <v>458</v>
      </c>
      <c r="B460" s="1">
        <v>258.89</v>
      </c>
      <c r="C460" s="1">
        <v>330.9</v>
      </c>
      <c r="D460" s="5">
        <f t="shared" si="36"/>
        <v>66.878710000000012</v>
      </c>
      <c r="E460" s="5">
        <f t="shared" si="41"/>
        <v>-17.219420000000071</v>
      </c>
      <c r="F460" s="6">
        <f>testdata[[#This Row],[cov]]/testdata[[#This Row],[varM]]</f>
        <v>-0.25747237050475508</v>
      </c>
      <c r="G460" s="2" t="str">
        <f>IF(testdata[[#This Row],[mrkt]]&gt;B459,"UP",IF(testdata[[#This Row],[mrkt]]&lt;B459,"DN",""))</f>
        <v>DN</v>
      </c>
      <c r="H460" s="2" t="str">
        <f>IF(testdata[[#This Row],[mkt-dir]]="UP",testdata[[#This Row],[mrkt]],"")</f>
        <v/>
      </c>
      <c r="I460" s="2" t="str">
        <f>IF(testdata[[#This Row],[mkt-dir]]="UP",testdata[[#This Row],[eval]],"")</f>
        <v/>
      </c>
      <c r="J460" s="5">
        <f t="shared" si="37"/>
        <v>59.109780555555524</v>
      </c>
      <c r="K460" s="5">
        <f t="shared" si="38"/>
        <v>30.393086111111028</v>
      </c>
      <c r="L460" s="6">
        <f>testdata[[#This Row],[cov+]]/testdata[[#This Row],[varM+]]</f>
        <v>0.51418032388980828</v>
      </c>
      <c r="M460" s="1">
        <f>IF(testdata[[#This Row],[mkt-dir]]="DN",testdata[[#This Row],[mrkt]],"")</f>
        <v>258.89</v>
      </c>
      <c r="N460" s="1">
        <f>IF(testdata[[#This Row],[mkt-dir]]="DN",testdata[[#This Row],[eval]],"")</f>
        <v>330.9</v>
      </c>
      <c r="O460" s="5">
        <f t="shared" si="39"/>
        <v>66.010824852071082</v>
      </c>
      <c r="P460" s="5">
        <f t="shared" si="40"/>
        <v>-37.99339881656806</v>
      </c>
      <c r="Q460" s="6">
        <f>testdata[[#This Row],[cov-]]/testdata[[#This Row],[varM-]]</f>
        <v>-0.57556315803825353</v>
      </c>
      <c r="R460" s="6">
        <f>testdata[[#This Row],[beta+]]/testdata[[#This Row],[beta-]]</f>
        <v>-0.89335169687083138</v>
      </c>
      <c r="S460" s="6">
        <f>(testdata[[#This Row],[beta+]]-testdata[[#This Row],[beta-]])^2</f>
        <v>1.1875408564046959</v>
      </c>
      <c r="U460" s="15">
        <v>43399</v>
      </c>
      <c r="V460" s="6">
        <v>-0.25750000000000001</v>
      </c>
      <c r="W460" s="6">
        <v>0.51419999999999999</v>
      </c>
      <c r="X460" s="6">
        <v>-0.5756</v>
      </c>
      <c r="Y460" s="6">
        <v>-0.89339999999999997</v>
      </c>
      <c r="Z460" s="6">
        <v>1.1875</v>
      </c>
    </row>
    <row r="461" spans="1:26" x14ac:dyDescent="0.25">
      <c r="A461" s="3">
        <v>459</v>
      </c>
      <c r="B461" s="1">
        <v>257.45</v>
      </c>
      <c r="C461" s="1">
        <v>334.85</v>
      </c>
      <c r="D461" s="5">
        <f t="shared" si="36"/>
        <v>69.707510000000042</v>
      </c>
      <c r="E461" s="5">
        <f t="shared" si="41"/>
        <v>-79.039760000000086</v>
      </c>
      <c r="F461" s="6">
        <f>testdata[[#This Row],[cov]]/testdata[[#This Row],[varM]]</f>
        <v>-1.1338772536847184</v>
      </c>
      <c r="G461" s="2" t="str">
        <f>IF(testdata[[#This Row],[mrkt]]&gt;B460,"UP",IF(testdata[[#This Row],[mrkt]]&lt;B460,"DN",""))</f>
        <v>DN</v>
      </c>
      <c r="H461" s="2" t="str">
        <f>IF(testdata[[#This Row],[mkt-dir]]="UP",testdata[[#This Row],[mrkt]],"")</f>
        <v/>
      </c>
      <c r="I461" s="2" t="str">
        <f>IF(testdata[[#This Row],[mkt-dir]]="UP",testdata[[#This Row],[eval]],"")</f>
        <v/>
      </c>
      <c r="J461" s="5">
        <f t="shared" si="37"/>
        <v>48.030855999999986</v>
      </c>
      <c r="K461" s="5">
        <f t="shared" si="38"/>
        <v>-16.937636000000065</v>
      </c>
      <c r="L461" s="6">
        <f>testdata[[#This Row],[cov+]]/testdata[[#This Row],[varM+]]</f>
        <v>-0.35264072745237085</v>
      </c>
      <c r="M461" s="1">
        <f>IF(testdata[[#This Row],[mkt-dir]]="DN",testdata[[#This Row],[mrkt]],"")</f>
        <v>257.45</v>
      </c>
      <c r="N461" s="1">
        <f>IF(testdata[[#This Row],[mkt-dir]]="DN",testdata[[#This Row],[eval]],"")</f>
        <v>334.85</v>
      </c>
      <c r="O461" s="5">
        <f t="shared" si="39"/>
        <v>73.790767857142981</v>
      </c>
      <c r="P461" s="5">
        <f t="shared" si="40"/>
        <v>-89.785467857142962</v>
      </c>
      <c r="Q461" s="6">
        <f>testdata[[#This Row],[cov-]]/testdata[[#This Row],[varM-]]</f>
        <v>-1.2167574679662543</v>
      </c>
      <c r="R461" s="6">
        <f>testdata[[#This Row],[beta+]]/testdata[[#This Row],[beta-]]</f>
        <v>0.28982006417580586</v>
      </c>
      <c r="S461" s="6">
        <f>(testdata[[#This Row],[beta+]]-testdata[[#This Row],[beta-]])^2</f>
        <v>0.74669774123633814</v>
      </c>
      <c r="U461" s="15">
        <v>43402</v>
      </c>
      <c r="V461" s="6">
        <v>-1.1338999999999999</v>
      </c>
      <c r="W461" s="6">
        <v>-0.35260000000000002</v>
      </c>
      <c r="X461" s="6">
        <v>-1.2168000000000001</v>
      </c>
      <c r="Y461" s="6">
        <v>0.2898</v>
      </c>
      <c r="Z461" s="6">
        <v>0.74670000000000003</v>
      </c>
    </row>
    <row r="462" spans="1:26" x14ac:dyDescent="0.25">
      <c r="A462" s="3">
        <v>460</v>
      </c>
      <c r="B462" s="1">
        <v>261.27</v>
      </c>
      <c r="C462" s="1">
        <v>329.9</v>
      </c>
      <c r="D462" s="5">
        <f t="shared" si="36"/>
        <v>64.960484750000035</v>
      </c>
      <c r="E462" s="5">
        <f t="shared" si="41"/>
        <v>-117.73908500000016</v>
      </c>
      <c r="F462" s="6">
        <f>testdata[[#This Row],[cov]]/testdata[[#This Row],[varM]]</f>
        <v>-1.8124723892242829</v>
      </c>
      <c r="G462" s="2" t="str">
        <f>IF(testdata[[#This Row],[mrkt]]&gt;B461,"UP",IF(testdata[[#This Row],[mrkt]]&lt;B461,"DN",""))</f>
        <v>UP</v>
      </c>
      <c r="H462" s="2">
        <f>IF(testdata[[#This Row],[mkt-dir]]="UP",testdata[[#This Row],[mrkt]],"")</f>
        <v>261.27</v>
      </c>
      <c r="I462" s="2">
        <f>IF(testdata[[#This Row],[mkt-dir]]="UP",testdata[[#This Row],[eval]],"")</f>
        <v>329.9</v>
      </c>
      <c r="J462" s="5">
        <f t="shared" si="37"/>
        <v>58.901958333333347</v>
      </c>
      <c r="K462" s="5">
        <f t="shared" si="38"/>
        <v>-89.467475000000078</v>
      </c>
      <c r="L462" s="6">
        <f>testdata[[#This Row],[cov+]]/testdata[[#This Row],[varM+]]</f>
        <v>-1.5189219090763122</v>
      </c>
      <c r="M462" s="1" t="str">
        <f>IF(testdata[[#This Row],[mkt-dir]]="DN",testdata[[#This Row],[mrkt]],"")</f>
        <v/>
      </c>
      <c r="N462" s="1" t="str">
        <f>IF(testdata[[#This Row],[mkt-dir]]="DN",testdata[[#This Row],[eval]],"")</f>
        <v/>
      </c>
      <c r="O462" s="5">
        <f t="shared" si="39"/>
        <v>62.562500591716066</v>
      </c>
      <c r="P462" s="5">
        <f t="shared" si="40"/>
        <v>-122.44984142011847</v>
      </c>
      <c r="Q462" s="6">
        <f>testdata[[#This Row],[cov-]]/testdata[[#This Row],[varM-]]</f>
        <v>-1.9572402039878203</v>
      </c>
      <c r="R462" s="6">
        <f>testdata[[#This Row],[beta+]]/testdata[[#This Row],[beta-]]</f>
        <v>0.77605288609009393</v>
      </c>
      <c r="S462" s="6">
        <f>(testdata[[#This Row],[beta+]]-testdata[[#This Row],[beta-]])^2</f>
        <v>0.19212292765413178</v>
      </c>
      <c r="U462" s="15">
        <v>43403</v>
      </c>
      <c r="V462" s="6">
        <v>-1.8125</v>
      </c>
      <c r="W462" s="6">
        <v>-1.5188999999999999</v>
      </c>
      <c r="X462" s="6">
        <v>-1.9572000000000001</v>
      </c>
      <c r="Y462" s="6">
        <v>0.77610000000000001</v>
      </c>
      <c r="Z462" s="6">
        <v>0.19209999999999999</v>
      </c>
    </row>
    <row r="463" spans="1:26" x14ac:dyDescent="0.25">
      <c r="A463" s="3">
        <v>461</v>
      </c>
      <c r="B463" s="1">
        <v>264.06</v>
      </c>
      <c r="C463" s="1">
        <v>337.32</v>
      </c>
      <c r="D463" s="5">
        <f t="shared" si="36"/>
        <v>55.462814750000042</v>
      </c>
      <c r="E463" s="5">
        <f t="shared" si="41"/>
        <v>-143.64109800000011</v>
      </c>
      <c r="F463" s="6">
        <f>testdata[[#This Row],[cov]]/testdata[[#This Row],[varM]]</f>
        <v>-2.5898631118428765</v>
      </c>
      <c r="G463" s="2" t="str">
        <f>IF(testdata[[#This Row],[mrkt]]&gt;B462,"UP",IF(testdata[[#This Row],[mrkt]]&lt;B462,"DN",""))</f>
        <v>UP</v>
      </c>
      <c r="H463" s="2">
        <f>IF(testdata[[#This Row],[mkt-dir]]="UP",testdata[[#This Row],[mrkt]],"")</f>
        <v>264.06</v>
      </c>
      <c r="I463" s="2">
        <f>IF(testdata[[#This Row],[mkt-dir]]="UP",testdata[[#This Row],[eval]],"")</f>
        <v>337.32</v>
      </c>
      <c r="J463" s="5">
        <f t="shared" si="37"/>
        <v>24.053158333333315</v>
      </c>
      <c r="K463" s="5">
        <f t="shared" si="38"/>
        <v>-126.86349166666669</v>
      </c>
      <c r="L463" s="6">
        <f>testdata[[#This Row],[cov+]]/testdata[[#This Row],[varM+]]</f>
        <v>-5.274296618704617</v>
      </c>
      <c r="M463" s="1" t="str">
        <f>IF(testdata[[#This Row],[mkt-dir]]="DN",testdata[[#This Row],[mrkt]],"")</f>
        <v/>
      </c>
      <c r="N463" s="1" t="str">
        <f>IF(testdata[[#This Row],[mkt-dir]]="DN",testdata[[#This Row],[eval]],"")</f>
        <v/>
      </c>
      <c r="O463" s="5">
        <f t="shared" si="39"/>
        <v>62.562500591716066</v>
      </c>
      <c r="P463" s="5">
        <f t="shared" si="40"/>
        <v>-122.44984142011847</v>
      </c>
      <c r="Q463" s="6">
        <f>testdata[[#This Row],[cov-]]/testdata[[#This Row],[varM-]]</f>
        <v>-1.9572402039878203</v>
      </c>
      <c r="R463" s="6">
        <f>testdata[[#This Row],[beta+]]/testdata[[#This Row],[beta-]]</f>
        <v>2.6947620470693328</v>
      </c>
      <c r="S463" s="6">
        <f>(testdata[[#This Row],[beta+]]-testdata[[#This Row],[beta-]])^2</f>
        <v>11.002863258413852</v>
      </c>
      <c r="U463" s="15">
        <v>43404</v>
      </c>
      <c r="V463" s="6">
        <v>-2.5899000000000001</v>
      </c>
      <c r="W463" s="6">
        <v>-5.2743000000000002</v>
      </c>
      <c r="X463" s="6">
        <v>-1.9572000000000001</v>
      </c>
      <c r="Y463" s="6">
        <v>2.6947999999999999</v>
      </c>
      <c r="Z463" s="6">
        <v>11.0029</v>
      </c>
    </row>
    <row r="464" spans="1:26" x14ac:dyDescent="0.25">
      <c r="A464" s="3">
        <v>462</v>
      </c>
      <c r="B464" s="1">
        <v>266.87</v>
      </c>
      <c r="C464" s="1">
        <v>344.28</v>
      </c>
      <c r="D464" s="5">
        <f t="shared" si="36"/>
        <v>46.437182750000012</v>
      </c>
      <c r="E464" s="5">
        <f t="shared" si="41"/>
        <v>-148.09902975000008</v>
      </c>
      <c r="F464" s="6">
        <f>testdata[[#This Row],[cov]]/testdata[[#This Row],[varM]]</f>
        <v>-3.189233734253615</v>
      </c>
      <c r="G464" s="2" t="str">
        <f>IF(testdata[[#This Row],[mrkt]]&gt;B463,"UP",IF(testdata[[#This Row],[mrkt]]&lt;B463,"DN",""))</f>
        <v>UP</v>
      </c>
      <c r="H464" s="2">
        <f>IF(testdata[[#This Row],[mkt-dir]]="UP",testdata[[#This Row],[mrkt]],"")</f>
        <v>266.87</v>
      </c>
      <c r="I464" s="2">
        <f>IF(testdata[[#This Row],[mkt-dir]]="UP",testdata[[#This Row],[eval]],"")</f>
        <v>344.28</v>
      </c>
      <c r="J464" s="5">
        <f t="shared" si="37"/>
        <v>20.674448979591823</v>
      </c>
      <c r="K464" s="5">
        <f t="shared" si="38"/>
        <v>-112.60479387755095</v>
      </c>
      <c r="L464" s="6">
        <f>testdata[[#This Row],[cov+]]/testdata[[#This Row],[varM+]]</f>
        <v>-5.4465680796961253</v>
      </c>
      <c r="M464" s="1" t="str">
        <f>IF(testdata[[#This Row],[mkt-dir]]="DN",testdata[[#This Row],[mrkt]],"")</f>
        <v/>
      </c>
      <c r="N464" s="1" t="str">
        <f>IF(testdata[[#This Row],[mkt-dir]]="DN",testdata[[#This Row],[eval]],"")</f>
        <v/>
      </c>
      <c r="O464" s="5">
        <f t="shared" si="39"/>
        <v>51.773538888888936</v>
      </c>
      <c r="P464" s="5">
        <f t="shared" si="40"/>
        <v>-137.76318333333347</v>
      </c>
      <c r="Q464" s="6">
        <f>testdata[[#This Row],[cov-]]/testdata[[#This Row],[varM-]]</f>
        <v>-2.6608801772076407</v>
      </c>
      <c r="R464" s="6">
        <f>testdata[[#This Row],[beta+]]/testdata[[#This Row],[beta-]]</f>
        <v>2.0469046770124835</v>
      </c>
      <c r="S464" s="6">
        <f>(testdata[[#This Row],[beta+]]-testdata[[#This Row],[beta-]])^2</f>
        <v>7.7600570900706929</v>
      </c>
      <c r="U464" s="15">
        <v>43405</v>
      </c>
      <c r="V464" s="6">
        <v>-3.1892</v>
      </c>
      <c r="W464" s="6">
        <v>-5.4466000000000001</v>
      </c>
      <c r="X464" s="6">
        <v>-2.6608999999999998</v>
      </c>
      <c r="Y464" s="6">
        <v>2.0468999999999999</v>
      </c>
      <c r="Z464" s="6">
        <v>7.7601000000000004</v>
      </c>
    </row>
    <row r="465" spans="1:26" x14ac:dyDescent="0.25">
      <c r="A465" s="3">
        <v>463</v>
      </c>
      <c r="B465" s="1">
        <v>265.29000000000002</v>
      </c>
      <c r="C465" s="1">
        <v>346.41</v>
      </c>
      <c r="D465" s="5">
        <f t="shared" si="36"/>
        <v>38.659412750000023</v>
      </c>
      <c r="E465" s="5">
        <f t="shared" si="41"/>
        <v>-139.80672475000006</v>
      </c>
      <c r="F465" s="6">
        <f>testdata[[#This Row],[cov]]/testdata[[#This Row],[varM]]</f>
        <v>-3.6163695929395612</v>
      </c>
      <c r="G465" s="2" t="str">
        <f>IF(testdata[[#This Row],[mrkt]]&gt;B464,"UP",IF(testdata[[#This Row],[mrkt]]&lt;B464,"DN",""))</f>
        <v>DN</v>
      </c>
      <c r="H465" s="2" t="str">
        <f>IF(testdata[[#This Row],[mkt-dir]]="UP",testdata[[#This Row],[mrkt]],"")</f>
        <v/>
      </c>
      <c r="I465" s="2" t="str">
        <f>IF(testdata[[#This Row],[mkt-dir]]="UP",testdata[[#This Row],[eval]],"")</f>
        <v/>
      </c>
      <c r="J465" s="5">
        <f t="shared" si="37"/>
        <v>20.674448979591823</v>
      </c>
      <c r="K465" s="5">
        <f t="shared" si="38"/>
        <v>-112.60479387755095</v>
      </c>
      <c r="L465" s="6">
        <f>testdata[[#This Row],[cov+]]/testdata[[#This Row],[varM+]]</f>
        <v>-5.4465680796961253</v>
      </c>
      <c r="M465" s="1">
        <f>IF(testdata[[#This Row],[mkt-dir]]="DN",testdata[[#This Row],[mrkt]],"")</f>
        <v>265.29000000000002</v>
      </c>
      <c r="N465" s="1">
        <f>IF(testdata[[#This Row],[mkt-dir]]="DN",testdata[[#This Row],[eval]],"")</f>
        <v>346.41</v>
      </c>
      <c r="O465" s="5">
        <f t="shared" si="39"/>
        <v>36.956580555555647</v>
      </c>
      <c r="P465" s="5">
        <f t="shared" si="40"/>
        <v>-127.84745555555561</v>
      </c>
      <c r="Q465" s="6">
        <f>testdata[[#This Row],[cov-]]/testdata[[#This Row],[varM-]]</f>
        <v>-3.4593962329216748</v>
      </c>
      <c r="R465" s="6">
        <f>testdata[[#This Row],[beta+]]/testdata[[#This Row],[beta-]]</f>
        <v>1.5744273604345578</v>
      </c>
      <c r="S465" s="6">
        <f>(testdata[[#This Row],[beta+]]-testdata[[#This Row],[beta-]])^2</f>
        <v>3.9488519486129805</v>
      </c>
      <c r="U465" s="15">
        <v>43406</v>
      </c>
      <c r="V465" s="6">
        <v>-3.6164000000000001</v>
      </c>
      <c r="W465" s="6">
        <v>-5.4466000000000001</v>
      </c>
      <c r="X465" s="6">
        <v>-3.4594</v>
      </c>
      <c r="Y465" s="6">
        <v>1.5744</v>
      </c>
      <c r="Z465" s="6">
        <v>3.9489000000000001</v>
      </c>
    </row>
    <row r="466" spans="1:26" x14ac:dyDescent="0.25">
      <c r="A466" s="3">
        <v>464</v>
      </c>
      <c r="B466" s="1">
        <v>266.75</v>
      </c>
      <c r="C466" s="1">
        <v>341.4</v>
      </c>
      <c r="D466" s="5">
        <f t="shared" si="36"/>
        <v>29.541908750000033</v>
      </c>
      <c r="E466" s="5">
        <f t="shared" si="41"/>
        <v>-113.17404375000008</v>
      </c>
      <c r="F466" s="6">
        <f>testdata[[#This Row],[cov]]/testdata[[#This Row],[varM]]</f>
        <v>-3.8309658562600482</v>
      </c>
      <c r="G466" s="2" t="str">
        <f>IF(testdata[[#This Row],[mrkt]]&gt;B465,"UP",IF(testdata[[#This Row],[mrkt]]&lt;B465,"DN",""))</f>
        <v>UP</v>
      </c>
      <c r="H466" s="2">
        <f>IF(testdata[[#This Row],[mkt-dir]]="UP",testdata[[#This Row],[mrkt]],"")</f>
        <v>266.75</v>
      </c>
      <c r="I466" s="2">
        <f>IF(testdata[[#This Row],[mkt-dir]]="UP",testdata[[#This Row],[eval]],"")</f>
        <v>341.4</v>
      </c>
      <c r="J466" s="5">
        <f t="shared" si="37"/>
        <v>18.144835937499984</v>
      </c>
      <c r="K466" s="5">
        <f t="shared" si="38"/>
        <v>-101.3609703124999</v>
      </c>
      <c r="L466" s="6">
        <f>testdata[[#This Row],[cov+]]/testdata[[#This Row],[varM+]]</f>
        <v>-5.5862158611760657</v>
      </c>
      <c r="M466" s="1" t="str">
        <f>IF(testdata[[#This Row],[mkt-dir]]="DN",testdata[[#This Row],[mrkt]],"")</f>
        <v/>
      </c>
      <c r="N466" s="1" t="str">
        <f>IF(testdata[[#This Row],[mkt-dir]]="DN",testdata[[#This Row],[eval]],"")</f>
        <v/>
      </c>
      <c r="O466" s="5">
        <f t="shared" si="39"/>
        <v>36.956580555555647</v>
      </c>
      <c r="P466" s="5">
        <f t="shared" si="40"/>
        <v>-127.84745555555561</v>
      </c>
      <c r="Q466" s="6">
        <f>testdata[[#This Row],[cov-]]/testdata[[#This Row],[varM-]]</f>
        <v>-3.4593962329216748</v>
      </c>
      <c r="R466" s="6">
        <f>testdata[[#This Row],[beta+]]/testdata[[#This Row],[beta-]]</f>
        <v>1.6147950350452223</v>
      </c>
      <c r="S466" s="6">
        <f>(testdata[[#This Row],[beta+]]-testdata[[#This Row],[beta-]])^2</f>
        <v>4.523361731128146</v>
      </c>
      <c r="U466" s="15">
        <v>43409</v>
      </c>
      <c r="V466" s="6">
        <v>-3.831</v>
      </c>
      <c r="W466" s="6">
        <v>-5.5861999999999998</v>
      </c>
      <c r="X466" s="6">
        <v>-3.4594</v>
      </c>
      <c r="Y466" s="6">
        <v>1.6148</v>
      </c>
      <c r="Z466" s="6">
        <v>4.5233999999999996</v>
      </c>
    </row>
    <row r="467" spans="1:26" x14ac:dyDescent="0.25">
      <c r="A467" s="3">
        <v>465</v>
      </c>
      <c r="B467" s="1">
        <v>268.44</v>
      </c>
      <c r="C467" s="1">
        <v>341.06</v>
      </c>
      <c r="D467" s="5">
        <f t="shared" si="36"/>
        <v>20.237042750000025</v>
      </c>
      <c r="E467" s="5">
        <f t="shared" si="41"/>
        <v>-86.178102750000079</v>
      </c>
      <c r="F467" s="6">
        <f>testdata[[#This Row],[cov]]/testdata[[#This Row],[varM]]</f>
        <v>-4.2584335969740428</v>
      </c>
      <c r="G467" s="2" t="str">
        <f>IF(testdata[[#This Row],[mrkt]]&gt;B466,"UP",IF(testdata[[#This Row],[mrkt]]&lt;B466,"DN",""))</f>
        <v>UP</v>
      </c>
      <c r="H467" s="2">
        <f>IF(testdata[[#This Row],[mkt-dir]]="UP",testdata[[#This Row],[mrkt]],"")</f>
        <v>268.44</v>
      </c>
      <c r="I467" s="2">
        <f>IF(testdata[[#This Row],[mkt-dir]]="UP",testdata[[#This Row],[eval]],"")</f>
        <v>341.06</v>
      </c>
      <c r="J467" s="5">
        <f t="shared" si="37"/>
        <v>16.242083950617271</v>
      </c>
      <c r="K467" s="5">
        <f t="shared" si="38"/>
        <v>-86.745098765432004</v>
      </c>
      <c r="L467" s="6">
        <f>testdata[[#This Row],[cov+]]/testdata[[#This Row],[varM+]]</f>
        <v>-5.3407616306610279</v>
      </c>
      <c r="M467" s="1" t="str">
        <f>IF(testdata[[#This Row],[mkt-dir]]="DN",testdata[[#This Row],[mrkt]],"")</f>
        <v/>
      </c>
      <c r="N467" s="1" t="str">
        <f>IF(testdata[[#This Row],[mkt-dir]]="DN",testdata[[#This Row],[eval]],"")</f>
        <v/>
      </c>
      <c r="O467" s="5">
        <f t="shared" si="39"/>
        <v>21.625314049586851</v>
      </c>
      <c r="P467" s="5">
        <f t="shared" si="40"/>
        <v>-110.24788925619841</v>
      </c>
      <c r="Q467" s="6">
        <f>testdata[[#This Row],[cov-]]/testdata[[#This Row],[varM-]]</f>
        <v>-5.0980942521065806</v>
      </c>
      <c r="R467" s="6">
        <f>testdata[[#This Row],[beta+]]/testdata[[#This Row],[beta-]]</f>
        <v>1.0475996257727433</v>
      </c>
      <c r="S467" s="6">
        <f>(testdata[[#This Row],[beta+]]-testdata[[#This Row],[beta-]])^2</f>
        <v>5.8887456614487438E-2</v>
      </c>
      <c r="U467" s="15">
        <v>43410</v>
      </c>
      <c r="V467" s="6">
        <v>-4.2584</v>
      </c>
      <c r="W467" s="6">
        <v>-5.3407999999999998</v>
      </c>
      <c r="X467" s="6">
        <v>-5.0980999999999996</v>
      </c>
      <c r="Y467" s="6">
        <v>1.0476000000000001</v>
      </c>
      <c r="Z467" s="6">
        <v>5.8900000000000001E-2</v>
      </c>
    </row>
    <row r="468" spans="1:26" x14ac:dyDescent="0.25">
      <c r="A468" s="3">
        <v>466</v>
      </c>
      <c r="B468" s="1">
        <v>274.19</v>
      </c>
      <c r="C468" s="1">
        <v>348.16</v>
      </c>
      <c r="D468" s="5">
        <f t="shared" si="36"/>
        <v>21.942384000000011</v>
      </c>
      <c r="E468" s="5">
        <f t="shared" si="41"/>
        <v>-56.539773000000011</v>
      </c>
      <c r="F468" s="6">
        <f>testdata[[#This Row],[cov]]/testdata[[#This Row],[varM]]</f>
        <v>-2.5767379241927397</v>
      </c>
      <c r="G468" s="2" t="str">
        <f>IF(testdata[[#This Row],[mrkt]]&gt;B467,"UP",IF(testdata[[#This Row],[mrkt]]&lt;B467,"DN",""))</f>
        <v>UP</v>
      </c>
      <c r="H468" s="2">
        <f>IF(testdata[[#This Row],[mkt-dir]]="UP",testdata[[#This Row],[mrkt]],"")</f>
        <v>274.19</v>
      </c>
      <c r="I468" s="2">
        <f>IF(testdata[[#This Row],[mkt-dir]]="UP",testdata[[#This Row],[eval]],"")</f>
        <v>348.16</v>
      </c>
      <c r="J468" s="5">
        <f t="shared" si="37"/>
        <v>18.660655999999996</v>
      </c>
      <c r="K468" s="5">
        <f t="shared" si="38"/>
        <v>-56.79304399999986</v>
      </c>
      <c r="L468" s="6">
        <f>testdata[[#This Row],[cov+]]/testdata[[#This Row],[varM+]]</f>
        <v>-3.0434644955675658</v>
      </c>
      <c r="M468" s="1" t="str">
        <f>IF(testdata[[#This Row],[mkt-dir]]="DN",testdata[[#This Row],[mrkt]],"")</f>
        <v/>
      </c>
      <c r="N468" s="1" t="str">
        <f>IF(testdata[[#This Row],[mkt-dir]]="DN",testdata[[#This Row],[eval]],"")</f>
        <v/>
      </c>
      <c r="O468" s="5">
        <f t="shared" si="39"/>
        <v>19.699624000000064</v>
      </c>
      <c r="P468" s="5">
        <f t="shared" si="40"/>
        <v>-101.60093200000004</v>
      </c>
      <c r="Q468" s="6">
        <f>testdata[[#This Row],[cov-]]/testdata[[#This Row],[varM-]]</f>
        <v>-5.1575061534169233</v>
      </c>
      <c r="R468" s="6">
        <f>testdata[[#This Row],[beta+]]/testdata[[#This Row],[beta-]]</f>
        <v>0.5901039000314573</v>
      </c>
      <c r="S468" s="6">
        <f>(testdata[[#This Row],[beta+]]-testdata[[#This Row],[beta-]])^2</f>
        <v>4.4691721311224599</v>
      </c>
      <c r="U468" s="15">
        <v>43411</v>
      </c>
      <c r="V468" s="6">
        <v>-2.5767000000000002</v>
      </c>
      <c r="W468" s="6">
        <v>-3.0434999999999999</v>
      </c>
      <c r="X468" s="6">
        <v>-5.1574999999999998</v>
      </c>
      <c r="Y468" s="6">
        <v>0.59009999999999996</v>
      </c>
      <c r="Z468" s="6">
        <v>4.4691999999999998</v>
      </c>
    </row>
    <row r="469" spans="1:26" x14ac:dyDescent="0.25">
      <c r="A469" s="3">
        <v>467</v>
      </c>
      <c r="B469" s="1">
        <v>273.69</v>
      </c>
      <c r="C469" s="1">
        <v>351.4</v>
      </c>
      <c r="D469" s="5">
        <f t="shared" si="36"/>
        <v>24.321018750000015</v>
      </c>
      <c r="E469" s="5">
        <f t="shared" si="41"/>
        <v>-43.432732500000007</v>
      </c>
      <c r="F469" s="6">
        <f>testdata[[#This Row],[cov]]/testdata[[#This Row],[varM]]</f>
        <v>-1.7858105758830509</v>
      </c>
      <c r="G469" s="2" t="str">
        <f>IF(testdata[[#This Row],[mrkt]]&gt;B468,"UP",IF(testdata[[#This Row],[mrkt]]&lt;B468,"DN",""))</f>
        <v>DN</v>
      </c>
      <c r="H469" s="2" t="str">
        <f>IF(testdata[[#This Row],[mkt-dir]]="UP",testdata[[#This Row],[mrkt]],"")</f>
        <v/>
      </c>
      <c r="I469" s="2" t="str">
        <f>IF(testdata[[#This Row],[mkt-dir]]="UP",testdata[[#This Row],[eval]],"")</f>
        <v/>
      </c>
      <c r="J469" s="5">
        <f t="shared" si="37"/>
        <v>18.660655999999996</v>
      </c>
      <c r="K469" s="5">
        <f t="shared" si="38"/>
        <v>-56.79304399999986</v>
      </c>
      <c r="L469" s="6">
        <f>testdata[[#This Row],[cov+]]/testdata[[#This Row],[varM+]]</f>
        <v>-3.0434644955675658</v>
      </c>
      <c r="M469" s="1">
        <f>IF(testdata[[#This Row],[mkt-dir]]="DN",testdata[[#This Row],[mrkt]],"")</f>
        <v>273.69</v>
      </c>
      <c r="N469" s="1">
        <f>IF(testdata[[#This Row],[mkt-dir]]="DN",testdata[[#This Row],[eval]],"")</f>
        <v>351.4</v>
      </c>
      <c r="O469" s="5">
        <f t="shared" si="39"/>
        <v>26.828821000000055</v>
      </c>
      <c r="P469" s="5">
        <f t="shared" si="40"/>
        <v>-51.852835000000063</v>
      </c>
      <c r="Q469" s="6">
        <f>testdata[[#This Row],[cov-]]/testdata[[#This Row],[varM-]]</f>
        <v>-1.9327287993758637</v>
      </c>
      <c r="R469" s="6">
        <f>testdata[[#This Row],[beta+]]/testdata[[#This Row],[beta-]]</f>
        <v>1.5746981659042862</v>
      </c>
      <c r="S469" s="6">
        <f>(testdata[[#This Row],[beta+]]-testdata[[#This Row],[beta-]])^2</f>
        <v>1.2337337867944651</v>
      </c>
      <c r="U469" s="15">
        <v>43412</v>
      </c>
      <c r="V469" s="6">
        <v>-1.7858000000000001</v>
      </c>
      <c r="W469" s="6">
        <v>-3.0434999999999999</v>
      </c>
      <c r="X469" s="6">
        <v>-1.9327000000000001</v>
      </c>
      <c r="Y469" s="6">
        <v>1.5747</v>
      </c>
      <c r="Z469" s="6">
        <v>1.2337</v>
      </c>
    </row>
    <row r="470" spans="1:26" x14ac:dyDescent="0.25">
      <c r="A470" s="3">
        <v>468</v>
      </c>
      <c r="B470" s="1">
        <v>271.02</v>
      </c>
      <c r="C470" s="1">
        <v>350.51</v>
      </c>
      <c r="D470" s="5">
        <f t="shared" ref="D470:D503" si="42">_xlfn.VAR.P(B451:B470)</f>
        <v>24.885339000000002</v>
      </c>
      <c r="E470" s="5">
        <f t="shared" si="41"/>
        <v>-29.286595500000043</v>
      </c>
      <c r="F470" s="6">
        <f>testdata[[#This Row],[cov]]/testdata[[#This Row],[varM]]</f>
        <v>-1.1768614243109181</v>
      </c>
      <c r="G470" s="2" t="str">
        <f>IF(testdata[[#This Row],[mrkt]]&gt;B469,"UP",IF(testdata[[#This Row],[mrkt]]&lt;B469,"DN",""))</f>
        <v>DN</v>
      </c>
      <c r="H470" s="2" t="str">
        <f>IF(testdata[[#This Row],[mkt-dir]]="UP",testdata[[#This Row],[mrkt]],"")</f>
        <v/>
      </c>
      <c r="I470" s="2" t="str">
        <f>IF(testdata[[#This Row],[mkt-dir]]="UP",testdata[[#This Row],[eval]],"")</f>
        <v/>
      </c>
      <c r="J470" s="5">
        <f t="shared" ref="J470:J503" si="43">_xlfn.VAR.P(H451:H470)</f>
        <v>20.586844444444434</v>
      </c>
      <c r="K470" s="5">
        <f t="shared" ref="K470:K503" si="44">_xlfn.COVARIANCE.P(H451:H470,I451:I470)</f>
        <v>-55.333599999999763</v>
      </c>
      <c r="L470" s="6">
        <f>testdata[[#This Row],[cov+]]/testdata[[#This Row],[varM+]]</f>
        <v>-2.687813576739396</v>
      </c>
      <c r="M470" s="1">
        <f>IF(testdata[[#This Row],[mkt-dir]]="DN",testdata[[#This Row],[mrkt]],"")</f>
        <v>271.02</v>
      </c>
      <c r="N470" s="1">
        <f>IF(testdata[[#This Row],[mkt-dir]]="DN",testdata[[#This Row],[eval]],"")</f>
        <v>350.51</v>
      </c>
      <c r="O470" s="5">
        <f t="shared" ref="O470:O503" si="45">_xlfn.VAR.P(M451:M470)</f>
        <v>26.775715702479371</v>
      </c>
      <c r="P470" s="5">
        <f t="shared" ref="P470:P503" si="46">_xlfn.COVARIANCE.P(M451:M470,N451:N470)</f>
        <v>-24.294809917355533</v>
      </c>
      <c r="Q470" s="6">
        <f>testdata[[#This Row],[cov-]]/testdata[[#This Row],[varM-]]</f>
        <v>-0.90734493103039215</v>
      </c>
      <c r="R470" s="6">
        <f>testdata[[#This Row],[beta+]]/testdata[[#This Row],[beta-]]</f>
        <v>2.9622842260077231</v>
      </c>
      <c r="S470" s="6">
        <f>(testdata[[#This Row],[beta+]]-testdata[[#This Row],[beta-]])^2</f>
        <v>3.1700685983528549</v>
      </c>
      <c r="U470" s="15">
        <v>43413</v>
      </c>
      <c r="V470" s="6">
        <v>-1.1769000000000001</v>
      </c>
      <c r="W470" s="6">
        <v>-2.6878000000000002</v>
      </c>
      <c r="X470" s="6">
        <v>-0.9073</v>
      </c>
      <c r="Y470" s="6">
        <v>2.9622999999999999</v>
      </c>
      <c r="Z470" s="6">
        <v>3.1701000000000001</v>
      </c>
    </row>
    <row r="471" spans="1:26" x14ac:dyDescent="0.25">
      <c r="A471" s="3">
        <v>469</v>
      </c>
      <c r="B471" s="1">
        <v>265.95</v>
      </c>
      <c r="C471" s="1">
        <v>331.28</v>
      </c>
      <c r="D471" s="5">
        <f t="shared" si="42"/>
        <v>24.903462749999999</v>
      </c>
      <c r="E471" s="5">
        <f t="shared" ref="E471:E503" si="47">_xlfn.COVARIANCE.P(B452:B471,C452:C471)</f>
        <v>-27.977419999999988</v>
      </c>
      <c r="F471" s="6">
        <f>testdata[[#This Row],[cov]]/testdata[[#This Row],[varM]]</f>
        <v>-1.1234349327584972</v>
      </c>
      <c r="G471" s="2" t="str">
        <f>IF(testdata[[#This Row],[mrkt]]&gt;B470,"UP",IF(testdata[[#This Row],[mrkt]]&lt;B470,"DN",""))</f>
        <v>DN</v>
      </c>
      <c r="H471" s="2" t="str">
        <f>IF(testdata[[#This Row],[mkt-dir]]="UP",testdata[[#This Row],[mrkt]],"")</f>
        <v/>
      </c>
      <c r="I471" s="2" t="str">
        <f>IF(testdata[[#This Row],[mkt-dir]]="UP",testdata[[#This Row],[eval]],"")</f>
        <v/>
      </c>
      <c r="J471" s="5">
        <f t="shared" si="43"/>
        <v>20.586844444444434</v>
      </c>
      <c r="K471" s="5">
        <f t="shared" si="44"/>
        <v>-55.333599999999763</v>
      </c>
      <c r="L471" s="6">
        <f>testdata[[#This Row],[cov+]]/testdata[[#This Row],[varM+]]</f>
        <v>-2.687813576739396</v>
      </c>
      <c r="M471" s="1">
        <f>IF(testdata[[#This Row],[mkt-dir]]="DN",testdata[[#This Row],[mrkt]],"")</f>
        <v>265.95</v>
      </c>
      <c r="N471" s="1">
        <f>IF(testdata[[#This Row],[mkt-dir]]="DN",testdata[[#This Row],[eval]],"")</f>
        <v>331.28</v>
      </c>
      <c r="O471" s="5">
        <f t="shared" si="45"/>
        <v>26.518310743801681</v>
      </c>
      <c r="P471" s="5">
        <f t="shared" si="46"/>
        <v>-17.258224793388571</v>
      </c>
      <c r="Q471" s="6">
        <f>testdata[[#This Row],[cov-]]/testdata[[#This Row],[varM-]]</f>
        <v>-0.65080407874104362</v>
      </c>
      <c r="R471" s="6">
        <f>testdata[[#This Row],[beta+]]/testdata[[#This Row],[beta-]]</f>
        <v>4.1299888315679762</v>
      </c>
      <c r="S471" s="6">
        <f>(testdata[[#This Row],[beta+]]-testdata[[#This Row],[beta-]])^2</f>
        <v>4.1494076949354985</v>
      </c>
      <c r="U471" s="15">
        <v>43416</v>
      </c>
      <c r="V471" s="6">
        <v>-1.1234</v>
      </c>
      <c r="W471" s="6">
        <v>-2.6878000000000002</v>
      </c>
      <c r="X471" s="6">
        <v>-0.65080000000000005</v>
      </c>
      <c r="Y471" s="6">
        <v>4.13</v>
      </c>
      <c r="Z471" s="6">
        <v>4.1494</v>
      </c>
    </row>
    <row r="472" spans="1:26" x14ac:dyDescent="0.25">
      <c r="A472" s="3">
        <v>470</v>
      </c>
      <c r="B472" s="1">
        <v>265.45</v>
      </c>
      <c r="C472" s="1">
        <v>338.73</v>
      </c>
      <c r="D472" s="5">
        <f t="shared" si="42"/>
        <v>22.606354750000015</v>
      </c>
      <c r="E472" s="5">
        <f t="shared" si="47"/>
        <v>-15.219441500000055</v>
      </c>
      <c r="F472" s="6">
        <f>testdata[[#This Row],[cov]]/testdata[[#This Row],[varM]]</f>
        <v>-0.67323731173421686</v>
      </c>
      <c r="G472" s="2" t="str">
        <f>IF(testdata[[#This Row],[mrkt]]&gt;B471,"UP",IF(testdata[[#This Row],[mrkt]]&lt;B471,"DN",""))</f>
        <v>DN</v>
      </c>
      <c r="H472" s="2" t="str">
        <f>IF(testdata[[#This Row],[mkt-dir]]="UP",testdata[[#This Row],[mrkt]],"")</f>
        <v/>
      </c>
      <c r="I472" s="2" t="str">
        <f>IF(testdata[[#This Row],[mkt-dir]]="UP",testdata[[#This Row],[eval]],"")</f>
        <v/>
      </c>
      <c r="J472" s="5">
        <f t="shared" si="43"/>
        <v>18.823393750000019</v>
      </c>
      <c r="K472" s="5">
        <f t="shared" si="44"/>
        <v>-26.150162499999855</v>
      </c>
      <c r="L472" s="6">
        <f>testdata[[#This Row],[cov+]]/testdata[[#This Row],[varM+]]</f>
        <v>-1.3892373950898109</v>
      </c>
      <c r="M472" s="1">
        <f>IF(testdata[[#This Row],[mkt-dir]]="DN",testdata[[#This Row],[mrkt]],"")</f>
        <v>265.45</v>
      </c>
      <c r="N472" s="1">
        <f>IF(testdata[[#This Row],[mkt-dir]]="DN",testdata[[#This Row],[eval]],"")</f>
        <v>338.73</v>
      </c>
      <c r="O472" s="5">
        <f t="shared" si="45"/>
        <v>24.329324305555584</v>
      </c>
      <c r="P472" s="5">
        <f t="shared" si="46"/>
        <v>-16.956898611111271</v>
      </c>
      <c r="Q472" s="6">
        <f>testdata[[#This Row],[cov-]]/testdata[[#This Row],[varM-]]</f>
        <v>-0.69697367662772181</v>
      </c>
      <c r="R472" s="6">
        <f>testdata[[#This Row],[beta+]]/testdata[[#This Row],[beta-]]</f>
        <v>1.9932422725225125</v>
      </c>
      <c r="S472" s="6">
        <f>(testdata[[#This Row],[beta+]]-testdata[[#This Row],[beta-]])^2</f>
        <v>0.47922905589895859</v>
      </c>
      <c r="U472" s="15">
        <v>43417</v>
      </c>
      <c r="V472" s="6">
        <v>-0.67320000000000002</v>
      </c>
      <c r="W472" s="6">
        <v>-1.3892</v>
      </c>
      <c r="X472" s="6">
        <v>-0.69699999999999995</v>
      </c>
      <c r="Y472" s="6">
        <v>1.9932000000000001</v>
      </c>
      <c r="Z472" s="6">
        <v>0.47920000000000001</v>
      </c>
    </row>
    <row r="473" spans="1:26" x14ac:dyDescent="0.25">
      <c r="A473" s="3">
        <v>471</v>
      </c>
      <c r="B473" s="1">
        <v>263.64</v>
      </c>
      <c r="C473" s="1">
        <v>344</v>
      </c>
      <c r="D473" s="5">
        <f t="shared" si="42"/>
        <v>20.210854750000031</v>
      </c>
      <c r="E473" s="5">
        <f t="shared" si="47"/>
        <v>-0.10304100000008169</v>
      </c>
      <c r="F473" s="6">
        <f>testdata[[#This Row],[cov]]/testdata[[#This Row],[varM]]</f>
        <v>-5.0982999618104487E-3</v>
      </c>
      <c r="G473" s="2" t="str">
        <f>IF(testdata[[#This Row],[mrkt]]&gt;B472,"UP",IF(testdata[[#This Row],[mrkt]]&lt;B472,"DN",""))</f>
        <v>DN</v>
      </c>
      <c r="H473" s="2" t="str">
        <f>IF(testdata[[#This Row],[mkt-dir]]="UP",testdata[[#This Row],[mrkt]],"")</f>
        <v/>
      </c>
      <c r="I473" s="2" t="str">
        <f>IF(testdata[[#This Row],[mkt-dir]]="UP",testdata[[#This Row],[eval]],"")</f>
        <v/>
      </c>
      <c r="J473" s="5">
        <f t="shared" si="43"/>
        <v>15.03759183673473</v>
      </c>
      <c r="K473" s="5">
        <f t="shared" si="44"/>
        <v>28.529195918367463</v>
      </c>
      <c r="L473" s="6">
        <f>testdata[[#This Row],[cov+]]/testdata[[#This Row],[varM+]]</f>
        <v>1.8971917995988317</v>
      </c>
      <c r="M473" s="1">
        <f>IF(testdata[[#This Row],[mkt-dir]]="DN",testdata[[#This Row],[mrkt]],"")</f>
        <v>263.64</v>
      </c>
      <c r="N473" s="1">
        <f>IF(testdata[[#This Row],[mkt-dir]]="DN",testdata[[#This Row],[eval]],"")</f>
        <v>344</v>
      </c>
      <c r="O473" s="5">
        <f t="shared" si="45"/>
        <v>22.82992899408287</v>
      </c>
      <c r="P473" s="5">
        <f t="shared" si="46"/>
        <v>-20.751268047337437</v>
      </c>
      <c r="Q473" s="6">
        <f>testdata[[#This Row],[cov-]]/testdata[[#This Row],[varM-]]</f>
        <v>-0.90895017907045672</v>
      </c>
      <c r="R473" s="6">
        <f>testdata[[#This Row],[beta+]]/testdata[[#This Row],[beta-]]</f>
        <v>-2.0872340897044612</v>
      </c>
      <c r="S473" s="6">
        <f>(testdata[[#This Row],[beta+]]-testdata[[#This Row],[beta-]])^2</f>
        <v>7.8744328044499898</v>
      </c>
      <c r="U473" s="15">
        <v>43418</v>
      </c>
      <c r="V473" s="6">
        <v>-5.1000000000000004E-3</v>
      </c>
      <c r="W473" s="6">
        <v>1.8972</v>
      </c>
      <c r="X473" s="6">
        <v>-0.90900000000000003</v>
      </c>
      <c r="Y473" s="6">
        <v>-2.0872000000000002</v>
      </c>
      <c r="Z473" s="6">
        <v>7.8743999999999996</v>
      </c>
    </row>
    <row r="474" spans="1:26" x14ac:dyDescent="0.25">
      <c r="A474" s="3">
        <v>472</v>
      </c>
      <c r="B474" s="1">
        <v>266.39</v>
      </c>
      <c r="C474" s="1">
        <v>348.44</v>
      </c>
      <c r="D474" s="5">
        <f t="shared" si="42"/>
        <v>19.508614750000028</v>
      </c>
      <c r="E474" s="5">
        <f t="shared" si="47"/>
        <v>11.954382249999904</v>
      </c>
      <c r="F474" s="6">
        <f>testdata[[#This Row],[cov]]/testdata[[#This Row],[varM]]</f>
        <v>0.61277453080054733</v>
      </c>
      <c r="G474" s="2" t="str">
        <f>IF(testdata[[#This Row],[mrkt]]&gt;B473,"UP",IF(testdata[[#This Row],[mrkt]]&lt;B473,"DN",""))</f>
        <v>UP</v>
      </c>
      <c r="H474" s="2">
        <f>IF(testdata[[#This Row],[mkt-dir]]="UP",testdata[[#This Row],[mrkt]],"")</f>
        <v>266.39</v>
      </c>
      <c r="I474" s="2">
        <f>IF(testdata[[#This Row],[mkt-dir]]="UP",testdata[[#This Row],[eval]],"")</f>
        <v>348.44</v>
      </c>
      <c r="J474" s="5">
        <f t="shared" si="43"/>
        <v>13.15819843750003</v>
      </c>
      <c r="K474" s="5">
        <f t="shared" si="44"/>
        <v>24.895240625000088</v>
      </c>
      <c r="L474" s="6">
        <f>testdata[[#This Row],[cov+]]/testdata[[#This Row],[varM+]]</f>
        <v>1.8919946178992282</v>
      </c>
      <c r="M474" s="1" t="str">
        <f>IF(testdata[[#This Row],[mkt-dir]]="DN",testdata[[#This Row],[mrkt]],"")</f>
        <v/>
      </c>
      <c r="N474" s="1" t="str">
        <f>IF(testdata[[#This Row],[mkt-dir]]="DN",testdata[[#This Row],[eval]],"")</f>
        <v/>
      </c>
      <c r="O474" s="5">
        <f t="shared" si="45"/>
        <v>23.333175000000029</v>
      </c>
      <c r="P474" s="5">
        <f t="shared" si="46"/>
        <v>-4.3064458333335187</v>
      </c>
      <c r="Q474" s="6">
        <f>testdata[[#This Row],[cov-]]/testdata[[#This Row],[varM-]]</f>
        <v>-0.18456321667897804</v>
      </c>
      <c r="R474" s="6">
        <f>testdata[[#This Row],[beta+]]/testdata[[#This Row],[beta-]]</f>
        <v>-10.251200926943579</v>
      </c>
      <c r="S474" s="6">
        <f>(testdata[[#This Row],[beta+]]-testdata[[#This Row],[beta-]])^2</f>
        <v>4.3120924403481293</v>
      </c>
      <c r="U474" s="15">
        <v>43419</v>
      </c>
      <c r="V474" s="6">
        <v>0.61280000000000001</v>
      </c>
      <c r="W474" s="6">
        <v>1.8919999999999999</v>
      </c>
      <c r="X474" s="6">
        <v>-0.18459999999999999</v>
      </c>
      <c r="Y474" s="6">
        <v>-10.251200000000001</v>
      </c>
      <c r="Z474" s="6">
        <v>4.3121</v>
      </c>
    </row>
    <row r="475" spans="1:26" x14ac:dyDescent="0.25">
      <c r="A475" s="3">
        <v>473</v>
      </c>
      <c r="B475" s="1">
        <v>267.08</v>
      </c>
      <c r="C475" s="1">
        <v>354.31</v>
      </c>
      <c r="D475" s="5">
        <f t="shared" si="42"/>
        <v>18.883282750000021</v>
      </c>
      <c r="E475" s="5">
        <f t="shared" si="47"/>
        <v>26.654224999999986</v>
      </c>
      <c r="F475" s="6">
        <f>testdata[[#This Row],[cov]]/testdata[[#This Row],[varM]]</f>
        <v>1.4115249637937004</v>
      </c>
      <c r="G475" s="2" t="str">
        <f>IF(testdata[[#This Row],[mrkt]]&gt;B474,"UP",IF(testdata[[#This Row],[mrkt]]&lt;B474,"DN",""))</f>
        <v>UP</v>
      </c>
      <c r="H475" s="2">
        <f>IF(testdata[[#This Row],[mkt-dir]]="UP",testdata[[#This Row],[mrkt]],"")</f>
        <v>267.08</v>
      </c>
      <c r="I475" s="2">
        <f>IF(testdata[[#This Row],[mkt-dir]]="UP",testdata[[#This Row],[eval]],"")</f>
        <v>354.31</v>
      </c>
      <c r="J475" s="5">
        <f t="shared" si="43"/>
        <v>11.737106172839534</v>
      </c>
      <c r="K475" s="5">
        <f t="shared" si="44"/>
        <v>23.154811111111172</v>
      </c>
      <c r="L475" s="6">
        <f>testdata[[#This Row],[cov+]]/testdata[[#This Row],[varM+]]</f>
        <v>1.9727870541627193</v>
      </c>
      <c r="M475" s="1" t="str">
        <f>IF(testdata[[#This Row],[mkt-dir]]="DN",testdata[[#This Row],[mrkt]],"")</f>
        <v/>
      </c>
      <c r="N475" s="1" t="str">
        <f>IF(testdata[[#This Row],[mkt-dir]]="DN",testdata[[#This Row],[eval]],"")</f>
        <v/>
      </c>
      <c r="O475" s="5">
        <f t="shared" si="45"/>
        <v>23.775044628099192</v>
      </c>
      <c r="P475" s="5">
        <f t="shared" si="46"/>
        <v>19.504720661156956</v>
      </c>
      <c r="Q475" s="6">
        <f>testdata[[#This Row],[cov-]]/testdata[[#This Row],[varM-]]</f>
        <v>0.82038629017355302</v>
      </c>
      <c r="R475" s="6">
        <f>testdata[[#This Row],[beta+]]/testdata[[#This Row],[beta-]]</f>
        <v>2.4047050490633812</v>
      </c>
      <c r="S475" s="6">
        <f>(testdata[[#This Row],[beta+]]-testdata[[#This Row],[beta-]])^2</f>
        <v>1.3280275208428141</v>
      </c>
      <c r="U475" s="15">
        <v>43420</v>
      </c>
      <c r="V475" s="6">
        <v>1.4115</v>
      </c>
      <c r="W475" s="6">
        <v>1.9728000000000001</v>
      </c>
      <c r="X475" s="6">
        <v>0.82040000000000002</v>
      </c>
      <c r="Y475" s="6">
        <v>2.4047000000000001</v>
      </c>
      <c r="Z475" s="6">
        <v>1.3280000000000001</v>
      </c>
    </row>
    <row r="476" spans="1:26" x14ac:dyDescent="0.25">
      <c r="A476" s="3">
        <v>474</v>
      </c>
      <c r="B476" s="1">
        <v>262.57</v>
      </c>
      <c r="C476" s="1">
        <v>353.47</v>
      </c>
      <c r="D476" s="5">
        <f t="shared" si="42"/>
        <v>18.948082750000026</v>
      </c>
      <c r="E476" s="5">
        <f t="shared" si="47"/>
        <v>33.815623999999943</v>
      </c>
      <c r="F476" s="6">
        <f>testdata[[#This Row],[cov]]/testdata[[#This Row],[varM]]</f>
        <v>1.7846462064875612</v>
      </c>
      <c r="G476" s="2" t="str">
        <f>IF(testdata[[#This Row],[mrkt]]&gt;B475,"UP",IF(testdata[[#This Row],[mrkt]]&lt;B475,"DN",""))</f>
        <v>DN</v>
      </c>
      <c r="H476" s="2" t="str">
        <f>IF(testdata[[#This Row],[mkt-dir]]="UP",testdata[[#This Row],[mrkt]],"")</f>
        <v/>
      </c>
      <c r="I476" s="2" t="str">
        <f>IF(testdata[[#This Row],[mkt-dir]]="UP",testdata[[#This Row],[eval]],"")</f>
        <v/>
      </c>
      <c r="J476" s="5">
        <f t="shared" si="43"/>
        <v>11.737106172839534</v>
      </c>
      <c r="K476" s="5">
        <f t="shared" si="44"/>
        <v>23.154811111111172</v>
      </c>
      <c r="L476" s="6">
        <f>testdata[[#This Row],[cov+]]/testdata[[#This Row],[varM+]]</f>
        <v>1.9727870541627193</v>
      </c>
      <c r="M476" s="1">
        <f>IF(testdata[[#This Row],[mkt-dir]]="DN",testdata[[#This Row],[mrkt]],"")</f>
        <v>262.57</v>
      </c>
      <c r="N476" s="1">
        <f>IF(testdata[[#This Row],[mkt-dir]]="DN",testdata[[#This Row],[eval]],"")</f>
        <v>353.47</v>
      </c>
      <c r="O476" s="5">
        <f t="shared" si="45"/>
        <v>23.082892561983495</v>
      </c>
      <c r="P476" s="5">
        <f t="shared" si="46"/>
        <v>36.422667768594891</v>
      </c>
      <c r="Q476" s="6">
        <f>testdata[[#This Row],[cov-]]/testdata[[#This Row],[varM-]]</f>
        <v>1.5779074338621415</v>
      </c>
      <c r="R476" s="6">
        <f>testdata[[#This Row],[beta+]]/testdata[[#This Row],[beta-]]</f>
        <v>1.2502552506100162</v>
      </c>
      <c r="S476" s="6">
        <f>(testdata[[#This Row],[beta+]]-testdata[[#This Row],[beta-]])^2</f>
        <v>0.15592991452872848</v>
      </c>
      <c r="U476" s="15">
        <v>43423</v>
      </c>
      <c r="V476" s="6">
        <v>1.7846</v>
      </c>
      <c r="W476" s="6">
        <v>1.9728000000000001</v>
      </c>
      <c r="X476" s="6">
        <v>1.5779000000000001</v>
      </c>
      <c r="Y476" s="6">
        <v>1.2503</v>
      </c>
      <c r="Z476" s="6">
        <v>0.15590000000000001</v>
      </c>
    </row>
    <row r="477" spans="1:26" x14ac:dyDescent="0.25">
      <c r="A477" s="3">
        <v>475</v>
      </c>
      <c r="B477" s="1">
        <v>257.70999999999998</v>
      </c>
      <c r="C477" s="1">
        <v>347.49</v>
      </c>
      <c r="D477" s="5">
        <f t="shared" si="42"/>
        <v>21.584404750000026</v>
      </c>
      <c r="E477" s="5">
        <f t="shared" si="47"/>
        <v>33.960180750000006</v>
      </c>
      <c r="F477" s="6">
        <f>testdata[[#This Row],[cov]]/testdata[[#This Row],[varM]]</f>
        <v>1.5733665645794548</v>
      </c>
      <c r="G477" s="2" t="str">
        <f>IF(testdata[[#This Row],[mrkt]]&gt;B476,"UP",IF(testdata[[#This Row],[mrkt]]&lt;B476,"DN",""))</f>
        <v>DN</v>
      </c>
      <c r="H477" s="2" t="str">
        <f>IF(testdata[[#This Row],[mkt-dir]]="UP",testdata[[#This Row],[mrkt]],"")</f>
        <v/>
      </c>
      <c r="I477" s="2" t="str">
        <f>IF(testdata[[#This Row],[mkt-dir]]="UP",testdata[[#This Row],[eval]],"")</f>
        <v/>
      </c>
      <c r="J477" s="5">
        <f t="shared" si="43"/>
        <v>11.737106172839534</v>
      </c>
      <c r="K477" s="5">
        <f t="shared" si="44"/>
        <v>23.154811111111172</v>
      </c>
      <c r="L477" s="6">
        <f>testdata[[#This Row],[cov+]]/testdata[[#This Row],[varM+]]</f>
        <v>1.9727870541627193</v>
      </c>
      <c r="M477" s="1">
        <f>IF(testdata[[#This Row],[mkt-dir]]="DN",testdata[[#This Row],[mrkt]],"")</f>
        <v>257.70999999999998</v>
      </c>
      <c r="N477" s="1">
        <f>IF(testdata[[#This Row],[mkt-dir]]="DN",testdata[[#This Row],[eval]],"")</f>
        <v>347.49</v>
      </c>
      <c r="O477" s="5">
        <f t="shared" si="45"/>
        <v>26.056806611570266</v>
      </c>
      <c r="P477" s="5">
        <f t="shared" si="46"/>
        <v>40.245837190082604</v>
      </c>
      <c r="Q477" s="6">
        <f>testdata[[#This Row],[cov-]]/testdata[[#This Row],[varM-]]</f>
        <v>1.5445421916057755</v>
      </c>
      <c r="R477" s="6">
        <f>testdata[[#This Row],[beta+]]/testdata[[#This Row],[beta-]]</f>
        <v>1.2772632983963494</v>
      </c>
      <c r="S477" s="6">
        <f>(testdata[[#This Row],[beta+]]-testdata[[#This Row],[beta-]])^2</f>
        <v>0.18339366230641563</v>
      </c>
      <c r="U477" s="15">
        <v>43424</v>
      </c>
      <c r="V477" s="6">
        <v>1.5733999999999999</v>
      </c>
      <c r="W477" s="6">
        <v>1.9728000000000001</v>
      </c>
      <c r="X477" s="6">
        <v>1.5445</v>
      </c>
      <c r="Y477" s="6">
        <v>1.2773000000000001</v>
      </c>
      <c r="Z477" s="6">
        <v>0.18340000000000001</v>
      </c>
    </row>
    <row r="478" spans="1:26" x14ac:dyDescent="0.25">
      <c r="A478" s="3">
        <v>476</v>
      </c>
      <c r="B478" s="1">
        <v>258.58</v>
      </c>
      <c r="C478" s="1">
        <v>338.19</v>
      </c>
      <c r="D478" s="5">
        <f t="shared" si="42"/>
        <v>21.770944750000034</v>
      </c>
      <c r="E478" s="5">
        <f t="shared" si="47"/>
        <v>18.912971000000017</v>
      </c>
      <c r="F478" s="6">
        <f>testdata[[#This Row],[cov]]/testdata[[#This Row],[varM]]</f>
        <v>0.8687253225425593</v>
      </c>
      <c r="G478" s="2" t="str">
        <f>IF(testdata[[#This Row],[mrkt]]&gt;B477,"UP",IF(testdata[[#This Row],[mrkt]]&lt;B477,"DN",""))</f>
        <v>UP</v>
      </c>
      <c r="H478" s="2">
        <f>IF(testdata[[#This Row],[mkt-dir]]="UP",testdata[[#This Row],[mrkt]],"")</f>
        <v>258.58</v>
      </c>
      <c r="I478" s="2">
        <f>IF(testdata[[#This Row],[mkt-dir]]="UP",testdata[[#This Row],[eval]],"")</f>
        <v>338.19</v>
      </c>
      <c r="J478" s="5">
        <f t="shared" si="43"/>
        <v>16.219865000000038</v>
      </c>
      <c r="K478" s="5">
        <f t="shared" si="44"/>
        <v>22.109360000000059</v>
      </c>
      <c r="L478" s="6">
        <f>testdata[[#This Row],[cov+]]/testdata[[#This Row],[varM+]]</f>
        <v>1.3631038236138222</v>
      </c>
      <c r="M478" s="1" t="str">
        <f>IF(testdata[[#This Row],[mkt-dir]]="DN",testdata[[#This Row],[mrkt]],"")</f>
        <v/>
      </c>
      <c r="N478" s="1" t="str">
        <f>IF(testdata[[#This Row],[mkt-dir]]="DN",testdata[[#This Row],[eval]],"")</f>
        <v/>
      </c>
      <c r="O478" s="5">
        <f t="shared" si="45"/>
        <v>26.122324000000027</v>
      </c>
      <c r="P478" s="5">
        <f t="shared" si="46"/>
        <v>18.126825999999976</v>
      </c>
      <c r="Q478" s="6">
        <f>testdata[[#This Row],[cov-]]/testdata[[#This Row],[varM-]]</f>
        <v>0.69392087779019807</v>
      </c>
      <c r="R478" s="6">
        <f>testdata[[#This Row],[beta+]]/testdata[[#This Row],[beta-]]</f>
        <v>1.9643505005277371</v>
      </c>
      <c r="S478" s="6">
        <f>(testdata[[#This Row],[beta+]]-testdata[[#This Row],[beta-]])^2</f>
        <v>0.44780581498118349</v>
      </c>
      <c r="U478" s="15">
        <v>43425</v>
      </c>
      <c r="V478" s="6">
        <v>0.86870000000000003</v>
      </c>
      <c r="W478" s="6">
        <v>1.3631</v>
      </c>
      <c r="X478" s="6">
        <v>0.69389999999999996</v>
      </c>
      <c r="Y478" s="6">
        <v>1.9643999999999999</v>
      </c>
      <c r="Z478" s="6">
        <v>0.44779999999999998</v>
      </c>
    </row>
    <row r="479" spans="1:26" x14ac:dyDescent="0.25">
      <c r="A479" s="3">
        <v>477</v>
      </c>
      <c r="B479" s="1">
        <v>256.86</v>
      </c>
      <c r="C479" s="1">
        <v>325.83</v>
      </c>
      <c r="D479" s="5">
        <f t="shared" si="42"/>
        <v>24.823888750000012</v>
      </c>
      <c r="E479" s="5">
        <f t="shared" si="47"/>
        <v>23.483971249999989</v>
      </c>
      <c r="F479" s="6">
        <f>testdata[[#This Row],[cov]]/testdata[[#This Row],[varM]]</f>
        <v>0.9460230621602338</v>
      </c>
      <c r="G479" s="2" t="str">
        <f>IF(testdata[[#This Row],[mrkt]]&gt;B478,"UP",IF(testdata[[#This Row],[mrkt]]&lt;B478,"DN",""))</f>
        <v>DN</v>
      </c>
      <c r="H479" s="2" t="str">
        <f>IF(testdata[[#This Row],[mkt-dir]]="UP",testdata[[#This Row],[mrkt]],"")</f>
        <v/>
      </c>
      <c r="I479" s="2" t="str">
        <f>IF(testdata[[#This Row],[mkt-dir]]="UP",testdata[[#This Row],[eval]],"")</f>
        <v/>
      </c>
      <c r="J479" s="5">
        <f t="shared" si="43"/>
        <v>17.427254320987693</v>
      </c>
      <c r="K479" s="5">
        <f t="shared" si="44"/>
        <v>17.809691358024729</v>
      </c>
      <c r="L479" s="6">
        <f>testdata[[#This Row],[cov+]]/testdata[[#This Row],[varM+]]</f>
        <v>1.0219447670868305</v>
      </c>
      <c r="M479" s="1">
        <f>IF(testdata[[#This Row],[mkt-dir]]="DN",testdata[[#This Row],[mrkt]],"")</f>
        <v>256.86</v>
      </c>
      <c r="N479" s="1">
        <f>IF(testdata[[#This Row],[mkt-dir]]="DN",testdata[[#This Row],[eval]],"")</f>
        <v>325.83</v>
      </c>
      <c r="O479" s="5">
        <f t="shared" si="45"/>
        <v>28.158942148760332</v>
      </c>
      <c r="P479" s="5">
        <f t="shared" si="46"/>
        <v>26.788242148760286</v>
      </c>
      <c r="Q479" s="6">
        <f>testdata[[#This Row],[cov-]]/testdata[[#This Row],[varM-]]</f>
        <v>0.95132274526653737</v>
      </c>
      <c r="R479" s="6">
        <f>testdata[[#This Row],[beta+]]/testdata[[#This Row],[beta-]]</f>
        <v>1.0742356073915866</v>
      </c>
      <c r="S479" s="6">
        <f>(testdata[[#This Row],[beta+]]-testdata[[#This Row],[beta-]])^2</f>
        <v>4.9874699659859531E-3</v>
      </c>
      <c r="U479" s="15">
        <v>43427</v>
      </c>
      <c r="V479" s="6">
        <v>0.94599999999999995</v>
      </c>
      <c r="W479" s="6">
        <v>1.0219</v>
      </c>
      <c r="X479" s="6">
        <v>0.95130000000000003</v>
      </c>
      <c r="Y479" s="6">
        <v>1.0742</v>
      </c>
      <c r="Z479" s="6">
        <v>5.0000000000000001E-3</v>
      </c>
    </row>
    <row r="480" spans="1:26" x14ac:dyDescent="0.25">
      <c r="A480" s="3">
        <v>478</v>
      </c>
      <c r="B480" s="1">
        <v>261</v>
      </c>
      <c r="C480" s="1">
        <v>346</v>
      </c>
      <c r="D480" s="5">
        <f t="shared" si="42"/>
        <v>23.82897100000001</v>
      </c>
      <c r="E480" s="5">
        <f t="shared" si="47"/>
        <v>19.52052549999998</v>
      </c>
      <c r="F480" s="6">
        <f>testdata[[#This Row],[cov]]/testdata[[#This Row],[varM]]</f>
        <v>0.8191929689284515</v>
      </c>
      <c r="G480" s="2" t="str">
        <f>IF(testdata[[#This Row],[mrkt]]&gt;B479,"UP",IF(testdata[[#This Row],[mrkt]]&lt;B479,"DN",""))</f>
        <v>UP</v>
      </c>
      <c r="H480" s="2">
        <f>IF(testdata[[#This Row],[mkt-dir]]="UP",testdata[[#This Row],[mrkt]],"")</f>
        <v>261</v>
      </c>
      <c r="I480" s="2">
        <f>IF(testdata[[#This Row],[mkt-dir]]="UP",testdata[[#This Row],[eval]],"")</f>
        <v>346</v>
      </c>
      <c r="J480" s="5">
        <f t="shared" si="43"/>
        <v>17.897681000000027</v>
      </c>
      <c r="K480" s="5">
        <f t="shared" si="44"/>
        <v>14.49444200000003</v>
      </c>
      <c r="L480" s="6">
        <f>testdata[[#This Row],[cov+]]/testdata[[#This Row],[varM+]]</f>
        <v>0.80985028172085582</v>
      </c>
      <c r="M480" s="1" t="str">
        <f>IF(testdata[[#This Row],[mkt-dir]]="DN",testdata[[#This Row],[mrkt]],"")</f>
        <v/>
      </c>
      <c r="N480" s="1" t="str">
        <f>IF(testdata[[#This Row],[mkt-dir]]="DN",testdata[[#This Row],[eval]],"")</f>
        <v/>
      </c>
      <c r="O480" s="5">
        <f t="shared" si="45"/>
        <v>28.635260999999993</v>
      </c>
      <c r="P480" s="5">
        <f t="shared" si="46"/>
        <v>24.164858999999932</v>
      </c>
      <c r="Q480" s="6">
        <f>testdata[[#This Row],[cov-]]/testdata[[#This Row],[varM-]]</f>
        <v>0.84388471262755171</v>
      </c>
      <c r="R480" s="6">
        <f>testdata[[#This Row],[beta+]]/testdata[[#This Row],[beta-]]</f>
        <v>0.959669335873232</v>
      </c>
      <c r="S480" s="6">
        <f>(testdata[[#This Row],[beta+]]-testdata[[#This Row],[beta-]])^2</f>
        <v>1.1583424871426564E-3</v>
      </c>
      <c r="U480" s="15">
        <v>43430</v>
      </c>
      <c r="V480" s="6">
        <v>0.81920000000000004</v>
      </c>
      <c r="W480" s="6">
        <v>0.80989999999999995</v>
      </c>
      <c r="X480" s="6">
        <v>0.84389999999999998</v>
      </c>
      <c r="Y480" s="6">
        <v>0.9597</v>
      </c>
      <c r="Z480" s="6">
        <v>1.1999999999999999E-3</v>
      </c>
    </row>
    <row r="481" spans="1:26" x14ac:dyDescent="0.25">
      <c r="A481" s="3">
        <v>479</v>
      </c>
      <c r="B481" s="1">
        <v>261.88</v>
      </c>
      <c r="C481" s="1">
        <v>343.92</v>
      </c>
      <c r="D481" s="5">
        <f t="shared" si="42"/>
        <v>21.543644750000002</v>
      </c>
      <c r="E481" s="5">
        <f t="shared" si="47"/>
        <v>16.407277499999985</v>
      </c>
      <c r="F481" s="6">
        <f>testdata[[#This Row],[cov]]/testdata[[#This Row],[varM]]</f>
        <v>0.76158318104460865</v>
      </c>
      <c r="G481" s="2" t="str">
        <f>IF(testdata[[#This Row],[mrkt]]&gt;B480,"UP",IF(testdata[[#This Row],[mrkt]]&lt;B480,"DN",""))</f>
        <v>UP</v>
      </c>
      <c r="H481" s="2">
        <f>IF(testdata[[#This Row],[mkt-dir]]="UP",testdata[[#This Row],[mrkt]],"")</f>
        <v>261.88</v>
      </c>
      <c r="I481" s="2">
        <f>IF(testdata[[#This Row],[mkt-dir]]="UP",testdata[[#This Row],[eval]],"")</f>
        <v>343.92</v>
      </c>
      <c r="J481" s="5">
        <f t="shared" si="43"/>
        <v>17.331601652892584</v>
      </c>
      <c r="K481" s="5">
        <f t="shared" si="44"/>
        <v>12.87650413223143</v>
      </c>
      <c r="L481" s="6">
        <f>testdata[[#This Row],[cov+]]/testdata[[#This Row],[varM+]]</f>
        <v>0.74294946249715976</v>
      </c>
      <c r="M481" s="1" t="str">
        <f>IF(testdata[[#This Row],[mkt-dir]]="DN",testdata[[#This Row],[mrkt]],"")</f>
        <v/>
      </c>
      <c r="N481" s="1" t="str">
        <f>IF(testdata[[#This Row],[mkt-dir]]="DN",testdata[[#This Row],[eval]],"")</f>
        <v/>
      </c>
      <c r="O481" s="5">
        <f t="shared" si="45"/>
        <v>26.580022222222205</v>
      </c>
      <c r="P481" s="5">
        <f t="shared" si="46"/>
        <v>20.781496296296229</v>
      </c>
      <c r="Q481" s="6">
        <f>testdata[[#This Row],[cov-]]/testdata[[#This Row],[varM-]]</f>
        <v>0.78184646056924201</v>
      </c>
      <c r="R481" s="6">
        <f>testdata[[#This Row],[beta+]]/testdata[[#This Row],[beta-]]</f>
        <v>0.95024982521023071</v>
      </c>
      <c r="S481" s="6">
        <f>(testdata[[#This Row],[beta+]]-testdata[[#This Row],[beta-]])^2</f>
        <v>1.5129764590195698E-3</v>
      </c>
      <c r="U481" s="15">
        <v>43431</v>
      </c>
      <c r="V481" s="6">
        <v>0.76160000000000005</v>
      </c>
      <c r="W481" s="6">
        <v>0.7429</v>
      </c>
      <c r="X481" s="6">
        <v>0.78180000000000005</v>
      </c>
      <c r="Y481" s="6">
        <v>0.95020000000000004</v>
      </c>
      <c r="Z481" s="6">
        <v>1.5E-3</v>
      </c>
    </row>
    <row r="482" spans="1:26" x14ac:dyDescent="0.25">
      <c r="A482" s="3">
        <v>480</v>
      </c>
      <c r="B482" s="1">
        <v>267.91000000000003</v>
      </c>
      <c r="C482" s="1">
        <v>347.87</v>
      </c>
      <c r="D482" s="5">
        <f t="shared" si="42"/>
        <v>21.204672750000007</v>
      </c>
      <c r="E482" s="5">
        <f t="shared" si="47"/>
        <v>14.398402249999979</v>
      </c>
      <c r="F482" s="6">
        <f>testdata[[#This Row],[cov]]/testdata[[#This Row],[varM]]</f>
        <v>0.67902025274122535</v>
      </c>
      <c r="G482" s="2" t="str">
        <f>IF(testdata[[#This Row],[mrkt]]&gt;B481,"UP",IF(testdata[[#This Row],[mrkt]]&lt;B481,"DN",""))</f>
        <v>UP</v>
      </c>
      <c r="H482" s="2">
        <f>IF(testdata[[#This Row],[mkt-dir]]="UP",testdata[[#This Row],[mrkt]],"")</f>
        <v>267.91000000000003</v>
      </c>
      <c r="I482" s="2">
        <f>IF(testdata[[#This Row],[mkt-dir]]="UP",testdata[[#This Row],[eval]],"")</f>
        <v>347.87</v>
      </c>
      <c r="J482" s="5">
        <f t="shared" si="43"/>
        <v>16.306517355371923</v>
      </c>
      <c r="K482" s="5">
        <f t="shared" si="44"/>
        <v>8.5134710743801758</v>
      </c>
      <c r="L482" s="6">
        <f>testdata[[#This Row],[cov+]]/testdata[[#This Row],[varM+]]</f>
        <v>0.52209008759160636</v>
      </c>
      <c r="M482" s="1" t="str">
        <f>IF(testdata[[#This Row],[mkt-dir]]="DN",testdata[[#This Row],[mrkt]],"")</f>
        <v/>
      </c>
      <c r="N482" s="1" t="str">
        <f>IF(testdata[[#This Row],[mkt-dir]]="DN",testdata[[#This Row],[eval]],"")</f>
        <v/>
      </c>
      <c r="O482" s="5">
        <f t="shared" si="45"/>
        <v>26.580022222222205</v>
      </c>
      <c r="P482" s="5">
        <f t="shared" si="46"/>
        <v>20.781496296296229</v>
      </c>
      <c r="Q482" s="6">
        <f>testdata[[#This Row],[cov-]]/testdata[[#This Row],[varM-]]</f>
        <v>0.78184646056924201</v>
      </c>
      <c r="R482" s="6">
        <f>testdata[[#This Row],[beta+]]/testdata[[#This Row],[beta-]]</f>
        <v>0.66776549351069026</v>
      </c>
      <c r="S482" s="6">
        <f>(testdata[[#This Row],[beta+]]-testdata[[#This Row],[beta-]])^2</f>
        <v>6.7473373302496559E-2</v>
      </c>
      <c r="U482" s="15">
        <v>43432</v>
      </c>
      <c r="V482" s="6">
        <v>0.67900000000000005</v>
      </c>
      <c r="W482" s="6">
        <v>0.52210000000000001</v>
      </c>
      <c r="X482" s="6">
        <v>0.78180000000000005</v>
      </c>
      <c r="Y482" s="6">
        <v>0.66779999999999995</v>
      </c>
      <c r="Z482" s="6">
        <v>6.7500000000000004E-2</v>
      </c>
    </row>
    <row r="483" spans="1:26" x14ac:dyDescent="0.25">
      <c r="A483" s="3">
        <v>481</v>
      </c>
      <c r="B483" s="1">
        <v>267.33</v>
      </c>
      <c r="C483" s="1">
        <v>341.17</v>
      </c>
      <c r="D483" s="5">
        <f t="shared" si="42"/>
        <v>21.31806000000001</v>
      </c>
      <c r="E483" s="5">
        <f t="shared" si="47"/>
        <v>13.671399999999981</v>
      </c>
      <c r="F483" s="6">
        <f>testdata[[#This Row],[cov]]/testdata[[#This Row],[varM]]</f>
        <v>0.64130601002154863</v>
      </c>
      <c r="G483" s="2" t="str">
        <f>IF(testdata[[#This Row],[mrkt]]&gt;B482,"UP",IF(testdata[[#This Row],[mrkt]]&lt;B482,"DN",""))</f>
        <v>DN</v>
      </c>
      <c r="H483" s="2" t="str">
        <f>IF(testdata[[#This Row],[mkt-dir]]="UP",testdata[[#This Row],[mrkt]],"")</f>
        <v/>
      </c>
      <c r="I483" s="2" t="str">
        <f>IF(testdata[[#This Row],[mkt-dir]]="UP",testdata[[#This Row],[eval]],"")</f>
        <v/>
      </c>
      <c r="J483" s="5">
        <f t="shared" si="43"/>
        <v>17.626369000000032</v>
      </c>
      <c r="K483" s="5">
        <f t="shared" si="44"/>
        <v>8.0128630000000118</v>
      </c>
      <c r="L483" s="6">
        <f>testdata[[#This Row],[cov+]]/testdata[[#This Row],[varM+]]</f>
        <v>0.4545952147036067</v>
      </c>
      <c r="M483" s="1">
        <f>IF(testdata[[#This Row],[mkt-dir]]="DN",testdata[[#This Row],[mrkt]],"")</f>
        <v>267.33</v>
      </c>
      <c r="N483" s="1">
        <f>IF(testdata[[#This Row],[mkt-dir]]="DN",testdata[[#This Row],[eval]],"")</f>
        <v>341.17</v>
      </c>
      <c r="O483" s="5">
        <f t="shared" si="45"/>
        <v>24.550868999999977</v>
      </c>
      <c r="P483" s="5">
        <f t="shared" si="46"/>
        <v>18.211950999999949</v>
      </c>
      <c r="Q483" s="6">
        <f>testdata[[#This Row],[cov-]]/testdata[[#This Row],[varM-]]</f>
        <v>0.74180474019066156</v>
      </c>
      <c r="R483" s="6">
        <f>testdata[[#This Row],[beta+]]/testdata[[#This Row],[beta-]]</f>
        <v>0.61282328094420757</v>
      </c>
      <c r="S483" s="6">
        <f>(testdata[[#This Row],[beta+]]-testdata[[#This Row],[beta-]])^2</f>
        <v>8.248931153049921E-2</v>
      </c>
      <c r="U483" s="15">
        <v>43433</v>
      </c>
      <c r="V483" s="6">
        <v>0.64129999999999998</v>
      </c>
      <c r="W483" s="6">
        <v>0.4546</v>
      </c>
      <c r="X483" s="6">
        <v>0.74180000000000001</v>
      </c>
      <c r="Y483" s="6">
        <v>0.61280000000000001</v>
      </c>
      <c r="Z483" s="6">
        <v>8.2500000000000004E-2</v>
      </c>
    </row>
    <row r="484" spans="1:26" x14ac:dyDescent="0.25">
      <c r="A484" s="3">
        <v>482</v>
      </c>
      <c r="B484" s="1">
        <v>268.95999999999998</v>
      </c>
      <c r="C484" s="1">
        <v>350.48</v>
      </c>
      <c r="D484" s="5">
        <f t="shared" si="42"/>
        <v>21.826504749999994</v>
      </c>
      <c r="E484" s="5">
        <f t="shared" si="47"/>
        <v>14.742082999999983</v>
      </c>
      <c r="F484" s="6">
        <f>testdata[[#This Row],[cov]]/testdata[[#This Row],[varM]]</f>
        <v>0.67542115280734483</v>
      </c>
      <c r="G484" s="2" t="str">
        <f>IF(testdata[[#This Row],[mrkt]]&gt;B483,"UP",IF(testdata[[#This Row],[mrkt]]&lt;B483,"DN",""))</f>
        <v>UP</v>
      </c>
      <c r="H484" s="2">
        <f>IF(testdata[[#This Row],[mkt-dir]]="UP",testdata[[#This Row],[mrkt]],"")</f>
        <v>268.95999999999998</v>
      </c>
      <c r="I484" s="2">
        <f>IF(testdata[[#This Row],[mkt-dir]]="UP",testdata[[#This Row],[eval]],"")</f>
        <v>350.48</v>
      </c>
      <c r="J484" s="5">
        <f t="shared" si="43"/>
        <v>18.42119600000002</v>
      </c>
      <c r="K484" s="5">
        <f t="shared" si="44"/>
        <v>9.5485560000000156</v>
      </c>
      <c r="L484" s="6">
        <f>testdata[[#This Row],[cov+]]/testdata[[#This Row],[varM+]]</f>
        <v>0.51834614864311768</v>
      </c>
      <c r="M484" s="1" t="str">
        <f>IF(testdata[[#This Row],[mkt-dir]]="DN",testdata[[#This Row],[mrkt]],"")</f>
        <v/>
      </c>
      <c r="N484" s="1" t="str">
        <f>IF(testdata[[#This Row],[mkt-dir]]="DN",testdata[[#This Row],[eval]],"")</f>
        <v/>
      </c>
      <c r="O484" s="5">
        <f t="shared" si="45"/>
        <v>24.550868999999977</v>
      </c>
      <c r="P484" s="5">
        <f t="shared" si="46"/>
        <v>18.211950999999949</v>
      </c>
      <c r="Q484" s="6">
        <f>testdata[[#This Row],[cov-]]/testdata[[#This Row],[varM-]]</f>
        <v>0.74180474019066156</v>
      </c>
      <c r="R484" s="6">
        <f>testdata[[#This Row],[beta+]]/testdata[[#This Row],[beta-]]</f>
        <v>0.69876359715616043</v>
      </c>
      <c r="S484" s="6">
        <f>(testdata[[#This Row],[beta+]]-testdata[[#This Row],[beta-]])^2</f>
        <v>4.9933742136412052E-2</v>
      </c>
      <c r="U484" s="15">
        <v>43434</v>
      </c>
      <c r="V484" s="6">
        <v>0.6754</v>
      </c>
      <c r="W484" s="6">
        <v>0.51829999999999998</v>
      </c>
      <c r="X484" s="6">
        <v>0.74180000000000001</v>
      </c>
      <c r="Y484" s="6">
        <v>0.69879999999999998</v>
      </c>
      <c r="Z484" s="6">
        <v>4.99E-2</v>
      </c>
    </row>
    <row r="485" spans="1:26" x14ac:dyDescent="0.25">
      <c r="A485" s="3">
        <v>483</v>
      </c>
      <c r="B485" s="1">
        <v>272.52</v>
      </c>
      <c r="C485" s="1">
        <v>358.49</v>
      </c>
      <c r="D485" s="5">
        <f t="shared" si="42"/>
        <v>24.132693999999994</v>
      </c>
      <c r="E485" s="5">
        <f t="shared" si="47"/>
        <v>19.431274999999978</v>
      </c>
      <c r="F485" s="6">
        <f>testdata[[#This Row],[cov]]/testdata[[#This Row],[varM]]</f>
        <v>0.80518465944995543</v>
      </c>
      <c r="G485" s="2" t="str">
        <f>IF(testdata[[#This Row],[mrkt]]&gt;B484,"UP",IF(testdata[[#This Row],[mrkt]]&lt;B484,"DN",""))</f>
        <v>UP</v>
      </c>
      <c r="H485" s="2">
        <f>IF(testdata[[#This Row],[mkt-dir]]="UP",testdata[[#This Row],[mrkt]],"")</f>
        <v>272.52</v>
      </c>
      <c r="I485" s="2">
        <f>IF(testdata[[#This Row],[mkt-dir]]="UP",testdata[[#This Row],[eval]],"")</f>
        <v>358.49</v>
      </c>
      <c r="J485" s="5">
        <f t="shared" si="43"/>
        <v>20.133781818181816</v>
      </c>
      <c r="K485" s="5">
        <f t="shared" si="44"/>
        <v>15.297845454545454</v>
      </c>
      <c r="L485" s="6">
        <f>testdata[[#This Row],[cov+]]/testdata[[#This Row],[varM+]]</f>
        <v>0.75980983566290217</v>
      </c>
      <c r="M485" s="1" t="str">
        <f>IF(testdata[[#This Row],[mkt-dir]]="DN",testdata[[#This Row],[mrkt]],"")</f>
        <v/>
      </c>
      <c r="N485" s="1" t="str">
        <f>IF(testdata[[#This Row],[mkt-dir]]="DN",testdata[[#This Row],[eval]],"")</f>
        <v/>
      </c>
      <c r="O485" s="5">
        <f t="shared" si="45"/>
        <v>27.264555555555528</v>
      </c>
      <c r="P485" s="5">
        <f t="shared" si="46"/>
        <v>20.09399999999993</v>
      </c>
      <c r="Q485" s="6">
        <f>testdata[[#This Row],[cov-]]/testdata[[#This Row],[varM-]]</f>
        <v>0.73700082728491423</v>
      </c>
      <c r="R485" s="6">
        <f>testdata[[#This Row],[beta+]]/testdata[[#This Row],[beta-]]</f>
        <v>1.0309484162480733</v>
      </c>
      <c r="S485" s="6">
        <f>(testdata[[#This Row],[beta+]]-testdata[[#This Row],[beta-]])^2</f>
        <v>5.2025086318712398E-4</v>
      </c>
      <c r="U485" s="15">
        <v>43437</v>
      </c>
      <c r="V485" s="6">
        <v>0.80520000000000003</v>
      </c>
      <c r="W485" s="6">
        <v>0.75980000000000003</v>
      </c>
      <c r="X485" s="6">
        <v>0.73699999999999999</v>
      </c>
      <c r="Y485" s="6">
        <v>1.0308999999999999</v>
      </c>
      <c r="Z485" s="6">
        <v>5.0000000000000001E-4</v>
      </c>
    </row>
    <row r="486" spans="1:26" x14ac:dyDescent="0.25">
      <c r="A486" s="3">
        <v>484</v>
      </c>
      <c r="B486" s="1">
        <v>263.69</v>
      </c>
      <c r="C486" s="1">
        <v>359.7</v>
      </c>
      <c r="D486" s="5">
        <f t="shared" si="42"/>
        <v>24.316140999999991</v>
      </c>
      <c r="E486" s="5">
        <f t="shared" si="47"/>
        <v>18.120409999999982</v>
      </c>
      <c r="F486" s="6">
        <f>testdata[[#This Row],[cov]]/testdata[[#This Row],[varM]]</f>
        <v>0.74520089351348917</v>
      </c>
      <c r="G486" s="2" t="str">
        <f>IF(testdata[[#This Row],[mrkt]]&gt;B485,"UP",IF(testdata[[#This Row],[mrkt]]&lt;B485,"DN",""))</f>
        <v>DN</v>
      </c>
      <c r="H486" s="2" t="str">
        <f>IF(testdata[[#This Row],[mkt-dir]]="UP",testdata[[#This Row],[mrkt]],"")</f>
        <v/>
      </c>
      <c r="I486" s="2" t="str">
        <f>IF(testdata[[#This Row],[mkt-dir]]="UP",testdata[[#This Row],[eval]],"")</f>
        <v/>
      </c>
      <c r="J486" s="5">
        <f t="shared" si="43"/>
        <v>22.146885000000005</v>
      </c>
      <c r="K486" s="5">
        <f t="shared" si="44"/>
        <v>16.859090000000005</v>
      </c>
      <c r="L486" s="6">
        <f>testdata[[#This Row],[cov+]]/testdata[[#This Row],[varM+]]</f>
        <v>0.76123978609181386</v>
      </c>
      <c r="M486" s="1">
        <f>IF(testdata[[#This Row],[mkt-dir]]="DN",testdata[[#This Row],[mrkt]],"")</f>
        <v>263.69</v>
      </c>
      <c r="N486" s="1">
        <f>IF(testdata[[#This Row],[mkt-dir]]="DN",testdata[[#This Row],[eval]],"")</f>
        <v>359.7</v>
      </c>
      <c r="O486" s="5">
        <f t="shared" si="45"/>
        <v>24.672788999999973</v>
      </c>
      <c r="P486" s="5">
        <f t="shared" si="46"/>
        <v>16.207761999999949</v>
      </c>
      <c r="Q486" s="6">
        <f>testdata[[#This Row],[cov-]]/testdata[[#This Row],[varM-]]</f>
        <v>0.65690838599559886</v>
      </c>
      <c r="R486" s="6">
        <f>testdata[[#This Row],[beta+]]/testdata[[#This Row],[beta-]]</f>
        <v>1.1588218423153362</v>
      </c>
      <c r="S486" s="6">
        <f>(testdata[[#This Row],[beta+]]-testdata[[#This Row],[beta-]])^2</f>
        <v>1.088504104603649E-2</v>
      </c>
      <c r="U486" s="15">
        <v>43438</v>
      </c>
      <c r="V486" s="6">
        <v>0.74519999999999997</v>
      </c>
      <c r="W486" s="6">
        <v>0.76119999999999999</v>
      </c>
      <c r="X486" s="6">
        <v>0.65690000000000004</v>
      </c>
      <c r="Y486" s="6">
        <v>1.1588000000000001</v>
      </c>
      <c r="Z486" s="6">
        <v>1.09E-2</v>
      </c>
    </row>
    <row r="487" spans="1:26" x14ac:dyDescent="0.25">
      <c r="A487" s="3">
        <v>485</v>
      </c>
      <c r="B487" s="1">
        <v>263.29000000000002</v>
      </c>
      <c r="C487" s="1">
        <v>363.06</v>
      </c>
      <c r="D487" s="5">
        <f t="shared" si="42"/>
        <v>24.187004749999982</v>
      </c>
      <c r="E487" s="5">
        <f t="shared" si="47"/>
        <v>16.983847500000003</v>
      </c>
      <c r="F487" s="6">
        <f>testdata[[#This Row],[cov]]/testdata[[#This Row],[varM]]</f>
        <v>0.70218895127971626</v>
      </c>
      <c r="G487" s="2" t="str">
        <f>IF(testdata[[#This Row],[mrkt]]&gt;B486,"UP",IF(testdata[[#This Row],[mrkt]]&lt;B486,"DN",""))</f>
        <v>DN</v>
      </c>
      <c r="H487" s="2" t="str">
        <f>IF(testdata[[#This Row],[mkt-dir]]="UP",testdata[[#This Row],[mrkt]],"")</f>
        <v/>
      </c>
      <c r="I487" s="2" t="str">
        <f>IF(testdata[[#This Row],[mkt-dir]]="UP",testdata[[#This Row],[eval]],"")</f>
        <v/>
      </c>
      <c r="J487" s="5">
        <f t="shared" si="43"/>
        <v>24.23172098765432</v>
      </c>
      <c r="K487" s="5">
        <f t="shared" si="44"/>
        <v>20.161067901234578</v>
      </c>
      <c r="L487" s="6">
        <f>testdata[[#This Row],[cov+]]/testdata[[#This Row],[varM+]]</f>
        <v>0.83201139165915305</v>
      </c>
      <c r="M487" s="1">
        <f>IF(testdata[[#This Row],[mkt-dir]]="DN",testdata[[#This Row],[mrkt]],"")</f>
        <v>263.29000000000002</v>
      </c>
      <c r="N487" s="1">
        <f>IF(testdata[[#This Row],[mkt-dir]]="DN",testdata[[#This Row],[eval]],"")</f>
        <v>363.06</v>
      </c>
      <c r="O487" s="5">
        <f t="shared" si="45"/>
        <v>22.616006611570217</v>
      </c>
      <c r="P487" s="5">
        <f t="shared" si="46"/>
        <v>12.414353719008266</v>
      </c>
      <c r="Q487" s="6">
        <f>testdata[[#This Row],[cov-]]/testdata[[#This Row],[varM-]]</f>
        <v>0.54891891093881962</v>
      </c>
      <c r="R487" s="6">
        <f>testdata[[#This Row],[beta+]]/testdata[[#This Row],[beta-]]</f>
        <v>1.5157273234331798</v>
      </c>
      <c r="S487" s="6">
        <f>(testdata[[#This Row],[beta+]]-testdata[[#This Row],[beta-]])^2</f>
        <v>8.0141352640392363E-2</v>
      </c>
      <c r="U487" s="15">
        <v>43440</v>
      </c>
      <c r="V487" s="6">
        <v>0.70220000000000005</v>
      </c>
      <c r="W487" s="6">
        <v>0.83199999999999996</v>
      </c>
      <c r="X487" s="6">
        <v>0.54890000000000005</v>
      </c>
      <c r="Y487" s="6">
        <v>1.5157</v>
      </c>
      <c r="Z487" s="6">
        <v>8.0100000000000005E-2</v>
      </c>
    </row>
    <row r="488" spans="1:26" x14ac:dyDescent="0.25">
      <c r="A488" s="3">
        <v>486</v>
      </c>
      <c r="B488" s="1">
        <v>257.17</v>
      </c>
      <c r="C488" s="1">
        <v>357.96</v>
      </c>
      <c r="D488" s="5">
        <f t="shared" si="42"/>
        <v>23.131764749999963</v>
      </c>
      <c r="E488" s="5">
        <f t="shared" si="47"/>
        <v>12.445457500000018</v>
      </c>
      <c r="F488" s="6">
        <f>testdata[[#This Row],[cov]]/testdata[[#This Row],[varM]]</f>
        <v>0.53802455776747593</v>
      </c>
      <c r="G488" s="2" t="str">
        <f>IF(testdata[[#This Row],[mrkt]]&gt;B487,"UP",IF(testdata[[#This Row],[mrkt]]&lt;B487,"DN",""))</f>
        <v>DN</v>
      </c>
      <c r="H488" s="2" t="str">
        <f>IF(testdata[[#This Row],[mkt-dir]]="UP",testdata[[#This Row],[mrkt]],"")</f>
        <v/>
      </c>
      <c r="I488" s="2" t="str">
        <f>IF(testdata[[#This Row],[mkt-dir]]="UP",testdata[[#This Row],[eval]],"")</f>
        <v/>
      </c>
      <c r="J488" s="5">
        <f t="shared" si="43"/>
        <v>18.947074999999991</v>
      </c>
      <c r="K488" s="5">
        <f t="shared" si="44"/>
        <v>22.971937499999996</v>
      </c>
      <c r="L488" s="6">
        <f>testdata[[#This Row],[cov+]]/testdata[[#This Row],[varM+]]</f>
        <v>1.2124265882728604</v>
      </c>
      <c r="M488" s="1">
        <f>IF(testdata[[#This Row],[mkt-dir]]="DN",testdata[[#This Row],[mrkt]],"")</f>
        <v>257.17</v>
      </c>
      <c r="N488" s="1">
        <f>IF(testdata[[#This Row],[mkt-dir]]="DN",testdata[[#This Row],[eval]],"")</f>
        <v>357.96</v>
      </c>
      <c r="O488" s="5">
        <f t="shared" si="45"/>
        <v>25.010524305555496</v>
      </c>
      <c r="P488" s="5">
        <f t="shared" si="46"/>
        <v>4.5751250000000319</v>
      </c>
      <c r="Q488" s="6">
        <f>testdata[[#This Row],[cov-]]/testdata[[#This Row],[varM-]]</f>
        <v>0.1829279923965359</v>
      </c>
      <c r="R488" s="6">
        <f>testdata[[#This Row],[beta+]]/testdata[[#This Row],[beta-]]</f>
        <v>6.6278898728886944</v>
      </c>
      <c r="S488" s="6">
        <f>(testdata[[#This Row],[beta+]]-testdata[[#This Row],[beta-]])^2</f>
        <v>1.0598673589113237</v>
      </c>
      <c r="U488" s="15">
        <v>43441</v>
      </c>
      <c r="V488" s="6">
        <v>0.53800000000000003</v>
      </c>
      <c r="W488" s="6">
        <v>1.2123999999999999</v>
      </c>
      <c r="X488" s="6">
        <v>0.18290000000000001</v>
      </c>
      <c r="Y488" s="6">
        <v>6.6279000000000003</v>
      </c>
      <c r="Z488" s="6">
        <v>1.0599000000000001</v>
      </c>
    </row>
    <row r="489" spans="1:26" x14ac:dyDescent="0.25">
      <c r="A489" s="3">
        <v>487</v>
      </c>
      <c r="B489" s="1">
        <v>257.66000000000003</v>
      </c>
      <c r="C489" s="1">
        <v>365.15</v>
      </c>
      <c r="D489" s="5">
        <f t="shared" si="42"/>
        <v>20.82144099999994</v>
      </c>
      <c r="E489" s="5">
        <f t="shared" si="47"/>
        <v>5.1678425000000603</v>
      </c>
      <c r="F489" s="6">
        <f>testdata[[#This Row],[cov]]/testdata[[#This Row],[varM]]</f>
        <v>0.24819811942891346</v>
      </c>
      <c r="G489" s="2" t="str">
        <f>IF(testdata[[#This Row],[mrkt]]&gt;B488,"UP",IF(testdata[[#This Row],[mrkt]]&lt;B488,"DN",""))</f>
        <v>UP</v>
      </c>
      <c r="H489" s="2">
        <f>IF(testdata[[#This Row],[mkt-dir]]="UP",testdata[[#This Row],[mrkt]],"")</f>
        <v>257.66000000000003</v>
      </c>
      <c r="I489" s="2">
        <f>IF(testdata[[#This Row],[mkt-dir]]="UP",testdata[[#This Row],[eval]],"")</f>
        <v>365.15</v>
      </c>
      <c r="J489" s="5">
        <f t="shared" si="43"/>
        <v>22.97462469135796</v>
      </c>
      <c r="K489" s="5">
        <f t="shared" si="44"/>
        <v>7.4320925925926655</v>
      </c>
      <c r="L489" s="6">
        <f>testdata[[#This Row],[cov+]]/testdata[[#This Row],[varM+]]</f>
        <v>0.32349136024791258</v>
      </c>
      <c r="M489" s="1" t="str">
        <f>IF(testdata[[#This Row],[mkt-dir]]="DN",testdata[[#This Row],[mrkt]],"")</f>
        <v/>
      </c>
      <c r="N489" s="1" t="str">
        <f>IF(testdata[[#This Row],[mkt-dir]]="DN",testdata[[#This Row],[eval]],"")</f>
        <v/>
      </c>
      <c r="O489" s="5">
        <f t="shared" si="45"/>
        <v>18.03136528925614</v>
      </c>
      <c r="P489" s="5">
        <f t="shared" si="46"/>
        <v>0.82403305785129011</v>
      </c>
      <c r="Q489" s="6">
        <f>testdata[[#This Row],[cov-]]/testdata[[#This Row],[varM-]]</f>
        <v>4.5699981373140075E-2</v>
      </c>
      <c r="R489" s="6">
        <f>testdata[[#This Row],[beta+]]/testdata[[#This Row],[beta-]]</f>
        <v>7.0785884485730435</v>
      </c>
      <c r="S489" s="6">
        <f>(testdata[[#This Row],[beta+]]-testdata[[#This Row],[beta-]])^2</f>
        <v>7.716805017714741E-2</v>
      </c>
      <c r="U489" s="15">
        <v>43444</v>
      </c>
      <c r="V489" s="6">
        <v>0.2482</v>
      </c>
      <c r="W489" s="6">
        <v>0.32350000000000001</v>
      </c>
      <c r="X489" s="6">
        <v>4.5699999999999998E-2</v>
      </c>
      <c r="Y489" s="6">
        <v>7.0785999999999998</v>
      </c>
      <c r="Z489" s="6">
        <v>7.7200000000000005E-2</v>
      </c>
    </row>
    <row r="490" spans="1:26" x14ac:dyDescent="0.25">
      <c r="A490" s="3">
        <v>488</v>
      </c>
      <c r="B490" s="1">
        <v>257.72000000000003</v>
      </c>
      <c r="C490" s="1">
        <v>366.76</v>
      </c>
      <c r="D490" s="5">
        <f t="shared" si="42"/>
        <v>19.665005999999927</v>
      </c>
      <c r="E490" s="5">
        <f t="shared" si="47"/>
        <v>-0.72664499999990395</v>
      </c>
      <c r="F490" s="6">
        <f>testdata[[#This Row],[cov]]/testdata[[#This Row],[varM]]</f>
        <v>-3.6951171029386241E-2</v>
      </c>
      <c r="G490" s="2" t="str">
        <f>IF(testdata[[#This Row],[mrkt]]&gt;B489,"UP",IF(testdata[[#This Row],[mrkt]]&lt;B489,"DN",""))</f>
        <v>UP</v>
      </c>
      <c r="H490" s="2">
        <f>IF(testdata[[#This Row],[mkt-dir]]="UP",testdata[[#This Row],[mrkt]],"")</f>
        <v>257.72000000000003</v>
      </c>
      <c r="I490" s="2">
        <f>IF(testdata[[#This Row],[mkt-dir]]="UP",testdata[[#This Row],[eval]],"")</f>
        <v>366.76</v>
      </c>
      <c r="J490" s="5">
        <f t="shared" si="43"/>
        <v>25.017439999999905</v>
      </c>
      <c r="K490" s="5">
        <f t="shared" si="44"/>
        <v>-3.5881999999998824</v>
      </c>
      <c r="L490" s="6">
        <f>testdata[[#This Row],[cov+]]/testdata[[#This Row],[varM+]]</f>
        <v>-0.14342794466579697</v>
      </c>
      <c r="M490" s="1" t="str">
        <f>IF(testdata[[#This Row],[mkt-dir]]="DN",testdata[[#This Row],[mrkt]],"")</f>
        <v/>
      </c>
      <c r="N490" s="1" t="str">
        <f>IF(testdata[[#This Row],[mkt-dir]]="DN",testdata[[#This Row],[eval]],"")</f>
        <v/>
      </c>
      <c r="O490" s="5">
        <f t="shared" si="45"/>
        <v>13.026163999999955</v>
      </c>
      <c r="P490" s="5">
        <f t="shared" si="46"/>
        <v>-2.430073999999931</v>
      </c>
      <c r="Q490" s="6">
        <f>testdata[[#This Row],[cov-]]/testdata[[#This Row],[varM-]]</f>
        <v>-0.18655330917067675</v>
      </c>
      <c r="R490" s="6">
        <f>testdata[[#This Row],[beta+]]/testdata[[#This Row],[beta-]]</f>
        <v>0.76883087897720115</v>
      </c>
      <c r="S490" s="6">
        <f>(testdata[[#This Row],[beta+]]-testdata[[#This Row],[beta-]])^2</f>
        <v>1.8597970636787444E-3</v>
      </c>
      <c r="U490" s="15">
        <v>43445</v>
      </c>
      <c r="V490" s="6">
        <v>-3.6999999999999998E-2</v>
      </c>
      <c r="W490" s="6">
        <v>-0.1434</v>
      </c>
      <c r="X490" s="6">
        <v>-0.18659999999999999</v>
      </c>
      <c r="Y490" s="6">
        <v>0.76880000000000004</v>
      </c>
      <c r="Z490" s="6">
        <v>1.9E-3</v>
      </c>
    </row>
    <row r="491" spans="1:26" x14ac:dyDescent="0.25">
      <c r="A491" s="3">
        <v>489</v>
      </c>
      <c r="B491" s="1">
        <v>259.01</v>
      </c>
      <c r="C491" s="1">
        <v>366.6</v>
      </c>
      <c r="D491" s="5">
        <f t="shared" si="42"/>
        <v>20.022068999999938</v>
      </c>
      <c r="E491" s="5">
        <f t="shared" si="47"/>
        <v>-1.2681259999999199</v>
      </c>
      <c r="F491" s="6">
        <f>testdata[[#This Row],[cov]]/testdata[[#This Row],[varM]]</f>
        <v>-6.3336411436796261E-2</v>
      </c>
      <c r="G491" s="2" t="str">
        <f>IF(testdata[[#This Row],[mrkt]]&gt;B490,"UP",IF(testdata[[#This Row],[mrkt]]&lt;B490,"DN",""))</f>
        <v>UP</v>
      </c>
      <c r="H491" s="2">
        <f>IF(testdata[[#This Row],[mkt-dir]]="UP",testdata[[#This Row],[mrkt]],"")</f>
        <v>259.01</v>
      </c>
      <c r="I491" s="2">
        <f>IF(testdata[[#This Row],[mkt-dir]]="UP",testdata[[#This Row],[eval]],"")</f>
        <v>366.6</v>
      </c>
      <c r="J491" s="5">
        <f t="shared" si="43"/>
        <v>24.77631735537182</v>
      </c>
      <c r="K491" s="5">
        <f t="shared" si="44"/>
        <v>-9.2627801652891648</v>
      </c>
      <c r="L491" s="6">
        <f>testdata[[#This Row],[cov+]]/testdata[[#This Row],[varM+]]</f>
        <v>-0.37385621246415285</v>
      </c>
      <c r="M491" s="1" t="str">
        <f>IF(testdata[[#This Row],[mkt-dir]]="DN",testdata[[#This Row],[mrkt]],"")</f>
        <v/>
      </c>
      <c r="N491" s="1" t="str">
        <f>IF(testdata[[#This Row],[mkt-dir]]="DN",testdata[[#This Row],[eval]],"")</f>
        <v/>
      </c>
      <c r="O491" s="5">
        <f t="shared" si="45"/>
        <v>12.887706172839465</v>
      </c>
      <c r="P491" s="5">
        <f t="shared" si="46"/>
        <v>3.9320876543210628</v>
      </c>
      <c r="Q491" s="6">
        <f>testdata[[#This Row],[cov-]]/testdata[[#This Row],[varM-]]</f>
        <v>0.30510376335300415</v>
      </c>
      <c r="R491" s="6">
        <f>testdata[[#This Row],[beta+]]/testdata[[#This Row],[beta-]]</f>
        <v>-1.2253412031224351</v>
      </c>
      <c r="S491" s="6">
        <f>(testdata[[#This Row],[beta+]]-testdata[[#This Row],[beta-]])^2</f>
        <v>0.46098664876163437</v>
      </c>
      <c r="U491" s="15">
        <v>43446</v>
      </c>
      <c r="V491" s="6">
        <v>-6.3299999999999995E-2</v>
      </c>
      <c r="W491" s="6">
        <v>-0.37390000000000001</v>
      </c>
      <c r="X491" s="6">
        <v>0.30509999999999998</v>
      </c>
      <c r="Y491" s="6">
        <v>-1.2253000000000001</v>
      </c>
      <c r="Z491" s="6">
        <v>0.46100000000000002</v>
      </c>
    </row>
    <row r="492" spans="1:26" x14ac:dyDescent="0.25">
      <c r="A492" s="3">
        <v>490</v>
      </c>
      <c r="B492" s="1">
        <v>258.93</v>
      </c>
      <c r="C492" s="1">
        <v>376.79</v>
      </c>
      <c r="D492" s="5">
        <f t="shared" si="42"/>
        <v>20.327204999999935</v>
      </c>
      <c r="E492" s="5">
        <f t="shared" si="47"/>
        <v>-4.0910949999999175</v>
      </c>
      <c r="F492" s="6">
        <f>testdata[[#This Row],[cov]]/testdata[[#This Row],[varM]]</f>
        <v>-0.20126205250549353</v>
      </c>
      <c r="G492" s="2" t="str">
        <f>IF(testdata[[#This Row],[mrkt]]&gt;B491,"UP",IF(testdata[[#This Row],[mrkt]]&lt;B491,"DN",""))</f>
        <v>DN</v>
      </c>
      <c r="H492" s="2" t="str">
        <f>IF(testdata[[#This Row],[mkt-dir]]="UP",testdata[[#This Row],[mrkt]],"")</f>
        <v/>
      </c>
      <c r="I492" s="2" t="str">
        <f>IF(testdata[[#This Row],[mkt-dir]]="UP",testdata[[#This Row],[eval]],"")</f>
        <v/>
      </c>
      <c r="J492" s="5">
        <f t="shared" si="43"/>
        <v>24.77631735537182</v>
      </c>
      <c r="K492" s="5">
        <f t="shared" si="44"/>
        <v>-9.2627801652891648</v>
      </c>
      <c r="L492" s="6">
        <f>testdata[[#This Row],[cov+]]/testdata[[#This Row],[varM+]]</f>
        <v>-0.37385621246415285</v>
      </c>
      <c r="M492" s="1">
        <f>IF(testdata[[#This Row],[mkt-dir]]="DN",testdata[[#This Row],[mrkt]],"")</f>
        <v>258.93</v>
      </c>
      <c r="N492" s="1">
        <f>IF(testdata[[#This Row],[mkt-dir]]="DN",testdata[[#This Row],[eval]],"")</f>
        <v>376.79</v>
      </c>
      <c r="O492" s="5">
        <f t="shared" si="45"/>
        <v>12.040911111111074</v>
      </c>
      <c r="P492" s="5">
        <f t="shared" si="46"/>
        <v>0.81736666666673818</v>
      </c>
      <c r="Q492" s="6">
        <f>testdata[[#This Row],[cov-]]/testdata[[#This Row],[varM-]]</f>
        <v>6.7882459983654497E-2</v>
      </c>
      <c r="R492" s="6">
        <f>testdata[[#This Row],[beta+]]/testdata[[#This Row],[beta-]]</f>
        <v>-5.5074051905922996</v>
      </c>
      <c r="S492" s="6">
        <f>(testdata[[#This Row],[beta+]]-testdata[[#This Row],[beta-]])^2</f>
        <v>0.19513305473595122</v>
      </c>
      <c r="U492" s="15">
        <v>43447</v>
      </c>
      <c r="V492" s="6">
        <v>-0.20130000000000001</v>
      </c>
      <c r="W492" s="6">
        <v>-0.37390000000000001</v>
      </c>
      <c r="X492" s="6">
        <v>6.7900000000000002E-2</v>
      </c>
      <c r="Y492" s="6">
        <v>-5.5073999999999996</v>
      </c>
      <c r="Z492" s="6">
        <v>0.1951</v>
      </c>
    </row>
    <row r="493" spans="1:26" x14ac:dyDescent="0.25">
      <c r="A493" s="3">
        <v>491</v>
      </c>
      <c r="B493" s="1">
        <v>254.15</v>
      </c>
      <c r="C493" s="1">
        <v>365.71</v>
      </c>
      <c r="D493" s="5">
        <f t="shared" si="42"/>
        <v>23.518454749999929</v>
      </c>
      <c r="E493" s="5">
        <f t="shared" si="47"/>
        <v>-8.4665147499999112</v>
      </c>
      <c r="F493" s="6">
        <f>testdata[[#This Row],[cov]]/testdata[[#This Row],[varM]]</f>
        <v>-0.35999451664654697</v>
      </c>
      <c r="G493" s="2" t="str">
        <f>IF(testdata[[#This Row],[mrkt]]&gt;B492,"UP",IF(testdata[[#This Row],[mrkt]]&lt;B492,"DN",""))</f>
        <v>DN</v>
      </c>
      <c r="H493" s="2" t="str">
        <f>IF(testdata[[#This Row],[mkt-dir]]="UP",testdata[[#This Row],[mrkt]],"")</f>
        <v/>
      </c>
      <c r="I493" s="2" t="str">
        <f>IF(testdata[[#This Row],[mkt-dir]]="UP",testdata[[#This Row],[eval]],"")</f>
        <v/>
      </c>
      <c r="J493" s="5">
        <f t="shared" si="43"/>
        <v>24.77631735537182</v>
      </c>
      <c r="K493" s="5">
        <f t="shared" si="44"/>
        <v>-9.2627801652891648</v>
      </c>
      <c r="L493" s="6">
        <f>testdata[[#This Row],[cov+]]/testdata[[#This Row],[varM+]]</f>
        <v>-0.37385621246415285</v>
      </c>
      <c r="M493" s="1">
        <f>IF(testdata[[#This Row],[mkt-dir]]="DN",testdata[[#This Row],[mrkt]],"")</f>
        <v>254.15</v>
      </c>
      <c r="N493" s="1">
        <f>IF(testdata[[#This Row],[mkt-dir]]="DN",testdata[[#This Row],[eval]],"")</f>
        <v>365.71</v>
      </c>
      <c r="O493" s="5">
        <f t="shared" si="45"/>
        <v>15.881432098765394</v>
      </c>
      <c r="P493" s="5">
        <f t="shared" si="46"/>
        <v>-5.1419938271604115</v>
      </c>
      <c r="Q493" s="6">
        <f>testdata[[#This Row],[cov-]]/testdata[[#This Row],[varM-]]</f>
        <v>-0.32377393897368645</v>
      </c>
      <c r="R493" s="6">
        <f>testdata[[#This Row],[beta+]]/testdata[[#This Row],[beta-]]</f>
        <v>1.154682843372816</v>
      </c>
      <c r="S493" s="6">
        <f>(testdata[[#This Row],[beta+]]-testdata[[#This Row],[beta-]])^2</f>
        <v>2.5082341179738735E-3</v>
      </c>
      <c r="U493" s="15">
        <v>43448</v>
      </c>
      <c r="V493" s="6">
        <v>-0.36</v>
      </c>
      <c r="W493" s="6">
        <v>-0.37390000000000001</v>
      </c>
      <c r="X493" s="6">
        <v>-0.32379999999999998</v>
      </c>
      <c r="Y493" s="6">
        <v>1.1547000000000001</v>
      </c>
      <c r="Z493" s="6">
        <v>2.5000000000000001E-3</v>
      </c>
    </row>
    <row r="494" spans="1:26" x14ac:dyDescent="0.25">
      <c r="A494" s="3">
        <v>492</v>
      </c>
      <c r="B494" s="1">
        <v>249.16</v>
      </c>
      <c r="C494" s="1">
        <v>348.42</v>
      </c>
      <c r="D494" s="5">
        <f t="shared" si="42"/>
        <v>30.091268999999944</v>
      </c>
      <c r="E494" s="5">
        <f t="shared" si="47"/>
        <v>-3.7770014999999217</v>
      </c>
      <c r="F494" s="6">
        <f>testdata[[#This Row],[cov]]/testdata[[#This Row],[varM]]</f>
        <v>-0.12551818602266088</v>
      </c>
      <c r="G494" s="2" t="str">
        <f>IF(testdata[[#This Row],[mrkt]]&gt;B493,"UP",IF(testdata[[#This Row],[mrkt]]&lt;B493,"DN",""))</f>
        <v>DN</v>
      </c>
      <c r="H494" s="2" t="str">
        <f>IF(testdata[[#This Row],[mkt-dir]]="UP",testdata[[#This Row],[mrkt]],"")</f>
        <v/>
      </c>
      <c r="I494" s="2" t="str">
        <f>IF(testdata[[#This Row],[mkt-dir]]="UP",testdata[[#This Row],[eval]],"")</f>
        <v/>
      </c>
      <c r="J494" s="5">
        <f t="shared" si="43"/>
        <v>26.347315999999921</v>
      </c>
      <c r="K494" s="5">
        <f t="shared" si="44"/>
        <v>-8.6568539999999103</v>
      </c>
      <c r="L494" s="6">
        <f>testdata[[#This Row],[cov+]]/testdata[[#This Row],[varM+]]</f>
        <v>-0.32856682631353934</v>
      </c>
      <c r="M494" s="1">
        <f>IF(testdata[[#This Row],[mkt-dir]]="DN",testdata[[#This Row],[mrkt]],"")</f>
        <v>249.16</v>
      </c>
      <c r="N494" s="1">
        <f>IF(testdata[[#This Row],[mkt-dir]]="DN",testdata[[#This Row],[eval]],"")</f>
        <v>348.42</v>
      </c>
      <c r="O494" s="5">
        <f t="shared" si="45"/>
        <v>25.240563999999978</v>
      </c>
      <c r="P494" s="5">
        <f t="shared" si="46"/>
        <v>1.4822100000000631</v>
      </c>
      <c r="Q494" s="6">
        <f>testdata[[#This Row],[cov-]]/testdata[[#This Row],[varM-]]</f>
        <v>5.8723331221919778E-2</v>
      </c>
      <c r="R494" s="6">
        <f>testdata[[#This Row],[beta+]]/testdata[[#This Row],[beta-]]</f>
        <v>-5.5951666820783919</v>
      </c>
      <c r="S494" s="6">
        <f>(testdata[[#This Row],[beta+]]-testdata[[#This Row],[beta-]])^2</f>
        <v>0.14999366612384077</v>
      </c>
      <c r="U494" s="15">
        <v>43451</v>
      </c>
      <c r="V494" s="6">
        <v>-0.1255</v>
      </c>
      <c r="W494" s="6">
        <v>-0.3286</v>
      </c>
      <c r="X494" s="6">
        <v>5.8700000000000002E-2</v>
      </c>
      <c r="Y494" s="6">
        <v>-5.5952000000000002</v>
      </c>
      <c r="Z494" s="6">
        <v>0.15</v>
      </c>
    </row>
    <row r="495" spans="1:26" x14ac:dyDescent="0.25">
      <c r="A495" s="3">
        <v>493</v>
      </c>
      <c r="B495" s="1">
        <v>248.89</v>
      </c>
      <c r="C495" s="1">
        <v>337.03</v>
      </c>
      <c r="D495" s="5">
        <f t="shared" si="42"/>
        <v>35.037584749999972</v>
      </c>
      <c r="E495" s="5">
        <f t="shared" si="47"/>
        <v>5.6360622500001067</v>
      </c>
      <c r="F495" s="6">
        <f>testdata[[#This Row],[cov]]/testdata[[#This Row],[varM]]</f>
        <v>0.16085761305222704</v>
      </c>
      <c r="G495" s="2" t="str">
        <f>IF(testdata[[#This Row],[mrkt]]&gt;B494,"UP",IF(testdata[[#This Row],[mrkt]]&lt;B494,"DN",""))</f>
        <v>DN</v>
      </c>
      <c r="H495" s="2" t="str">
        <f>IF(testdata[[#This Row],[mkt-dir]]="UP",testdata[[#This Row],[mrkt]],"")</f>
        <v/>
      </c>
      <c r="I495" s="2" t="str">
        <f>IF(testdata[[#This Row],[mkt-dir]]="UP",testdata[[#This Row],[eval]],"")</f>
        <v/>
      </c>
      <c r="J495" s="5">
        <f t="shared" si="43"/>
        <v>27.446758024691277</v>
      </c>
      <c r="K495" s="5">
        <f t="shared" si="44"/>
        <v>-9.8719345679011301</v>
      </c>
      <c r="L495" s="6">
        <f>testdata[[#This Row],[cov+]]/testdata[[#This Row],[varM+]]</f>
        <v>-0.35967579701108143</v>
      </c>
      <c r="M495" s="1">
        <f>IF(testdata[[#This Row],[mkt-dir]]="DN",testdata[[#This Row],[mrkt]],"")</f>
        <v>248.89</v>
      </c>
      <c r="N495" s="1">
        <f>IF(testdata[[#This Row],[mkt-dir]]="DN",testdata[[#This Row],[eval]],"")</f>
        <v>337.03</v>
      </c>
      <c r="O495" s="5">
        <f t="shared" si="45"/>
        <v>31.53757190082645</v>
      </c>
      <c r="P495" s="5">
        <f t="shared" si="46"/>
        <v>15.613437190082747</v>
      </c>
      <c r="Q495" s="6">
        <f>testdata[[#This Row],[cov-]]/testdata[[#This Row],[varM-]]</f>
        <v>0.49507416865131565</v>
      </c>
      <c r="R495" s="6">
        <f>testdata[[#This Row],[beta+]]/testdata[[#This Row],[beta-]]</f>
        <v>-0.726508914797378</v>
      </c>
      <c r="S495" s="6">
        <f>(testdata[[#This Row],[beta+]]-testdata[[#This Row],[beta-]])^2</f>
        <v>0.7305975037998691</v>
      </c>
      <c r="U495" s="15">
        <v>43452</v>
      </c>
      <c r="V495" s="6">
        <v>0.16089999999999999</v>
      </c>
      <c r="W495" s="6">
        <v>-0.35970000000000002</v>
      </c>
      <c r="X495" s="6">
        <v>0.49509999999999998</v>
      </c>
      <c r="Y495" s="6">
        <v>-0.72650000000000003</v>
      </c>
      <c r="Z495" s="6">
        <v>0.73060000000000003</v>
      </c>
    </row>
    <row r="496" spans="1:26" x14ac:dyDescent="0.25">
      <c r="A496" s="3">
        <v>494</v>
      </c>
      <c r="B496" s="1">
        <v>245.16</v>
      </c>
      <c r="C496" s="1">
        <v>332.97</v>
      </c>
      <c r="D496" s="5">
        <f t="shared" si="42"/>
        <v>45.395228999999986</v>
      </c>
      <c r="E496" s="5">
        <f t="shared" si="47"/>
        <v>19.805319500000092</v>
      </c>
      <c r="F496" s="6">
        <f>testdata[[#This Row],[cov]]/testdata[[#This Row],[varM]]</f>
        <v>0.43628636612891847</v>
      </c>
      <c r="G496" s="2" t="str">
        <f>IF(testdata[[#This Row],[mrkt]]&gt;B495,"UP",IF(testdata[[#This Row],[mrkt]]&lt;B495,"DN",""))</f>
        <v>DN</v>
      </c>
      <c r="H496" s="2" t="str">
        <f>IF(testdata[[#This Row],[mkt-dir]]="UP",testdata[[#This Row],[mrkt]],"")</f>
        <v/>
      </c>
      <c r="I496" s="2" t="str">
        <f>IF(testdata[[#This Row],[mkt-dir]]="UP",testdata[[#This Row],[eval]],"")</f>
        <v/>
      </c>
      <c r="J496" s="5">
        <f t="shared" si="43"/>
        <v>27.446758024691277</v>
      </c>
      <c r="K496" s="5">
        <f t="shared" si="44"/>
        <v>-9.8719345679011301</v>
      </c>
      <c r="L496" s="6">
        <f>testdata[[#This Row],[cov+]]/testdata[[#This Row],[varM+]]</f>
        <v>-0.35967579701108143</v>
      </c>
      <c r="M496" s="1">
        <f>IF(testdata[[#This Row],[mkt-dir]]="DN",testdata[[#This Row],[mrkt]],"")</f>
        <v>245.16</v>
      </c>
      <c r="N496" s="1">
        <f>IF(testdata[[#This Row],[mkt-dir]]="DN",testdata[[#This Row],[eval]],"")</f>
        <v>332.97</v>
      </c>
      <c r="O496" s="5">
        <f t="shared" si="45"/>
        <v>42.625295867768614</v>
      </c>
      <c r="P496" s="5">
        <f t="shared" si="46"/>
        <v>35.228962809917419</v>
      </c>
      <c r="Q496" s="6">
        <f>testdata[[#This Row],[cov-]]/testdata[[#This Row],[varM-]]</f>
        <v>0.82648019427722075</v>
      </c>
      <c r="R496" s="6">
        <f>testdata[[#This Row],[beta+]]/testdata[[#This Row],[beta-]]</f>
        <v>-0.43518985633482438</v>
      </c>
      <c r="S496" s="6">
        <f>(testdata[[#This Row],[beta+]]-testdata[[#This Row],[beta-]])^2</f>
        <v>1.4069660356691347</v>
      </c>
      <c r="U496" s="15">
        <v>43453</v>
      </c>
      <c r="V496" s="6">
        <v>0.43630000000000002</v>
      </c>
      <c r="W496" s="6">
        <v>-0.35970000000000002</v>
      </c>
      <c r="X496" s="6">
        <v>0.82650000000000001</v>
      </c>
      <c r="Y496" s="6">
        <v>-0.43519999999999998</v>
      </c>
      <c r="Z496" s="6">
        <v>1.407</v>
      </c>
    </row>
    <row r="497" spans="1:26" x14ac:dyDescent="0.25">
      <c r="A497" s="3">
        <v>495</v>
      </c>
      <c r="B497" s="1">
        <v>241.17</v>
      </c>
      <c r="C497" s="1">
        <v>315.38</v>
      </c>
      <c r="D497" s="5">
        <f t="shared" si="42"/>
        <v>61.150405999999997</v>
      </c>
      <c r="E497" s="5">
        <f t="shared" si="47"/>
        <v>51.424937000000114</v>
      </c>
      <c r="F497" s="6">
        <f>testdata[[#This Row],[cov]]/testdata[[#This Row],[varM]]</f>
        <v>0.84095822683499621</v>
      </c>
      <c r="G497" s="2" t="str">
        <f>IF(testdata[[#This Row],[mrkt]]&gt;B496,"UP",IF(testdata[[#This Row],[mrkt]]&lt;B496,"DN",""))</f>
        <v>DN</v>
      </c>
      <c r="H497" s="2" t="str">
        <f>IF(testdata[[#This Row],[mkt-dir]]="UP",testdata[[#This Row],[mrkt]],"")</f>
        <v/>
      </c>
      <c r="I497" s="2" t="str">
        <f>IF(testdata[[#This Row],[mkt-dir]]="UP",testdata[[#This Row],[eval]],"")</f>
        <v/>
      </c>
      <c r="J497" s="5">
        <f t="shared" si="43"/>
        <v>27.446758024691277</v>
      </c>
      <c r="K497" s="5">
        <f t="shared" si="44"/>
        <v>-9.8719345679011301</v>
      </c>
      <c r="L497" s="6">
        <f>testdata[[#This Row],[cov+]]/testdata[[#This Row],[varM+]]</f>
        <v>-0.35967579701108143</v>
      </c>
      <c r="M497" s="1">
        <f>IF(testdata[[#This Row],[mkt-dir]]="DN",testdata[[#This Row],[mrkt]],"")</f>
        <v>241.17</v>
      </c>
      <c r="N497" s="1">
        <f>IF(testdata[[#This Row],[mkt-dir]]="DN",testdata[[#This Row],[eval]],"")</f>
        <v>315.38</v>
      </c>
      <c r="O497" s="5">
        <f t="shared" si="45"/>
        <v>61.825365289256254</v>
      </c>
      <c r="P497" s="5">
        <f t="shared" si="46"/>
        <v>80.424350413223237</v>
      </c>
      <c r="Q497" s="6">
        <f>testdata[[#This Row],[cov-]]/testdata[[#This Row],[varM-]]</f>
        <v>1.3008309783039653</v>
      </c>
      <c r="R497" s="6">
        <f>testdata[[#This Row],[beta+]]/testdata[[#This Row],[beta-]]</f>
        <v>-0.27649694926548402</v>
      </c>
      <c r="S497" s="6">
        <f>(testdata[[#This Row],[beta+]]-testdata[[#This Row],[beta-]])^2</f>
        <v>2.7572827508671747</v>
      </c>
      <c r="U497" s="15">
        <v>43454</v>
      </c>
      <c r="V497" s="6">
        <v>0.84099999999999997</v>
      </c>
      <c r="W497" s="6">
        <v>-0.35970000000000002</v>
      </c>
      <c r="X497" s="6">
        <v>1.3008</v>
      </c>
      <c r="Y497" s="6">
        <v>-0.27650000000000002</v>
      </c>
      <c r="Z497" s="6">
        <v>2.7572999999999999</v>
      </c>
    </row>
    <row r="498" spans="1:26" x14ac:dyDescent="0.25">
      <c r="A498" s="3">
        <v>496</v>
      </c>
      <c r="B498" s="1">
        <v>236.23</v>
      </c>
      <c r="C498" s="1">
        <v>319.77</v>
      </c>
      <c r="D498" s="5">
        <f t="shared" si="42"/>
        <v>84.81514475000003</v>
      </c>
      <c r="E498" s="5">
        <f t="shared" si="47"/>
        <v>84.569901500000157</v>
      </c>
      <c r="F498" s="6">
        <f>testdata[[#This Row],[cov]]/testdata[[#This Row],[varM]]</f>
        <v>0.99710849694682768</v>
      </c>
      <c r="G498" s="2" t="str">
        <f>IF(testdata[[#This Row],[mrkt]]&gt;B497,"UP",IF(testdata[[#This Row],[mrkt]]&lt;B497,"DN",""))</f>
        <v>DN</v>
      </c>
      <c r="H498" s="2" t="str">
        <f>IF(testdata[[#This Row],[mkt-dir]]="UP",testdata[[#This Row],[mrkt]],"")</f>
        <v/>
      </c>
      <c r="I498" s="2" t="str">
        <f>IF(testdata[[#This Row],[mkt-dir]]="UP",testdata[[#This Row],[eval]],"")</f>
        <v/>
      </c>
      <c r="J498" s="5">
        <f t="shared" si="43"/>
        <v>28.368018749999898</v>
      </c>
      <c r="K498" s="5">
        <f t="shared" si="44"/>
        <v>-20.330396874999924</v>
      </c>
      <c r="L498" s="6">
        <f>testdata[[#This Row],[cov+]]/testdata[[#This Row],[varM+]]</f>
        <v>-0.71666608282257982</v>
      </c>
      <c r="M498" s="1">
        <f>IF(testdata[[#This Row],[mkt-dir]]="DN",testdata[[#This Row],[mrkt]],"")</f>
        <v>236.23</v>
      </c>
      <c r="N498" s="1">
        <f>IF(testdata[[#This Row],[mkt-dir]]="DN",testdata[[#This Row],[eval]],"")</f>
        <v>319.77</v>
      </c>
      <c r="O498" s="5">
        <f t="shared" si="45"/>
        <v>83.795002083333429</v>
      </c>
      <c r="P498" s="5">
        <f t="shared" si="46"/>
        <v>113.83508541666681</v>
      </c>
      <c r="Q498" s="6">
        <f>testdata[[#This Row],[cov-]]/testdata[[#This Row],[varM-]]</f>
        <v>1.3584949291302455</v>
      </c>
      <c r="R498" s="6">
        <f>testdata[[#This Row],[beta+]]/testdata[[#This Row],[beta-]]</f>
        <v>-0.52754417219754635</v>
      </c>
      <c r="S498" s="6">
        <f>(testdata[[#This Row],[beta+]]-testdata[[#This Row],[beta-]])^2</f>
        <v>4.3062932255290747</v>
      </c>
      <c r="U498" s="15">
        <v>43455</v>
      </c>
      <c r="V498" s="6">
        <v>0.99709999999999999</v>
      </c>
      <c r="W498" s="6">
        <v>-0.7167</v>
      </c>
      <c r="X498" s="6">
        <v>1.3585</v>
      </c>
      <c r="Y498" s="6">
        <v>-0.52749999999999997</v>
      </c>
      <c r="Z498" s="6">
        <v>4.3063000000000002</v>
      </c>
    </row>
    <row r="499" spans="1:26" x14ac:dyDescent="0.25">
      <c r="A499" s="3">
        <v>497</v>
      </c>
      <c r="B499" s="1">
        <v>229.99</v>
      </c>
      <c r="C499" s="1">
        <v>295.39</v>
      </c>
      <c r="D499" s="5">
        <f t="shared" si="42"/>
        <v>120.65367900000001</v>
      </c>
      <c r="E499" s="5">
        <f t="shared" si="47"/>
        <v>156.03312400000013</v>
      </c>
      <c r="F499" s="6">
        <f>testdata[[#This Row],[cov]]/testdata[[#This Row],[varM]]</f>
        <v>1.2932313816970316</v>
      </c>
      <c r="G499" s="2" t="str">
        <f>IF(testdata[[#This Row],[mrkt]]&gt;B498,"UP",IF(testdata[[#This Row],[mrkt]]&lt;B498,"DN",""))</f>
        <v>DN</v>
      </c>
      <c r="H499" s="2" t="str">
        <f>IF(testdata[[#This Row],[mkt-dir]]="UP",testdata[[#This Row],[mrkt]],"")</f>
        <v/>
      </c>
      <c r="I499" s="2" t="str">
        <f>IF(testdata[[#This Row],[mkt-dir]]="UP",testdata[[#This Row],[eval]],"")</f>
        <v/>
      </c>
      <c r="J499" s="5">
        <f t="shared" si="43"/>
        <v>28.368018749999898</v>
      </c>
      <c r="K499" s="5">
        <f t="shared" si="44"/>
        <v>-20.330396874999924</v>
      </c>
      <c r="L499" s="6">
        <f>testdata[[#This Row],[cov+]]/testdata[[#This Row],[varM+]]</f>
        <v>-0.71666608282257982</v>
      </c>
      <c r="M499" s="1">
        <f>IF(testdata[[#This Row],[mkt-dir]]="DN",testdata[[#This Row],[mrkt]],"")</f>
        <v>229.99</v>
      </c>
      <c r="N499" s="1">
        <f>IF(testdata[[#This Row],[mkt-dir]]="DN",testdata[[#This Row],[eval]],"")</f>
        <v>295.39</v>
      </c>
      <c r="O499" s="5">
        <f t="shared" si="45"/>
        <v>123.91153888888893</v>
      </c>
      <c r="P499" s="5">
        <f t="shared" si="46"/>
        <v>211.43046944444461</v>
      </c>
      <c r="Q499" s="6">
        <f>testdata[[#This Row],[cov-]]/testdata[[#This Row],[varM-]]</f>
        <v>1.7063016999089458</v>
      </c>
      <c r="R499" s="6">
        <f>testdata[[#This Row],[beta+]]/testdata[[#This Row],[beta-]]</f>
        <v>-0.42001135136935258</v>
      </c>
      <c r="S499" s="6">
        <f>(testdata[[#This Row],[beta+]]-testdata[[#This Row],[beta-]])^2</f>
        <v>5.870772876154926</v>
      </c>
      <c r="U499" s="15">
        <v>43458</v>
      </c>
      <c r="V499" s="6">
        <v>1.2931999999999999</v>
      </c>
      <c r="W499" s="6">
        <v>-0.7167</v>
      </c>
      <c r="X499" s="6">
        <v>1.7062999999999999</v>
      </c>
      <c r="Y499" s="6">
        <v>-0.42</v>
      </c>
      <c r="Z499" s="6">
        <v>5.8708</v>
      </c>
    </row>
    <row r="500" spans="1:26" x14ac:dyDescent="0.25">
      <c r="A500" s="3">
        <v>498</v>
      </c>
      <c r="B500" s="1">
        <v>241.61</v>
      </c>
      <c r="C500" s="1">
        <v>326.08999999999997</v>
      </c>
      <c r="D500" s="5">
        <f t="shared" si="42"/>
        <v>128.99380275000001</v>
      </c>
      <c r="E500" s="5">
        <f t="shared" si="47"/>
        <v>171.35592675000015</v>
      </c>
      <c r="F500" s="6">
        <f>testdata[[#This Row],[cov]]/testdata[[#This Row],[varM]]</f>
        <v>1.3284043349129044</v>
      </c>
      <c r="G500" s="2" t="str">
        <f>IF(testdata[[#This Row],[mrkt]]&gt;B499,"UP",IF(testdata[[#This Row],[mrkt]]&lt;B499,"DN",""))</f>
        <v>UP</v>
      </c>
      <c r="H500" s="2">
        <f>IF(testdata[[#This Row],[mkt-dir]]="UP",testdata[[#This Row],[mrkt]],"")</f>
        <v>241.61</v>
      </c>
      <c r="I500" s="2">
        <f>IF(testdata[[#This Row],[mkt-dir]]="UP",testdata[[#This Row],[eval]],"")</f>
        <v>326.08999999999997</v>
      </c>
      <c r="J500" s="5">
        <f t="shared" si="43"/>
        <v>80.796760937499855</v>
      </c>
      <c r="K500" s="5">
        <f t="shared" si="44"/>
        <v>51.109762500000109</v>
      </c>
      <c r="L500" s="6">
        <f>testdata[[#This Row],[cov+]]/testdata[[#This Row],[varM+]]</f>
        <v>0.63257192376233928</v>
      </c>
      <c r="M500" s="1" t="str">
        <f>IF(testdata[[#This Row],[mkt-dir]]="DN",testdata[[#This Row],[mrkt]],"")</f>
        <v/>
      </c>
      <c r="N500" s="1" t="str">
        <f>IF(testdata[[#This Row],[mkt-dir]]="DN",testdata[[#This Row],[eval]],"")</f>
        <v/>
      </c>
      <c r="O500" s="5">
        <f t="shared" si="45"/>
        <v>123.91153888888893</v>
      </c>
      <c r="P500" s="5">
        <f t="shared" si="46"/>
        <v>211.43046944444461</v>
      </c>
      <c r="Q500" s="6">
        <f>testdata[[#This Row],[cov-]]/testdata[[#This Row],[varM-]]</f>
        <v>1.7063016999089458</v>
      </c>
      <c r="R500" s="6">
        <f>testdata[[#This Row],[beta+]]/testdata[[#This Row],[beta-]]</f>
        <v>0.37072689067595466</v>
      </c>
      <c r="S500" s="6">
        <f>(testdata[[#This Row],[beta+]]-testdata[[#This Row],[beta-]])^2</f>
        <v>1.1528956321838417</v>
      </c>
      <c r="U500" s="15">
        <v>43460</v>
      </c>
      <c r="V500" s="6">
        <v>1.3284</v>
      </c>
      <c r="W500" s="6">
        <v>0.63260000000000005</v>
      </c>
      <c r="X500" s="6">
        <v>1.7062999999999999</v>
      </c>
      <c r="Y500" s="6">
        <v>0.37069999999999997</v>
      </c>
      <c r="Z500" s="6">
        <v>1.1529</v>
      </c>
    </row>
    <row r="501" spans="1:26" x14ac:dyDescent="0.25">
      <c r="A501" s="3">
        <v>499</v>
      </c>
      <c r="B501" s="1">
        <v>243.46</v>
      </c>
      <c r="C501" s="1">
        <v>316.13</v>
      </c>
      <c r="D501" s="5">
        <f t="shared" si="42"/>
        <v>132.66122474999997</v>
      </c>
      <c r="E501" s="5">
        <f t="shared" si="47"/>
        <v>189.05712700000015</v>
      </c>
      <c r="F501" s="6">
        <f>testdata[[#This Row],[cov]]/testdata[[#This Row],[varM]]</f>
        <v>1.4251121784551457</v>
      </c>
      <c r="G501" s="2" t="str">
        <f>IF(testdata[[#This Row],[mrkt]]&gt;B500,"UP",IF(testdata[[#This Row],[mrkt]]&lt;B500,"DN",""))</f>
        <v>UP</v>
      </c>
      <c r="H501" s="2">
        <f>IF(testdata[[#This Row],[mkt-dir]]="UP",testdata[[#This Row],[mrkt]],"")</f>
        <v>243.46</v>
      </c>
      <c r="I501" s="2">
        <f>IF(testdata[[#This Row],[mkt-dir]]="UP",testdata[[#This Row],[eval]],"")</f>
        <v>316.13</v>
      </c>
      <c r="J501" s="5">
        <f t="shared" si="43"/>
        <v>113.43469843749983</v>
      </c>
      <c r="K501" s="5">
        <f t="shared" si="44"/>
        <v>125.0221734375001</v>
      </c>
      <c r="L501" s="6">
        <f>testdata[[#This Row],[cov+]]/testdata[[#This Row],[varM+]]</f>
        <v>1.1021510627666078</v>
      </c>
      <c r="M501" s="1" t="str">
        <f>IF(testdata[[#This Row],[mkt-dir]]="DN",testdata[[#This Row],[mrkt]],"")</f>
        <v/>
      </c>
      <c r="N501" s="1" t="str">
        <f>IF(testdata[[#This Row],[mkt-dir]]="DN",testdata[[#This Row],[eval]],"")</f>
        <v/>
      </c>
      <c r="O501" s="5">
        <f t="shared" si="45"/>
        <v>123.91153888888893</v>
      </c>
      <c r="P501" s="5">
        <f t="shared" si="46"/>
        <v>211.43046944444461</v>
      </c>
      <c r="Q501" s="6">
        <f>testdata[[#This Row],[cov-]]/testdata[[#This Row],[varM-]]</f>
        <v>1.7063016999089458</v>
      </c>
      <c r="R501" s="6">
        <f>testdata[[#This Row],[beta+]]/testdata[[#This Row],[beta-]]</f>
        <v>0.64592976894146115</v>
      </c>
      <c r="S501" s="6">
        <f>(testdata[[#This Row],[beta+]]-testdata[[#This Row],[beta-]])^2</f>
        <v>0.36499799235949293</v>
      </c>
      <c r="U501" s="15">
        <v>43461</v>
      </c>
      <c r="V501" s="6">
        <v>1.4251</v>
      </c>
      <c r="W501" s="6">
        <v>1.1022000000000001</v>
      </c>
      <c r="X501" s="6">
        <v>1.7062999999999999</v>
      </c>
      <c r="Y501" s="6">
        <v>0.64590000000000003</v>
      </c>
      <c r="Z501" s="6">
        <v>0.36499999999999999</v>
      </c>
    </row>
    <row r="502" spans="1:26" x14ac:dyDescent="0.25">
      <c r="A502" s="3">
        <v>500</v>
      </c>
      <c r="B502" s="1">
        <v>243.15</v>
      </c>
      <c r="C502" s="1">
        <v>333.87</v>
      </c>
      <c r="D502" s="5">
        <f t="shared" si="42"/>
        <v>127.83673874999997</v>
      </c>
      <c r="E502" s="5">
        <f t="shared" si="47"/>
        <v>193.04876500000015</v>
      </c>
      <c r="F502" s="6">
        <f>testdata[[#This Row],[cov]]/testdata[[#This Row],[varM]]</f>
        <v>1.5101196016704563</v>
      </c>
      <c r="G502" s="2" t="str">
        <f>IF(testdata[[#This Row],[mrkt]]&gt;B501,"UP",IF(testdata[[#This Row],[mrkt]]&lt;B501,"DN",""))</f>
        <v>DN</v>
      </c>
      <c r="H502" s="2" t="str">
        <f>IF(testdata[[#This Row],[mkt-dir]]="UP",testdata[[#This Row],[mrkt]],"")</f>
        <v/>
      </c>
      <c r="I502" s="2" t="str">
        <f>IF(testdata[[#This Row],[mkt-dir]]="UP",testdata[[#This Row],[eval]],"")</f>
        <v/>
      </c>
      <c r="J502" s="5">
        <f t="shared" si="43"/>
        <v>115.50744897959159</v>
      </c>
      <c r="K502" s="5">
        <f t="shared" si="44"/>
        <v>145.65652040816337</v>
      </c>
      <c r="L502" s="6">
        <f>testdata[[#This Row],[cov+]]/testdata[[#This Row],[varM+]]</f>
        <v>1.2610140877918503</v>
      </c>
      <c r="M502" s="1">
        <f>IF(testdata[[#This Row],[mkt-dir]]="DN",testdata[[#This Row],[mrkt]],"")</f>
        <v>243.15</v>
      </c>
      <c r="N502" s="1">
        <f>IF(testdata[[#This Row],[mkt-dir]]="DN",testdata[[#This Row],[eval]],"")</f>
        <v>333.87</v>
      </c>
      <c r="O502" s="5">
        <f t="shared" si="45"/>
        <v>119.05393017751481</v>
      </c>
      <c r="P502" s="5">
        <f t="shared" si="46"/>
        <v>200.29911065088771</v>
      </c>
      <c r="Q502" s="6">
        <f>testdata[[#This Row],[cov-]]/testdata[[#This Row],[varM-]]</f>
        <v>1.6824233383327425</v>
      </c>
      <c r="R502" s="6">
        <f>testdata[[#This Row],[beta+]]/testdata[[#This Row],[beta-]]</f>
        <v>0.74952246504229858</v>
      </c>
      <c r="S502" s="6">
        <f>(testdata[[#This Row],[beta+]]-testdata[[#This Row],[beta-]])^2</f>
        <v>0.17758575644143643</v>
      </c>
      <c r="U502" s="15">
        <v>43462</v>
      </c>
      <c r="V502" s="6">
        <v>1.5101</v>
      </c>
      <c r="W502" s="6">
        <v>1.2609999999999999</v>
      </c>
      <c r="X502" s="6">
        <v>1.6823999999999999</v>
      </c>
      <c r="Y502" s="6">
        <v>0.74950000000000006</v>
      </c>
      <c r="Z502" s="6">
        <v>0.17760000000000001</v>
      </c>
    </row>
    <row r="503" spans="1:26" x14ac:dyDescent="0.25">
      <c r="A503" s="3">
        <v>501</v>
      </c>
      <c r="B503" s="1">
        <v>245.28</v>
      </c>
      <c r="C503" s="1">
        <v>332.8</v>
      </c>
      <c r="D503" s="5">
        <f t="shared" si="42"/>
        <v>119.25101999999995</v>
      </c>
      <c r="E503" s="5">
        <f t="shared" si="47"/>
        <v>199.85528500000012</v>
      </c>
      <c r="F503" s="16">
        <f>testdata[[#This Row],[cov]]/testdata[[#This Row],[varM]]</f>
        <v>1.6759209690617338</v>
      </c>
      <c r="G503" s="2" t="str">
        <f>IF(testdata[[#This Row],[mrkt]]&gt;B502,"UP",IF(testdata[[#This Row],[mrkt]]&lt;B502,"DN",""))</f>
        <v>UP</v>
      </c>
      <c r="H503" s="2">
        <f>IF(testdata[[#This Row],[mkt-dir]]="UP",testdata[[#This Row],[mrkt]],"")</f>
        <v>245.28</v>
      </c>
      <c r="I503" s="2">
        <f>IF(testdata[[#This Row],[mkt-dir]]="UP",testdata[[#This Row],[eval]],"")</f>
        <v>332.8</v>
      </c>
      <c r="J503" s="5">
        <f t="shared" si="43"/>
        <v>116.81151874999981</v>
      </c>
      <c r="K503" s="5">
        <f t="shared" si="44"/>
        <v>149.96284375000008</v>
      </c>
      <c r="L503" s="16">
        <f>testdata[[#This Row],[cov+]]/testdata[[#This Row],[varM+]]</f>
        <v>1.2838018489507939</v>
      </c>
      <c r="M503" s="1" t="str">
        <f>IF(testdata[[#This Row],[mkt-dir]]="DN",testdata[[#This Row],[mrkt]],"")</f>
        <v/>
      </c>
      <c r="N503" s="1" t="str">
        <f>IF(testdata[[#This Row],[mkt-dir]]="DN",testdata[[#This Row],[eval]],"")</f>
        <v/>
      </c>
      <c r="O503" s="5">
        <f t="shared" si="45"/>
        <v>103.82534722222232</v>
      </c>
      <c r="P503" s="5">
        <f t="shared" si="46"/>
        <v>218.38275972222235</v>
      </c>
      <c r="Q503" s="16">
        <f>testdata[[#This Row],[cov-]]/testdata[[#This Row],[varM-]]</f>
        <v>2.1033665243113262</v>
      </c>
      <c r="R503" s="16">
        <f>testdata[[#This Row],[beta+]]/testdata[[#This Row],[beta-]]</f>
        <v>0.61035574832642636</v>
      </c>
      <c r="S503" s="16">
        <f>(testdata[[#This Row],[beta+]]-testdata[[#This Row],[beta-]])^2</f>
        <v>0.6716862570988148</v>
      </c>
      <c r="U503" s="15">
        <v>43465</v>
      </c>
      <c r="V503" s="6">
        <v>1.6758999999999999</v>
      </c>
      <c r="W503" s="6">
        <v>1.2838000000000001</v>
      </c>
      <c r="X503" s="6">
        <v>2.1034000000000002</v>
      </c>
      <c r="Y503" s="6">
        <v>0.61040000000000005</v>
      </c>
      <c r="Z503" s="6">
        <v>0.67169999999999996</v>
      </c>
    </row>
  </sheetData>
  <phoneticPr fontId="18" type="noConversion"/>
  <pageMargins left="0.7" right="0.7" top="0.75" bottom="0.75" header="0.3" footer="0.3"/>
  <pageSetup orientation="portrait" r:id="rId1"/>
  <ignoredErrors>
    <ignoredError sqref="Q22:Q503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2021-08-08T02:48:31Z</dcterms:created>
  <dcterms:modified xsi:type="dcterms:W3CDTF">2021-11-10T00:45:39Z</dcterms:modified>
</cp:coreProperties>
</file>